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e8184e24f859e/Documentos/DS Master^M/TFM/"/>
    </mc:Choice>
  </mc:AlternateContent>
  <xr:revisionPtr revIDLastSave="814" documentId="8_{7C0DA7B4-7AF9-443D-B6B8-85E9A33FC11C}" xr6:coauthVersionLast="47" xr6:coauthVersionMax="47" xr10:uidLastSave="{0D1EAD92-6A7C-4E72-912A-F11310C1586B}"/>
  <bookViews>
    <workbookView xWindow="-108" yWindow="-108" windowWidth="23256" windowHeight="12456" firstSheet="2" activeTab="2" xr2:uid="{753AAA34-6D7B-473B-98F7-7D96524F06AD}"/>
  </bookViews>
  <sheets>
    <sheet name="sp500" sheetId="9" r:id="rId1"/>
    <sheet name="ARIMA daily" sheetId="1" r:id="rId2"/>
    <sheet name="ARIMAX daily" sheetId="11" r:id="rId3"/>
    <sheet name="Prophet" sheetId="3" r:id="rId4"/>
    <sheet name="ProphetX" sheetId="4" r:id="rId5"/>
    <sheet name="LOGIT" sheetId="5" r:id="rId6"/>
    <sheet name="RF" sheetId="6" r:id="rId7"/>
    <sheet name="RF 20VAR" sheetId="12" r:id="rId8"/>
    <sheet name="RF opt" sheetId="7" r:id="rId9"/>
    <sheet name="LSTM 1" sheetId="8" r:id="rId10"/>
    <sheet name="LSTM 2" sheetId="13" r:id="rId11"/>
    <sheet name="Sheet1" sheetId="14" r:id="rId12"/>
    <sheet name="Resumen" sheetId="10" r:id="rId1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4" l="1"/>
  <c r="M5" i="14"/>
  <c r="N5" i="14"/>
  <c r="O5" i="14"/>
  <c r="P5" i="14"/>
  <c r="L6" i="14"/>
  <c r="M6" i="14"/>
  <c r="N6" i="14"/>
  <c r="O6" i="14"/>
  <c r="P6" i="14"/>
  <c r="L7" i="14"/>
  <c r="M7" i="14"/>
  <c r="N7" i="14"/>
  <c r="O7" i="14"/>
  <c r="P7" i="14"/>
  <c r="L8" i="14"/>
  <c r="M8" i="14"/>
  <c r="N8" i="14"/>
  <c r="O8" i="14"/>
  <c r="P8" i="14"/>
  <c r="L9" i="14"/>
  <c r="M9" i="14"/>
  <c r="N9" i="14"/>
  <c r="O9" i="14"/>
  <c r="P9" i="14"/>
  <c r="L10" i="14"/>
  <c r="M10" i="14"/>
  <c r="N10" i="14"/>
  <c r="O10" i="14"/>
  <c r="P10" i="14"/>
  <c r="L11" i="14"/>
  <c r="M11" i="14"/>
  <c r="N11" i="14"/>
  <c r="O11" i="14"/>
  <c r="P11" i="14"/>
  <c r="L12" i="14"/>
  <c r="M12" i="14"/>
  <c r="N12" i="14"/>
  <c r="O12" i="14"/>
  <c r="P12" i="14"/>
  <c r="L13" i="14"/>
  <c r="M13" i="14"/>
  <c r="N13" i="14"/>
  <c r="O13" i="14"/>
  <c r="P13" i="14"/>
  <c r="L14" i="14"/>
  <c r="M14" i="14"/>
  <c r="N14" i="14"/>
  <c r="O14" i="14"/>
  <c r="P14" i="14"/>
  <c r="L15" i="14"/>
  <c r="M15" i="14"/>
  <c r="N15" i="14"/>
  <c r="O15" i="14"/>
  <c r="P15" i="14"/>
  <c r="L16" i="14"/>
  <c r="M16" i="14"/>
  <c r="N16" i="14"/>
  <c r="O16" i="14"/>
  <c r="P16" i="14"/>
  <c r="L17" i="14"/>
  <c r="M17" i="14"/>
  <c r="N17" i="14"/>
  <c r="O17" i="14"/>
  <c r="P17" i="14"/>
  <c r="L18" i="14"/>
  <c r="M18" i="14"/>
  <c r="N18" i="14"/>
  <c r="O18" i="14"/>
  <c r="P18" i="14"/>
  <c r="L19" i="14"/>
  <c r="M19" i="14"/>
  <c r="N19" i="14"/>
  <c r="O19" i="14"/>
  <c r="P19" i="14"/>
  <c r="L20" i="14"/>
  <c r="M20" i="14"/>
  <c r="N20" i="14"/>
  <c r="O20" i="14"/>
  <c r="P20" i="14"/>
  <c r="L21" i="14"/>
  <c r="M21" i="14"/>
  <c r="N21" i="14"/>
  <c r="O21" i="14"/>
  <c r="P21" i="14"/>
  <c r="L22" i="14"/>
  <c r="M22" i="14"/>
  <c r="N22" i="14"/>
  <c r="O22" i="14"/>
  <c r="P22" i="14"/>
  <c r="L23" i="14"/>
  <c r="M23" i="14"/>
  <c r="N23" i="14"/>
  <c r="O23" i="14"/>
  <c r="P23" i="14"/>
  <c r="L24" i="14"/>
  <c r="M24" i="14"/>
  <c r="N24" i="14"/>
  <c r="O24" i="14"/>
  <c r="P24" i="14"/>
  <c r="L25" i="14"/>
  <c r="M25" i="14"/>
  <c r="N25" i="14"/>
  <c r="O25" i="14"/>
  <c r="P25" i="14"/>
  <c r="L26" i="14"/>
  <c r="M26" i="14"/>
  <c r="N26" i="14"/>
  <c r="O26" i="14"/>
  <c r="P26" i="14"/>
  <c r="L27" i="14"/>
  <c r="M27" i="14"/>
  <c r="N27" i="14"/>
  <c r="O27" i="14"/>
  <c r="P27" i="14"/>
  <c r="L28" i="14"/>
  <c r="M28" i="14"/>
  <c r="N28" i="14"/>
  <c r="O28" i="14"/>
  <c r="P28" i="14"/>
  <c r="L29" i="14"/>
  <c r="M29" i="14"/>
  <c r="N29" i="14"/>
  <c r="O29" i="14"/>
  <c r="P29" i="14"/>
  <c r="L30" i="14"/>
  <c r="M30" i="14"/>
  <c r="N30" i="14"/>
  <c r="O30" i="14"/>
  <c r="P30" i="14"/>
  <c r="L31" i="14"/>
  <c r="M31" i="14"/>
  <c r="N31" i="14"/>
  <c r="O31" i="14"/>
  <c r="P31" i="14"/>
  <c r="L32" i="14"/>
  <c r="M32" i="14"/>
  <c r="N32" i="14"/>
  <c r="O32" i="14"/>
  <c r="P32" i="14"/>
  <c r="L33" i="14"/>
  <c r="M33" i="14"/>
  <c r="N33" i="14"/>
  <c r="O33" i="14"/>
  <c r="P33" i="14"/>
  <c r="L34" i="14"/>
  <c r="M34" i="14"/>
  <c r="N34" i="14"/>
  <c r="O34" i="14"/>
  <c r="P34" i="14"/>
  <c r="L35" i="14"/>
  <c r="M35" i="14"/>
  <c r="N35" i="14"/>
  <c r="O35" i="14"/>
  <c r="P35" i="14"/>
  <c r="L36" i="14"/>
  <c r="M36" i="14"/>
  <c r="N36" i="14"/>
  <c r="O36" i="14"/>
  <c r="P36" i="14"/>
  <c r="L37" i="14"/>
  <c r="M37" i="14"/>
  <c r="N37" i="14"/>
  <c r="O37" i="14"/>
  <c r="P37" i="14"/>
  <c r="L38" i="14"/>
  <c r="M38" i="14"/>
  <c r="N38" i="14"/>
  <c r="O38" i="14"/>
  <c r="P38" i="14"/>
  <c r="L39" i="14"/>
  <c r="M39" i="14"/>
  <c r="N39" i="14"/>
  <c r="O39" i="14"/>
  <c r="P39" i="14"/>
  <c r="L40" i="14"/>
  <c r="M40" i="14"/>
  <c r="N40" i="14"/>
  <c r="O40" i="14"/>
  <c r="P40" i="14"/>
  <c r="L41" i="14"/>
  <c r="M41" i="14"/>
  <c r="N41" i="14"/>
  <c r="O41" i="14"/>
  <c r="P41" i="14"/>
  <c r="L42" i="14"/>
  <c r="M42" i="14"/>
  <c r="N42" i="14"/>
  <c r="O42" i="14"/>
  <c r="P42" i="14"/>
  <c r="L43" i="14"/>
  <c r="M43" i="14"/>
  <c r="N43" i="14"/>
  <c r="O43" i="14"/>
  <c r="P43" i="14"/>
  <c r="L44" i="14"/>
  <c r="M44" i="14"/>
  <c r="N44" i="14"/>
  <c r="O44" i="14"/>
  <c r="P44" i="14"/>
  <c r="L45" i="14"/>
  <c r="M45" i="14"/>
  <c r="N45" i="14"/>
  <c r="O45" i="14"/>
  <c r="P45" i="14"/>
  <c r="L46" i="14"/>
  <c r="M46" i="14"/>
  <c r="N46" i="14"/>
  <c r="O46" i="14"/>
  <c r="P46" i="14"/>
  <c r="L47" i="14"/>
  <c r="M47" i="14"/>
  <c r="N47" i="14"/>
  <c r="O47" i="14"/>
  <c r="P47" i="14"/>
  <c r="L48" i="14"/>
  <c r="M48" i="14"/>
  <c r="N48" i="14"/>
  <c r="O48" i="14"/>
  <c r="P48" i="14"/>
  <c r="L49" i="14"/>
  <c r="M49" i="14"/>
  <c r="N49" i="14"/>
  <c r="O49" i="14"/>
  <c r="P49" i="14"/>
  <c r="L50" i="14"/>
  <c r="M50" i="14"/>
  <c r="N50" i="14"/>
  <c r="O50" i="14"/>
  <c r="P50" i="14"/>
  <c r="L51" i="14"/>
  <c r="M51" i="14"/>
  <c r="N51" i="14"/>
  <c r="O51" i="14"/>
  <c r="P51" i="14"/>
  <c r="L52" i="14"/>
  <c r="M52" i="14"/>
  <c r="N52" i="14"/>
  <c r="O52" i="14"/>
  <c r="P52" i="14"/>
  <c r="L53" i="14"/>
  <c r="M53" i="14"/>
  <c r="N53" i="14"/>
  <c r="O53" i="14"/>
  <c r="P53" i="14"/>
  <c r="L54" i="14"/>
  <c r="M54" i="14"/>
  <c r="N54" i="14"/>
  <c r="O54" i="14"/>
  <c r="P54" i="14"/>
  <c r="L55" i="14"/>
  <c r="M55" i="14"/>
  <c r="N55" i="14"/>
  <c r="O55" i="14"/>
  <c r="P55" i="14"/>
  <c r="L56" i="14"/>
  <c r="M56" i="14"/>
  <c r="N56" i="14"/>
  <c r="O56" i="14"/>
  <c r="P56" i="14"/>
  <c r="L57" i="14"/>
  <c r="M57" i="14"/>
  <c r="N57" i="14"/>
  <c r="O57" i="14"/>
  <c r="P57" i="14"/>
  <c r="L58" i="14"/>
  <c r="M58" i="14"/>
  <c r="N58" i="14"/>
  <c r="O58" i="14"/>
  <c r="P58" i="14"/>
  <c r="L59" i="14"/>
  <c r="M59" i="14"/>
  <c r="N59" i="14"/>
  <c r="O59" i="14"/>
  <c r="P59" i="14"/>
  <c r="L60" i="14"/>
  <c r="M60" i="14"/>
  <c r="N60" i="14"/>
  <c r="O60" i="14"/>
  <c r="P60" i="14"/>
  <c r="L61" i="14"/>
  <c r="M61" i="14"/>
  <c r="N61" i="14"/>
  <c r="O61" i="14"/>
  <c r="P61" i="14"/>
  <c r="L62" i="14"/>
  <c r="M62" i="14"/>
  <c r="N62" i="14"/>
  <c r="O62" i="14"/>
  <c r="P62" i="14"/>
  <c r="L63" i="14"/>
  <c r="M63" i="14"/>
  <c r="N63" i="14"/>
  <c r="O63" i="14"/>
  <c r="P63" i="14"/>
  <c r="L64" i="14"/>
  <c r="M64" i="14"/>
  <c r="N64" i="14"/>
  <c r="O64" i="14"/>
  <c r="P64" i="14"/>
  <c r="L65" i="14"/>
  <c r="M65" i="14"/>
  <c r="N65" i="14"/>
  <c r="O65" i="14"/>
  <c r="P65" i="14"/>
  <c r="L66" i="14"/>
  <c r="M66" i="14"/>
  <c r="N66" i="14"/>
  <c r="O66" i="14"/>
  <c r="P66" i="14"/>
  <c r="L67" i="14"/>
  <c r="M67" i="14"/>
  <c r="N67" i="14"/>
  <c r="O67" i="14"/>
  <c r="P67" i="14"/>
  <c r="L68" i="14"/>
  <c r="M68" i="14"/>
  <c r="N68" i="14"/>
  <c r="O68" i="14"/>
  <c r="P68" i="14"/>
  <c r="L69" i="14"/>
  <c r="M69" i="14"/>
  <c r="N69" i="14"/>
  <c r="O69" i="14"/>
  <c r="P69" i="14"/>
  <c r="L70" i="14"/>
  <c r="M70" i="14"/>
  <c r="N70" i="14"/>
  <c r="O70" i="14"/>
  <c r="P70" i="14"/>
  <c r="L71" i="14"/>
  <c r="M71" i="14"/>
  <c r="N71" i="14"/>
  <c r="O71" i="14"/>
  <c r="P71" i="14"/>
  <c r="L72" i="14"/>
  <c r="M72" i="14"/>
  <c r="N72" i="14"/>
  <c r="O72" i="14"/>
  <c r="P72" i="14"/>
  <c r="L73" i="14"/>
  <c r="M73" i="14"/>
  <c r="N73" i="14"/>
  <c r="O73" i="14"/>
  <c r="P73" i="14"/>
  <c r="L74" i="14"/>
  <c r="M74" i="14"/>
  <c r="N74" i="14"/>
  <c r="O74" i="14"/>
  <c r="P74" i="14"/>
  <c r="L75" i="14"/>
  <c r="M75" i="14"/>
  <c r="N75" i="14"/>
  <c r="O75" i="14"/>
  <c r="P75" i="14"/>
  <c r="L76" i="14"/>
  <c r="M76" i="14"/>
  <c r="N76" i="14"/>
  <c r="O76" i="14"/>
  <c r="P76" i="14"/>
  <c r="L77" i="14"/>
  <c r="M77" i="14"/>
  <c r="N77" i="14"/>
  <c r="O77" i="14"/>
  <c r="P77" i="14"/>
  <c r="L78" i="14"/>
  <c r="M78" i="14"/>
  <c r="N78" i="14"/>
  <c r="O78" i="14"/>
  <c r="P78" i="14"/>
  <c r="L79" i="14"/>
  <c r="M79" i="14"/>
  <c r="N79" i="14"/>
  <c r="O79" i="14"/>
  <c r="P79" i="14"/>
  <c r="L80" i="14"/>
  <c r="M80" i="14"/>
  <c r="N80" i="14"/>
  <c r="O80" i="14"/>
  <c r="P80" i="14"/>
  <c r="L81" i="14"/>
  <c r="M81" i="14"/>
  <c r="N81" i="14"/>
  <c r="O81" i="14"/>
  <c r="P81" i="14"/>
  <c r="L82" i="14"/>
  <c r="M82" i="14"/>
  <c r="N82" i="14"/>
  <c r="O82" i="14"/>
  <c r="P82" i="14"/>
  <c r="L83" i="14"/>
  <c r="M83" i="14"/>
  <c r="N83" i="14"/>
  <c r="O83" i="14"/>
  <c r="P83" i="14"/>
  <c r="L84" i="14"/>
  <c r="M84" i="14"/>
  <c r="N84" i="14"/>
  <c r="O84" i="14"/>
  <c r="P84" i="14"/>
  <c r="L85" i="14"/>
  <c r="M85" i="14"/>
  <c r="N85" i="14"/>
  <c r="O85" i="14"/>
  <c r="P85" i="14"/>
  <c r="L86" i="14"/>
  <c r="M86" i="14"/>
  <c r="N86" i="14"/>
  <c r="O86" i="14"/>
  <c r="P86" i="14"/>
  <c r="L87" i="14"/>
  <c r="M87" i="14"/>
  <c r="N87" i="14"/>
  <c r="O87" i="14"/>
  <c r="P87" i="14"/>
  <c r="L88" i="14"/>
  <c r="M88" i="14"/>
  <c r="N88" i="14"/>
  <c r="O88" i="14"/>
  <c r="P88" i="14"/>
  <c r="L89" i="14"/>
  <c r="M89" i="14"/>
  <c r="N89" i="14"/>
  <c r="O89" i="14"/>
  <c r="P89" i="14"/>
  <c r="L90" i="14"/>
  <c r="M90" i="14"/>
  <c r="N90" i="14"/>
  <c r="O90" i="14"/>
  <c r="P90" i="14"/>
  <c r="L91" i="14"/>
  <c r="M91" i="14"/>
  <c r="N91" i="14"/>
  <c r="O91" i="14"/>
  <c r="P91" i="14"/>
  <c r="L92" i="14"/>
  <c r="M92" i="14"/>
  <c r="N92" i="14"/>
  <c r="O92" i="14"/>
  <c r="P92" i="14"/>
  <c r="L93" i="14"/>
  <c r="M93" i="14"/>
  <c r="N93" i="14"/>
  <c r="O93" i="14"/>
  <c r="P93" i="14"/>
  <c r="L94" i="14"/>
  <c r="M94" i="14"/>
  <c r="N94" i="14"/>
  <c r="O94" i="14"/>
  <c r="P94" i="14"/>
  <c r="L95" i="14"/>
  <c r="M95" i="14"/>
  <c r="N95" i="14"/>
  <c r="O95" i="14"/>
  <c r="P95" i="14"/>
  <c r="L96" i="14"/>
  <c r="M96" i="14"/>
  <c r="N96" i="14"/>
  <c r="O96" i="14"/>
  <c r="P96" i="14"/>
  <c r="L97" i="14"/>
  <c r="M97" i="14"/>
  <c r="N97" i="14"/>
  <c r="O97" i="14"/>
  <c r="P97" i="14"/>
  <c r="L98" i="14"/>
  <c r="M98" i="14"/>
  <c r="N98" i="14"/>
  <c r="O98" i="14"/>
  <c r="P98" i="14"/>
  <c r="L99" i="14"/>
  <c r="M99" i="14"/>
  <c r="N99" i="14"/>
  <c r="O99" i="14"/>
  <c r="P99" i="14"/>
  <c r="L100" i="14"/>
  <c r="M100" i="14"/>
  <c r="N100" i="14"/>
  <c r="O100" i="14"/>
  <c r="P100" i="14"/>
  <c r="L101" i="14"/>
  <c r="M101" i="14"/>
  <c r="N101" i="14"/>
  <c r="O101" i="14"/>
  <c r="P101" i="14"/>
  <c r="L102" i="14"/>
  <c r="M102" i="14"/>
  <c r="N102" i="14"/>
  <c r="O102" i="14"/>
  <c r="P102" i="14"/>
  <c r="L103" i="14"/>
  <c r="M103" i="14"/>
  <c r="N103" i="14"/>
  <c r="O103" i="14"/>
  <c r="P103" i="14"/>
  <c r="L104" i="14"/>
  <c r="M104" i="14"/>
  <c r="N104" i="14"/>
  <c r="O104" i="14"/>
  <c r="P104" i="14"/>
  <c r="L105" i="14"/>
  <c r="M105" i="14"/>
  <c r="N105" i="14"/>
  <c r="O105" i="14"/>
  <c r="P105" i="14"/>
  <c r="L106" i="14"/>
  <c r="M106" i="14"/>
  <c r="N106" i="14"/>
  <c r="O106" i="14"/>
  <c r="P106" i="14"/>
  <c r="L107" i="14"/>
  <c r="M107" i="14"/>
  <c r="N107" i="14"/>
  <c r="O107" i="14"/>
  <c r="P107" i="14"/>
  <c r="L108" i="14"/>
  <c r="M108" i="14"/>
  <c r="N108" i="14"/>
  <c r="O108" i="14"/>
  <c r="P108" i="14"/>
  <c r="L109" i="14"/>
  <c r="M109" i="14"/>
  <c r="N109" i="14"/>
  <c r="O109" i="14"/>
  <c r="P109" i="14"/>
  <c r="L110" i="14"/>
  <c r="M110" i="14"/>
  <c r="N110" i="14"/>
  <c r="O110" i="14"/>
  <c r="P110" i="14"/>
  <c r="L111" i="14"/>
  <c r="M111" i="14"/>
  <c r="N111" i="14"/>
  <c r="O111" i="14"/>
  <c r="P111" i="14"/>
  <c r="L112" i="14"/>
  <c r="M112" i="14"/>
  <c r="N112" i="14"/>
  <c r="O112" i="14"/>
  <c r="P112" i="14"/>
  <c r="L113" i="14"/>
  <c r="M113" i="14"/>
  <c r="N113" i="14"/>
  <c r="O113" i="14"/>
  <c r="P113" i="14"/>
  <c r="L114" i="14"/>
  <c r="M114" i="14"/>
  <c r="N114" i="14"/>
  <c r="O114" i="14"/>
  <c r="P114" i="14"/>
  <c r="L115" i="14"/>
  <c r="M115" i="14"/>
  <c r="N115" i="14"/>
  <c r="O115" i="14"/>
  <c r="P115" i="14"/>
  <c r="L116" i="14"/>
  <c r="M116" i="14"/>
  <c r="N116" i="14"/>
  <c r="O116" i="14"/>
  <c r="P116" i="14"/>
  <c r="L117" i="14"/>
  <c r="M117" i="14"/>
  <c r="N117" i="14"/>
  <c r="O117" i="14"/>
  <c r="P117" i="14"/>
  <c r="L118" i="14"/>
  <c r="M118" i="14"/>
  <c r="N118" i="14"/>
  <c r="O118" i="14"/>
  <c r="P118" i="14"/>
  <c r="L119" i="14"/>
  <c r="M119" i="14"/>
  <c r="N119" i="14"/>
  <c r="O119" i="14"/>
  <c r="P119" i="14"/>
  <c r="L120" i="14"/>
  <c r="M120" i="14"/>
  <c r="N120" i="14"/>
  <c r="O120" i="14"/>
  <c r="P120" i="14"/>
  <c r="L121" i="14"/>
  <c r="M121" i="14"/>
  <c r="N121" i="14"/>
  <c r="O121" i="14"/>
  <c r="P121" i="14"/>
  <c r="L122" i="14"/>
  <c r="M122" i="14"/>
  <c r="N122" i="14"/>
  <c r="O122" i="14"/>
  <c r="P122" i="14"/>
  <c r="L123" i="14"/>
  <c r="M123" i="14"/>
  <c r="N123" i="14"/>
  <c r="O123" i="14"/>
  <c r="P123" i="14"/>
  <c r="L124" i="14"/>
  <c r="M124" i="14"/>
  <c r="N124" i="14"/>
  <c r="O124" i="14"/>
  <c r="P124" i="14"/>
  <c r="L125" i="14"/>
  <c r="M125" i="14"/>
  <c r="N125" i="14"/>
  <c r="O125" i="14"/>
  <c r="P125" i="14"/>
  <c r="L126" i="14"/>
  <c r="M126" i="14"/>
  <c r="N126" i="14"/>
  <c r="O126" i="14"/>
  <c r="P126" i="14"/>
  <c r="L127" i="14"/>
  <c r="M127" i="14"/>
  <c r="N127" i="14"/>
  <c r="O127" i="14"/>
  <c r="P127" i="14"/>
  <c r="L128" i="14"/>
  <c r="M128" i="14"/>
  <c r="N128" i="14"/>
  <c r="O128" i="14"/>
  <c r="P128" i="14"/>
  <c r="L129" i="14"/>
  <c r="M129" i="14"/>
  <c r="N129" i="14"/>
  <c r="O129" i="14"/>
  <c r="P129" i="14"/>
  <c r="L130" i="14"/>
  <c r="M130" i="14"/>
  <c r="N130" i="14"/>
  <c r="O130" i="14"/>
  <c r="P130" i="14"/>
  <c r="L131" i="14"/>
  <c r="M131" i="14"/>
  <c r="N131" i="14"/>
  <c r="O131" i="14"/>
  <c r="P131" i="14"/>
  <c r="L132" i="14"/>
  <c r="M132" i="14"/>
  <c r="N132" i="14"/>
  <c r="O132" i="14"/>
  <c r="P132" i="14"/>
  <c r="L133" i="14"/>
  <c r="M133" i="14"/>
  <c r="N133" i="14"/>
  <c r="O133" i="14"/>
  <c r="P133" i="14"/>
  <c r="L134" i="14"/>
  <c r="M134" i="14"/>
  <c r="N134" i="14"/>
  <c r="O134" i="14"/>
  <c r="P134" i="14"/>
  <c r="L135" i="14"/>
  <c r="M135" i="14"/>
  <c r="N135" i="14"/>
  <c r="O135" i="14"/>
  <c r="P135" i="14"/>
  <c r="L136" i="14"/>
  <c r="M136" i="14"/>
  <c r="N136" i="14"/>
  <c r="O136" i="14"/>
  <c r="P136" i="14"/>
  <c r="L137" i="14"/>
  <c r="M137" i="14"/>
  <c r="N137" i="14"/>
  <c r="O137" i="14"/>
  <c r="P137" i="14"/>
  <c r="L138" i="14"/>
  <c r="M138" i="14"/>
  <c r="N138" i="14"/>
  <c r="O138" i="14"/>
  <c r="P138" i="14"/>
  <c r="L139" i="14"/>
  <c r="M139" i="14"/>
  <c r="N139" i="14"/>
  <c r="O139" i="14"/>
  <c r="P139" i="14"/>
  <c r="L140" i="14"/>
  <c r="M140" i="14"/>
  <c r="N140" i="14"/>
  <c r="O140" i="14"/>
  <c r="P140" i="14"/>
  <c r="L141" i="14"/>
  <c r="M141" i="14"/>
  <c r="N141" i="14"/>
  <c r="O141" i="14"/>
  <c r="P141" i="14"/>
  <c r="L142" i="14"/>
  <c r="M142" i="14"/>
  <c r="N142" i="14"/>
  <c r="O142" i="14"/>
  <c r="P142" i="14"/>
  <c r="L143" i="14"/>
  <c r="M143" i="14"/>
  <c r="N143" i="14"/>
  <c r="O143" i="14"/>
  <c r="P143" i="14"/>
  <c r="L144" i="14"/>
  <c r="M144" i="14"/>
  <c r="N144" i="14"/>
  <c r="O144" i="14"/>
  <c r="P144" i="14"/>
  <c r="L145" i="14"/>
  <c r="M145" i="14"/>
  <c r="N145" i="14"/>
  <c r="O145" i="14"/>
  <c r="P145" i="14"/>
  <c r="L146" i="14"/>
  <c r="M146" i="14"/>
  <c r="N146" i="14"/>
  <c r="O146" i="14"/>
  <c r="P146" i="14"/>
  <c r="L147" i="14"/>
  <c r="M147" i="14"/>
  <c r="N147" i="14"/>
  <c r="O147" i="14"/>
  <c r="P147" i="14"/>
  <c r="L148" i="14"/>
  <c r="M148" i="14"/>
  <c r="N148" i="14"/>
  <c r="O148" i="14"/>
  <c r="P148" i="14"/>
  <c r="L149" i="14"/>
  <c r="M149" i="14"/>
  <c r="N149" i="14"/>
  <c r="O149" i="14"/>
  <c r="P149" i="14"/>
  <c r="L150" i="14"/>
  <c r="M150" i="14"/>
  <c r="N150" i="14"/>
  <c r="O150" i="14"/>
  <c r="P150" i="14"/>
  <c r="L151" i="14"/>
  <c r="M151" i="14"/>
  <c r="N151" i="14"/>
  <c r="O151" i="14"/>
  <c r="P151" i="14"/>
  <c r="L152" i="14"/>
  <c r="M152" i="14"/>
  <c r="N152" i="14"/>
  <c r="O152" i="14"/>
  <c r="P152" i="14"/>
  <c r="L153" i="14"/>
  <c r="M153" i="14"/>
  <c r="N153" i="14"/>
  <c r="O153" i="14"/>
  <c r="P153" i="14"/>
  <c r="L154" i="14"/>
  <c r="M154" i="14"/>
  <c r="N154" i="14"/>
  <c r="O154" i="14"/>
  <c r="P154" i="14"/>
  <c r="L155" i="14"/>
  <c r="M155" i="14"/>
  <c r="N155" i="14"/>
  <c r="O155" i="14"/>
  <c r="P155" i="14"/>
  <c r="L156" i="14"/>
  <c r="M156" i="14"/>
  <c r="N156" i="14"/>
  <c r="O156" i="14"/>
  <c r="P156" i="14"/>
  <c r="L157" i="14"/>
  <c r="M157" i="14"/>
  <c r="N157" i="14"/>
  <c r="O157" i="14"/>
  <c r="P157" i="14"/>
  <c r="L158" i="14"/>
  <c r="M158" i="14"/>
  <c r="N158" i="14"/>
  <c r="O158" i="14"/>
  <c r="P158" i="14"/>
  <c r="L159" i="14"/>
  <c r="M159" i="14"/>
  <c r="N159" i="14"/>
  <c r="O159" i="14"/>
  <c r="P159" i="14"/>
  <c r="L160" i="14"/>
  <c r="M160" i="14"/>
  <c r="N160" i="14"/>
  <c r="O160" i="14"/>
  <c r="P160" i="14"/>
  <c r="L161" i="14"/>
  <c r="M161" i="14"/>
  <c r="N161" i="14"/>
  <c r="O161" i="14"/>
  <c r="P161" i="14"/>
  <c r="L162" i="14"/>
  <c r="M162" i="14"/>
  <c r="N162" i="14"/>
  <c r="O162" i="14"/>
  <c r="P162" i="14"/>
  <c r="L163" i="14"/>
  <c r="M163" i="14"/>
  <c r="N163" i="14"/>
  <c r="O163" i="14"/>
  <c r="P163" i="14"/>
  <c r="L164" i="14"/>
  <c r="M164" i="14"/>
  <c r="N164" i="14"/>
  <c r="O164" i="14"/>
  <c r="P164" i="14"/>
  <c r="L165" i="14"/>
  <c r="M165" i="14"/>
  <c r="N165" i="14"/>
  <c r="O165" i="14"/>
  <c r="P165" i="14"/>
  <c r="L166" i="14"/>
  <c r="M166" i="14"/>
  <c r="N166" i="14"/>
  <c r="O166" i="14"/>
  <c r="P166" i="14"/>
  <c r="L167" i="14"/>
  <c r="M167" i="14"/>
  <c r="N167" i="14"/>
  <c r="O167" i="14"/>
  <c r="P167" i="14"/>
  <c r="L168" i="14"/>
  <c r="M168" i="14"/>
  <c r="N168" i="14"/>
  <c r="O168" i="14"/>
  <c r="P168" i="14"/>
  <c r="L169" i="14"/>
  <c r="M169" i="14"/>
  <c r="N169" i="14"/>
  <c r="O169" i="14"/>
  <c r="P169" i="14"/>
  <c r="L170" i="14"/>
  <c r="M170" i="14"/>
  <c r="N170" i="14"/>
  <c r="O170" i="14"/>
  <c r="P170" i="14"/>
  <c r="L171" i="14"/>
  <c r="M171" i="14"/>
  <c r="N171" i="14"/>
  <c r="O171" i="14"/>
  <c r="P171" i="14"/>
  <c r="L172" i="14"/>
  <c r="M172" i="14"/>
  <c r="N172" i="14"/>
  <c r="O172" i="14"/>
  <c r="P172" i="14"/>
  <c r="L173" i="14"/>
  <c r="M173" i="14"/>
  <c r="N173" i="14"/>
  <c r="O173" i="14"/>
  <c r="P173" i="14"/>
  <c r="L174" i="14"/>
  <c r="M174" i="14"/>
  <c r="N174" i="14"/>
  <c r="O174" i="14"/>
  <c r="P174" i="14"/>
  <c r="L175" i="14"/>
  <c r="M175" i="14"/>
  <c r="N175" i="14"/>
  <c r="O175" i="14"/>
  <c r="P175" i="14"/>
  <c r="L176" i="14"/>
  <c r="M176" i="14"/>
  <c r="N176" i="14"/>
  <c r="O176" i="14"/>
  <c r="P176" i="14"/>
  <c r="L177" i="14"/>
  <c r="M177" i="14"/>
  <c r="N177" i="14"/>
  <c r="O177" i="14"/>
  <c r="P177" i="14"/>
  <c r="L178" i="14"/>
  <c r="M178" i="14"/>
  <c r="N178" i="14"/>
  <c r="O178" i="14"/>
  <c r="P178" i="14"/>
  <c r="L179" i="14"/>
  <c r="M179" i="14"/>
  <c r="N179" i="14"/>
  <c r="O179" i="14"/>
  <c r="P179" i="14"/>
  <c r="L180" i="14"/>
  <c r="M180" i="14"/>
  <c r="N180" i="14"/>
  <c r="O180" i="14"/>
  <c r="P180" i="14"/>
  <c r="L181" i="14"/>
  <c r="M181" i="14"/>
  <c r="N181" i="14"/>
  <c r="O181" i="14"/>
  <c r="P181" i="14"/>
  <c r="L182" i="14"/>
  <c r="M182" i="14"/>
  <c r="N182" i="14"/>
  <c r="O182" i="14"/>
  <c r="P182" i="14"/>
  <c r="L183" i="14"/>
  <c r="M183" i="14"/>
  <c r="N183" i="14"/>
  <c r="O183" i="14"/>
  <c r="P183" i="14"/>
  <c r="L184" i="14"/>
  <c r="M184" i="14"/>
  <c r="N184" i="14"/>
  <c r="O184" i="14"/>
  <c r="P184" i="14"/>
  <c r="L185" i="14"/>
  <c r="M185" i="14"/>
  <c r="N185" i="14"/>
  <c r="O185" i="14"/>
  <c r="P185" i="14"/>
  <c r="L186" i="14"/>
  <c r="M186" i="14"/>
  <c r="N186" i="14"/>
  <c r="O186" i="14"/>
  <c r="P186" i="14"/>
  <c r="L187" i="14"/>
  <c r="M187" i="14"/>
  <c r="N187" i="14"/>
  <c r="O187" i="14"/>
  <c r="P187" i="14"/>
  <c r="L188" i="14"/>
  <c r="M188" i="14"/>
  <c r="N188" i="14"/>
  <c r="O188" i="14"/>
  <c r="P188" i="14"/>
  <c r="L189" i="14"/>
  <c r="M189" i="14"/>
  <c r="N189" i="14"/>
  <c r="O189" i="14"/>
  <c r="P189" i="14"/>
  <c r="L190" i="14"/>
  <c r="M190" i="14"/>
  <c r="N190" i="14"/>
  <c r="O190" i="14"/>
  <c r="P190" i="14"/>
  <c r="L191" i="14"/>
  <c r="M191" i="14"/>
  <c r="N191" i="14"/>
  <c r="O191" i="14"/>
  <c r="P191" i="14"/>
  <c r="L192" i="14"/>
  <c r="M192" i="14"/>
  <c r="N192" i="14"/>
  <c r="O192" i="14"/>
  <c r="P192" i="14"/>
  <c r="L193" i="14"/>
  <c r="M193" i="14"/>
  <c r="N193" i="14"/>
  <c r="O193" i="14"/>
  <c r="P193" i="14"/>
  <c r="L194" i="14"/>
  <c r="M194" i="14"/>
  <c r="N194" i="14"/>
  <c r="O194" i="14"/>
  <c r="P194" i="14"/>
  <c r="L195" i="14"/>
  <c r="M195" i="14"/>
  <c r="N195" i="14"/>
  <c r="O195" i="14"/>
  <c r="P195" i="14"/>
  <c r="L196" i="14"/>
  <c r="M196" i="14"/>
  <c r="N196" i="14"/>
  <c r="O196" i="14"/>
  <c r="P196" i="14"/>
  <c r="L197" i="14"/>
  <c r="M197" i="14"/>
  <c r="N197" i="14"/>
  <c r="O197" i="14"/>
  <c r="P197" i="14"/>
  <c r="L198" i="14"/>
  <c r="M198" i="14"/>
  <c r="N198" i="14"/>
  <c r="O198" i="14"/>
  <c r="P198" i="14"/>
  <c r="L199" i="14"/>
  <c r="M199" i="14"/>
  <c r="N199" i="14"/>
  <c r="O199" i="14"/>
  <c r="P199" i="14"/>
  <c r="L200" i="14"/>
  <c r="M200" i="14"/>
  <c r="N200" i="14"/>
  <c r="O200" i="14"/>
  <c r="P200" i="14"/>
  <c r="L201" i="14"/>
  <c r="M201" i="14"/>
  <c r="N201" i="14"/>
  <c r="O201" i="14"/>
  <c r="P201" i="14"/>
  <c r="L202" i="14"/>
  <c r="M202" i="14"/>
  <c r="N202" i="14"/>
  <c r="O202" i="14"/>
  <c r="P202" i="14"/>
  <c r="L203" i="14"/>
  <c r="M203" i="14"/>
  <c r="N203" i="14"/>
  <c r="O203" i="14"/>
  <c r="P203" i="14"/>
  <c r="L204" i="14"/>
  <c r="M204" i="14"/>
  <c r="N204" i="14"/>
  <c r="O204" i="14"/>
  <c r="P204" i="14"/>
  <c r="L205" i="14"/>
  <c r="M205" i="14"/>
  <c r="N205" i="14"/>
  <c r="O205" i="14"/>
  <c r="P205" i="14"/>
  <c r="L206" i="14"/>
  <c r="M206" i="14"/>
  <c r="N206" i="14"/>
  <c r="O206" i="14"/>
  <c r="P206" i="14"/>
  <c r="L207" i="14"/>
  <c r="M207" i="14"/>
  <c r="N207" i="14"/>
  <c r="O207" i="14"/>
  <c r="P207" i="14"/>
  <c r="L208" i="14"/>
  <c r="M208" i="14"/>
  <c r="N208" i="14"/>
  <c r="O208" i="14"/>
  <c r="P208" i="14"/>
  <c r="L209" i="14"/>
  <c r="M209" i="14"/>
  <c r="N209" i="14"/>
  <c r="O209" i="14"/>
  <c r="P209" i="14"/>
  <c r="L210" i="14"/>
  <c r="M210" i="14"/>
  <c r="N210" i="14"/>
  <c r="O210" i="14"/>
  <c r="P210" i="14"/>
  <c r="L211" i="14"/>
  <c r="M211" i="14"/>
  <c r="N211" i="14"/>
  <c r="O211" i="14"/>
  <c r="P211" i="14"/>
  <c r="L212" i="14"/>
  <c r="M212" i="14"/>
  <c r="N212" i="14"/>
  <c r="O212" i="14"/>
  <c r="P212" i="14"/>
  <c r="L213" i="14"/>
  <c r="M213" i="14"/>
  <c r="N213" i="14"/>
  <c r="O213" i="14"/>
  <c r="P213" i="14"/>
  <c r="L214" i="14"/>
  <c r="M214" i="14"/>
  <c r="N214" i="14"/>
  <c r="O214" i="14"/>
  <c r="P214" i="14"/>
  <c r="L215" i="14"/>
  <c r="M215" i="14"/>
  <c r="N215" i="14"/>
  <c r="O215" i="14"/>
  <c r="P215" i="14"/>
  <c r="L216" i="14"/>
  <c r="M216" i="14"/>
  <c r="N216" i="14"/>
  <c r="O216" i="14"/>
  <c r="P216" i="14"/>
  <c r="L217" i="14"/>
  <c r="M217" i="14"/>
  <c r="N217" i="14"/>
  <c r="O217" i="14"/>
  <c r="P217" i="14"/>
  <c r="L218" i="14"/>
  <c r="M218" i="14"/>
  <c r="N218" i="14"/>
  <c r="O218" i="14"/>
  <c r="P218" i="14"/>
  <c r="L219" i="14"/>
  <c r="M219" i="14"/>
  <c r="N219" i="14"/>
  <c r="O219" i="14"/>
  <c r="P219" i="14"/>
  <c r="L220" i="14"/>
  <c r="M220" i="14"/>
  <c r="N220" i="14"/>
  <c r="O220" i="14"/>
  <c r="P220" i="14"/>
  <c r="L221" i="14"/>
  <c r="M221" i="14"/>
  <c r="N221" i="14"/>
  <c r="O221" i="14"/>
  <c r="P221" i="14"/>
  <c r="L222" i="14"/>
  <c r="M222" i="14"/>
  <c r="N222" i="14"/>
  <c r="O222" i="14"/>
  <c r="P222" i="14"/>
  <c r="L223" i="14"/>
  <c r="M223" i="14"/>
  <c r="N223" i="14"/>
  <c r="O223" i="14"/>
  <c r="P223" i="14"/>
  <c r="L224" i="14"/>
  <c r="M224" i="14"/>
  <c r="N224" i="14"/>
  <c r="O224" i="14"/>
  <c r="P224" i="14"/>
  <c r="L225" i="14"/>
  <c r="M225" i="14"/>
  <c r="N225" i="14"/>
  <c r="O225" i="14"/>
  <c r="P225" i="14"/>
  <c r="L226" i="14"/>
  <c r="M226" i="14"/>
  <c r="N226" i="14"/>
  <c r="O226" i="14"/>
  <c r="P226" i="14"/>
  <c r="L227" i="14"/>
  <c r="M227" i="14"/>
  <c r="N227" i="14"/>
  <c r="O227" i="14"/>
  <c r="P227" i="14"/>
  <c r="L228" i="14"/>
  <c r="M228" i="14"/>
  <c r="N228" i="14"/>
  <c r="O228" i="14"/>
  <c r="P228" i="14"/>
  <c r="L229" i="14"/>
  <c r="M229" i="14"/>
  <c r="N229" i="14"/>
  <c r="O229" i="14"/>
  <c r="P229" i="14"/>
  <c r="L230" i="14"/>
  <c r="M230" i="14"/>
  <c r="N230" i="14"/>
  <c r="O230" i="14"/>
  <c r="P230" i="14"/>
  <c r="L231" i="14"/>
  <c r="M231" i="14"/>
  <c r="N231" i="14"/>
  <c r="O231" i="14"/>
  <c r="P231" i="14"/>
  <c r="L232" i="14"/>
  <c r="M232" i="14"/>
  <c r="N232" i="14"/>
  <c r="O232" i="14"/>
  <c r="P232" i="14"/>
  <c r="L233" i="14"/>
  <c r="M233" i="14"/>
  <c r="N233" i="14"/>
  <c r="O233" i="14"/>
  <c r="P233" i="14"/>
  <c r="L234" i="14"/>
  <c r="M234" i="14"/>
  <c r="N234" i="14"/>
  <c r="O234" i="14"/>
  <c r="P234" i="14"/>
  <c r="L235" i="14"/>
  <c r="M235" i="14"/>
  <c r="N235" i="14"/>
  <c r="O235" i="14"/>
  <c r="P235" i="14"/>
  <c r="L236" i="14"/>
  <c r="M236" i="14"/>
  <c r="N236" i="14"/>
  <c r="O236" i="14"/>
  <c r="P236" i="14"/>
  <c r="L237" i="14"/>
  <c r="M237" i="14"/>
  <c r="N237" i="14"/>
  <c r="O237" i="14"/>
  <c r="P237" i="14"/>
  <c r="L238" i="14"/>
  <c r="M238" i="14"/>
  <c r="N238" i="14"/>
  <c r="O238" i="14"/>
  <c r="P238" i="14"/>
  <c r="L239" i="14"/>
  <c r="M239" i="14"/>
  <c r="N239" i="14"/>
  <c r="O239" i="14"/>
  <c r="P239" i="14"/>
  <c r="L240" i="14"/>
  <c r="M240" i="14"/>
  <c r="N240" i="14"/>
  <c r="O240" i="14"/>
  <c r="P240" i="14"/>
  <c r="L241" i="14"/>
  <c r="M241" i="14"/>
  <c r="N241" i="14"/>
  <c r="O241" i="14"/>
  <c r="P241" i="14"/>
  <c r="L242" i="14"/>
  <c r="M242" i="14"/>
  <c r="N242" i="14"/>
  <c r="O242" i="14"/>
  <c r="P242" i="14"/>
  <c r="L243" i="14"/>
  <c r="M243" i="14"/>
  <c r="N243" i="14"/>
  <c r="O243" i="14"/>
  <c r="P243" i="14"/>
  <c r="L244" i="14"/>
  <c r="M244" i="14"/>
  <c r="N244" i="14"/>
  <c r="O244" i="14"/>
  <c r="P244" i="14"/>
  <c r="L245" i="14"/>
  <c r="M245" i="14"/>
  <c r="N245" i="14"/>
  <c r="O245" i="14"/>
  <c r="P245" i="14"/>
  <c r="L246" i="14"/>
  <c r="M246" i="14"/>
  <c r="N246" i="14"/>
  <c r="O246" i="14"/>
  <c r="P246" i="14"/>
  <c r="L247" i="14"/>
  <c r="M247" i="14"/>
  <c r="N247" i="14"/>
  <c r="O247" i="14"/>
  <c r="P247" i="14"/>
  <c r="L248" i="14"/>
  <c r="M248" i="14"/>
  <c r="N248" i="14"/>
  <c r="O248" i="14"/>
  <c r="P248" i="14"/>
  <c r="L249" i="14"/>
  <c r="M249" i="14"/>
  <c r="N249" i="14"/>
  <c r="O249" i="14"/>
  <c r="P249" i="14"/>
  <c r="L250" i="14"/>
  <c r="M250" i="14"/>
  <c r="N250" i="14"/>
  <c r="O250" i="14"/>
  <c r="P250" i="14"/>
  <c r="L251" i="14"/>
  <c r="M251" i="14"/>
  <c r="N251" i="14"/>
  <c r="O251" i="14"/>
  <c r="P251" i="14"/>
  <c r="L252" i="14"/>
  <c r="M252" i="14"/>
  <c r="N252" i="14"/>
  <c r="O252" i="14"/>
  <c r="P252" i="14"/>
  <c r="L253" i="14"/>
  <c r="M253" i="14"/>
  <c r="N253" i="14"/>
  <c r="O253" i="14"/>
  <c r="P253" i="14"/>
  <c r="L254" i="14"/>
  <c r="M254" i="14"/>
  <c r="N254" i="14"/>
  <c r="O254" i="14"/>
  <c r="P254" i="14"/>
  <c r="L255" i="14"/>
  <c r="M255" i="14"/>
  <c r="N255" i="14"/>
  <c r="O255" i="14"/>
  <c r="P255" i="14"/>
  <c r="L256" i="14"/>
  <c r="M256" i="14"/>
  <c r="N256" i="14"/>
  <c r="O256" i="14"/>
  <c r="P256" i="14"/>
  <c r="L257" i="14"/>
  <c r="M257" i="14"/>
  <c r="N257" i="14"/>
  <c r="O257" i="14"/>
  <c r="P257" i="14"/>
  <c r="L258" i="14"/>
  <c r="M258" i="14"/>
  <c r="N258" i="14"/>
  <c r="O258" i="14"/>
  <c r="P258" i="14"/>
  <c r="L259" i="14"/>
  <c r="M259" i="14"/>
  <c r="N259" i="14"/>
  <c r="O259" i="14"/>
  <c r="P259" i="14"/>
  <c r="L260" i="14"/>
  <c r="M260" i="14"/>
  <c r="N260" i="14"/>
  <c r="O260" i="14"/>
  <c r="P260" i="14"/>
  <c r="L261" i="14"/>
  <c r="M261" i="14"/>
  <c r="N261" i="14"/>
  <c r="O261" i="14"/>
  <c r="P261" i="14"/>
  <c r="L262" i="14"/>
  <c r="M262" i="14"/>
  <c r="N262" i="14"/>
  <c r="O262" i="14"/>
  <c r="P262" i="14"/>
  <c r="L263" i="14"/>
  <c r="M263" i="14"/>
  <c r="N263" i="14"/>
  <c r="O263" i="14"/>
  <c r="P263" i="14"/>
  <c r="L264" i="14"/>
  <c r="M264" i="14"/>
  <c r="N264" i="14"/>
  <c r="O264" i="14"/>
  <c r="P264" i="14"/>
  <c r="L265" i="14"/>
  <c r="M265" i="14"/>
  <c r="N265" i="14"/>
  <c r="O265" i="14"/>
  <c r="P265" i="14"/>
  <c r="L266" i="14"/>
  <c r="M266" i="14"/>
  <c r="N266" i="14"/>
  <c r="O266" i="14"/>
  <c r="P266" i="14"/>
  <c r="L267" i="14"/>
  <c r="M267" i="14"/>
  <c r="N267" i="14"/>
  <c r="O267" i="14"/>
  <c r="P267" i="14"/>
  <c r="L268" i="14"/>
  <c r="M268" i="14"/>
  <c r="N268" i="14"/>
  <c r="O268" i="14"/>
  <c r="P268" i="14"/>
  <c r="L269" i="14"/>
  <c r="M269" i="14"/>
  <c r="N269" i="14"/>
  <c r="O269" i="14"/>
  <c r="P269" i="14"/>
  <c r="L270" i="14"/>
  <c r="M270" i="14"/>
  <c r="N270" i="14"/>
  <c r="O270" i="14"/>
  <c r="P270" i="14"/>
  <c r="L271" i="14"/>
  <c r="M271" i="14"/>
  <c r="N271" i="14"/>
  <c r="O271" i="14"/>
  <c r="P271" i="14"/>
  <c r="L272" i="14"/>
  <c r="M272" i="14"/>
  <c r="N272" i="14"/>
  <c r="O272" i="14"/>
  <c r="P272" i="14"/>
  <c r="L273" i="14"/>
  <c r="M273" i="14"/>
  <c r="N273" i="14"/>
  <c r="O273" i="14"/>
  <c r="P273" i="14"/>
  <c r="L274" i="14"/>
  <c r="M274" i="14"/>
  <c r="N274" i="14"/>
  <c r="O274" i="14"/>
  <c r="P274" i="14"/>
  <c r="L275" i="14"/>
  <c r="M275" i="14"/>
  <c r="N275" i="14"/>
  <c r="O275" i="14"/>
  <c r="P275" i="14"/>
  <c r="L276" i="14"/>
  <c r="M276" i="14"/>
  <c r="N276" i="14"/>
  <c r="O276" i="14"/>
  <c r="P276" i="14"/>
  <c r="L277" i="14"/>
  <c r="M277" i="14"/>
  <c r="N277" i="14"/>
  <c r="O277" i="14"/>
  <c r="P277" i="14"/>
  <c r="L278" i="14"/>
  <c r="M278" i="14"/>
  <c r="N278" i="14"/>
  <c r="O278" i="14"/>
  <c r="P278" i="14"/>
  <c r="L279" i="14"/>
  <c r="M279" i="14"/>
  <c r="N279" i="14"/>
  <c r="O279" i="14"/>
  <c r="P279" i="14"/>
  <c r="L280" i="14"/>
  <c r="M280" i="14"/>
  <c r="N280" i="14"/>
  <c r="O280" i="14"/>
  <c r="P280" i="14"/>
  <c r="L281" i="14"/>
  <c r="M281" i="14"/>
  <c r="N281" i="14"/>
  <c r="O281" i="14"/>
  <c r="P281" i="14"/>
  <c r="L282" i="14"/>
  <c r="M282" i="14"/>
  <c r="N282" i="14"/>
  <c r="O282" i="14"/>
  <c r="P282" i="14"/>
  <c r="L283" i="14"/>
  <c r="M283" i="14"/>
  <c r="N283" i="14"/>
  <c r="O283" i="14"/>
  <c r="P283" i="14"/>
  <c r="L284" i="14"/>
  <c r="M284" i="14"/>
  <c r="N284" i="14"/>
  <c r="O284" i="14"/>
  <c r="P284" i="14"/>
  <c r="L285" i="14"/>
  <c r="M285" i="14"/>
  <c r="N285" i="14"/>
  <c r="O285" i="14"/>
  <c r="P285" i="14"/>
  <c r="L286" i="14"/>
  <c r="M286" i="14"/>
  <c r="N286" i="14"/>
  <c r="O286" i="14"/>
  <c r="P286" i="14"/>
  <c r="L287" i="14"/>
  <c r="M287" i="14"/>
  <c r="N287" i="14"/>
  <c r="O287" i="14"/>
  <c r="P287" i="14"/>
  <c r="L288" i="14"/>
  <c r="M288" i="14"/>
  <c r="N288" i="14"/>
  <c r="O288" i="14"/>
  <c r="P288" i="14"/>
  <c r="L289" i="14"/>
  <c r="M289" i="14"/>
  <c r="N289" i="14"/>
  <c r="O289" i="14"/>
  <c r="P289" i="14"/>
  <c r="L290" i="14"/>
  <c r="M290" i="14"/>
  <c r="N290" i="14"/>
  <c r="O290" i="14"/>
  <c r="P290" i="14"/>
  <c r="L291" i="14"/>
  <c r="M291" i="14"/>
  <c r="N291" i="14"/>
  <c r="O291" i="14"/>
  <c r="P291" i="14"/>
  <c r="L292" i="14"/>
  <c r="M292" i="14"/>
  <c r="N292" i="14"/>
  <c r="O292" i="14"/>
  <c r="P292" i="14"/>
  <c r="L293" i="14"/>
  <c r="M293" i="14"/>
  <c r="N293" i="14"/>
  <c r="O293" i="14"/>
  <c r="P293" i="14"/>
  <c r="L294" i="14"/>
  <c r="M294" i="14"/>
  <c r="N294" i="14"/>
  <c r="O294" i="14"/>
  <c r="P294" i="14"/>
  <c r="L295" i="14"/>
  <c r="M295" i="14"/>
  <c r="N295" i="14"/>
  <c r="O295" i="14"/>
  <c r="P295" i="14"/>
  <c r="L296" i="14"/>
  <c r="M296" i="14"/>
  <c r="N296" i="14"/>
  <c r="O296" i="14"/>
  <c r="P296" i="14"/>
  <c r="L297" i="14"/>
  <c r="M297" i="14"/>
  <c r="N297" i="14"/>
  <c r="O297" i="14"/>
  <c r="P297" i="14"/>
  <c r="L298" i="14"/>
  <c r="M298" i="14"/>
  <c r="N298" i="14"/>
  <c r="O298" i="14"/>
  <c r="P298" i="14"/>
  <c r="L299" i="14"/>
  <c r="M299" i="14"/>
  <c r="N299" i="14"/>
  <c r="O299" i="14"/>
  <c r="P299" i="14"/>
  <c r="L300" i="14"/>
  <c r="M300" i="14"/>
  <c r="N300" i="14"/>
  <c r="O300" i="14"/>
  <c r="P300" i="14"/>
  <c r="L301" i="14"/>
  <c r="M301" i="14"/>
  <c r="N301" i="14"/>
  <c r="O301" i="14"/>
  <c r="P301" i="14"/>
  <c r="L302" i="14"/>
  <c r="M302" i="14"/>
  <c r="N302" i="14"/>
  <c r="O302" i="14"/>
  <c r="P302" i="14"/>
  <c r="L303" i="14"/>
  <c r="M303" i="14"/>
  <c r="N303" i="14"/>
  <c r="O303" i="14"/>
  <c r="P303" i="14"/>
  <c r="L304" i="14"/>
  <c r="M304" i="14"/>
  <c r="N304" i="14"/>
  <c r="O304" i="14"/>
  <c r="P304" i="14"/>
  <c r="L305" i="14"/>
  <c r="M305" i="14"/>
  <c r="N305" i="14"/>
  <c r="O305" i="14"/>
  <c r="P305" i="14"/>
  <c r="L306" i="14"/>
  <c r="M306" i="14"/>
  <c r="N306" i="14"/>
  <c r="O306" i="14"/>
  <c r="P306" i="14"/>
  <c r="L307" i="14"/>
  <c r="M307" i="14"/>
  <c r="N307" i="14"/>
  <c r="O307" i="14"/>
  <c r="P307" i="14"/>
  <c r="L308" i="14"/>
  <c r="M308" i="14"/>
  <c r="N308" i="14"/>
  <c r="O308" i="14"/>
  <c r="P308" i="14"/>
  <c r="L309" i="14"/>
  <c r="M309" i="14"/>
  <c r="N309" i="14"/>
  <c r="O309" i="14"/>
  <c r="P309" i="14"/>
  <c r="L310" i="14"/>
  <c r="M310" i="14"/>
  <c r="N310" i="14"/>
  <c r="O310" i="14"/>
  <c r="P310" i="14"/>
  <c r="L311" i="14"/>
  <c r="M311" i="14"/>
  <c r="N311" i="14"/>
  <c r="O311" i="14"/>
  <c r="P311" i="14"/>
  <c r="L312" i="14"/>
  <c r="M312" i="14"/>
  <c r="N312" i="14"/>
  <c r="O312" i="14"/>
  <c r="P312" i="14"/>
  <c r="L313" i="14"/>
  <c r="M313" i="14"/>
  <c r="N313" i="14"/>
  <c r="O313" i="14"/>
  <c r="P313" i="14"/>
  <c r="L314" i="14"/>
  <c r="M314" i="14"/>
  <c r="N314" i="14"/>
  <c r="O314" i="14"/>
  <c r="P314" i="14"/>
  <c r="L315" i="14"/>
  <c r="M315" i="14"/>
  <c r="N315" i="14"/>
  <c r="O315" i="14"/>
  <c r="P315" i="14"/>
  <c r="L316" i="14"/>
  <c r="M316" i="14"/>
  <c r="N316" i="14"/>
  <c r="O316" i="14"/>
  <c r="P316" i="14"/>
  <c r="L317" i="14"/>
  <c r="M317" i="14"/>
  <c r="N317" i="14"/>
  <c r="O317" i="14"/>
  <c r="P317" i="14"/>
  <c r="L318" i="14"/>
  <c r="M318" i="14"/>
  <c r="N318" i="14"/>
  <c r="O318" i="14"/>
  <c r="P318" i="14"/>
  <c r="L319" i="14"/>
  <c r="M319" i="14"/>
  <c r="N319" i="14"/>
  <c r="O319" i="14"/>
  <c r="P319" i="14"/>
  <c r="L320" i="14"/>
  <c r="M320" i="14"/>
  <c r="N320" i="14"/>
  <c r="O320" i="14"/>
  <c r="P320" i="14"/>
  <c r="L321" i="14"/>
  <c r="M321" i="14"/>
  <c r="N321" i="14"/>
  <c r="O321" i="14"/>
  <c r="P321" i="14"/>
  <c r="L322" i="14"/>
  <c r="M322" i="14"/>
  <c r="N322" i="14"/>
  <c r="O322" i="14"/>
  <c r="P322" i="14"/>
  <c r="L323" i="14"/>
  <c r="M323" i="14"/>
  <c r="N323" i="14"/>
  <c r="O323" i="14"/>
  <c r="P323" i="14"/>
  <c r="L324" i="14"/>
  <c r="M324" i="14"/>
  <c r="N324" i="14"/>
  <c r="O324" i="14"/>
  <c r="P324" i="14"/>
  <c r="L325" i="14"/>
  <c r="M325" i="14"/>
  <c r="N325" i="14"/>
  <c r="O325" i="14"/>
  <c r="P325" i="14"/>
  <c r="L326" i="14"/>
  <c r="M326" i="14"/>
  <c r="N326" i="14"/>
  <c r="O326" i="14"/>
  <c r="P326" i="14"/>
  <c r="L327" i="14"/>
  <c r="M327" i="14"/>
  <c r="N327" i="14"/>
  <c r="O327" i="14"/>
  <c r="P327" i="14"/>
  <c r="L328" i="14"/>
  <c r="M328" i="14"/>
  <c r="N328" i="14"/>
  <c r="O328" i="14"/>
  <c r="P328" i="14"/>
  <c r="L329" i="14"/>
  <c r="M329" i="14"/>
  <c r="N329" i="14"/>
  <c r="O329" i="14"/>
  <c r="P329" i="14"/>
  <c r="L330" i="14"/>
  <c r="M330" i="14"/>
  <c r="N330" i="14"/>
  <c r="O330" i="14"/>
  <c r="P330" i="14"/>
  <c r="L331" i="14"/>
  <c r="M331" i="14"/>
  <c r="N331" i="14"/>
  <c r="O331" i="14"/>
  <c r="P331" i="14"/>
  <c r="L332" i="14"/>
  <c r="M332" i="14"/>
  <c r="N332" i="14"/>
  <c r="O332" i="14"/>
  <c r="P332" i="14"/>
  <c r="L333" i="14"/>
  <c r="M333" i="14"/>
  <c r="N333" i="14"/>
  <c r="O333" i="14"/>
  <c r="P333" i="14"/>
  <c r="L334" i="14"/>
  <c r="M334" i="14"/>
  <c r="N334" i="14"/>
  <c r="O334" i="14"/>
  <c r="P334" i="14"/>
  <c r="L335" i="14"/>
  <c r="M335" i="14"/>
  <c r="N335" i="14"/>
  <c r="O335" i="14"/>
  <c r="P335" i="14"/>
  <c r="L336" i="14"/>
  <c r="M336" i="14"/>
  <c r="N336" i="14"/>
  <c r="O336" i="14"/>
  <c r="P336" i="14"/>
  <c r="L337" i="14"/>
  <c r="M337" i="14"/>
  <c r="N337" i="14"/>
  <c r="O337" i="14"/>
  <c r="P337" i="14"/>
  <c r="L338" i="14"/>
  <c r="M338" i="14"/>
  <c r="N338" i="14"/>
  <c r="O338" i="14"/>
  <c r="P338" i="14"/>
  <c r="L339" i="14"/>
  <c r="M339" i="14"/>
  <c r="N339" i="14"/>
  <c r="O339" i="14"/>
  <c r="P339" i="14"/>
  <c r="L340" i="14"/>
  <c r="M340" i="14"/>
  <c r="N340" i="14"/>
  <c r="O340" i="14"/>
  <c r="P340" i="14"/>
  <c r="L341" i="14"/>
  <c r="M341" i="14"/>
  <c r="N341" i="14"/>
  <c r="O341" i="14"/>
  <c r="P341" i="14"/>
  <c r="L342" i="14"/>
  <c r="M342" i="14"/>
  <c r="N342" i="14"/>
  <c r="O342" i="14"/>
  <c r="P342" i="14"/>
  <c r="L343" i="14"/>
  <c r="M343" i="14"/>
  <c r="N343" i="14"/>
  <c r="O343" i="14"/>
  <c r="P343" i="14"/>
  <c r="L344" i="14"/>
  <c r="M344" i="14"/>
  <c r="N344" i="14"/>
  <c r="O344" i="14"/>
  <c r="P344" i="14"/>
  <c r="L345" i="14"/>
  <c r="M345" i="14"/>
  <c r="N345" i="14"/>
  <c r="O345" i="14"/>
  <c r="P345" i="14"/>
  <c r="L346" i="14"/>
  <c r="M346" i="14"/>
  <c r="N346" i="14"/>
  <c r="O346" i="14"/>
  <c r="P346" i="14"/>
  <c r="L347" i="14"/>
  <c r="M347" i="14"/>
  <c r="N347" i="14"/>
  <c r="O347" i="14"/>
  <c r="P347" i="14"/>
  <c r="L348" i="14"/>
  <c r="M348" i="14"/>
  <c r="N348" i="14"/>
  <c r="O348" i="14"/>
  <c r="P348" i="14"/>
  <c r="L349" i="14"/>
  <c r="M349" i="14"/>
  <c r="N349" i="14"/>
  <c r="O349" i="14"/>
  <c r="P349" i="14"/>
  <c r="L350" i="14"/>
  <c r="M350" i="14"/>
  <c r="N350" i="14"/>
  <c r="O350" i="14"/>
  <c r="P350" i="14"/>
  <c r="L351" i="14"/>
  <c r="M351" i="14"/>
  <c r="N351" i="14"/>
  <c r="O351" i="14"/>
  <c r="P351" i="14"/>
  <c r="L352" i="14"/>
  <c r="M352" i="14"/>
  <c r="N352" i="14"/>
  <c r="O352" i="14"/>
  <c r="P352" i="14"/>
  <c r="L353" i="14"/>
  <c r="M353" i="14"/>
  <c r="N353" i="14"/>
  <c r="O353" i="14"/>
  <c r="P353" i="14"/>
  <c r="L354" i="14"/>
  <c r="M354" i="14"/>
  <c r="N354" i="14"/>
  <c r="O354" i="14"/>
  <c r="P354" i="14"/>
  <c r="L355" i="14"/>
  <c r="M355" i="14"/>
  <c r="N355" i="14"/>
  <c r="O355" i="14"/>
  <c r="P355" i="14"/>
  <c r="L356" i="14"/>
  <c r="M356" i="14"/>
  <c r="N356" i="14"/>
  <c r="O356" i="14"/>
  <c r="P356" i="14"/>
  <c r="L357" i="14"/>
  <c r="M357" i="14"/>
  <c r="N357" i="14"/>
  <c r="O357" i="14"/>
  <c r="P357" i="14"/>
  <c r="L358" i="14"/>
  <c r="M358" i="14"/>
  <c r="N358" i="14"/>
  <c r="O358" i="14"/>
  <c r="P358" i="14"/>
  <c r="L359" i="14"/>
  <c r="M359" i="14"/>
  <c r="N359" i="14"/>
  <c r="O359" i="14"/>
  <c r="P359" i="14"/>
  <c r="L360" i="14"/>
  <c r="M360" i="14"/>
  <c r="N360" i="14"/>
  <c r="O360" i="14"/>
  <c r="P360" i="14"/>
  <c r="L361" i="14"/>
  <c r="M361" i="14"/>
  <c r="N361" i="14"/>
  <c r="O361" i="14"/>
  <c r="P361" i="14"/>
  <c r="L362" i="14"/>
  <c r="M362" i="14"/>
  <c r="N362" i="14"/>
  <c r="O362" i="14"/>
  <c r="P362" i="14"/>
  <c r="L363" i="14"/>
  <c r="M363" i="14"/>
  <c r="N363" i="14"/>
  <c r="O363" i="14"/>
  <c r="P363" i="14"/>
  <c r="L364" i="14"/>
  <c r="M364" i="14"/>
  <c r="N364" i="14"/>
  <c r="O364" i="14"/>
  <c r="P364" i="14"/>
  <c r="L365" i="14"/>
  <c r="M365" i="14"/>
  <c r="N365" i="14"/>
  <c r="O365" i="14"/>
  <c r="P365" i="14"/>
  <c r="L366" i="14"/>
  <c r="M366" i="14"/>
  <c r="N366" i="14"/>
  <c r="O366" i="14"/>
  <c r="P366" i="14"/>
  <c r="L367" i="14"/>
  <c r="M367" i="14"/>
  <c r="N367" i="14"/>
  <c r="O367" i="14"/>
  <c r="P367" i="14"/>
  <c r="L368" i="14"/>
  <c r="M368" i="14"/>
  <c r="N368" i="14"/>
  <c r="O368" i="14"/>
  <c r="P368" i="14"/>
  <c r="L369" i="14"/>
  <c r="M369" i="14"/>
  <c r="N369" i="14"/>
  <c r="O369" i="14"/>
  <c r="P369" i="14"/>
  <c r="L370" i="14"/>
  <c r="M370" i="14"/>
  <c r="N370" i="14"/>
  <c r="O370" i="14"/>
  <c r="P370" i="14"/>
  <c r="L371" i="14"/>
  <c r="M371" i="14"/>
  <c r="N371" i="14"/>
  <c r="O371" i="14"/>
  <c r="P371" i="14"/>
  <c r="L372" i="14"/>
  <c r="M372" i="14"/>
  <c r="N372" i="14"/>
  <c r="O372" i="14"/>
  <c r="P372" i="14"/>
  <c r="L373" i="14"/>
  <c r="M373" i="14"/>
  <c r="N373" i="14"/>
  <c r="O373" i="14"/>
  <c r="P373" i="14"/>
  <c r="L374" i="14"/>
  <c r="M374" i="14"/>
  <c r="N374" i="14"/>
  <c r="O374" i="14"/>
  <c r="P374" i="14"/>
  <c r="L375" i="14"/>
  <c r="M375" i="14"/>
  <c r="N375" i="14"/>
  <c r="O375" i="14"/>
  <c r="P375" i="14"/>
  <c r="L376" i="14"/>
  <c r="M376" i="14"/>
  <c r="N376" i="14"/>
  <c r="O376" i="14"/>
  <c r="P376" i="14"/>
  <c r="L377" i="14"/>
  <c r="M377" i="14"/>
  <c r="N377" i="14"/>
  <c r="O377" i="14"/>
  <c r="P377" i="14"/>
  <c r="L378" i="14"/>
  <c r="M378" i="14"/>
  <c r="N378" i="14"/>
  <c r="O378" i="14"/>
  <c r="P378" i="14"/>
  <c r="L379" i="14"/>
  <c r="M379" i="14"/>
  <c r="N379" i="14"/>
  <c r="O379" i="14"/>
  <c r="P379" i="14"/>
  <c r="L380" i="14"/>
  <c r="M380" i="14"/>
  <c r="N380" i="14"/>
  <c r="O380" i="14"/>
  <c r="P380" i="14"/>
  <c r="L381" i="14"/>
  <c r="M381" i="14"/>
  <c r="N381" i="14"/>
  <c r="O381" i="14"/>
  <c r="P381" i="14"/>
  <c r="L382" i="14"/>
  <c r="M382" i="14"/>
  <c r="N382" i="14"/>
  <c r="O382" i="14"/>
  <c r="P382" i="14"/>
  <c r="L383" i="14"/>
  <c r="M383" i="14"/>
  <c r="N383" i="14"/>
  <c r="O383" i="14"/>
  <c r="P383" i="14"/>
  <c r="L384" i="14"/>
  <c r="M384" i="14"/>
  <c r="N384" i="14"/>
  <c r="O384" i="14"/>
  <c r="P384" i="14"/>
  <c r="L385" i="14"/>
  <c r="M385" i="14"/>
  <c r="N385" i="14"/>
  <c r="O385" i="14"/>
  <c r="P385" i="14"/>
  <c r="L386" i="14"/>
  <c r="M386" i="14"/>
  <c r="N386" i="14"/>
  <c r="O386" i="14"/>
  <c r="P386" i="14"/>
  <c r="L387" i="14"/>
  <c r="M387" i="14"/>
  <c r="N387" i="14"/>
  <c r="O387" i="14"/>
  <c r="P387" i="14"/>
  <c r="L388" i="14"/>
  <c r="M388" i="14"/>
  <c r="N388" i="14"/>
  <c r="O388" i="14"/>
  <c r="P388" i="14"/>
  <c r="L389" i="14"/>
  <c r="M389" i="14"/>
  <c r="N389" i="14"/>
  <c r="O389" i="14"/>
  <c r="P389" i="14"/>
  <c r="L390" i="14"/>
  <c r="M390" i="14"/>
  <c r="N390" i="14"/>
  <c r="O390" i="14"/>
  <c r="P390" i="14"/>
  <c r="L391" i="14"/>
  <c r="M391" i="14"/>
  <c r="N391" i="14"/>
  <c r="O391" i="14"/>
  <c r="P391" i="14"/>
  <c r="L392" i="14"/>
  <c r="M392" i="14"/>
  <c r="N392" i="14"/>
  <c r="O392" i="14"/>
  <c r="P392" i="14"/>
  <c r="L393" i="14"/>
  <c r="M393" i="14"/>
  <c r="N393" i="14"/>
  <c r="O393" i="14"/>
  <c r="P393" i="14"/>
  <c r="L394" i="14"/>
  <c r="M394" i="14"/>
  <c r="N394" i="14"/>
  <c r="O394" i="14"/>
  <c r="P394" i="14"/>
  <c r="L395" i="14"/>
  <c r="M395" i="14"/>
  <c r="N395" i="14"/>
  <c r="O395" i="14"/>
  <c r="P395" i="14"/>
  <c r="L396" i="14"/>
  <c r="M396" i="14"/>
  <c r="N396" i="14"/>
  <c r="O396" i="14"/>
  <c r="P396" i="14"/>
  <c r="L397" i="14"/>
  <c r="M397" i="14"/>
  <c r="N397" i="14"/>
  <c r="O397" i="14"/>
  <c r="P397" i="14"/>
  <c r="L398" i="14"/>
  <c r="M398" i="14"/>
  <c r="N398" i="14"/>
  <c r="O398" i="14"/>
  <c r="P398" i="14"/>
  <c r="L399" i="14"/>
  <c r="M399" i="14"/>
  <c r="N399" i="14"/>
  <c r="O399" i="14"/>
  <c r="P399" i="14"/>
  <c r="L400" i="14"/>
  <c r="M400" i="14"/>
  <c r="N400" i="14"/>
  <c r="O400" i="14"/>
  <c r="P400" i="14"/>
  <c r="L401" i="14"/>
  <c r="M401" i="14"/>
  <c r="N401" i="14"/>
  <c r="O401" i="14"/>
  <c r="P401" i="14"/>
  <c r="L402" i="14"/>
  <c r="M402" i="14"/>
  <c r="N402" i="14"/>
  <c r="O402" i="14"/>
  <c r="P402" i="14"/>
  <c r="L403" i="14"/>
  <c r="M403" i="14"/>
  <c r="N403" i="14"/>
  <c r="O403" i="14"/>
  <c r="P403" i="14"/>
  <c r="L404" i="14"/>
  <c r="M404" i="14"/>
  <c r="N404" i="14"/>
  <c r="O404" i="14"/>
  <c r="P404" i="14"/>
  <c r="L405" i="14"/>
  <c r="M405" i="14"/>
  <c r="N405" i="14"/>
  <c r="O405" i="14"/>
  <c r="P405" i="14"/>
  <c r="L406" i="14"/>
  <c r="M406" i="14"/>
  <c r="N406" i="14"/>
  <c r="O406" i="14"/>
  <c r="P406" i="14"/>
  <c r="L407" i="14"/>
  <c r="M407" i="14"/>
  <c r="N407" i="14"/>
  <c r="O407" i="14"/>
  <c r="P407" i="14"/>
  <c r="L408" i="14"/>
  <c r="M408" i="14"/>
  <c r="N408" i="14"/>
  <c r="O408" i="14"/>
  <c r="P408" i="14"/>
  <c r="L409" i="14"/>
  <c r="M409" i="14"/>
  <c r="N409" i="14"/>
  <c r="O409" i="14"/>
  <c r="P409" i="14"/>
  <c r="L410" i="14"/>
  <c r="M410" i="14"/>
  <c r="N410" i="14"/>
  <c r="O410" i="14"/>
  <c r="P410" i="14"/>
  <c r="L411" i="14"/>
  <c r="M411" i="14"/>
  <c r="N411" i="14"/>
  <c r="O411" i="14"/>
  <c r="P411" i="14"/>
  <c r="L412" i="14"/>
  <c r="M412" i="14"/>
  <c r="N412" i="14"/>
  <c r="O412" i="14"/>
  <c r="P412" i="14"/>
  <c r="L413" i="14"/>
  <c r="M413" i="14"/>
  <c r="N413" i="14"/>
  <c r="O413" i="14"/>
  <c r="P413" i="14"/>
  <c r="L414" i="14"/>
  <c r="M414" i="14"/>
  <c r="N414" i="14"/>
  <c r="O414" i="14"/>
  <c r="P414" i="14"/>
  <c r="L415" i="14"/>
  <c r="M415" i="14"/>
  <c r="N415" i="14"/>
  <c r="O415" i="14"/>
  <c r="P415" i="14"/>
  <c r="L416" i="14"/>
  <c r="M416" i="14"/>
  <c r="N416" i="14"/>
  <c r="O416" i="14"/>
  <c r="P416" i="14"/>
  <c r="L417" i="14"/>
  <c r="M417" i="14"/>
  <c r="N417" i="14"/>
  <c r="O417" i="14"/>
  <c r="P417" i="14"/>
  <c r="L418" i="14"/>
  <c r="M418" i="14"/>
  <c r="N418" i="14"/>
  <c r="O418" i="14"/>
  <c r="P418" i="14"/>
  <c r="L419" i="14"/>
  <c r="M419" i="14"/>
  <c r="N419" i="14"/>
  <c r="O419" i="14"/>
  <c r="P419" i="14"/>
  <c r="L420" i="14"/>
  <c r="M420" i="14"/>
  <c r="N420" i="14"/>
  <c r="O420" i="14"/>
  <c r="P420" i="14"/>
  <c r="L421" i="14"/>
  <c r="M421" i="14"/>
  <c r="N421" i="14"/>
  <c r="O421" i="14"/>
  <c r="P421" i="14"/>
  <c r="L422" i="14"/>
  <c r="M422" i="14"/>
  <c r="N422" i="14"/>
  <c r="O422" i="14"/>
  <c r="P422" i="14"/>
  <c r="L423" i="14"/>
  <c r="M423" i="14"/>
  <c r="N423" i="14"/>
  <c r="O423" i="14"/>
  <c r="P423" i="14"/>
  <c r="L424" i="14"/>
  <c r="M424" i="14"/>
  <c r="N424" i="14"/>
  <c r="O424" i="14"/>
  <c r="P424" i="14"/>
  <c r="L425" i="14"/>
  <c r="M425" i="14"/>
  <c r="N425" i="14"/>
  <c r="O425" i="14"/>
  <c r="P425" i="14"/>
  <c r="L426" i="14"/>
  <c r="M426" i="14"/>
  <c r="N426" i="14"/>
  <c r="O426" i="14"/>
  <c r="P426" i="14"/>
  <c r="L427" i="14"/>
  <c r="M427" i="14"/>
  <c r="N427" i="14"/>
  <c r="O427" i="14"/>
  <c r="P427" i="14"/>
  <c r="L428" i="14"/>
  <c r="M428" i="14"/>
  <c r="N428" i="14"/>
  <c r="O428" i="14"/>
  <c r="P428" i="14"/>
  <c r="L429" i="14"/>
  <c r="M429" i="14"/>
  <c r="N429" i="14"/>
  <c r="O429" i="14"/>
  <c r="P429" i="14"/>
  <c r="L430" i="14"/>
  <c r="M430" i="14"/>
  <c r="N430" i="14"/>
  <c r="O430" i="14"/>
  <c r="P430" i="14"/>
  <c r="L431" i="14"/>
  <c r="M431" i="14"/>
  <c r="N431" i="14"/>
  <c r="O431" i="14"/>
  <c r="P431" i="14"/>
  <c r="L432" i="14"/>
  <c r="M432" i="14"/>
  <c r="N432" i="14"/>
  <c r="O432" i="14"/>
  <c r="P432" i="14"/>
  <c r="L433" i="14"/>
  <c r="M433" i="14"/>
  <c r="N433" i="14"/>
  <c r="O433" i="14"/>
  <c r="P433" i="14"/>
  <c r="L434" i="14"/>
  <c r="M434" i="14"/>
  <c r="N434" i="14"/>
  <c r="O434" i="14"/>
  <c r="P434" i="14"/>
  <c r="L435" i="14"/>
  <c r="M435" i="14"/>
  <c r="N435" i="14"/>
  <c r="O435" i="14"/>
  <c r="P435" i="14"/>
  <c r="L436" i="14"/>
  <c r="M436" i="14"/>
  <c r="N436" i="14"/>
  <c r="O436" i="14"/>
  <c r="P436" i="14"/>
  <c r="L437" i="14"/>
  <c r="M437" i="14"/>
  <c r="N437" i="14"/>
  <c r="O437" i="14"/>
  <c r="P437" i="14"/>
  <c r="L438" i="14"/>
  <c r="M438" i="14"/>
  <c r="N438" i="14"/>
  <c r="O438" i="14"/>
  <c r="P438" i="14"/>
  <c r="L439" i="14"/>
  <c r="M439" i="14"/>
  <c r="N439" i="14"/>
  <c r="O439" i="14"/>
  <c r="P439" i="14"/>
  <c r="L440" i="14"/>
  <c r="M440" i="14"/>
  <c r="N440" i="14"/>
  <c r="O440" i="14"/>
  <c r="P440" i="14"/>
  <c r="L441" i="14"/>
  <c r="M441" i="14"/>
  <c r="N441" i="14"/>
  <c r="O441" i="14"/>
  <c r="P441" i="14"/>
  <c r="L442" i="14"/>
  <c r="M442" i="14"/>
  <c r="N442" i="14"/>
  <c r="O442" i="14"/>
  <c r="P442" i="14"/>
  <c r="L443" i="14"/>
  <c r="M443" i="14"/>
  <c r="N443" i="14"/>
  <c r="O443" i="14"/>
  <c r="P443" i="14"/>
  <c r="L444" i="14"/>
  <c r="M444" i="14"/>
  <c r="N444" i="14"/>
  <c r="O444" i="14"/>
  <c r="P444" i="14"/>
  <c r="L445" i="14"/>
  <c r="M445" i="14"/>
  <c r="N445" i="14"/>
  <c r="O445" i="14"/>
  <c r="P445" i="14"/>
  <c r="L446" i="14"/>
  <c r="M446" i="14"/>
  <c r="N446" i="14"/>
  <c r="O446" i="14"/>
  <c r="P446" i="14"/>
  <c r="L447" i="14"/>
  <c r="M447" i="14"/>
  <c r="N447" i="14"/>
  <c r="O447" i="14"/>
  <c r="P447" i="14"/>
  <c r="L448" i="14"/>
  <c r="M448" i="14"/>
  <c r="N448" i="14"/>
  <c r="O448" i="14"/>
  <c r="P448" i="14"/>
  <c r="L449" i="14"/>
  <c r="M449" i="14"/>
  <c r="N449" i="14"/>
  <c r="O449" i="14"/>
  <c r="P449" i="14"/>
  <c r="L450" i="14"/>
  <c r="M450" i="14"/>
  <c r="N450" i="14"/>
  <c r="O450" i="14"/>
  <c r="P450" i="14"/>
  <c r="L451" i="14"/>
  <c r="M451" i="14"/>
  <c r="N451" i="14"/>
  <c r="O451" i="14"/>
  <c r="P451" i="14"/>
  <c r="L452" i="14"/>
  <c r="M452" i="14"/>
  <c r="N452" i="14"/>
  <c r="O452" i="14"/>
  <c r="P452" i="14"/>
  <c r="L453" i="14"/>
  <c r="M453" i="14"/>
  <c r="N453" i="14"/>
  <c r="O453" i="14"/>
  <c r="P453" i="14"/>
  <c r="L454" i="14"/>
  <c r="M454" i="14"/>
  <c r="N454" i="14"/>
  <c r="O454" i="14"/>
  <c r="P454" i="14"/>
  <c r="L455" i="14"/>
  <c r="M455" i="14"/>
  <c r="N455" i="14"/>
  <c r="O455" i="14"/>
  <c r="P455" i="14"/>
  <c r="L456" i="14"/>
  <c r="M456" i="14"/>
  <c r="N456" i="14"/>
  <c r="O456" i="14"/>
  <c r="P456" i="14"/>
  <c r="L457" i="14"/>
  <c r="M457" i="14"/>
  <c r="N457" i="14"/>
  <c r="O457" i="14"/>
  <c r="P457" i="14"/>
  <c r="L458" i="14"/>
  <c r="M458" i="14"/>
  <c r="N458" i="14"/>
  <c r="O458" i="14"/>
  <c r="P458" i="14"/>
  <c r="L459" i="14"/>
  <c r="M459" i="14"/>
  <c r="N459" i="14"/>
  <c r="O459" i="14"/>
  <c r="P459" i="14"/>
  <c r="L460" i="14"/>
  <c r="M460" i="14"/>
  <c r="N460" i="14"/>
  <c r="O460" i="14"/>
  <c r="P460" i="14"/>
  <c r="L461" i="14"/>
  <c r="M461" i="14"/>
  <c r="N461" i="14"/>
  <c r="O461" i="14"/>
  <c r="P461" i="14"/>
  <c r="L462" i="14"/>
  <c r="M462" i="14"/>
  <c r="N462" i="14"/>
  <c r="O462" i="14"/>
  <c r="P462" i="14"/>
  <c r="L463" i="14"/>
  <c r="M463" i="14"/>
  <c r="N463" i="14"/>
  <c r="O463" i="14"/>
  <c r="P463" i="14"/>
  <c r="L464" i="14"/>
  <c r="M464" i="14"/>
  <c r="N464" i="14"/>
  <c r="O464" i="14"/>
  <c r="P464" i="14"/>
  <c r="L465" i="14"/>
  <c r="M465" i="14"/>
  <c r="N465" i="14"/>
  <c r="O465" i="14"/>
  <c r="P465" i="14"/>
  <c r="L466" i="14"/>
  <c r="M466" i="14"/>
  <c r="N466" i="14"/>
  <c r="O466" i="14"/>
  <c r="P466" i="14"/>
  <c r="L467" i="14"/>
  <c r="M467" i="14"/>
  <c r="N467" i="14"/>
  <c r="O467" i="14"/>
  <c r="P467" i="14"/>
  <c r="L468" i="14"/>
  <c r="M468" i="14"/>
  <c r="N468" i="14"/>
  <c r="O468" i="14"/>
  <c r="P468" i="14"/>
  <c r="L469" i="14"/>
  <c r="M469" i="14"/>
  <c r="N469" i="14"/>
  <c r="O469" i="14"/>
  <c r="P469" i="14"/>
  <c r="L470" i="14"/>
  <c r="M470" i="14"/>
  <c r="N470" i="14"/>
  <c r="O470" i="14"/>
  <c r="P470" i="14"/>
  <c r="L471" i="14"/>
  <c r="M471" i="14"/>
  <c r="N471" i="14"/>
  <c r="O471" i="14"/>
  <c r="P471" i="14"/>
  <c r="L472" i="14"/>
  <c r="M472" i="14"/>
  <c r="N472" i="14"/>
  <c r="O472" i="14"/>
  <c r="P472" i="14"/>
  <c r="L473" i="14"/>
  <c r="M473" i="14"/>
  <c r="N473" i="14"/>
  <c r="O473" i="14"/>
  <c r="P473" i="14"/>
  <c r="L474" i="14"/>
  <c r="M474" i="14"/>
  <c r="N474" i="14"/>
  <c r="O474" i="14"/>
  <c r="P474" i="14"/>
  <c r="L475" i="14"/>
  <c r="M475" i="14"/>
  <c r="N475" i="14"/>
  <c r="O475" i="14"/>
  <c r="P475" i="14"/>
  <c r="L476" i="14"/>
  <c r="M476" i="14"/>
  <c r="N476" i="14"/>
  <c r="O476" i="14"/>
  <c r="P476" i="14"/>
  <c r="L477" i="14"/>
  <c r="M477" i="14"/>
  <c r="N477" i="14"/>
  <c r="O477" i="14"/>
  <c r="P477" i="14"/>
  <c r="L478" i="14"/>
  <c r="M478" i="14"/>
  <c r="N478" i="14"/>
  <c r="O478" i="14"/>
  <c r="P478" i="14"/>
  <c r="L479" i="14"/>
  <c r="M479" i="14"/>
  <c r="N479" i="14"/>
  <c r="O479" i="14"/>
  <c r="P479" i="14"/>
  <c r="L480" i="14"/>
  <c r="M480" i="14"/>
  <c r="N480" i="14"/>
  <c r="O480" i="14"/>
  <c r="P480" i="14"/>
  <c r="L481" i="14"/>
  <c r="M481" i="14"/>
  <c r="N481" i="14"/>
  <c r="O481" i="14"/>
  <c r="P481" i="14"/>
  <c r="L482" i="14"/>
  <c r="M482" i="14"/>
  <c r="N482" i="14"/>
  <c r="O482" i="14"/>
  <c r="P482" i="14"/>
  <c r="L483" i="14"/>
  <c r="M483" i="14"/>
  <c r="N483" i="14"/>
  <c r="O483" i="14"/>
  <c r="P483" i="14"/>
  <c r="L484" i="14"/>
  <c r="M484" i="14"/>
  <c r="N484" i="14"/>
  <c r="O484" i="14"/>
  <c r="P484" i="14"/>
  <c r="L485" i="14"/>
  <c r="M485" i="14"/>
  <c r="N485" i="14"/>
  <c r="O485" i="14"/>
  <c r="P485" i="14"/>
  <c r="L486" i="14"/>
  <c r="M486" i="14"/>
  <c r="N486" i="14"/>
  <c r="O486" i="14"/>
  <c r="P486" i="14"/>
  <c r="P4" i="14"/>
  <c r="O4" i="14"/>
  <c r="N4" i="14"/>
  <c r="M4" i="14"/>
  <c r="L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" i="14"/>
  <c r="B3" i="13"/>
  <c r="B4" i="13"/>
  <c r="B5" i="13"/>
  <c r="B6" i="13"/>
  <c r="B7" i="13"/>
  <c r="B8" i="13"/>
  <c r="B9" i="13"/>
  <c r="B10" i="13"/>
  <c r="B11" i="13"/>
  <c r="K12" i="13" s="1"/>
  <c r="B12" i="13"/>
  <c r="B13" i="13"/>
  <c r="B14" i="13"/>
  <c r="B15" i="13"/>
  <c r="B16" i="13"/>
  <c r="B17" i="13"/>
  <c r="B18" i="13"/>
  <c r="B19" i="13"/>
  <c r="B20" i="13"/>
  <c r="B21" i="13"/>
  <c r="B22" i="13"/>
  <c r="B23" i="13"/>
  <c r="K23" i="13" s="1"/>
  <c r="B24" i="13"/>
  <c r="B25" i="13"/>
  <c r="B26" i="13"/>
  <c r="K27" i="13" s="1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K50" i="13" s="1"/>
  <c r="B51" i="13"/>
  <c r="B52" i="13"/>
  <c r="B53" i="13"/>
  <c r="B54" i="13"/>
  <c r="B55" i="13"/>
  <c r="B56" i="13"/>
  <c r="K56" i="13" s="1"/>
  <c r="B57" i="13"/>
  <c r="B58" i="13"/>
  <c r="K58" i="13" s="1"/>
  <c r="B59" i="13"/>
  <c r="K59" i="13" s="1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K73" i="13" s="1"/>
  <c r="B74" i="13"/>
  <c r="B75" i="13"/>
  <c r="B76" i="13"/>
  <c r="B77" i="13"/>
  <c r="B78" i="13"/>
  <c r="K78" i="13" s="1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K95" i="13" s="1"/>
  <c r="B96" i="13"/>
  <c r="B97" i="13"/>
  <c r="B98" i="13"/>
  <c r="B99" i="13"/>
  <c r="B100" i="13"/>
  <c r="K100" i="13" s="1"/>
  <c r="B101" i="13"/>
  <c r="B102" i="13"/>
  <c r="B103" i="13"/>
  <c r="B104" i="13"/>
  <c r="K104" i="13" s="1"/>
  <c r="B105" i="13"/>
  <c r="B106" i="13"/>
  <c r="K106" i="13" s="1"/>
  <c r="B107" i="13"/>
  <c r="B108" i="13"/>
  <c r="B109" i="13"/>
  <c r="B110" i="13"/>
  <c r="K110" i="13" s="1"/>
  <c r="B111" i="13"/>
  <c r="B112" i="13"/>
  <c r="B113" i="13"/>
  <c r="B114" i="13"/>
  <c r="K114" i="13" s="1"/>
  <c r="B115" i="13"/>
  <c r="B116" i="13"/>
  <c r="B117" i="13"/>
  <c r="B118" i="13"/>
  <c r="B119" i="13"/>
  <c r="K120" i="13" s="1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K136" i="13" s="1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K152" i="13" s="1"/>
  <c r="B153" i="13"/>
  <c r="B154" i="13"/>
  <c r="B155" i="13"/>
  <c r="K156" i="13" s="1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K193" i="13" s="1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K205" i="13" s="1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K229" i="13" s="1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K260" i="13" s="1"/>
  <c r="B261" i="13"/>
  <c r="B262" i="13"/>
  <c r="B263" i="13"/>
  <c r="B264" i="13"/>
  <c r="B265" i="13"/>
  <c r="B266" i="13"/>
  <c r="B267" i="13"/>
  <c r="B268" i="13"/>
  <c r="B269" i="13"/>
  <c r="K270" i="13" s="1"/>
  <c r="B270" i="13"/>
  <c r="B271" i="13"/>
  <c r="B272" i="13"/>
  <c r="B273" i="13"/>
  <c r="B274" i="13"/>
  <c r="B275" i="13"/>
  <c r="B276" i="13"/>
  <c r="B277" i="13"/>
  <c r="B278" i="13"/>
  <c r="B279" i="13"/>
  <c r="B280" i="13"/>
  <c r="K280" i="13" s="1"/>
  <c r="B281" i="13"/>
  <c r="B282" i="13"/>
  <c r="B283" i="13"/>
  <c r="B284" i="13"/>
  <c r="K284" i="13" s="1"/>
  <c r="B285" i="13"/>
  <c r="K285" i="13" s="1"/>
  <c r="B286" i="13"/>
  <c r="B287" i="13"/>
  <c r="B288" i="13"/>
  <c r="B289" i="13"/>
  <c r="B290" i="13"/>
  <c r="B291" i="13"/>
  <c r="B292" i="13"/>
  <c r="K292" i="13" s="1"/>
  <c r="B293" i="13"/>
  <c r="B294" i="13"/>
  <c r="B295" i="13"/>
  <c r="B296" i="13"/>
  <c r="K296" i="13" s="1"/>
  <c r="B297" i="13"/>
  <c r="B298" i="13"/>
  <c r="B299" i="13"/>
  <c r="B300" i="13"/>
  <c r="B301" i="13"/>
  <c r="K301" i="13" s="1"/>
  <c r="B302" i="13"/>
  <c r="K302" i="13" s="1"/>
  <c r="B303" i="13"/>
  <c r="B304" i="13"/>
  <c r="B305" i="13"/>
  <c r="B306" i="13"/>
  <c r="B307" i="13"/>
  <c r="B308" i="13"/>
  <c r="K308" i="13" s="1"/>
  <c r="B309" i="13"/>
  <c r="B310" i="13"/>
  <c r="B311" i="13"/>
  <c r="B312" i="13"/>
  <c r="B313" i="13"/>
  <c r="K313" i="13" s="1"/>
  <c r="B314" i="13"/>
  <c r="B315" i="13"/>
  <c r="B316" i="13"/>
  <c r="K316" i="13" s="1"/>
  <c r="B317" i="13"/>
  <c r="B318" i="13"/>
  <c r="B319" i="13"/>
  <c r="B320" i="13"/>
  <c r="K320" i="13" s="1"/>
  <c r="B321" i="13"/>
  <c r="B322" i="13"/>
  <c r="B323" i="13"/>
  <c r="B324" i="13"/>
  <c r="B325" i="13"/>
  <c r="K325" i="13" s="1"/>
  <c r="B326" i="13"/>
  <c r="B327" i="13"/>
  <c r="B328" i="13"/>
  <c r="K328" i="13" s="1"/>
  <c r="B329" i="13"/>
  <c r="B330" i="13"/>
  <c r="B331" i="13"/>
  <c r="B332" i="13"/>
  <c r="K332" i="13" s="1"/>
  <c r="B333" i="13"/>
  <c r="B334" i="13"/>
  <c r="B335" i="13"/>
  <c r="B336" i="13"/>
  <c r="B337" i="13"/>
  <c r="K337" i="13" s="1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K349" i="13" s="1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K364" i="13" s="1"/>
  <c r="B365" i="13"/>
  <c r="B366" i="13"/>
  <c r="B367" i="13"/>
  <c r="B368" i="13"/>
  <c r="B369" i="13"/>
  <c r="B370" i="13"/>
  <c r="B371" i="13"/>
  <c r="B372" i="13"/>
  <c r="B373" i="13"/>
  <c r="K373" i="13" s="1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K385" i="13" s="1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K412" i="13" s="1"/>
  <c r="B413" i="13"/>
  <c r="B414" i="13"/>
  <c r="B415" i="13"/>
  <c r="B416" i="13"/>
  <c r="B417" i="13"/>
  <c r="K417" i="13" s="1"/>
  <c r="B418" i="13"/>
  <c r="B419" i="13"/>
  <c r="B420" i="13"/>
  <c r="B421" i="13"/>
  <c r="B422" i="13"/>
  <c r="B423" i="13"/>
  <c r="B424" i="13"/>
  <c r="K424" i="13" s="1"/>
  <c r="B425" i="13"/>
  <c r="B426" i="13"/>
  <c r="B427" i="13"/>
  <c r="B428" i="13"/>
  <c r="K428" i="13" s="1"/>
  <c r="B429" i="13"/>
  <c r="K429" i="13" s="1"/>
  <c r="B430" i="13"/>
  <c r="B431" i="13"/>
  <c r="B432" i="13"/>
  <c r="B433" i="13"/>
  <c r="K433" i="13" s="1"/>
  <c r="B434" i="13"/>
  <c r="K434" i="13" s="1"/>
  <c r="B435" i="13"/>
  <c r="B436" i="13"/>
  <c r="B437" i="13"/>
  <c r="B438" i="13"/>
  <c r="B439" i="13"/>
  <c r="B440" i="13"/>
  <c r="K440" i="13" s="1"/>
  <c r="B441" i="13"/>
  <c r="B442" i="13"/>
  <c r="B443" i="13"/>
  <c r="B444" i="13"/>
  <c r="B445" i="13"/>
  <c r="K445" i="13" s="1"/>
  <c r="B446" i="13"/>
  <c r="B447" i="13"/>
  <c r="B448" i="13"/>
  <c r="K448" i="13" s="1"/>
  <c r="B449" i="13"/>
  <c r="B450" i="13"/>
  <c r="B451" i="13"/>
  <c r="B452" i="13"/>
  <c r="K452" i="13" s="1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K474" i="13" s="1"/>
  <c r="B474" i="13"/>
  <c r="B475" i="13"/>
  <c r="B476" i="13"/>
  <c r="K476" i="13" s="1"/>
  <c r="B477" i="13"/>
  <c r="B478" i="13"/>
  <c r="B479" i="13"/>
  <c r="B480" i="13"/>
  <c r="B481" i="13"/>
  <c r="B482" i="13"/>
  <c r="B483" i="13"/>
  <c r="B484" i="13"/>
  <c r="K484" i="13" s="1"/>
  <c r="B485" i="13"/>
  <c r="N4" i="6"/>
  <c r="F3" i="1"/>
  <c r="B3" i="11"/>
  <c r="H485" i="13"/>
  <c r="H484" i="13"/>
  <c r="H483" i="13"/>
  <c r="H482" i="13"/>
  <c r="H481" i="13"/>
  <c r="K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K370" i="13"/>
  <c r="H369" i="13"/>
  <c r="H368" i="13"/>
  <c r="H367" i="13"/>
  <c r="H366" i="13"/>
  <c r="H365" i="13"/>
  <c r="H364" i="13"/>
  <c r="H363" i="13"/>
  <c r="H362" i="13"/>
  <c r="H361" i="13"/>
  <c r="H360" i="13"/>
  <c r="K361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K253" i="13"/>
  <c r="H252" i="13"/>
  <c r="H251" i="13"/>
  <c r="H250" i="13"/>
  <c r="H249" i="13"/>
  <c r="H248" i="13"/>
  <c r="H247" i="13"/>
  <c r="K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K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K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K102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K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K54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S10" i="13"/>
  <c r="H10" i="13"/>
  <c r="S9" i="13"/>
  <c r="H9" i="13"/>
  <c r="S8" i="13"/>
  <c r="H8" i="13"/>
  <c r="S7" i="13"/>
  <c r="H7" i="13"/>
  <c r="H6" i="13"/>
  <c r="H5" i="13"/>
  <c r="H4" i="13"/>
  <c r="H3" i="13"/>
  <c r="B2" i="13"/>
  <c r="H499" i="12"/>
  <c r="B499" i="12"/>
  <c r="H498" i="12"/>
  <c r="B498" i="12"/>
  <c r="H497" i="12"/>
  <c r="B497" i="12"/>
  <c r="H496" i="12"/>
  <c r="B496" i="12"/>
  <c r="H495" i="12"/>
  <c r="B495" i="12"/>
  <c r="H494" i="12"/>
  <c r="B494" i="12"/>
  <c r="H493" i="12"/>
  <c r="B493" i="12"/>
  <c r="H492" i="12"/>
  <c r="B492" i="12"/>
  <c r="H491" i="12"/>
  <c r="B491" i="12"/>
  <c r="H490" i="12"/>
  <c r="B490" i="12"/>
  <c r="H489" i="12"/>
  <c r="B489" i="12"/>
  <c r="H488" i="12"/>
  <c r="B488" i="12"/>
  <c r="H487" i="12"/>
  <c r="B487" i="12"/>
  <c r="H486" i="12"/>
  <c r="B486" i="12"/>
  <c r="H485" i="12"/>
  <c r="B485" i="12"/>
  <c r="H484" i="12"/>
  <c r="B484" i="12"/>
  <c r="H483" i="12"/>
  <c r="B483" i="12"/>
  <c r="H482" i="12"/>
  <c r="B482" i="12"/>
  <c r="H481" i="12"/>
  <c r="B481" i="12"/>
  <c r="H480" i="12"/>
  <c r="B480" i="12"/>
  <c r="H479" i="12"/>
  <c r="B479" i="12"/>
  <c r="H478" i="12"/>
  <c r="B478" i="12"/>
  <c r="H477" i="12"/>
  <c r="B477" i="12"/>
  <c r="H476" i="12"/>
  <c r="B476" i="12"/>
  <c r="H475" i="12"/>
  <c r="B475" i="12"/>
  <c r="H474" i="12"/>
  <c r="B474" i="12"/>
  <c r="H473" i="12"/>
  <c r="B473" i="12"/>
  <c r="H472" i="12"/>
  <c r="B472" i="12"/>
  <c r="H471" i="12"/>
  <c r="B471" i="12"/>
  <c r="H470" i="12"/>
  <c r="B470" i="12"/>
  <c r="H469" i="12"/>
  <c r="B469" i="12"/>
  <c r="H468" i="12"/>
  <c r="B468" i="12"/>
  <c r="H467" i="12"/>
  <c r="B467" i="12"/>
  <c r="H466" i="12"/>
  <c r="B466" i="12"/>
  <c r="H465" i="12"/>
  <c r="B465" i="12"/>
  <c r="H464" i="12"/>
  <c r="B464" i="12"/>
  <c r="H463" i="12"/>
  <c r="B463" i="12"/>
  <c r="H462" i="12"/>
  <c r="B462" i="12"/>
  <c r="H461" i="12"/>
  <c r="B461" i="12"/>
  <c r="H460" i="12"/>
  <c r="B460" i="12"/>
  <c r="H459" i="12"/>
  <c r="B459" i="12"/>
  <c r="H458" i="12"/>
  <c r="B458" i="12"/>
  <c r="H457" i="12"/>
  <c r="B457" i="12"/>
  <c r="H456" i="12"/>
  <c r="B456" i="12"/>
  <c r="H455" i="12"/>
  <c r="B455" i="12"/>
  <c r="H454" i="12"/>
  <c r="B454" i="12"/>
  <c r="H453" i="12"/>
  <c r="B453" i="12"/>
  <c r="H452" i="12"/>
  <c r="B452" i="12"/>
  <c r="H451" i="12"/>
  <c r="B451" i="12"/>
  <c r="H450" i="12"/>
  <c r="B450" i="12"/>
  <c r="H449" i="12"/>
  <c r="B449" i="12"/>
  <c r="H448" i="12"/>
  <c r="B448" i="12"/>
  <c r="H447" i="12"/>
  <c r="B447" i="12"/>
  <c r="H446" i="12"/>
  <c r="B446" i="12"/>
  <c r="H445" i="12"/>
  <c r="B445" i="12"/>
  <c r="H444" i="12"/>
  <c r="B444" i="12"/>
  <c r="H443" i="12"/>
  <c r="B443" i="12"/>
  <c r="H442" i="12"/>
  <c r="B442" i="12"/>
  <c r="H441" i="12"/>
  <c r="B441" i="12"/>
  <c r="H440" i="12"/>
  <c r="B440" i="12"/>
  <c r="H439" i="12"/>
  <c r="B439" i="12"/>
  <c r="H438" i="12"/>
  <c r="B438" i="12"/>
  <c r="H437" i="12"/>
  <c r="B437" i="12"/>
  <c r="H436" i="12"/>
  <c r="B436" i="12"/>
  <c r="H435" i="12"/>
  <c r="B435" i="12"/>
  <c r="H434" i="12"/>
  <c r="B434" i="12"/>
  <c r="H433" i="12"/>
  <c r="B433" i="12"/>
  <c r="H432" i="12"/>
  <c r="B432" i="12"/>
  <c r="H431" i="12"/>
  <c r="B431" i="12"/>
  <c r="H430" i="12"/>
  <c r="B430" i="12"/>
  <c r="H429" i="12"/>
  <c r="B429" i="12"/>
  <c r="H428" i="12"/>
  <c r="B428" i="12"/>
  <c r="H427" i="12"/>
  <c r="B427" i="12"/>
  <c r="H426" i="12"/>
  <c r="B426" i="12"/>
  <c r="H425" i="12"/>
  <c r="B425" i="12"/>
  <c r="H424" i="12"/>
  <c r="B424" i="12"/>
  <c r="H423" i="12"/>
  <c r="B423" i="12"/>
  <c r="H422" i="12"/>
  <c r="B422" i="12"/>
  <c r="H421" i="12"/>
  <c r="B421" i="12"/>
  <c r="H420" i="12"/>
  <c r="B420" i="12"/>
  <c r="H419" i="12"/>
  <c r="B419" i="12"/>
  <c r="H418" i="12"/>
  <c r="B418" i="12"/>
  <c r="H417" i="12"/>
  <c r="B417" i="12"/>
  <c r="H416" i="12"/>
  <c r="B416" i="12"/>
  <c r="H415" i="12"/>
  <c r="B415" i="12"/>
  <c r="H414" i="12"/>
  <c r="B414" i="12"/>
  <c r="H413" i="12"/>
  <c r="B413" i="12"/>
  <c r="H412" i="12"/>
  <c r="B412" i="12"/>
  <c r="H411" i="12"/>
  <c r="B411" i="12"/>
  <c r="H410" i="12"/>
  <c r="B410" i="12"/>
  <c r="H409" i="12"/>
  <c r="B409" i="12"/>
  <c r="H408" i="12"/>
  <c r="B408" i="12"/>
  <c r="H407" i="12"/>
  <c r="B407" i="12"/>
  <c r="H406" i="12"/>
  <c r="B406" i="12"/>
  <c r="H405" i="12"/>
  <c r="B405" i="12"/>
  <c r="H404" i="12"/>
  <c r="B404" i="12"/>
  <c r="H403" i="12"/>
  <c r="B403" i="12"/>
  <c r="H402" i="12"/>
  <c r="B402" i="12"/>
  <c r="H401" i="12"/>
  <c r="B401" i="12"/>
  <c r="H400" i="12"/>
  <c r="B400" i="12"/>
  <c r="H399" i="12"/>
  <c r="B399" i="12"/>
  <c r="H398" i="12"/>
  <c r="B398" i="12"/>
  <c r="H397" i="12"/>
  <c r="B397" i="12"/>
  <c r="H396" i="12"/>
  <c r="B396" i="12"/>
  <c r="H395" i="12"/>
  <c r="B395" i="12"/>
  <c r="H394" i="12"/>
  <c r="B394" i="12"/>
  <c r="H393" i="12"/>
  <c r="B393" i="12"/>
  <c r="H392" i="12"/>
  <c r="B392" i="12"/>
  <c r="H391" i="12"/>
  <c r="B391" i="12"/>
  <c r="H390" i="12"/>
  <c r="B390" i="12"/>
  <c r="H389" i="12"/>
  <c r="B389" i="12"/>
  <c r="H388" i="12"/>
  <c r="B388" i="12"/>
  <c r="H387" i="12"/>
  <c r="B387" i="12"/>
  <c r="H386" i="12"/>
  <c r="B386" i="12"/>
  <c r="H385" i="12"/>
  <c r="B385" i="12"/>
  <c r="H384" i="12"/>
  <c r="B384" i="12"/>
  <c r="H383" i="12"/>
  <c r="B383" i="12"/>
  <c r="H382" i="12"/>
  <c r="B382" i="12"/>
  <c r="H381" i="12"/>
  <c r="B381" i="12"/>
  <c r="H380" i="12"/>
  <c r="B380" i="12"/>
  <c r="H379" i="12"/>
  <c r="B379" i="12"/>
  <c r="H378" i="12"/>
  <c r="B378" i="12"/>
  <c r="H377" i="12"/>
  <c r="B377" i="12"/>
  <c r="H376" i="12"/>
  <c r="B376" i="12"/>
  <c r="H375" i="12"/>
  <c r="B375" i="12"/>
  <c r="H374" i="12"/>
  <c r="B374" i="12"/>
  <c r="H373" i="12"/>
  <c r="B373" i="12"/>
  <c r="H372" i="12"/>
  <c r="B372" i="12"/>
  <c r="H371" i="12"/>
  <c r="B371" i="12"/>
  <c r="H370" i="12"/>
  <c r="B370" i="12"/>
  <c r="H369" i="12"/>
  <c r="B369" i="12"/>
  <c r="H368" i="12"/>
  <c r="B368" i="12"/>
  <c r="H367" i="12"/>
  <c r="B367" i="12"/>
  <c r="H366" i="12"/>
  <c r="B366" i="12"/>
  <c r="H365" i="12"/>
  <c r="B365" i="12"/>
  <c r="H364" i="12"/>
  <c r="B364" i="12"/>
  <c r="H363" i="12"/>
  <c r="B363" i="12"/>
  <c r="H362" i="12"/>
  <c r="B362" i="12"/>
  <c r="H361" i="12"/>
  <c r="B361" i="12"/>
  <c r="H360" i="12"/>
  <c r="B360" i="12"/>
  <c r="H359" i="12"/>
  <c r="B359" i="12"/>
  <c r="H358" i="12"/>
  <c r="B358" i="12"/>
  <c r="H357" i="12"/>
  <c r="B357" i="12"/>
  <c r="H356" i="12"/>
  <c r="B356" i="12"/>
  <c r="H355" i="12"/>
  <c r="B355" i="12"/>
  <c r="H354" i="12"/>
  <c r="B354" i="12"/>
  <c r="H353" i="12"/>
  <c r="B353" i="12"/>
  <c r="H352" i="12"/>
  <c r="B352" i="12"/>
  <c r="H351" i="12"/>
  <c r="B351" i="12"/>
  <c r="H350" i="12"/>
  <c r="B350" i="12"/>
  <c r="H349" i="12"/>
  <c r="B349" i="12"/>
  <c r="H348" i="12"/>
  <c r="B348" i="12"/>
  <c r="H347" i="12"/>
  <c r="B347" i="12"/>
  <c r="H346" i="12"/>
  <c r="B346" i="12"/>
  <c r="H345" i="12"/>
  <c r="B345" i="12"/>
  <c r="H344" i="12"/>
  <c r="B344" i="12"/>
  <c r="H343" i="12"/>
  <c r="B343" i="12"/>
  <c r="H342" i="12"/>
  <c r="B342" i="12"/>
  <c r="H341" i="12"/>
  <c r="B341" i="12"/>
  <c r="H340" i="12"/>
  <c r="B340" i="12"/>
  <c r="H339" i="12"/>
  <c r="B339" i="12"/>
  <c r="H338" i="12"/>
  <c r="B338" i="12"/>
  <c r="H337" i="12"/>
  <c r="B337" i="12"/>
  <c r="H336" i="12"/>
  <c r="B336" i="12"/>
  <c r="H335" i="12"/>
  <c r="B335" i="12"/>
  <c r="H334" i="12"/>
  <c r="B334" i="12"/>
  <c r="H333" i="12"/>
  <c r="B333" i="12"/>
  <c r="H332" i="12"/>
  <c r="B332" i="12"/>
  <c r="H331" i="12"/>
  <c r="B331" i="12"/>
  <c r="H330" i="12"/>
  <c r="B330" i="12"/>
  <c r="H329" i="12"/>
  <c r="B329" i="12"/>
  <c r="H328" i="12"/>
  <c r="B328" i="12"/>
  <c r="H327" i="12"/>
  <c r="B327" i="12"/>
  <c r="H326" i="12"/>
  <c r="B326" i="12"/>
  <c r="H325" i="12"/>
  <c r="B325" i="12"/>
  <c r="H324" i="12"/>
  <c r="B324" i="12"/>
  <c r="H323" i="12"/>
  <c r="B323" i="12"/>
  <c r="H322" i="12"/>
  <c r="B322" i="12"/>
  <c r="H321" i="12"/>
  <c r="B321" i="12"/>
  <c r="H320" i="12"/>
  <c r="B320" i="12"/>
  <c r="H319" i="12"/>
  <c r="B319" i="12"/>
  <c r="H318" i="12"/>
  <c r="B318" i="12"/>
  <c r="H317" i="12"/>
  <c r="B317" i="12"/>
  <c r="H316" i="12"/>
  <c r="B316" i="12"/>
  <c r="H315" i="12"/>
  <c r="B315" i="12"/>
  <c r="H314" i="12"/>
  <c r="B314" i="12"/>
  <c r="H313" i="12"/>
  <c r="B313" i="12"/>
  <c r="H312" i="12"/>
  <c r="B312" i="12"/>
  <c r="H311" i="12"/>
  <c r="B311" i="12"/>
  <c r="H310" i="12"/>
  <c r="B310" i="12"/>
  <c r="H309" i="12"/>
  <c r="B309" i="12"/>
  <c r="H308" i="12"/>
  <c r="B308" i="12"/>
  <c r="H307" i="12"/>
  <c r="B307" i="12"/>
  <c r="H306" i="12"/>
  <c r="B306" i="12"/>
  <c r="H305" i="12"/>
  <c r="B305" i="12"/>
  <c r="H304" i="12"/>
  <c r="B304" i="12"/>
  <c r="H303" i="12"/>
  <c r="B303" i="12"/>
  <c r="H302" i="12"/>
  <c r="B302" i="12"/>
  <c r="H301" i="12"/>
  <c r="B301" i="12"/>
  <c r="H300" i="12"/>
  <c r="B300" i="12"/>
  <c r="H299" i="12"/>
  <c r="B299" i="12"/>
  <c r="H298" i="12"/>
  <c r="B298" i="12"/>
  <c r="H297" i="12"/>
  <c r="B297" i="12"/>
  <c r="H296" i="12"/>
  <c r="B296" i="12"/>
  <c r="H295" i="12"/>
  <c r="B295" i="12"/>
  <c r="H294" i="12"/>
  <c r="B294" i="12"/>
  <c r="H293" i="12"/>
  <c r="B293" i="12"/>
  <c r="H292" i="12"/>
  <c r="B292" i="12"/>
  <c r="H291" i="12"/>
  <c r="B291" i="12"/>
  <c r="H290" i="12"/>
  <c r="B290" i="12"/>
  <c r="H289" i="12"/>
  <c r="B289" i="12"/>
  <c r="H288" i="12"/>
  <c r="B288" i="12"/>
  <c r="H287" i="12"/>
  <c r="B287" i="12"/>
  <c r="H286" i="12"/>
  <c r="B286" i="12"/>
  <c r="H285" i="12"/>
  <c r="B285" i="12"/>
  <c r="H284" i="12"/>
  <c r="B284" i="12"/>
  <c r="H283" i="12"/>
  <c r="B283" i="12"/>
  <c r="H282" i="12"/>
  <c r="B282" i="12"/>
  <c r="H281" i="12"/>
  <c r="B281" i="12"/>
  <c r="H280" i="12"/>
  <c r="B280" i="12"/>
  <c r="H279" i="12"/>
  <c r="B279" i="12"/>
  <c r="H278" i="12"/>
  <c r="B278" i="12"/>
  <c r="H277" i="12"/>
  <c r="B277" i="12"/>
  <c r="H276" i="12"/>
  <c r="B276" i="12"/>
  <c r="H275" i="12"/>
  <c r="B275" i="12"/>
  <c r="H274" i="12"/>
  <c r="B274" i="12"/>
  <c r="H273" i="12"/>
  <c r="B273" i="12"/>
  <c r="H272" i="12"/>
  <c r="B272" i="12"/>
  <c r="H271" i="12"/>
  <c r="B271" i="12"/>
  <c r="H270" i="12"/>
  <c r="B270" i="12"/>
  <c r="H269" i="12"/>
  <c r="B269" i="12"/>
  <c r="H268" i="12"/>
  <c r="B268" i="12"/>
  <c r="H267" i="12"/>
  <c r="B267" i="12"/>
  <c r="K268" i="12" s="1"/>
  <c r="H266" i="12"/>
  <c r="B266" i="12"/>
  <c r="H265" i="12"/>
  <c r="B265" i="12"/>
  <c r="H264" i="12"/>
  <c r="B264" i="12"/>
  <c r="H263" i="12"/>
  <c r="B263" i="12"/>
  <c r="H262" i="12"/>
  <c r="B262" i="12"/>
  <c r="H261" i="12"/>
  <c r="B261" i="12"/>
  <c r="H260" i="12"/>
  <c r="B260" i="12"/>
  <c r="H259" i="12"/>
  <c r="B259" i="12"/>
  <c r="H258" i="12"/>
  <c r="B258" i="12"/>
  <c r="H257" i="12"/>
  <c r="B257" i="12"/>
  <c r="H256" i="12"/>
  <c r="B256" i="12"/>
  <c r="H255" i="12"/>
  <c r="B255" i="12"/>
  <c r="H254" i="12"/>
  <c r="B254" i="12"/>
  <c r="H253" i="12"/>
  <c r="B253" i="12"/>
  <c r="H252" i="12"/>
  <c r="B252" i="12"/>
  <c r="H251" i="12"/>
  <c r="B251" i="12"/>
  <c r="H250" i="12"/>
  <c r="B250" i="12"/>
  <c r="H249" i="12"/>
  <c r="B249" i="12"/>
  <c r="H248" i="12"/>
  <c r="B248" i="12"/>
  <c r="H247" i="12"/>
  <c r="B247" i="12"/>
  <c r="H246" i="12"/>
  <c r="B246" i="12"/>
  <c r="H245" i="12"/>
  <c r="B245" i="12"/>
  <c r="H244" i="12"/>
  <c r="B244" i="12"/>
  <c r="H243" i="12"/>
  <c r="B243" i="12"/>
  <c r="H242" i="12"/>
  <c r="B242" i="12"/>
  <c r="H241" i="12"/>
  <c r="B241" i="12"/>
  <c r="H240" i="12"/>
  <c r="B240" i="12"/>
  <c r="H239" i="12"/>
  <c r="B239" i="12"/>
  <c r="H238" i="12"/>
  <c r="B238" i="12"/>
  <c r="H237" i="12"/>
  <c r="B237" i="12"/>
  <c r="H236" i="12"/>
  <c r="B236" i="12"/>
  <c r="H235" i="12"/>
  <c r="B235" i="12"/>
  <c r="H234" i="12"/>
  <c r="B234" i="12"/>
  <c r="H233" i="12"/>
  <c r="B233" i="12"/>
  <c r="K234" i="12" s="1"/>
  <c r="H232" i="12"/>
  <c r="B232" i="12"/>
  <c r="H231" i="12"/>
  <c r="B231" i="12"/>
  <c r="H230" i="12"/>
  <c r="B230" i="12"/>
  <c r="H229" i="12"/>
  <c r="B229" i="12"/>
  <c r="H228" i="12"/>
  <c r="B228" i="12"/>
  <c r="H227" i="12"/>
  <c r="B227" i="12"/>
  <c r="H226" i="12"/>
  <c r="B226" i="12"/>
  <c r="H225" i="12"/>
  <c r="B225" i="12"/>
  <c r="H224" i="12"/>
  <c r="B224" i="12"/>
  <c r="H223" i="12"/>
  <c r="B223" i="12"/>
  <c r="H222" i="12"/>
  <c r="B222" i="12"/>
  <c r="H221" i="12"/>
  <c r="B221" i="12"/>
  <c r="H220" i="12"/>
  <c r="B220" i="12"/>
  <c r="H219" i="12"/>
  <c r="B219" i="12"/>
  <c r="H218" i="12"/>
  <c r="B218" i="12"/>
  <c r="H217" i="12"/>
  <c r="B217" i="12"/>
  <c r="H216" i="12"/>
  <c r="B216" i="12"/>
  <c r="H215" i="12"/>
  <c r="B215" i="12"/>
  <c r="H214" i="12"/>
  <c r="B214" i="12"/>
  <c r="H213" i="12"/>
  <c r="B213" i="12"/>
  <c r="H212" i="12"/>
  <c r="B212" i="12"/>
  <c r="H211" i="12"/>
  <c r="B211" i="12"/>
  <c r="H210" i="12"/>
  <c r="B210" i="12"/>
  <c r="H209" i="12"/>
  <c r="B209" i="12"/>
  <c r="H208" i="12"/>
  <c r="B208" i="12"/>
  <c r="H207" i="12"/>
  <c r="B207" i="12"/>
  <c r="H206" i="12"/>
  <c r="B206" i="12"/>
  <c r="H205" i="12"/>
  <c r="B205" i="12"/>
  <c r="H204" i="12"/>
  <c r="B204" i="12"/>
  <c r="H203" i="12"/>
  <c r="B203" i="12"/>
  <c r="H202" i="12"/>
  <c r="B202" i="12"/>
  <c r="H201" i="12"/>
  <c r="B201" i="12"/>
  <c r="H200" i="12"/>
  <c r="B200" i="12"/>
  <c r="H199" i="12"/>
  <c r="B199" i="12"/>
  <c r="H198" i="12"/>
  <c r="B198" i="12"/>
  <c r="H197" i="12"/>
  <c r="B197" i="12"/>
  <c r="H196" i="12"/>
  <c r="B196" i="12"/>
  <c r="H195" i="12"/>
  <c r="B195" i="12"/>
  <c r="H194" i="12"/>
  <c r="B194" i="12"/>
  <c r="H193" i="12"/>
  <c r="B193" i="12"/>
  <c r="H192" i="12"/>
  <c r="B192" i="12"/>
  <c r="H191" i="12"/>
  <c r="B191" i="12"/>
  <c r="H190" i="12"/>
  <c r="B190" i="12"/>
  <c r="H189" i="12"/>
  <c r="B189" i="12"/>
  <c r="H188" i="12"/>
  <c r="B188" i="12"/>
  <c r="H187" i="12"/>
  <c r="B187" i="12"/>
  <c r="H186" i="12"/>
  <c r="B186" i="12"/>
  <c r="H185" i="12"/>
  <c r="B185" i="12"/>
  <c r="H184" i="12"/>
  <c r="B184" i="12"/>
  <c r="H183" i="12"/>
  <c r="B183" i="12"/>
  <c r="H182" i="12"/>
  <c r="B182" i="12"/>
  <c r="H181" i="12"/>
  <c r="B181" i="12"/>
  <c r="H180" i="12"/>
  <c r="B180" i="12"/>
  <c r="H179" i="12"/>
  <c r="B179" i="12"/>
  <c r="H178" i="12"/>
  <c r="B178" i="12"/>
  <c r="H177" i="12"/>
  <c r="B177" i="12"/>
  <c r="H176" i="12"/>
  <c r="B176" i="12"/>
  <c r="H175" i="12"/>
  <c r="B175" i="12"/>
  <c r="H174" i="12"/>
  <c r="B174" i="12"/>
  <c r="H173" i="12"/>
  <c r="B173" i="12"/>
  <c r="H172" i="12"/>
  <c r="B172" i="12"/>
  <c r="H171" i="12"/>
  <c r="B171" i="12"/>
  <c r="K172" i="12" s="1"/>
  <c r="H170" i="12"/>
  <c r="B170" i="12"/>
  <c r="H169" i="12"/>
  <c r="B169" i="12"/>
  <c r="H168" i="12"/>
  <c r="B168" i="12"/>
  <c r="H167" i="12"/>
  <c r="B167" i="12"/>
  <c r="H166" i="12"/>
  <c r="B166" i="12"/>
  <c r="H165" i="12"/>
  <c r="B165" i="12"/>
  <c r="H164" i="12"/>
  <c r="B164" i="12"/>
  <c r="H163" i="12"/>
  <c r="B163" i="12"/>
  <c r="H162" i="12"/>
  <c r="B162" i="12"/>
  <c r="H161" i="12"/>
  <c r="B161" i="12"/>
  <c r="H160" i="12"/>
  <c r="B160" i="12"/>
  <c r="H159" i="12"/>
  <c r="B159" i="12"/>
  <c r="H158" i="12"/>
  <c r="B158" i="12"/>
  <c r="H157" i="12"/>
  <c r="B157" i="12"/>
  <c r="H156" i="12"/>
  <c r="B156" i="12"/>
  <c r="H155" i="12"/>
  <c r="B155" i="12"/>
  <c r="H154" i="12"/>
  <c r="B154" i="12"/>
  <c r="H153" i="12"/>
  <c r="B153" i="12"/>
  <c r="H152" i="12"/>
  <c r="B152" i="12"/>
  <c r="H151" i="12"/>
  <c r="B151" i="12"/>
  <c r="H150" i="12"/>
  <c r="B150" i="12"/>
  <c r="H149" i="12"/>
  <c r="B149" i="12"/>
  <c r="H148" i="12"/>
  <c r="B148" i="12"/>
  <c r="H147" i="12"/>
  <c r="B147" i="12"/>
  <c r="H146" i="12"/>
  <c r="B146" i="12"/>
  <c r="H145" i="12"/>
  <c r="B145" i="12"/>
  <c r="H144" i="12"/>
  <c r="B144" i="12"/>
  <c r="H143" i="12"/>
  <c r="B143" i="12"/>
  <c r="H142" i="12"/>
  <c r="B142" i="12"/>
  <c r="H141" i="12"/>
  <c r="B141" i="12"/>
  <c r="H140" i="12"/>
  <c r="B140" i="12"/>
  <c r="H139" i="12"/>
  <c r="B139" i="12"/>
  <c r="H138" i="12"/>
  <c r="B138" i="12"/>
  <c r="H137" i="12"/>
  <c r="B137" i="12"/>
  <c r="H136" i="12"/>
  <c r="B136" i="12"/>
  <c r="H135" i="12"/>
  <c r="B135" i="12"/>
  <c r="H134" i="12"/>
  <c r="B134" i="12"/>
  <c r="H133" i="12"/>
  <c r="B133" i="12"/>
  <c r="H132" i="12"/>
  <c r="B132" i="12"/>
  <c r="H131" i="12"/>
  <c r="B131" i="12"/>
  <c r="H130" i="12"/>
  <c r="B130" i="12"/>
  <c r="H129" i="12"/>
  <c r="B129" i="12"/>
  <c r="H128" i="12"/>
  <c r="B128" i="12"/>
  <c r="H127" i="12"/>
  <c r="B127" i="12"/>
  <c r="H126" i="12"/>
  <c r="B126" i="12"/>
  <c r="H125" i="12"/>
  <c r="B125" i="12"/>
  <c r="H124" i="12"/>
  <c r="B124" i="12"/>
  <c r="H123" i="12"/>
  <c r="B123" i="12"/>
  <c r="H122" i="12"/>
  <c r="B122" i="12"/>
  <c r="H121" i="12"/>
  <c r="B121" i="12"/>
  <c r="H120" i="12"/>
  <c r="B120" i="12"/>
  <c r="H119" i="12"/>
  <c r="B119" i="12"/>
  <c r="H118" i="12"/>
  <c r="B118" i="12"/>
  <c r="H117" i="12"/>
  <c r="B117" i="12"/>
  <c r="H116" i="12"/>
  <c r="B116" i="12"/>
  <c r="H115" i="12"/>
  <c r="B115" i="12"/>
  <c r="H114" i="12"/>
  <c r="B114" i="12"/>
  <c r="H113" i="12"/>
  <c r="B113" i="12"/>
  <c r="H112" i="12"/>
  <c r="B112" i="12"/>
  <c r="H111" i="12"/>
  <c r="B111" i="12"/>
  <c r="H110" i="12"/>
  <c r="B110" i="12"/>
  <c r="H109" i="12"/>
  <c r="B109" i="12"/>
  <c r="H108" i="12"/>
  <c r="B108" i="12"/>
  <c r="H107" i="12"/>
  <c r="B107" i="12"/>
  <c r="H106" i="12"/>
  <c r="B106" i="12"/>
  <c r="H105" i="12"/>
  <c r="B105" i="12"/>
  <c r="H104" i="12"/>
  <c r="B104" i="12"/>
  <c r="H103" i="12"/>
  <c r="B103" i="12"/>
  <c r="H102" i="12"/>
  <c r="B102" i="12"/>
  <c r="H101" i="12"/>
  <c r="B101" i="12"/>
  <c r="H100" i="12"/>
  <c r="B100" i="12"/>
  <c r="H99" i="12"/>
  <c r="B99" i="12"/>
  <c r="H98" i="12"/>
  <c r="B98" i="12"/>
  <c r="H97" i="12"/>
  <c r="B97" i="12"/>
  <c r="H96" i="12"/>
  <c r="B96" i="12"/>
  <c r="H95" i="12"/>
  <c r="B95" i="12"/>
  <c r="H94" i="12"/>
  <c r="B94" i="12"/>
  <c r="H93" i="12"/>
  <c r="B93" i="12"/>
  <c r="H92" i="12"/>
  <c r="B92" i="12"/>
  <c r="H91" i="12"/>
  <c r="B91" i="12"/>
  <c r="H90" i="12"/>
  <c r="B90" i="12"/>
  <c r="H89" i="12"/>
  <c r="B89" i="12"/>
  <c r="H88" i="12"/>
  <c r="B88" i="12"/>
  <c r="H87" i="12"/>
  <c r="B87" i="12"/>
  <c r="H86" i="12"/>
  <c r="B86" i="12"/>
  <c r="H85" i="12"/>
  <c r="B85" i="12"/>
  <c r="H84" i="12"/>
  <c r="B84" i="12"/>
  <c r="H83" i="12"/>
  <c r="B83" i="12"/>
  <c r="H82" i="12"/>
  <c r="B82" i="12"/>
  <c r="H81" i="12"/>
  <c r="B81" i="12"/>
  <c r="H80" i="12"/>
  <c r="B80" i="12"/>
  <c r="H79" i="12"/>
  <c r="B79" i="12"/>
  <c r="H78" i="12"/>
  <c r="B78" i="12"/>
  <c r="H77" i="12"/>
  <c r="B77" i="12"/>
  <c r="H76" i="12"/>
  <c r="B76" i="12"/>
  <c r="H75" i="12"/>
  <c r="B75" i="12"/>
  <c r="H74" i="12"/>
  <c r="B74" i="12"/>
  <c r="H73" i="12"/>
  <c r="B73" i="12"/>
  <c r="H72" i="12"/>
  <c r="B72" i="12"/>
  <c r="H71" i="12"/>
  <c r="B71" i="12"/>
  <c r="H70" i="12"/>
  <c r="B70" i="12"/>
  <c r="H69" i="12"/>
  <c r="B69" i="12"/>
  <c r="H68" i="12"/>
  <c r="B68" i="12"/>
  <c r="H67" i="12"/>
  <c r="B67" i="12"/>
  <c r="H66" i="12"/>
  <c r="B66" i="12"/>
  <c r="H65" i="12"/>
  <c r="B65" i="12"/>
  <c r="H64" i="12"/>
  <c r="B64" i="12"/>
  <c r="H63" i="12"/>
  <c r="B63" i="12"/>
  <c r="H62" i="12"/>
  <c r="B62" i="12"/>
  <c r="H61" i="12"/>
  <c r="B61" i="12"/>
  <c r="H60" i="12"/>
  <c r="B60" i="12"/>
  <c r="H59" i="12"/>
  <c r="B59" i="12"/>
  <c r="H58" i="12"/>
  <c r="B58" i="12"/>
  <c r="H57" i="12"/>
  <c r="B57" i="12"/>
  <c r="H56" i="12"/>
  <c r="B56" i="12"/>
  <c r="H55" i="12"/>
  <c r="B55" i="12"/>
  <c r="H54" i="12"/>
  <c r="B54" i="12"/>
  <c r="H53" i="12"/>
  <c r="B53" i="12"/>
  <c r="H52" i="12"/>
  <c r="B52" i="12"/>
  <c r="H51" i="12"/>
  <c r="B51" i="12"/>
  <c r="H50" i="12"/>
  <c r="B50" i="12"/>
  <c r="H49" i="12"/>
  <c r="B49" i="12"/>
  <c r="H48" i="12"/>
  <c r="B48" i="12"/>
  <c r="H47" i="12"/>
  <c r="B47" i="12"/>
  <c r="H46" i="12"/>
  <c r="B46" i="12"/>
  <c r="H45" i="12"/>
  <c r="B45" i="12"/>
  <c r="H44" i="12"/>
  <c r="B44" i="12"/>
  <c r="H43" i="12"/>
  <c r="B43" i="12"/>
  <c r="H42" i="12"/>
  <c r="B42" i="12"/>
  <c r="H41" i="12"/>
  <c r="B41" i="12"/>
  <c r="H40" i="12"/>
  <c r="B40" i="12"/>
  <c r="H39" i="12"/>
  <c r="B39" i="12"/>
  <c r="H38" i="12"/>
  <c r="B38" i="12"/>
  <c r="H37" i="12"/>
  <c r="B37" i="12"/>
  <c r="H36" i="12"/>
  <c r="B36" i="12"/>
  <c r="H35" i="12"/>
  <c r="B35" i="12"/>
  <c r="H34" i="12"/>
  <c r="B34" i="12"/>
  <c r="H33" i="12"/>
  <c r="B33" i="12"/>
  <c r="H32" i="12"/>
  <c r="B32" i="12"/>
  <c r="H31" i="12"/>
  <c r="B31" i="12"/>
  <c r="H30" i="12"/>
  <c r="B30" i="12"/>
  <c r="H29" i="12"/>
  <c r="B29" i="12"/>
  <c r="H28" i="12"/>
  <c r="B28" i="12"/>
  <c r="H27" i="12"/>
  <c r="B27" i="12"/>
  <c r="H26" i="12"/>
  <c r="B26" i="12"/>
  <c r="H25" i="12"/>
  <c r="B25" i="12"/>
  <c r="H24" i="12"/>
  <c r="B24" i="12"/>
  <c r="H23" i="12"/>
  <c r="B23" i="12"/>
  <c r="H22" i="12"/>
  <c r="B22" i="12"/>
  <c r="H21" i="12"/>
  <c r="B21" i="12"/>
  <c r="H20" i="12"/>
  <c r="B20" i="12"/>
  <c r="H19" i="12"/>
  <c r="B19" i="12"/>
  <c r="H18" i="12"/>
  <c r="B18" i="12"/>
  <c r="H17" i="12"/>
  <c r="B17" i="12"/>
  <c r="H16" i="12"/>
  <c r="B16" i="12"/>
  <c r="H15" i="12"/>
  <c r="B15" i="12"/>
  <c r="H14" i="12"/>
  <c r="B14" i="12"/>
  <c r="H13" i="12"/>
  <c r="B13" i="12"/>
  <c r="H12" i="12"/>
  <c r="B12" i="12"/>
  <c r="H11" i="12"/>
  <c r="B11" i="12"/>
  <c r="S10" i="12"/>
  <c r="H10" i="12"/>
  <c r="B10" i="12"/>
  <c r="S9" i="12"/>
  <c r="H9" i="12"/>
  <c r="B9" i="12"/>
  <c r="S8" i="12"/>
  <c r="H8" i="12"/>
  <c r="B8" i="12"/>
  <c r="S7" i="12"/>
  <c r="H7" i="12"/>
  <c r="B7" i="12"/>
  <c r="H6" i="12"/>
  <c r="B6" i="12"/>
  <c r="H5" i="12"/>
  <c r="B5" i="12"/>
  <c r="H4" i="12"/>
  <c r="B4" i="12"/>
  <c r="H3" i="12"/>
  <c r="B3" i="12"/>
  <c r="B2" i="12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N4" i="11" s="1"/>
  <c r="K499" i="11"/>
  <c r="K498" i="11"/>
  <c r="E498" i="11"/>
  <c r="K497" i="11"/>
  <c r="E497" i="11"/>
  <c r="K496" i="11"/>
  <c r="E496" i="11"/>
  <c r="K495" i="11"/>
  <c r="E495" i="11"/>
  <c r="K494" i="11"/>
  <c r="E494" i="11"/>
  <c r="K493" i="11"/>
  <c r="E493" i="11"/>
  <c r="K492" i="11"/>
  <c r="E492" i="11"/>
  <c r="K491" i="11"/>
  <c r="E491" i="11"/>
  <c r="K490" i="11"/>
  <c r="E490" i="11"/>
  <c r="K489" i="11"/>
  <c r="E489" i="11"/>
  <c r="K488" i="11"/>
  <c r="E488" i="11"/>
  <c r="K487" i="11"/>
  <c r="E487" i="11"/>
  <c r="K486" i="11"/>
  <c r="E486" i="11"/>
  <c r="K485" i="11"/>
  <c r="E485" i="11"/>
  <c r="K484" i="11"/>
  <c r="E484" i="11"/>
  <c r="K483" i="11"/>
  <c r="E483" i="11"/>
  <c r="K482" i="11"/>
  <c r="E482" i="11"/>
  <c r="K481" i="11"/>
  <c r="E481" i="11"/>
  <c r="K480" i="11"/>
  <c r="E480" i="11"/>
  <c r="K479" i="11"/>
  <c r="E479" i="11"/>
  <c r="K478" i="11"/>
  <c r="E478" i="11"/>
  <c r="K477" i="11"/>
  <c r="E477" i="11"/>
  <c r="K476" i="11"/>
  <c r="E476" i="11"/>
  <c r="K475" i="11"/>
  <c r="E475" i="11"/>
  <c r="K474" i="11"/>
  <c r="E474" i="11"/>
  <c r="K473" i="11"/>
  <c r="E473" i="11"/>
  <c r="K472" i="11"/>
  <c r="E472" i="11"/>
  <c r="K471" i="11"/>
  <c r="E471" i="11"/>
  <c r="K470" i="11"/>
  <c r="E470" i="11"/>
  <c r="K469" i="11"/>
  <c r="E469" i="11"/>
  <c r="K468" i="11"/>
  <c r="E468" i="11"/>
  <c r="K467" i="11"/>
  <c r="E467" i="11"/>
  <c r="K466" i="11"/>
  <c r="E466" i="11"/>
  <c r="K465" i="11"/>
  <c r="E465" i="11"/>
  <c r="K464" i="11"/>
  <c r="E464" i="11"/>
  <c r="K463" i="11"/>
  <c r="E463" i="11"/>
  <c r="K462" i="11"/>
  <c r="E462" i="11"/>
  <c r="K461" i="11"/>
  <c r="E461" i="11"/>
  <c r="K460" i="11"/>
  <c r="E460" i="11"/>
  <c r="K459" i="11"/>
  <c r="E459" i="11"/>
  <c r="K458" i="11"/>
  <c r="E458" i="11"/>
  <c r="K457" i="11"/>
  <c r="E457" i="11"/>
  <c r="K456" i="11"/>
  <c r="E456" i="11"/>
  <c r="K455" i="11"/>
  <c r="E455" i="11"/>
  <c r="K454" i="11"/>
  <c r="E454" i="11"/>
  <c r="K453" i="11"/>
  <c r="E453" i="11"/>
  <c r="K452" i="11"/>
  <c r="E452" i="11"/>
  <c r="K451" i="11"/>
  <c r="E451" i="11"/>
  <c r="K450" i="11"/>
  <c r="E450" i="11"/>
  <c r="K449" i="11"/>
  <c r="E449" i="11"/>
  <c r="K448" i="11"/>
  <c r="E448" i="11"/>
  <c r="K447" i="11"/>
  <c r="E447" i="11"/>
  <c r="K446" i="11"/>
  <c r="E446" i="11"/>
  <c r="K445" i="11"/>
  <c r="E445" i="11"/>
  <c r="K444" i="11"/>
  <c r="E444" i="11"/>
  <c r="K443" i="11"/>
  <c r="E443" i="11"/>
  <c r="K442" i="11"/>
  <c r="E442" i="11"/>
  <c r="K441" i="11"/>
  <c r="E441" i="11"/>
  <c r="K440" i="11"/>
  <c r="E440" i="11"/>
  <c r="K439" i="11"/>
  <c r="E439" i="11"/>
  <c r="K438" i="11"/>
  <c r="E438" i="11"/>
  <c r="K437" i="11"/>
  <c r="E437" i="11"/>
  <c r="K436" i="11"/>
  <c r="E436" i="11"/>
  <c r="K435" i="11"/>
  <c r="E435" i="11"/>
  <c r="K434" i="11"/>
  <c r="E434" i="11"/>
  <c r="K433" i="11"/>
  <c r="E433" i="11"/>
  <c r="K432" i="11"/>
  <c r="E432" i="11"/>
  <c r="K431" i="11"/>
  <c r="E431" i="11"/>
  <c r="K430" i="11"/>
  <c r="E430" i="11"/>
  <c r="K429" i="11"/>
  <c r="E429" i="11"/>
  <c r="K428" i="11"/>
  <c r="E428" i="11"/>
  <c r="K427" i="11"/>
  <c r="E427" i="11"/>
  <c r="K426" i="11"/>
  <c r="E426" i="11"/>
  <c r="K425" i="11"/>
  <c r="E425" i="11"/>
  <c r="K424" i="11"/>
  <c r="E424" i="11"/>
  <c r="K423" i="11"/>
  <c r="E423" i="11"/>
  <c r="K422" i="11"/>
  <c r="E422" i="11"/>
  <c r="K421" i="11"/>
  <c r="E421" i="11"/>
  <c r="K420" i="11"/>
  <c r="E420" i="11"/>
  <c r="K419" i="11"/>
  <c r="E419" i="11"/>
  <c r="K418" i="11"/>
  <c r="E418" i="11"/>
  <c r="K417" i="11"/>
  <c r="E417" i="11"/>
  <c r="K416" i="11"/>
  <c r="E416" i="11"/>
  <c r="K415" i="11"/>
  <c r="E415" i="11"/>
  <c r="K414" i="11"/>
  <c r="E414" i="11"/>
  <c r="K413" i="11"/>
  <c r="E413" i="11"/>
  <c r="K412" i="11"/>
  <c r="E412" i="11"/>
  <c r="K411" i="11"/>
  <c r="E411" i="11"/>
  <c r="K410" i="11"/>
  <c r="E410" i="11"/>
  <c r="K409" i="11"/>
  <c r="E409" i="11"/>
  <c r="K408" i="11"/>
  <c r="E408" i="11"/>
  <c r="K407" i="11"/>
  <c r="E407" i="11"/>
  <c r="K406" i="11"/>
  <c r="E406" i="11"/>
  <c r="K405" i="11"/>
  <c r="E405" i="11"/>
  <c r="K404" i="11"/>
  <c r="E404" i="11"/>
  <c r="K403" i="11"/>
  <c r="E403" i="11"/>
  <c r="K402" i="11"/>
  <c r="E402" i="11"/>
  <c r="K401" i="11"/>
  <c r="E401" i="11"/>
  <c r="K400" i="11"/>
  <c r="E400" i="11"/>
  <c r="K399" i="11"/>
  <c r="E399" i="11"/>
  <c r="K398" i="11"/>
  <c r="E398" i="11"/>
  <c r="K397" i="11"/>
  <c r="E397" i="11"/>
  <c r="K396" i="11"/>
  <c r="E396" i="11"/>
  <c r="K395" i="11"/>
  <c r="E395" i="11"/>
  <c r="K394" i="11"/>
  <c r="E394" i="11"/>
  <c r="K393" i="11"/>
  <c r="E393" i="11"/>
  <c r="K392" i="11"/>
  <c r="E392" i="11"/>
  <c r="K391" i="11"/>
  <c r="E391" i="11"/>
  <c r="K390" i="11"/>
  <c r="E390" i="11"/>
  <c r="K389" i="11"/>
  <c r="E389" i="11"/>
  <c r="K388" i="11"/>
  <c r="E388" i="11"/>
  <c r="K387" i="11"/>
  <c r="E387" i="11"/>
  <c r="K386" i="11"/>
  <c r="E386" i="11"/>
  <c r="K385" i="11"/>
  <c r="E385" i="11"/>
  <c r="K384" i="11"/>
  <c r="E384" i="11"/>
  <c r="K383" i="11"/>
  <c r="E383" i="11"/>
  <c r="K382" i="11"/>
  <c r="E382" i="11"/>
  <c r="K381" i="11"/>
  <c r="E381" i="11"/>
  <c r="K380" i="11"/>
  <c r="E380" i="11"/>
  <c r="K379" i="11"/>
  <c r="E379" i="11"/>
  <c r="K378" i="11"/>
  <c r="E378" i="11"/>
  <c r="K377" i="11"/>
  <c r="E377" i="11"/>
  <c r="K376" i="11"/>
  <c r="E376" i="11"/>
  <c r="K375" i="11"/>
  <c r="E375" i="11"/>
  <c r="K374" i="11"/>
  <c r="E374" i="11"/>
  <c r="K373" i="11"/>
  <c r="E373" i="11"/>
  <c r="K372" i="11"/>
  <c r="E372" i="11"/>
  <c r="K371" i="11"/>
  <c r="E371" i="11"/>
  <c r="K370" i="11"/>
  <c r="E370" i="11"/>
  <c r="K369" i="11"/>
  <c r="E369" i="11"/>
  <c r="K368" i="11"/>
  <c r="E368" i="11"/>
  <c r="K367" i="11"/>
  <c r="E367" i="11"/>
  <c r="K366" i="11"/>
  <c r="E366" i="11"/>
  <c r="K365" i="11"/>
  <c r="E365" i="11"/>
  <c r="K364" i="11"/>
  <c r="E364" i="11"/>
  <c r="K363" i="11"/>
  <c r="E363" i="11"/>
  <c r="K362" i="11"/>
  <c r="E362" i="11"/>
  <c r="K361" i="11"/>
  <c r="E361" i="11"/>
  <c r="K360" i="11"/>
  <c r="E360" i="11"/>
  <c r="K359" i="11"/>
  <c r="E359" i="11"/>
  <c r="K358" i="11"/>
  <c r="E358" i="11"/>
  <c r="K357" i="11"/>
  <c r="E357" i="11"/>
  <c r="K356" i="11"/>
  <c r="E356" i="11"/>
  <c r="K355" i="11"/>
  <c r="E355" i="11"/>
  <c r="K354" i="11"/>
  <c r="E354" i="11"/>
  <c r="K353" i="11"/>
  <c r="E353" i="11"/>
  <c r="K352" i="11"/>
  <c r="E352" i="11"/>
  <c r="K351" i="11"/>
  <c r="E351" i="11"/>
  <c r="K350" i="11"/>
  <c r="E350" i="11"/>
  <c r="K349" i="11"/>
  <c r="E349" i="11"/>
  <c r="K348" i="11"/>
  <c r="E348" i="11"/>
  <c r="K347" i="11"/>
  <c r="E347" i="11"/>
  <c r="K346" i="11"/>
  <c r="E346" i="11"/>
  <c r="K345" i="11"/>
  <c r="E345" i="11"/>
  <c r="K344" i="11"/>
  <c r="E344" i="11"/>
  <c r="K343" i="11"/>
  <c r="E343" i="11"/>
  <c r="K342" i="11"/>
  <c r="E342" i="11"/>
  <c r="K341" i="11"/>
  <c r="E341" i="11"/>
  <c r="K340" i="11"/>
  <c r="E340" i="11"/>
  <c r="K339" i="11"/>
  <c r="E339" i="11"/>
  <c r="K338" i="11"/>
  <c r="E338" i="11"/>
  <c r="K337" i="11"/>
  <c r="E337" i="11"/>
  <c r="K336" i="11"/>
  <c r="E336" i="11"/>
  <c r="K335" i="11"/>
  <c r="E335" i="11"/>
  <c r="K334" i="11"/>
  <c r="E334" i="11"/>
  <c r="K333" i="11"/>
  <c r="E333" i="11"/>
  <c r="K332" i="11"/>
  <c r="E332" i="11"/>
  <c r="K331" i="11"/>
  <c r="E331" i="11"/>
  <c r="K330" i="11"/>
  <c r="E330" i="11"/>
  <c r="K329" i="11"/>
  <c r="E329" i="11"/>
  <c r="K328" i="11"/>
  <c r="E328" i="11"/>
  <c r="K327" i="11"/>
  <c r="E327" i="11"/>
  <c r="K326" i="11"/>
  <c r="E326" i="11"/>
  <c r="K325" i="11"/>
  <c r="E325" i="11"/>
  <c r="K324" i="11"/>
  <c r="E324" i="11"/>
  <c r="K323" i="11"/>
  <c r="E323" i="11"/>
  <c r="K322" i="11"/>
  <c r="E322" i="11"/>
  <c r="K321" i="11"/>
  <c r="E321" i="11"/>
  <c r="K320" i="11"/>
  <c r="E320" i="11"/>
  <c r="K319" i="11"/>
  <c r="E319" i="11"/>
  <c r="K318" i="11"/>
  <c r="E318" i="11"/>
  <c r="K317" i="11"/>
  <c r="E317" i="11"/>
  <c r="K316" i="11"/>
  <c r="E316" i="11"/>
  <c r="K315" i="11"/>
  <c r="E315" i="11"/>
  <c r="K314" i="11"/>
  <c r="E314" i="11"/>
  <c r="K313" i="11"/>
  <c r="E313" i="11"/>
  <c r="K312" i="11"/>
  <c r="E312" i="11"/>
  <c r="K311" i="11"/>
  <c r="E311" i="11"/>
  <c r="K310" i="11"/>
  <c r="E310" i="11"/>
  <c r="K309" i="11"/>
  <c r="E309" i="11"/>
  <c r="K308" i="11"/>
  <c r="E308" i="11"/>
  <c r="K307" i="11"/>
  <c r="E307" i="11"/>
  <c r="K306" i="11"/>
  <c r="E306" i="11"/>
  <c r="K305" i="11"/>
  <c r="E305" i="11"/>
  <c r="K304" i="11"/>
  <c r="E304" i="11"/>
  <c r="K303" i="11"/>
  <c r="E303" i="11"/>
  <c r="K302" i="11"/>
  <c r="E302" i="11"/>
  <c r="K301" i="11"/>
  <c r="E301" i="11"/>
  <c r="K300" i="11"/>
  <c r="E300" i="11"/>
  <c r="K299" i="11"/>
  <c r="E299" i="11"/>
  <c r="K298" i="11"/>
  <c r="E298" i="11"/>
  <c r="K297" i="11"/>
  <c r="E297" i="11"/>
  <c r="K296" i="11"/>
  <c r="E296" i="11"/>
  <c r="K295" i="11"/>
  <c r="E295" i="11"/>
  <c r="K294" i="11"/>
  <c r="E294" i="11"/>
  <c r="K293" i="11"/>
  <c r="E293" i="11"/>
  <c r="K292" i="11"/>
  <c r="E292" i="11"/>
  <c r="K291" i="11"/>
  <c r="E291" i="11"/>
  <c r="K290" i="11"/>
  <c r="E290" i="11"/>
  <c r="K289" i="11"/>
  <c r="E289" i="11"/>
  <c r="K288" i="11"/>
  <c r="E288" i="11"/>
  <c r="K287" i="11"/>
  <c r="E287" i="11"/>
  <c r="K286" i="11"/>
  <c r="E286" i="11"/>
  <c r="K285" i="11"/>
  <c r="E285" i="11"/>
  <c r="K284" i="11"/>
  <c r="E284" i="11"/>
  <c r="K283" i="11"/>
  <c r="E283" i="11"/>
  <c r="K282" i="11"/>
  <c r="E282" i="11"/>
  <c r="K281" i="11"/>
  <c r="E281" i="11"/>
  <c r="K280" i="11"/>
  <c r="E280" i="11"/>
  <c r="K279" i="11"/>
  <c r="E279" i="11"/>
  <c r="K278" i="11"/>
  <c r="E278" i="11"/>
  <c r="K277" i="11"/>
  <c r="E277" i="11"/>
  <c r="K276" i="11"/>
  <c r="E276" i="11"/>
  <c r="K275" i="11"/>
  <c r="E275" i="11"/>
  <c r="K274" i="11"/>
  <c r="E274" i="11"/>
  <c r="K273" i="11"/>
  <c r="E273" i="11"/>
  <c r="K272" i="11"/>
  <c r="E272" i="11"/>
  <c r="K271" i="11"/>
  <c r="E271" i="11"/>
  <c r="K270" i="11"/>
  <c r="E270" i="11"/>
  <c r="K269" i="11"/>
  <c r="E269" i="11"/>
  <c r="K268" i="11"/>
  <c r="E268" i="11"/>
  <c r="K267" i="11"/>
  <c r="E267" i="11"/>
  <c r="K266" i="11"/>
  <c r="E266" i="11"/>
  <c r="K265" i="11"/>
  <c r="E265" i="11"/>
  <c r="K264" i="11"/>
  <c r="E264" i="11"/>
  <c r="K263" i="11"/>
  <c r="E263" i="11"/>
  <c r="K262" i="11"/>
  <c r="E262" i="11"/>
  <c r="K261" i="11"/>
  <c r="E261" i="11"/>
  <c r="K260" i="11"/>
  <c r="E260" i="11"/>
  <c r="K259" i="11"/>
  <c r="E259" i="11"/>
  <c r="K258" i="11"/>
  <c r="E258" i="11"/>
  <c r="K257" i="11"/>
  <c r="E257" i="11"/>
  <c r="K256" i="11"/>
  <c r="E256" i="11"/>
  <c r="K255" i="11"/>
  <c r="E255" i="11"/>
  <c r="K254" i="11"/>
  <c r="E254" i="11"/>
  <c r="K253" i="11"/>
  <c r="E253" i="11"/>
  <c r="K252" i="11"/>
  <c r="E252" i="11"/>
  <c r="K251" i="11"/>
  <c r="E251" i="11"/>
  <c r="K250" i="11"/>
  <c r="E250" i="11"/>
  <c r="K249" i="11"/>
  <c r="E249" i="11"/>
  <c r="K248" i="11"/>
  <c r="E248" i="11"/>
  <c r="K247" i="11"/>
  <c r="E247" i="11"/>
  <c r="K246" i="11"/>
  <c r="E246" i="11"/>
  <c r="K245" i="11"/>
  <c r="E245" i="11"/>
  <c r="K244" i="11"/>
  <c r="E244" i="11"/>
  <c r="K243" i="11"/>
  <c r="E243" i="11"/>
  <c r="K242" i="11"/>
  <c r="E242" i="11"/>
  <c r="K241" i="11"/>
  <c r="E241" i="11"/>
  <c r="K240" i="11"/>
  <c r="E240" i="11"/>
  <c r="K239" i="11"/>
  <c r="E239" i="11"/>
  <c r="K238" i="11"/>
  <c r="E238" i="11"/>
  <c r="K237" i="11"/>
  <c r="E237" i="11"/>
  <c r="K236" i="11"/>
  <c r="E236" i="11"/>
  <c r="K235" i="11"/>
  <c r="E235" i="11"/>
  <c r="K234" i="11"/>
  <c r="E234" i="11"/>
  <c r="K233" i="11"/>
  <c r="E233" i="11"/>
  <c r="K232" i="11"/>
  <c r="E232" i="11"/>
  <c r="K231" i="11"/>
  <c r="E231" i="11"/>
  <c r="K230" i="11"/>
  <c r="E230" i="11"/>
  <c r="K229" i="11"/>
  <c r="E229" i="11"/>
  <c r="K228" i="11"/>
  <c r="E228" i="11"/>
  <c r="K227" i="11"/>
  <c r="E227" i="11"/>
  <c r="K226" i="11"/>
  <c r="E226" i="11"/>
  <c r="K225" i="11"/>
  <c r="E225" i="11"/>
  <c r="K224" i="11"/>
  <c r="E224" i="11"/>
  <c r="K223" i="11"/>
  <c r="E223" i="11"/>
  <c r="K222" i="11"/>
  <c r="E222" i="11"/>
  <c r="K221" i="11"/>
  <c r="E221" i="11"/>
  <c r="K220" i="11"/>
  <c r="E220" i="11"/>
  <c r="K219" i="11"/>
  <c r="E219" i="11"/>
  <c r="K218" i="11"/>
  <c r="E218" i="11"/>
  <c r="K217" i="11"/>
  <c r="E217" i="11"/>
  <c r="K216" i="11"/>
  <c r="E216" i="11"/>
  <c r="K215" i="11"/>
  <c r="E215" i="11"/>
  <c r="K214" i="11"/>
  <c r="E214" i="11"/>
  <c r="K213" i="11"/>
  <c r="E213" i="11"/>
  <c r="K212" i="11"/>
  <c r="E212" i="11"/>
  <c r="K211" i="11"/>
  <c r="E211" i="11"/>
  <c r="K210" i="11"/>
  <c r="E210" i="11"/>
  <c r="K209" i="11"/>
  <c r="E209" i="11"/>
  <c r="K208" i="11"/>
  <c r="E208" i="11"/>
  <c r="K207" i="11"/>
  <c r="E207" i="11"/>
  <c r="K206" i="11"/>
  <c r="E206" i="11"/>
  <c r="K205" i="11"/>
  <c r="E205" i="11"/>
  <c r="K204" i="11"/>
  <c r="E204" i="11"/>
  <c r="K203" i="11"/>
  <c r="E203" i="11"/>
  <c r="K202" i="11"/>
  <c r="E202" i="11"/>
  <c r="K201" i="11"/>
  <c r="E201" i="11"/>
  <c r="K200" i="11"/>
  <c r="E200" i="11"/>
  <c r="K199" i="11"/>
  <c r="E199" i="11"/>
  <c r="K198" i="11"/>
  <c r="E198" i="11"/>
  <c r="K197" i="11"/>
  <c r="E197" i="11"/>
  <c r="K196" i="11"/>
  <c r="E196" i="11"/>
  <c r="K195" i="11"/>
  <c r="E195" i="11"/>
  <c r="K194" i="11"/>
  <c r="E194" i="11"/>
  <c r="K193" i="11"/>
  <c r="E193" i="11"/>
  <c r="K192" i="11"/>
  <c r="E192" i="11"/>
  <c r="K191" i="11"/>
  <c r="E191" i="11"/>
  <c r="K190" i="11"/>
  <c r="E190" i="11"/>
  <c r="K189" i="11"/>
  <c r="E189" i="11"/>
  <c r="K188" i="11"/>
  <c r="E188" i="11"/>
  <c r="K187" i="11"/>
  <c r="E187" i="11"/>
  <c r="K186" i="11"/>
  <c r="E186" i="11"/>
  <c r="K185" i="11"/>
  <c r="E185" i="11"/>
  <c r="K184" i="11"/>
  <c r="E184" i="11"/>
  <c r="K183" i="11"/>
  <c r="E183" i="11"/>
  <c r="K182" i="11"/>
  <c r="E182" i="11"/>
  <c r="K181" i="11"/>
  <c r="E181" i="11"/>
  <c r="K180" i="11"/>
  <c r="E180" i="11"/>
  <c r="K179" i="11"/>
  <c r="E179" i="11"/>
  <c r="K178" i="11"/>
  <c r="E178" i="11"/>
  <c r="K177" i="11"/>
  <c r="E177" i="11"/>
  <c r="K176" i="11"/>
  <c r="E176" i="11"/>
  <c r="K175" i="11"/>
  <c r="E175" i="11"/>
  <c r="K174" i="11"/>
  <c r="E174" i="11"/>
  <c r="K173" i="11"/>
  <c r="E173" i="11"/>
  <c r="K172" i="11"/>
  <c r="E172" i="11"/>
  <c r="K171" i="11"/>
  <c r="E171" i="11"/>
  <c r="K170" i="11"/>
  <c r="E170" i="11"/>
  <c r="K169" i="11"/>
  <c r="E169" i="11"/>
  <c r="K168" i="11"/>
  <c r="E168" i="11"/>
  <c r="K167" i="11"/>
  <c r="E167" i="11"/>
  <c r="K166" i="11"/>
  <c r="E166" i="11"/>
  <c r="K165" i="11"/>
  <c r="E165" i="11"/>
  <c r="K164" i="11"/>
  <c r="E164" i="11"/>
  <c r="K163" i="11"/>
  <c r="E163" i="11"/>
  <c r="K162" i="11"/>
  <c r="E162" i="11"/>
  <c r="K161" i="11"/>
  <c r="E161" i="11"/>
  <c r="K160" i="11"/>
  <c r="E160" i="11"/>
  <c r="K159" i="11"/>
  <c r="E159" i="11"/>
  <c r="K158" i="11"/>
  <c r="E158" i="11"/>
  <c r="K157" i="11"/>
  <c r="E157" i="11"/>
  <c r="K156" i="11"/>
  <c r="E156" i="11"/>
  <c r="K155" i="11"/>
  <c r="E155" i="11"/>
  <c r="K154" i="11"/>
  <c r="E154" i="11"/>
  <c r="K153" i="11"/>
  <c r="E153" i="11"/>
  <c r="K152" i="11"/>
  <c r="E152" i="11"/>
  <c r="K151" i="11"/>
  <c r="E151" i="11"/>
  <c r="K150" i="11"/>
  <c r="E150" i="11"/>
  <c r="K149" i="11"/>
  <c r="E149" i="11"/>
  <c r="K148" i="11"/>
  <c r="E148" i="11"/>
  <c r="K147" i="11"/>
  <c r="E147" i="11"/>
  <c r="K146" i="11"/>
  <c r="E146" i="11"/>
  <c r="K145" i="11"/>
  <c r="E145" i="11"/>
  <c r="K144" i="11"/>
  <c r="E144" i="11"/>
  <c r="K143" i="11"/>
  <c r="E143" i="11"/>
  <c r="K142" i="11"/>
  <c r="E142" i="11"/>
  <c r="K141" i="11"/>
  <c r="E141" i="11"/>
  <c r="K140" i="11"/>
  <c r="E140" i="11"/>
  <c r="K139" i="11"/>
  <c r="E139" i="11"/>
  <c r="K138" i="11"/>
  <c r="E138" i="11"/>
  <c r="K137" i="11"/>
  <c r="E137" i="11"/>
  <c r="K136" i="11"/>
  <c r="E136" i="11"/>
  <c r="K135" i="11"/>
  <c r="E135" i="11"/>
  <c r="K134" i="11"/>
  <c r="E134" i="11"/>
  <c r="K133" i="11"/>
  <c r="E133" i="11"/>
  <c r="K132" i="11"/>
  <c r="E132" i="11"/>
  <c r="K131" i="11"/>
  <c r="E131" i="11"/>
  <c r="K130" i="11"/>
  <c r="E130" i="11"/>
  <c r="K129" i="11"/>
  <c r="E129" i="11"/>
  <c r="K128" i="11"/>
  <c r="E128" i="11"/>
  <c r="K127" i="11"/>
  <c r="E127" i="11"/>
  <c r="K126" i="11"/>
  <c r="E126" i="11"/>
  <c r="K125" i="11"/>
  <c r="E125" i="11"/>
  <c r="K124" i="11"/>
  <c r="E124" i="11"/>
  <c r="K123" i="11"/>
  <c r="E123" i="11"/>
  <c r="K122" i="11"/>
  <c r="E122" i="11"/>
  <c r="K121" i="11"/>
  <c r="E121" i="11"/>
  <c r="K120" i="11"/>
  <c r="E120" i="11"/>
  <c r="K119" i="11"/>
  <c r="E119" i="11"/>
  <c r="K118" i="11"/>
  <c r="E118" i="11"/>
  <c r="K117" i="11"/>
  <c r="E117" i="11"/>
  <c r="K116" i="11"/>
  <c r="E116" i="11"/>
  <c r="K115" i="11"/>
  <c r="E115" i="11"/>
  <c r="K114" i="11"/>
  <c r="E114" i="11"/>
  <c r="K113" i="11"/>
  <c r="E113" i="11"/>
  <c r="K112" i="11"/>
  <c r="E112" i="11"/>
  <c r="K111" i="11"/>
  <c r="E111" i="11"/>
  <c r="K110" i="11"/>
  <c r="E110" i="11"/>
  <c r="K109" i="11"/>
  <c r="E109" i="11"/>
  <c r="K108" i="11"/>
  <c r="E108" i="11"/>
  <c r="K107" i="11"/>
  <c r="E107" i="11"/>
  <c r="K106" i="11"/>
  <c r="E106" i="11"/>
  <c r="K105" i="11"/>
  <c r="E105" i="11"/>
  <c r="K104" i="11"/>
  <c r="E104" i="11"/>
  <c r="K103" i="11"/>
  <c r="E103" i="11"/>
  <c r="K102" i="11"/>
  <c r="E102" i="11"/>
  <c r="K101" i="11"/>
  <c r="E101" i="11"/>
  <c r="K100" i="11"/>
  <c r="E100" i="11"/>
  <c r="K99" i="11"/>
  <c r="E99" i="11"/>
  <c r="K98" i="11"/>
  <c r="E98" i="11"/>
  <c r="K97" i="11"/>
  <c r="E97" i="11"/>
  <c r="K96" i="11"/>
  <c r="E96" i="11"/>
  <c r="K95" i="11"/>
  <c r="E95" i="11"/>
  <c r="K94" i="11"/>
  <c r="E94" i="11"/>
  <c r="K93" i="11"/>
  <c r="E93" i="11"/>
  <c r="K92" i="11"/>
  <c r="E92" i="11"/>
  <c r="K91" i="11"/>
  <c r="E91" i="11"/>
  <c r="K90" i="11"/>
  <c r="E90" i="11"/>
  <c r="K89" i="11"/>
  <c r="E89" i="11"/>
  <c r="K88" i="11"/>
  <c r="E88" i="11"/>
  <c r="K87" i="11"/>
  <c r="E87" i="11"/>
  <c r="K86" i="11"/>
  <c r="E86" i="11"/>
  <c r="K85" i="11"/>
  <c r="E85" i="11"/>
  <c r="K84" i="11"/>
  <c r="E84" i="11"/>
  <c r="K83" i="11"/>
  <c r="E83" i="11"/>
  <c r="K82" i="11"/>
  <c r="E82" i="11"/>
  <c r="K81" i="11"/>
  <c r="E81" i="11"/>
  <c r="K80" i="11"/>
  <c r="E80" i="11"/>
  <c r="K79" i="11"/>
  <c r="E79" i="11"/>
  <c r="K78" i="11"/>
  <c r="E78" i="11"/>
  <c r="K77" i="11"/>
  <c r="E77" i="11"/>
  <c r="K76" i="11"/>
  <c r="E76" i="11"/>
  <c r="K75" i="11"/>
  <c r="E75" i="11"/>
  <c r="K74" i="11"/>
  <c r="E74" i="11"/>
  <c r="K73" i="11"/>
  <c r="E73" i="11"/>
  <c r="K72" i="11"/>
  <c r="E72" i="11"/>
  <c r="K71" i="11"/>
  <c r="E71" i="11"/>
  <c r="K70" i="11"/>
  <c r="E70" i="11"/>
  <c r="K69" i="11"/>
  <c r="E69" i="11"/>
  <c r="K68" i="11"/>
  <c r="E68" i="11"/>
  <c r="K67" i="11"/>
  <c r="E67" i="11"/>
  <c r="K66" i="11"/>
  <c r="E66" i="11"/>
  <c r="K65" i="11"/>
  <c r="E65" i="11"/>
  <c r="K64" i="11"/>
  <c r="E64" i="11"/>
  <c r="K63" i="11"/>
  <c r="E63" i="11"/>
  <c r="K62" i="11"/>
  <c r="E62" i="11"/>
  <c r="K61" i="11"/>
  <c r="E61" i="11"/>
  <c r="K60" i="11"/>
  <c r="E60" i="11"/>
  <c r="K59" i="11"/>
  <c r="E59" i="11"/>
  <c r="K58" i="11"/>
  <c r="E58" i="11"/>
  <c r="K57" i="11"/>
  <c r="E57" i="11"/>
  <c r="K56" i="11"/>
  <c r="E56" i="11"/>
  <c r="K55" i="11"/>
  <c r="E55" i="11"/>
  <c r="K54" i="11"/>
  <c r="E54" i="11"/>
  <c r="K53" i="11"/>
  <c r="E53" i="11"/>
  <c r="K52" i="11"/>
  <c r="E52" i="11"/>
  <c r="K51" i="11"/>
  <c r="E51" i="11"/>
  <c r="K50" i="11"/>
  <c r="E50" i="11"/>
  <c r="K49" i="11"/>
  <c r="E49" i="11"/>
  <c r="K48" i="11"/>
  <c r="E48" i="11"/>
  <c r="K47" i="11"/>
  <c r="E47" i="11"/>
  <c r="K46" i="11"/>
  <c r="E46" i="11"/>
  <c r="K45" i="11"/>
  <c r="E45" i="11"/>
  <c r="K44" i="11"/>
  <c r="E44" i="11"/>
  <c r="K43" i="11"/>
  <c r="E43" i="11"/>
  <c r="K42" i="11"/>
  <c r="E42" i="11"/>
  <c r="K41" i="11"/>
  <c r="E41" i="11"/>
  <c r="K40" i="11"/>
  <c r="E40" i="11"/>
  <c r="K39" i="11"/>
  <c r="E39" i="11"/>
  <c r="K38" i="11"/>
  <c r="E38" i="11"/>
  <c r="K37" i="11"/>
  <c r="E37" i="11"/>
  <c r="K36" i="11"/>
  <c r="E36" i="11"/>
  <c r="K35" i="11"/>
  <c r="E35" i="11"/>
  <c r="K34" i="11"/>
  <c r="E34" i="11"/>
  <c r="K33" i="11"/>
  <c r="E33" i="11"/>
  <c r="K32" i="11"/>
  <c r="E32" i="11"/>
  <c r="K31" i="11"/>
  <c r="E31" i="11"/>
  <c r="K30" i="11"/>
  <c r="E30" i="11"/>
  <c r="K29" i="11"/>
  <c r="E29" i="11"/>
  <c r="K28" i="11"/>
  <c r="E28" i="11"/>
  <c r="K27" i="11"/>
  <c r="E27" i="11"/>
  <c r="K26" i="11"/>
  <c r="E26" i="11"/>
  <c r="K25" i="11"/>
  <c r="E25" i="11"/>
  <c r="K24" i="11"/>
  <c r="E24" i="11"/>
  <c r="K23" i="11"/>
  <c r="E23" i="11"/>
  <c r="K22" i="11"/>
  <c r="E22" i="11"/>
  <c r="K21" i="11"/>
  <c r="E21" i="11"/>
  <c r="K20" i="11"/>
  <c r="E20" i="11"/>
  <c r="K19" i="11"/>
  <c r="E19" i="11"/>
  <c r="K18" i="11"/>
  <c r="E18" i="11"/>
  <c r="K17" i="11"/>
  <c r="E17" i="11"/>
  <c r="K16" i="11"/>
  <c r="E16" i="11"/>
  <c r="K15" i="11"/>
  <c r="E15" i="11"/>
  <c r="K14" i="11"/>
  <c r="E14" i="11"/>
  <c r="K13" i="11"/>
  <c r="E13" i="11"/>
  <c r="K12" i="11"/>
  <c r="E12" i="11"/>
  <c r="K11" i="11"/>
  <c r="E11" i="11"/>
  <c r="K10" i="11"/>
  <c r="E10" i="11"/>
  <c r="K9" i="11"/>
  <c r="E9" i="11"/>
  <c r="K8" i="11"/>
  <c r="E8" i="11"/>
  <c r="K7" i="11"/>
  <c r="E7" i="11"/>
  <c r="K6" i="11"/>
  <c r="E6" i="11"/>
  <c r="K5" i="11"/>
  <c r="E5" i="11"/>
  <c r="E4" i="11"/>
  <c r="B2" i="11"/>
  <c r="S10" i="8"/>
  <c r="S9" i="8"/>
  <c r="S8" i="8"/>
  <c r="S7" i="8"/>
  <c r="S10" i="7"/>
  <c r="S9" i="7"/>
  <c r="S8" i="7"/>
  <c r="S7" i="7"/>
  <c r="S10" i="6"/>
  <c r="S9" i="6"/>
  <c r="S8" i="6"/>
  <c r="S7" i="6"/>
  <c r="S10" i="5"/>
  <c r="S9" i="5"/>
  <c r="S8" i="5"/>
  <c r="S7" i="5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K189" i="8" s="1"/>
  <c r="B190" i="8"/>
  <c r="B191" i="8"/>
  <c r="B192" i="8"/>
  <c r="B193" i="8"/>
  <c r="B194" i="8"/>
  <c r="B195" i="8"/>
  <c r="B196" i="8"/>
  <c r="B197" i="8"/>
  <c r="B198" i="8"/>
  <c r="B199" i="8"/>
  <c r="B200" i="8"/>
  <c r="B201" i="8"/>
  <c r="K201" i="8" s="1"/>
  <c r="B202" i="8"/>
  <c r="B203" i="8"/>
  <c r="B204" i="8"/>
  <c r="B205" i="8"/>
  <c r="B206" i="8"/>
  <c r="B207" i="8"/>
  <c r="B208" i="8"/>
  <c r="B209" i="8"/>
  <c r="B210" i="8"/>
  <c r="B211" i="8"/>
  <c r="B212" i="8"/>
  <c r="B213" i="8"/>
  <c r="K213" i="8" s="1"/>
  <c r="B214" i="8"/>
  <c r="B215" i="8"/>
  <c r="K215" i="8" s="1"/>
  <c r="B216" i="8"/>
  <c r="B217" i="8"/>
  <c r="B218" i="8"/>
  <c r="B219" i="8"/>
  <c r="B220" i="8"/>
  <c r="B221" i="8"/>
  <c r="B222" i="8"/>
  <c r="B223" i="8"/>
  <c r="B224" i="8"/>
  <c r="B225" i="8"/>
  <c r="K225" i="8" s="1"/>
  <c r="B226" i="8"/>
  <c r="B227" i="8"/>
  <c r="K227" i="8" s="1"/>
  <c r="B228" i="8"/>
  <c r="B229" i="8"/>
  <c r="B230" i="8"/>
  <c r="B231" i="8"/>
  <c r="B232" i="8"/>
  <c r="B233" i="8"/>
  <c r="B234" i="8"/>
  <c r="B235" i="8"/>
  <c r="B236" i="8"/>
  <c r="B237" i="8"/>
  <c r="K237" i="8" s="1"/>
  <c r="B238" i="8"/>
  <c r="B239" i="8"/>
  <c r="B240" i="8"/>
  <c r="B241" i="8"/>
  <c r="B242" i="8"/>
  <c r="B243" i="8"/>
  <c r="B244" i="8"/>
  <c r="B245" i="8"/>
  <c r="B246" i="8"/>
  <c r="B247" i="8"/>
  <c r="B248" i="8"/>
  <c r="B249" i="8"/>
  <c r="K249" i="8" s="1"/>
  <c r="B250" i="8"/>
  <c r="B251" i="8"/>
  <c r="B252" i="8"/>
  <c r="B253" i="8"/>
  <c r="B254" i="8"/>
  <c r="B255" i="8"/>
  <c r="B256" i="8"/>
  <c r="B257" i="8"/>
  <c r="B258" i="8"/>
  <c r="B259" i="8"/>
  <c r="B260" i="8"/>
  <c r="B261" i="8"/>
  <c r="K261" i="8" s="1"/>
  <c r="B262" i="8"/>
  <c r="B263" i="8"/>
  <c r="K263" i="8" s="1"/>
  <c r="B264" i="8"/>
  <c r="B265" i="8"/>
  <c r="B266" i="8"/>
  <c r="B267" i="8"/>
  <c r="B268" i="8"/>
  <c r="B269" i="8"/>
  <c r="B270" i="8"/>
  <c r="B271" i="8"/>
  <c r="B272" i="8"/>
  <c r="B273" i="8"/>
  <c r="K273" i="8" s="1"/>
  <c r="B274" i="8"/>
  <c r="B275" i="8"/>
  <c r="B276" i="8"/>
  <c r="B277" i="8"/>
  <c r="B278" i="8"/>
  <c r="B279" i="8"/>
  <c r="B280" i="8"/>
  <c r="B281" i="8"/>
  <c r="B282" i="8"/>
  <c r="B283" i="8"/>
  <c r="B284" i="8"/>
  <c r="B285" i="8"/>
  <c r="K285" i="8" s="1"/>
  <c r="B286" i="8"/>
  <c r="B287" i="8"/>
  <c r="K287" i="8" s="1"/>
  <c r="B288" i="8"/>
  <c r="B289" i="8"/>
  <c r="B290" i="8"/>
  <c r="B291" i="8"/>
  <c r="B292" i="8"/>
  <c r="B293" i="8"/>
  <c r="B294" i="8"/>
  <c r="B295" i="8"/>
  <c r="B296" i="8"/>
  <c r="B297" i="8"/>
  <c r="K297" i="8" s="1"/>
  <c r="B298" i="8"/>
  <c r="B299" i="8"/>
  <c r="B300" i="8"/>
  <c r="B301" i="8"/>
  <c r="B302" i="8"/>
  <c r="B303" i="8"/>
  <c r="B304" i="8"/>
  <c r="B305" i="8"/>
  <c r="B306" i="8"/>
  <c r="B307" i="8"/>
  <c r="B308" i="8"/>
  <c r="B309" i="8"/>
  <c r="K309" i="8" s="1"/>
  <c r="B310" i="8"/>
  <c r="B311" i="8"/>
  <c r="B312" i="8"/>
  <c r="B313" i="8"/>
  <c r="B314" i="8"/>
  <c r="B315" i="8"/>
  <c r="B316" i="8"/>
  <c r="B317" i="8"/>
  <c r="K317" i="8" s="1"/>
  <c r="B318" i="8"/>
  <c r="B319" i="8"/>
  <c r="B320" i="8"/>
  <c r="B321" i="8"/>
  <c r="K321" i="8" s="1"/>
  <c r="B322" i="8"/>
  <c r="B323" i="8"/>
  <c r="K323" i="8" s="1"/>
  <c r="B324" i="8"/>
  <c r="B325" i="8"/>
  <c r="B326" i="8"/>
  <c r="B327" i="8"/>
  <c r="B328" i="8"/>
  <c r="B329" i="8"/>
  <c r="B330" i="8"/>
  <c r="B331" i="8"/>
  <c r="B332" i="8"/>
  <c r="B333" i="8"/>
  <c r="K333" i="8" s="1"/>
  <c r="B334" i="8"/>
  <c r="B335" i="8"/>
  <c r="K335" i="8" s="1"/>
  <c r="B336" i="8"/>
  <c r="B337" i="8"/>
  <c r="B338" i="8"/>
  <c r="B339" i="8"/>
  <c r="B340" i="8"/>
  <c r="B341" i="8"/>
  <c r="B342" i="8"/>
  <c r="B343" i="8"/>
  <c r="B344" i="8"/>
  <c r="B345" i="8"/>
  <c r="K345" i="8" s="1"/>
  <c r="B346" i="8"/>
  <c r="B347" i="8"/>
  <c r="B348" i="8"/>
  <c r="B349" i="8"/>
  <c r="B350" i="8"/>
  <c r="B351" i="8"/>
  <c r="B352" i="8"/>
  <c r="B353" i="8"/>
  <c r="B354" i="8"/>
  <c r="B355" i="8"/>
  <c r="B356" i="8"/>
  <c r="B357" i="8"/>
  <c r="K357" i="8" s="1"/>
  <c r="B358" i="8"/>
  <c r="B359" i="8"/>
  <c r="K359" i="8" s="1"/>
  <c r="B360" i="8"/>
  <c r="B361" i="8"/>
  <c r="B362" i="8"/>
  <c r="B363" i="8"/>
  <c r="B364" i="8"/>
  <c r="B365" i="8"/>
  <c r="B366" i="8"/>
  <c r="B367" i="8"/>
  <c r="B368" i="8"/>
  <c r="B369" i="8"/>
  <c r="K369" i="8" s="1"/>
  <c r="B370" i="8"/>
  <c r="B371" i="8"/>
  <c r="B372" i="8"/>
  <c r="B373" i="8"/>
  <c r="B374" i="8"/>
  <c r="B375" i="8"/>
  <c r="B376" i="8"/>
  <c r="B377" i="8"/>
  <c r="B378" i="8"/>
  <c r="B379" i="8"/>
  <c r="B380" i="8"/>
  <c r="B381" i="8"/>
  <c r="K381" i="8" s="1"/>
  <c r="B382" i="8"/>
  <c r="B383" i="8"/>
  <c r="B384" i="8"/>
  <c r="B385" i="8"/>
  <c r="B386" i="8"/>
  <c r="B387" i="8"/>
  <c r="B388" i="8"/>
  <c r="B389" i="8"/>
  <c r="K389" i="8" s="1"/>
  <c r="B390" i="8"/>
  <c r="B391" i="8"/>
  <c r="B392" i="8"/>
  <c r="B393" i="8"/>
  <c r="K393" i="8" s="1"/>
  <c r="B394" i="8"/>
  <c r="B395" i="8"/>
  <c r="K395" i="8" s="1"/>
  <c r="B396" i="8"/>
  <c r="B397" i="8"/>
  <c r="B398" i="8"/>
  <c r="B399" i="8"/>
  <c r="B400" i="8"/>
  <c r="B401" i="8"/>
  <c r="K401" i="8" s="1"/>
  <c r="B402" i="8"/>
  <c r="B403" i="8"/>
  <c r="B404" i="8"/>
  <c r="B405" i="8"/>
  <c r="K405" i="8" s="1"/>
  <c r="B406" i="8"/>
  <c r="B407" i="8"/>
  <c r="B408" i="8"/>
  <c r="B409" i="8"/>
  <c r="B410" i="8"/>
  <c r="B411" i="8"/>
  <c r="B412" i="8"/>
  <c r="B413" i="8"/>
  <c r="B414" i="8"/>
  <c r="B415" i="8"/>
  <c r="B416" i="8"/>
  <c r="B417" i="8"/>
  <c r="K417" i="8" s="1"/>
  <c r="B418" i="8"/>
  <c r="B419" i="8"/>
  <c r="B420" i="8"/>
  <c r="B421" i="8"/>
  <c r="B422" i="8"/>
  <c r="B423" i="8"/>
  <c r="B424" i="8"/>
  <c r="B425" i="8"/>
  <c r="B426" i="8"/>
  <c r="B427" i="8"/>
  <c r="B428" i="8"/>
  <c r="B429" i="8"/>
  <c r="K429" i="8" s="1"/>
  <c r="B430" i="8"/>
  <c r="B431" i="8"/>
  <c r="B432" i="8"/>
  <c r="B433" i="8"/>
  <c r="B434" i="8"/>
  <c r="B435" i="8"/>
  <c r="B436" i="8"/>
  <c r="B437" i="8"/>
  <c r="B438" i="8"/>
  <c r="B439" i="8"/>
  <c r="B440" i="8"/>
  <c r="B441" i="8"/>
  <c r="K441" i="8" s="1"/>
  <c r="B442" i="8"/>
  <c r="B443" i="8"/>
  <c r="K443" i="8" s="1"/>
  <c r="B444" i="8"/>
  <c r="B445" i="8"/>
  <c r="B446" i="8"/>
  <c r="B447" i="8"/>
  <c r="B448" i="8"/>
  <c r="B449" i="8"/>
  <c r="B450" i="8"/>
  <c r="B451" i="8"/>
  <c r="B452" i="8"/>
  <c r="B453" i="8"/>
  <c r="K453" i="8" s="1"/>
  <c r="B454" i="8"/>
  <c r="B455" i="8"/>
  <c r="B456" i="8"/>
  <c r="B457" i="8"/>
  <c r="B458" i="8"/>
  <c r="B459" i="8"/>
  <c r="B460" i="8"/>
  <c r="B461" i="8"/>
  <c r="B462" i="8"/>
  <c r="B463" i="8"/>
  <c r="B464" i="8"/>
  <c r="B465" i="8"/>
  <c r="K465" i="8" s="1"/>
  <c r="B466" i="8"/>
  <c r="K466" i="8" s="1"/>
  <c r="B467" i="8"/>
  <c r="B468" i="8"/>
  <c r="B469" i="8"/>
  <c r="B470" i="8"/>
  <c r="B471" i="8"/>
  <c r="B472" i="8"/>
  <c r="B473" i="8"/>
  <c r="B474" i="8"/>
  <c r="B475" i="8"/>
  <c r="B476" i="8"/>
  <c r="B477" i="8"/>
  <c r="K477" i="8" s="1"/>
  <c r="B478" i="8"/>
  <c r="K478" i="8" s="1"/>
  <c r="B479" i="8"/>
  <c r="K479" i="8" s="1"/>
  <c r="B480" i="8"/>
  <c r="B481" i="8"/>
  <c r="B482" i="8"/>
  <c r="B483" i="8"/>
  <c r="B484" i="8"/>
  <c r="B485" i="8"/>
  <c r="B2" i="8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N4" i="7"/>
  <c r="H4" i="7"/>
  <c r="H3" i="7"/>
  <c r="B4" i="7"/>
  <c r="B5" i="7"/>
  <c r="B6" i="7"/>
  <c r="B7" i="7"/>
  <c r="B8" i="7"/>
  <c r="B9" i="7"/>
  <c r="K9" i="7" s="1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K44" i="7" s="1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K117" i="7" s="1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K190" i="7" s="1"/>
  <c r="B191" i="7"/>
  <c r="B192" i="7"/>
  <c r="K192" i="7" s="1"/>
  <c r="B193" i="7"/>
  <c r="B194" i="7"/>
  <c r="B195" i="7"/>
  <c r="B196" i="7"/>
  <c r="B197" i="7"/>
  <c r="B198" i="7"/>
  <c r="B199" i="7"/>
  <c r="B200" i="7"/>
  <c r="B201" i="7"/>
  <c r="B202" i="7"/>
  <c r="B203" i="7"/>
  <c r="B204" i="7"/>
  <c r="K204" i="7" s="1"/>
  <c r="B205" i="7"/>
  <c r="B206" i="7"/>
  <c r="K206" i="7" s="1"/>
  <c r="B207" i="7"/>
  <c r="B208" i="7"/>
  <c r="B209" i="7"/>
  <c r="B210" i="7"/>
  <c r="B211" i="7"/>
  <c r="B212" i="7"/>
  <c r="B213" i="7"/>
  <c r="B214" i="7"/>
  <c r="K214" i="7" s="1"/>
  <c r="B215" i="7"/>
  <c r="B216" i="7"/>
  <c r="K216" i="7" s="1"/>
  <c r="B217" i="7"/>
  <c r="B218" i="7"/>
  <c r="B219" i="7"/>
  <c r="B220" i="7"/>
  <c r="B221" i="7"/>
  <c r="B222" i="7"/>
  <c r="B223" i="7"/>
  <c r="B224" i="7"/>
  <c r="B225" i="7"/>
  <c r="B226" i="7"/>
  <c r="K226" i="7" s="1"/>
  <c r="B227" i="7"/>
  <c r="B228" i="7"/>
  <c r="K228" i="7" s="1"/>
  <c r="B229" i="7"/>
  <c r="B230" i="7"/>
  <c r="K230" i="7" s="1"/>
  <c r="B231" i="7"/>
  <c r="B232" i="7"/>
  <c r="B233" i="7"/>
  <c r="B234" i="7"/>
  <c r="B235" i="7"/>
  <c r="B236" i="7"/>
  <c r="B237" i="7"/>
  <c r="B238" i="7"/>
  <c r="B239" i="7"/>
  <c r="B240" i="7"/>
  <c r="K240" i="7" s="1"/>
  <c r="B241" i="7"/>
  <c r="B242" i="7"/>
  <c r="B243" i="7"/>
  <c r="B244" i="7"/>
  <c r="B245" i="7"/>
  <c r="B246" i="7"/>
  <c r="B247" i="7"/>
  <c r="B248" i="7"/>
  <c r="B249" i="7"/>
  <c r="B250" i="7"/>
  <c r="K250" i="7" s="1"/>
  <c r="B251" i="7"/>
  <c r="B252" i="7"/>
  <c r="K252" i="7" s="1"/>
  <c r="B253" i="7"/>
  <c r="B254" i="7"/>
  <c r="B255" i="7"/>
  <c r="B256" i="7"/>
  <c r="B257" i="7"/>
  <c r="B258" i="7"/>
  <c r="B259" i="7"/>
  <c r="B260" i="7"/>
  <c r="B261" i="7"/>
  <c r="K261" i="7" s="1"/>
  <c r="B262" i="7"/>
  <c r="K262" i="7" s="1"/>
  <c r="B263" i="7"/>
  <c r="B264" i="7"/>
  <c r="K264" i="7" s="1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K285" i="7" s="1"/>
  <c r="B286" i="7"/>
  <c r="K286" i="7" s="1"/>
  <c r="B287" i="7"/>
  <c r="B288" i="7"/>
  <c r="K288" i="7" s="1"/>
  <c r="B289" i="7"/>
  <c r="B290" i="7"/>
  <c r="B291" i="7"/>
  <c r="B292" i="7"/>
  <c r="B293" i="7"/>
  <c r="B294" i="7"/>
  <c r="B295" i="7"/>
  <c r="B296" i="7"/>
  <c r="B297" i="7"/>
  <c r="B298" i="7"/>
  <c r="K298" i="7" s="1"/>
  <c r="B299" i="7"/>
  <c r="B300" i="7"/>
  <c r="K300" i="7" s="1"/>
  <c r="B301" i="7"/>
  <c r="B302" i="7"/>
  <c r="K302" i="7" s="1"/>
  <c r="B303" i="7"/>
  <c r="B304" i="7"/>
  <c r="B305" i="7"/>
  <c r="B306" i="7"/>
  <c r="B307" i="7"/>
  <c r="B308" i="7"/>
  <c r="B309" i="7"/>
  <c r="B310" i="7"/>
  <c r="K310" i="7" s="1"/>
  <c r="B311" i="7"/>
  <c r="B312" i="7"/>
  <c r="K312" i="7" s="1"/>
  <c r="B313" i="7"/>
  <c r="B314" i="7"/>
  <c r="K314" i="7" s="1"/>
  <c r="B315" i="7"/>
  <c r="B316" i="7"/>
  <c r="B317" i="7"/>
  <c r="B318" i="7"/>
  <c r="B319" i="7"/>
  <c r="B320" i="7"/>
  <c r="K320" i="7" s="1"/>
  <c r="B321" i="7"/>
  <c r="B322" i="7"/>
  <c r="K322" i="7" s="1"/>
  <c r="B323" i="7"/>
  <c r="B324" i="7"/>
  <c r="K324" i="7" s="1"/>
  <c r="B325" i="7"/>
  <c r="B326" i="7"/>
  <c r="B327" i="7"/>
  <c r="B328" i="7"/>
  <c r="B329" i="7"/>
  <c r="B330" i="7"/>
  <c r="B331" i="7"/>
  <c r="B332" i="7"/>
  <c r="B333" i="7"/>
  <c r="B334" i="7"/>
  <c r="K334" i="7" s="1"/>
  <c r="B335" i="7"/>
  <c r="B336" i="7"/>
  <c r="K336" i="7" s="1"/>
  <c r="B337" i="7"/>
  <c r="B338" i="7"/>
  <c r="B339" i="7"/>
  <c r="B340" i="7"/>
  <c r="B341" i="7"/>
  <c r="B342" i="7"/>
  <c r="B343" i="7"/>
  <c r="B344" i="7"/>
  <c r="B345" i="7"/>
  <c r="B346" i="7"/>
  <c r="K346" i="7" s="1"/>
  <c r="B347" i="7"/>
  <c r="B348" i="7"/>
  <c r="B349" i="7"/>
  <c r="B350" i="7"/>
  <c r="B351" i="7"/>
  <c r="B352" i="7"/>
  <c r="B353" i="7"/>
  <c r="B354" i="7"/>
  <c r="B355" i="7"/>
  <c r="B356" i="7"/>
  <c r="K356" i="7" s="1"/>
  <c r="B357" i="7"/>
  <c r="B358" i="7"/>
  <c r="K358" i="7" s="1"/>
  <c r="B359" i="7"/>
  <c r="B360" i="7"/>
  <c r="K360" i="7" s="1"/>
  <c r="B361" i="7"/>
  <c r="B362" i="7"/>
  <c r="K362" i="7" s="1"/>
  <c r="B363" i="7"/>
  <c r="B364" i="7"/>
  <c r="B365" i="7"/>
  <c r="B366" i="7"/>
  <c r="B367" i="7"/>
  <c r="B368" i="7"/>
  <c r="B369" i="7"/>
  <c r="B370" i="7"/>
  <c r="K370" i="7" s="1"/>
  <c r="B371" i="7"/>
  <c r="B372" i="7"/>
  <c r="K372" i="7" s="1"/>
  <c r="B373" i="7"/>
  <c r="B374" i="7"/>
  <c r="K374" i="7" s="1"/>
  <c r="B375" i="7"/>
  <c r="B376" i="7"/>
  <c r="B377" i="7"/>
  <c r="B378" i="7"/>
  <c r="B379" i="7"/>
  <c r="B380" i="7"/>
  <c r="K380" i="7" s="1"/>
  <c r="B381" i="7"/>
  <c r="B382" i="7"/>
  <c r="K382" i="7" s="1"/>
  <c r="B383" i="7"/>
  <c r="B384" i="7"/>
  <c r="K384" i="7" s="1"/>
  <c r="B385" i="7"/>
  <c r="B386" i="7"/>
  <c r="K386" i="7" s="1"/>
  <c r="B387" i="7"/>
  <c r="B388" i="7"/>
  <c r="B389" i="7"/>
  <c r="B390" i="7"/>
  <c r="B391" i="7"/>
  <c r="B392" i="7"/>
  <c r="B393" i="7"/>
  <c r="B394" i="7"/>
  <c r="K394" i="7" s="1"/>
  <c r="B395" i="7"/>
  <c r="B396" i="7"/>
  <c r="K396" i="7" s="1"/>
  <c r="B397" i="7"/>
  <c r="B398" i="7"/>
  <c r="B399" i="7"/>
  <c r="B400" i="7"/>
  <c r="B401" i="7"/>
  <c r="B402" i="7"/>
  <c r="B403" i="7"/>
  <c r="B404" i="7"/>
  <c r="B405" i="7"/>
  <c r="K405" i="7" s="1"/>
  <c r="B406" i="7"/>
  <c r="K406" i="7" s="1"/>
  <c r="B407" i="7"/>
  <c r="B408" i="7"/>
  <c r="K408" i="7" s="1"/>
  <c r="B409" i="7"/>
  <c r="B410" i="7"/>
  <c r="B411" i="7"/>
  <c r="B412" i="7"/>
  <c r="B413" i="7"/>
  <c r="B414" i="7"/>
  <c r="B415" i="7"/>
  <c r="B416" i="7"/>
  <c r="B417" i="7"/>
  <c r="B418" i="7"/>
  <c r="K418" i="7" s="1"/>
  <c r="B419" i="7"/>
  <c r="B420" i="7"/>
  <c r="B421" i="7"/>
  <c r="B422" i="7"/>
  <c r="B423" i="7"/>
  <c r="B424" i="7"/>
  <c r="B425" i="7"/>
  <c r="B426" i="7"/>
  <c r="B427" i="7"/>
  <c r="B428" i="7"/>
  <c r="K428" i="7" s="1"/>
  <c r="B429" i="7"/>
  <c r="B430" i="7"/>
  <c r="K430" i="7" s="1"/>
  <c r="B431" i="7"/>
  <c r="B432" i="7"/>
  <c r="K432" i="7" s="1"/>
  <c r="B433" i="7"/>
  <c r="B434" i="7"/>
  <c r="B435" i="7"/>
  <c r="B436" i="7"/>
  <c r="B437" i="7"/>
  <c r="B438" i="7"/>
  <c r="B439" i="7"/>
  <c r="B440" i="7"/>
  <c r="B441" i="7"/>
  <c r="B442" i="7"/>
  <c r="K442" i="7" s="1"/>
  <c r="B443" i="7"/>
  <c r="B444" i="7"/>
  <c r="B445" i="7"/>
  <c r="B446" i="7"/>
  <c r="K446" i="7" s="1"/>
  <c r="B447" i="7"/>
  <c r="B448" i="7"/>
  <c r="B449" i="7"/>
  <c r="B450" i="7"/>
  <c r="B451" i="7"/>
  <c r="B452" i="7"/>
  <c r="B453" i="7"/>
  <c r="B454" i="7"/>
  <c r="K454" i="7" s="1"/>
  <c r="B455" i="7"/>
  <c r="B456" i="7"/>
  <c r="B457" i="7"/>
  <c r="B458" i="7"/>
  <c r="B459" i="7"/>
  <c r="B460" i="7"/>
  <c r="B461" i="7"/>
  <c r="B462" i="7"/>
  <c r="B463" i="7"/>
  <c r="B464" i="7"/>
  <c r="B465" i="7"/>
  <c r="K465" i="7" s="1"/>
  <c r="B466" i="7"/>
  <c r="K466" i="7" s="1"/>
  <c r="B467" i="7"/>
  <c r="B468" i="7"/>
  <c r="K468" i="7" s="1"/>
  <c r="B469" i="7"/>
  <c r="B470" i="7"/>
  <c r="K470" i="7" s="1"/>
  <c r="B471" i="7"/>
  <c r="B472" i="7"/>
  <c r="B473" i="7"/>
  <c r="B474" i="7"/>
  <c r="B475" i="7"/>
  <c r="B476" i="7"/>
  <c r="B477" i="7"/>
  <c r="K477" i="7" s="1"/>
  <c r="B478" i="7"/>
  <c r="K478" i="7" s="1"/>
  <c r="B479" i="7"/>
  <c r="B480" i="7"/>
  <c r="K480" i="7" s="1"/>
  <c r="B481" i="7"/>
  <c r="B482" i="7"/>
  <c r="B483" i="7"/>
  <c r="B484" i="7"/>
  <c r="B485" i="7"/>
  <c r="B486" i="7"/>
  <c r="B487" i="7"/>
  <c r="B488" i="7"/>
  <c r="B489" i="7"/>
  <c r="K489" i="7" s="1"/>
  <c r="B490" i="7"/>
  <c r="K490" i="7" s="1"/>
  <c r="B491" i="7"/>
  <c r="B492" i="7"/>
  <c r="B493" i="7"/>
  <c r="B494" i="7"/>
  <c r="K494" i="7" s="1"/>
  <c r="B495" i="7"/>
  <c r="B496" i="7"/>
  <c r="B497" i="7"/>
  <c r="B498" i="7"/>
  <c r="B499" i="7"/>
  <c r="B3" i="7"/>
  <c r="B2" i="7"/>
  <c r="B2" i="6"/>
  <c r="H499" i="6"/>
  <c r="H498" i="6"/>
  <c r="H497" i="6"/>
  <c r="H496" i="6"/>
  <c r="K495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K471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K375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K291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K228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K158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K135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K27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K14" i="6"/>
  <c r="H14" i="6"/>
  <c r="H13" i="6"/>
  <c r="H12" i="6"/>
  <c r="H11" i="6"/>
  <c r="H10" i="6"/>
  <c r="H9" i="6"/>
  <c r="H8" i="6"/>
  <c r="H7" i="6"/>
  <c r="H6" i="6"/>
  <c r="H5" i="6"/>
  <c r="H4" i="6"/>
  <c r="H3" i="6"/>
  <c r="B499" i="6"/>
  <c r="B498" i="6"/>
  <c r="K498" i="6" s="1"/>
  <c r="B497" i="6"/>
  <c r="B496" i="6"/>
  <c r="B495" i="6"/>
  <c r="B494" i="6"/>
  <c r="B493" i="6"/>
  <c r="B492" i="6"/>
  <c r="B491" i="6"/>
  <c r="B490" i="6"/>
  <c r="B489" i="6"/>
  <c r="B488" i="6"/>
  <c r="B487" i="6"/>
  <c r="B486" i="6"/>
  <c r="K486" i="6" s="1"/>
  <c r="B485" i="6"/>
  <c r="B484" i="6"/>
  <c r="B483" i="6"/>
  <c r="B482" i="6"/>
  <c r="K483" i="6" s="1"/>
  <c r="B481" i="6"/>
  <c r="B480" i="6"/>
  <c r="K481" i="6" s="1"/>
  <c r="B479" i="6"/>
  <c r="B478" i="6"/>
  <c r="K478" i="6" s="1"/>
  <c r="B477" i="6"/>
  <c r="B476" i="6"/>
  <c r="B475" i="6"/>
  <c r="B474" i="6"/>
  <c r="K474" i="6" s="1"/>
  <c r="B473" i="6"/>
  <c r="B472" i="6"/>
  <c r="B471" i="6"/>
  <c r="B470" i="6"/>
  <c r="K470" i="6" s="1"/>
  <c r="B469" i="6"/>
  <c r="B468" i="6"/>
  <c r="B467" i="6"/>
  <c r="B466" i="6"/>
  <c r="B465" i="6"/>
  <c r="B464" i="6"/>
  <c r="B463" i="6"/>
  <c r="B462" i="6"/>
  <c r="K462" i="6" s="1"/>
  <c r="B461" i="6"/>
  <c r="B460" i="6"/>
  <c r="B459" i="6"/>
  <c r="B458" i="6"/>
  <c r="K458" i="6" s="1"/>
  <c r="B457" i="6"/>
  <c r="B456" i="6"/>
  <c r="B455" i="6"/>
  <c r="B454" i="6"/>
  <c r="B453" i="6"/>
  <c r="B452" i="6"/>
  <c r="B451" i="6"/>
  <c r="B450" i="6"/>
  <c r="K450" i="6" s="1"/>
  <c r="B449" i="6"/>
  <c r="B448" i="6"/>
  <c r="B447" i="6"/>
  <c r="B446" i="6"/>
  <c r="K447" i="6" s="1"/>
  <c r="B445" i="6"/>
  <c r="B444" i="6"/>
  <c r="B443" i="6"/>
  <c r="B442" i="6"/>
  <c r="K442" i="6" s="1"/>
  <c r="B441" i="6"/>
  <c r="B440" i="6"/>
  <c r="B439" i="6"/>
  <c r="B438" i="6"/>
  <c r="K438" i="6" s="1"/>
  <c r="B437" i="6"/>
  <c r="B436" i="6"/>
  <c r="B435" i="6"/>
  <c r="B434" i="6"/>
  <c r="B433" i="6"/>
  <c r="B432" i="6"/>
  <c r="B431" i="6"/>
  <c r="B430" i="6"/>
  <c r="B429" i="6"/>
  <c r="B428" i="6"/>
  <c r="B427" i="6"/>
  <c r="B426" i="6"/>
  <c r="K426" i="6" s="1"/>
  <c r="B425" i="6"/>
  <c r="B424" i="6"/>
  <c r="B423" i="6"/>
  <c r="B422" i="6"/>
  <c r="K422" i="6" s="1"/>
  <c r="B421" i="6"/>
  <c r="B420" i="6"/>
  <c r="B419" i="6"/>
  <c r="B418" i="6"/>
  <c r="B417" i="6"/>
  <c r="B416" i="6"/>
  <c r="B415" i="6"/>
  <c r="B414" i="6"/>
  <c r="B413" i="6"/>
  <c r="B412" i="6"/>
  <c r="B411" i="6"/>
  <c r="B410" i="6"/>
  <c r="K410" i="6" s="1"/>
  <c r="B409" i="6"/>
  <c r="B408" i="6"/>
  <c r="B407" i="6"/>
  <c r="B406" i="6"/>
  <c r="B405" i="6"/>
  <c r="B404" i="6"/>
  <c r="B403" i="6"/>
  <c r="B402" i="6"/>
  <c r="B401" i="6"/>
  <c r="B400" i="6"/>
  <c r="B399" i="6"/>
  <c r="B398" i="6"/>
  <c r="K399" i="6" s="1"/>
  <c r="B397" i="6"/>
  <c r="B396" i="6"/>
  <c r="B395" i="6"/>
  <c r="B394" i="6"/>
  <c r="B393" i="6"/>
  <c r="B392" i="6"/>
  <c r="B391" i="6"/>
  <c r="B390" i="6"/>
  <c r="B389" i="6"/>
  <c r="B388" i="6"/>
  <c r="B387" i="6"/>
  <c r="B386" i="6"/>
  <c r="K386" i="6" s="1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K373" i="6" s="1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K350" i="6" s="1"/>
  <c r="B349" i="6"/>
  <c r="B348" i="6"/>
  <c r="B347" i="6"/>
  <c r="B346" i="6"/>
  <c r="B345" i="6"/>
  <c r="B344" i="6"/>
  <c r="B343" i="6"/>
  <c r="B342" i="6"/>
  <c r="B341" i="6"/>
  <c r="B340" i="6"/>
  <c r="B339" i="6"/>
  <c r="B338" i="6"/>
  <c r="K338" i="6" s="1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K318" i="6" s="1"/>
  <c r="B317" i="6"/>
  <c r="B316" i="6"/>
  <c r="B315" i="6"/>
  <c r="B314" i="6"/>
  <c r="K314" i="6" s="1"/>
  <c r="B313" i="6"/>
  <c r="B312" i="6"/>
  <c r="B311" i="6"/>
  <c r="B310" i="6"/>
  <c r="K310" i="6" s="1"/>
  <c r="B309" i="6"/>
  <c r="B308" i="6"/>
  <c r="B307" i="6"/>
  <c r="B306" i="6"/>
  <c r="B305" i="6"/>
  <c r="B304" i="6"/>
  <c r="B303" i="6"/>
  <c r="B302" i="6"/>
  <c r="K303" i="6" s="1"/>
  <c r="B301" i="6"/>
  <c r="B300" i="6"/>
  <c r="B299" i="6"/>
  <c r="B298" i="6"/>
  <c r="B297" i="6"/>
  <c r="B296" i="6"/>
  <c r="B295" i="6"/>
  <c r="B294" i="6"/>
  <c r="B293" i="6"/>
  <c r="B292" i="6"/>
  <c r="B291" i="6"/>
  <c r="B290" i="6"/>
  <c r="K290" i="6" s="1"/>
  <c r="B289" i="6"/>
  <c r="B288" i="6"/>
  <c r="B287" i="6"/>
  <c r="B286" i="6"/>
  <c r="B285" i="6"/>
  <c r="B284" i="6"/>
  <c r="B283" i="6"/>
  <c r="B282" i="6"/>
  <c r="B281" i="6"/>
  <c r="B280" i="6"/>
  <c r="B279" i="6"/>
  <c r="B278" i="6"/>
  <c r="K279" i="6" s="1"/>
  <c r="B277" i="6"/>
  <c r="B276" i="6"/>
  <c r="K277" i="6" s="1"/>
  <c r="B275" i="6"/>
  <c r="B274" i="6"/>
  <c r="B273" i="6"/>
  <c r="B272" i="6"/>
  <c r="B271" i="6"/>
  <c r="B270" i="6"/>
  <c r="B269" i="6"/>
  <c r="B268" i="6"/>
  <c r="B267" i="6"/>
  <c r="B266" i="6"/>
  <c r="K267" i="6" s="1"/>
  <c r="B265" i="6"/>
  <c r="B264" i="6"/>
  <c r="B263" i="6"/>
  <c r="B262" i="6"/>
  <c r="B261" i="6"/>
  <c r="B260" i="6"/>
  <c r="B259" i="6"/>
  <c r="B258" i="6"/>
  <c r="B257" i="6"/>
  <c r="B256" i="6"/>
  <c r="B255" i="6"/>
  <c r="B254" i="6"/>
  <c r="K254" i="6" s="1"/>
  <c r="B253" i="6"/>
  <c r="B252" i="6"/>
  <c r="B251" i="6"/>
  <c r="B250" i="6"/>
  <c r="B249" i="6"/>
  <c r="B248" i="6"/>
  <c r="B247" i="6"/>
  <c r="B246" i="6"/>
  <c r="B245" i="6"/>
  <c r="B244" i="6"/>
  <c r="B243" i="6"/>
  <c r="B242" i="6"/>
  <c r="K242" i="6" s="1"/>
  <c r="B241" i="6"/>
  <c r="B240" i="6"/>
  <c r="B239" i="6"/>
  <c r="B238" i="6"/>
  <c r="B237" i="6"/>
  <c r="B236" i="6"/>
  <c r="B235" i="6"/>
  <c r="B234" i="6"/>
  <c r="B233" i="6"/>
  <c r="B232" i="6"/>
  <c r="B231" i="6"/>
  <c r="B230" i="6"/>
  <c r="K231" i="6" s="1"/>
  <c r="B229" i="6"/>
  <c r="B228" i="6"/>
  <c r="B227" i="6"/>
  <c r="B226" i="6"/>
  <c r="B225" i="6"/>
  <c r="B224" i="6"/>
  <c r="B223" i="6"/>
  <c r="B222" i="6"/>
  <c r="B221" i="6"/>
  <c r="B220" i="6"/>
  <c r="B219" i="6"/>
  <c r="B218" i="6"/>
  <c r="K218" i="6" s="1"/>
  <c r="B217" i="6"/>
  <c r="B216" i="6"/>
  <c r="B215" i="6"/>
  <c r="B214" i="6"/>
  <c r="B213" i="6"/>
  <c r="B212" i="6"/>
  <c r="B211" i="6"/>
  <c r="B210" i="6"/>
  <c r="B209" i="6"/>
  <c r="B208" i="6"/>
  <c r="B207" i="6"/>
  <c r="B206" i="6"/>
  <c r="K206" i="6" s="1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K193" i="6" s="1"/>
  <c r="B191" i="6"/>
  <c r="B190" i="6"/>
  <c r="B189" i="6"/>
  <c r="B188" i="6"/>
  <c r="B187" i="6"/>
  <c r="B186" i="6"/>
  <c r="B185" i="6"/>
  <c r="B184" i="6"/>
  <c r="B183" i="6"/>
  <c r="B182" i="6"/>
  <c r="K182" i="6" s="1"/>
  <c r="B181" i="6"/>
  <c r="B180" i="6"/>
  <c r="B179" i="6"/>
  <c r="B178" i="6"/>
  <c r="K178" i="6" s="1"/>
  <c r="B177" i="6"/>
  <c r="B176" i="6"/>
  <c r="K177" i="6" s="1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K156" i="6" s="1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K134" i="6" s="1"/>
  <c r="B133" i="6"/>
  <c r="B132" i="6"/>
  <c r="B131" i="6"/>
  <c r="K132" i="6" s="1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K99" i="6" s="1"/>
  <c r="B97" i="6"/>
  <c r="B96" i="6"/>
  <c r="K97" i="6" s="1"/>
  <c r="B95" i="6"/>
  <c r="B94" i="6"/>
  <c r="K94" i="6" s="1"/>
  <c r="B93" i="6"/>
  <c r="B92" i="6"/>
  <c r="B91" i="6"/>
  <c r="B90" i="6"/>
  <c r="B89" i="6"/>
  <c r="B88" i="6"/>
  <c r="B87" i="6"/>
  <c r="B86" i="6"/>
  <c r="K86" i="6" s="1"/>
  <c r="B85" i="6"/>
  <c r="B84" i="6"/>
  <c r="B83" i="6"/>
  <c r="B82" i="6"/>
  <c r="B81" i="6"/>
  <c r="B80" i="6"/>
  <c r="B79" i="6"/>
  <c r="B78" i="6"/>
  <c r="B77" i="6"/>
  <c r="B76" i="6"/>
  <c r="B75" i="6"/>
  <c r="B74" i="6"/>
  <c r="K74" i="6" s="1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K36" i="6" s="1"/>
  <c r="B34" i="6"/>
  <c r="B33" i="6"/>
  <c r="B32" i="6"/>
  <c r="K33" i="6" s="1"/>
  <c r="B31" i="6"/>
  <c r="B30" i="6"/>
  <c r="B29" i="6"/>
  <c r="B28" i="6"/>
  <c r="B27" i="6"/>
  <c r="B26" i="6"/>
  <c r="B25" i="6"/>
  <c r="B24" i="6"/>
  <c r="K25" i="6" s="1"/>
  <c r="B23" i="6"/>
  <c r="B22" i="6"/>
  <c r="K22" i="6" s="1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K9" i="6" s="1"/>
  <c r="B7" i="6"/>
  <c r="B6" i="6"/>
  <c r="B5" i="6"/>
  <c r="B4" i="6"/>
  <c r="B3" i="6"/>
  <c r="B499" i="5"/>
  <c r="B498" i="5"/>
  <c r="B497" i="5"/>
  <c r="B496" i="5"/>
  <c r="B495" i="5"/>
  <c r="B494" i="5"/>
  <c r="K494" i="5" s="1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K481" i="5" s="1"/>
  <c r="B480" i="5"/>
  <c r="B479" i="5"/>
  <c r="B478" i="5"/>
  <c r="B477" i="5"/>
  <c r="B476" i="5"/>
  <c r="B475" i="5"/>
  <c r="B474" i="5"/>
  <c r="B473" i="5"/>
  <c r="B472" i="5"/>
  <c r="B471" i="5"/>
  <c r="B470" i="5"/>
  <c r="B469" i="5"/>
  <c r="K469" i="5" s="1"/>
  <c r="B468" i="5"/>
  <c r="B467" i="5"/>
  <c r="B466" i="5"/>
  <c r="B465" i="5"/>
  <c r="B464" i="5"/>
  <c r="B463" i="5"/>
  <c r="B462" i="5"/>
  <c r="B461" i="5"/>
  <c r="B460" i="5"/>
  <c r="B459" i="5"/>
  <c r="B458" i="5"/>
  <c r="B457" i="5"/>
  <c r="K457" i="5" s="1"/>
  <c r="B456" i="5"/>
  <c r="B455" i="5"/>
  <c r="B454" i="5"/>
  <c r="B453" i="5"/>
  <c r="B452" i="5"/>
  <c r="B451" i="5"/>
  <c r="B450" i="5"/>
  <c r="B449" i="5"/>
  <c r="B448" i="5"/>
  <c r="B447" i="5"/>
  <c r="B446" i="5"/>
  <c r="B445" i="5"/>
  <c r="K445" i="5" s="1"/>
  <c r="B444" i="5"/>
  <c r="B443" i="5"/>
  <c r="B442" i="5"/>
  <c r="B441" i="5"/>
  <c r="B440" i="5"/>
  <c r="B439" i="5"/>
  <c r="B438" i="5"/>
  <c r="B437" i="5"/>
  <c r="B436" i="5"/>
  <c r="B435" i="5"/>
  <c r="B434" i="5"/>
  <c r="B433" i="5"/>
  <c r="K433" i="5" s="1"/>
  <c r="B432" i="5"/>
  <c r="B431" i="5"/>
  <c r="B430" i="5"/>
  <c r="B429" i="5"/>
  <c r="B428" i="5"/>
  <c r="B427" i="5"/>
  <c r="B426" i="5"/>
  <c r="B425" i="5"/>
  <c r="B424" i="5"/>
  <c r="B423" i="5"/>
  <c r="B422" i="5"/>
  <c r="K422" i="5" s="1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K409" i="5" s="1"/>
  <c r="B408" i="5"/>
  <c r="B407" i="5"/>
  <c r="B406" i="5"/>
  <c r="B405" i="5"/>
  <c r="B404" i="5"/>
  <c r="B403" i="5"/>
  <c r="B402" i="5"/>
  <c r="B401" i="5"/>
  <c r="B400" i="5"/>
  <c r="B399" i="5"/>
  <c r="B398" i="5"/>
  <c r="K398" i="5" s="1"/>
  <c r="B397" i="5"/>
  <c r="K397" i="5" s="1"/>
  <c r="B396" i="5"/>
  <c r="B395" i="5"/>
  <c r="B394" i="5"/>
  <c r="B393" i="5"/>
  <c r="B392" i="5"/>
  <c r="B391" i="5"/>
  <c r="B390" i="5"/>
  <c r="B389" i="5"/>
  <c r="B388" i="5"/>
  <c r="B387" i="5"/>
  <c r="B386" i="5"/>
  <c r="B385" i="5"/>
  <c r="K385" i="5" s="1"/>
  <c r="B384" i="5"/>
  <c r="B383" i="5"/>
  <c r="B382" i="5"/>
  <c r="B381" i="5"/>
  <c r="B380" i="5"/>
  <c r="B379" i="5"/>
  <c r="B378" i="5"/>
  <c r="K379" i="5" s="1"/>
  <c r="B377" i="5"/>
  <c r="B376" i="5"/>
  <c r="K377" i="5" s="1"/>
  <c r="B375" i="5"/>
  <c r="B374" i="5"/>
  <c r="B373" i="5"/>
  <c r="K373" i="5" s="1"/>
  <c r="B372" i="5"/>
  <c r="B371" i="5"/>
  <c r="B370" i="5"/>
  <c r="B369" i="5"/>
  <c r="B368" i="5"/>
  <c r="B367" i="5"/>
  <c r="B366" i="5"/>
  <c r="B365" i="5"/>
  <c r="B364" i="5"/>
  <c r="B363" i="5"/>
  <c r="B362" i="5"/>
  <c r="B361" i="5"/>
  <c r="K361" i="5" s="1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K337" i="5" s="1"/>
  <c r="B336" i="5"/>
  <c r="B335" i="5"/>
  <c r="B334" i="5"/>
  <c r="B333" i="5"/>
  <c r="B332" i="5"/>
  <c r="B331" i="5"/>
  <c r="B330" i="5"/>
  <c r="B329" i="5"/>
  <c r="B328" i="5"/>
  <c r="B327" i="5"/>
  <c r="B326" i="5"/>
  <c r="K326" i="5" s="1"/>
  <c r="B325" i="5"/>
  <c r="K325" i="5" s="1"/>
  <c r="B324" i="5"/>
  <c r="B323" i="5"/>
  <c r="B322" i="5"/>
  <c r="B321" i="5"/>
  <c r="B320" i="5"/>
  <c r="B319" i="5"/>
  <c r="B318" i="5"/>
  <c r="B317" i="5"/>
  <c r="B316" i="5"/>
  <c r="B315" i="5"/>
  <c r="B314" i="5"/>
  <c r="B313" i="5"/>
  <c r="K313" i="5" s="1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K289" i="5" s="1"/>
  <c r="B288" i="5"/>
  <c r="B287" i="5"/>
  <c r="B286" i="5"/>
  <c r="B285" i="5"/>
  <c r="B284" i="5"/>
  <c r="B283" i="5"/>
  <c r="B282" i="5"/>
  <c r="B281" i="5"/>
  <c r="B280" i="5"/>
  <c r="K281" i="5" s="1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K253" i="5" s="1"/>
  <c r="B252" i="5"/>
  <c r="B251" i="5"/>
  <c r="B250" i="5"/>
  <c r="B249" i="5"/>
  <c r="B248" i="5"/>
  <c r="B247" i="5"/>
  <c r="B246" i="5"/>
  <c r="B245" i="5"/>
  <c r="B244" i="5"/>
  <c r="B243" i="5"/>
  <c r="B242" i="5"/>
  <c r="B241" i="5"/>
  <c r="K241" i="5" s="1"/>
  <c r="B240" i="5"/>
  <c r="B239" i="5"/>
  <c r="B238" i="5"/>
  <c r="B237" i="5"/>
  <c r="B236" i="5"/>
  <c r="B235" i="5"/>
  <c r="B234" i="5"/>
  <c r="B233" i="5"/>
  <c r="B232" i="5"/>
  <c r="B231" i="5"/>
  <c r="B230" i="5"/>
  <c r="K230" i="5" s="1"/>
  <c r="B229" i="5"/>
  <c r="K229" i="5" s="1"/>
  <c r="B228" i="5"/>
  <c r="B227" i="5"/>
  <c r="B226" i="5"/>
  <c r="B225" i="5"/>
  <c r="B224" i="5"/>
  <c r="B223" i="5"/>
  <c r="B222" i="5"/>
  <c r="B221" i="5"/>
  <c r="B220" i="5"/>
  <c r="B219" i="5"/>
  <c r="B218" i="5"/>
  <c r="B217" i="5"/>
  <c r="K217" i="5" s="1"/>
  <c r="B216" i="5"/>
  <c r="B215" i="5"/>
  <c r="B214" i="5"/>
  <c r="B213" i="5"/>
  <c r="B212" i="5"/>
  <c r="B211" i="5"/>
  <c r="B210" i="5"/>
  <c r="B209" i="5"/>
  <c r="B208" i="5"/>
  <c r="B207" i="5"/>
  <c r="B206" i="5"/>
  <c r="B205" i="5"/>
  <c r="K205" i="5" s="1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K187" i="5" s="1"/>
  <c r="B185" i="5"/>
  <c r="B184" i="5"/>
  <c r="B183" i="5"/>
  <c r="B182" i="5"/>
  <c r="B181" i="5"/>
  <c r="K181" i="5" s="1"/>
  <c r="B180" i="5"/>
  <c r="B179" i="5"/>
  <c r="B178" i="5"/>
  <c r="B177" i="5"/>
  <c r="B176" i="5"/>
  <c r="B175" i="5"/>
  <c r="B174" i="5"/>
  <c r="B173" i="5"/>
  <c r="B172" i="5"/>
  <c r="B171" i="5"/>
  <c r="B170" i="5"/>
  <c r="B169" i="5"/>
  <c r="K169" i="5" s="1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K145" i="5" s="1"/>
  <c r="B144" i="5"/>
  <c r="B143" i="5"/>
  <c r="B142" i="5"/>
  <c r="B141" i="5"/>
  <c r="B140" i="5"/>
  <c r="B139" i="5"/>
  <c r="B138" i="5"/>
  <c r="B137" i="5"/>
  <c r="B136" i="5"/>
  <c r="B135" i="5"/>
  <c r="B134" i="5"/>
  <c r="K134" i="5" s="1"/>
  <c r="B133" i="5"/>
  <c r="K133" i="5" s="1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K115" i="5" s="1"/>
  <c r="B113" i="5"/>
  <c r="B112" i="5"/>
  <c r="B111" i="5"/>
  <c r="B110" i="5"/>
  <c r="B109" i="5"/>
  <c r="K109" i="5" s="1"/>
  <c r="B108" i="5"/>
  <c r="B107" i="5"/>
  <c r="B106" i="5"/>
  <c r="B105" i="5"/>
  <c r="B104" i="5"/>
  <c r="B103" i="5"/>
  <c r="B102" i="5"/>
  <c r="B101" i="5"/>
  <c r="B100" i="5"/>
  <c r="B99" i="5"/>
  <c r="B98" i="5"/>
  <c r="B97" i="5"/>
  <c r="K97" i="5" s="1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K73" i="5" s="1"/>
  <c r="B72" i="5"/>
  <c r="B71" i="5"/>
  <c r="B70" i="5"/>
  <c r="B69" i="5"/>
  <c r="B68" i="5"/>
  <c r="B67" i="5"/>
  <c r="B66" i="5"/>
  <c r="B65" i="5"/>
  <c r="B64" i="5"/>
  <c r="B63" i="5"/>
  <c r="B62" i="5"/>
  <c r="B61" i="5"/>
  <c r="K61" i="5" s="1"/>
  <c r="B60" i="5"/>
  <c r="B59" i="5"/>
  <c r="B58" i="5"/>
  <c r="B57" i="5"/>
  <c r="B56" i="5"/>
  <c r="B55" i="5"/>
  <c r="B54" i="5"/>
  <c r="B53" i="5"/>
  <c r="B52" i="5"/>
  <c r="B51" i="5"/>
  <c r="B50" i="5"/>
  <c r="B49" i="5"/>
  <c r="K49" i="5" s="1"/>
  <c r="B48" i="5"/>
  <c r="B47" i="5"/>
  <c r="B46" i="5"/>
  <c r="B45" i="5"/>
  <c r="B44" i="5"/>
  <c r="B43" i="5"/>
  <c r="B42" i="5"/>
  <c r="K43" i="5" s="1"/>
  <c r="B41" i="5"/>
  <c r="B40" i="5"/>
  <c r="B39" i="5"/>
  <c r="B38" i="5"/>
  <c r="B37" i="5"/>
  <c r="K37" i="5" s="1"/>
  <c r="B36" i="5"/>
  <c r="B35" i="5"/>
  <c r="B34" i="5"/>
  <c r="B33" i="5"/>
  <c r="B32" i="5"/>
  <c r="B31" i="5"/>
  <c r="B30" i="5"/>
  <c r="B29" i="5"/>
  <c r="B28" i="5"/>
  <c r="B27" i="5"/>
  <c r="B26" i="5"/>
  <c r="B25" i="5"/>
  <c r="K25" i="5" s="1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499" i="4"/>
  <c r="F498" i="4"/>
  <c r="E498" i="4"/>
  <c r="K498" i="4"/>
  <c r="F497" i="4"/>
  <c r="E497" i="4"/>
  <c r="K497" i="4"/>
  <c r="F496" i="4"/>
  <c r="E496" i="4"/>
  <c r="K496" i="4"/>
  <c r="F495" i="4"/>
  <c r="E495" i="4"/>
  <c r="K495" i="4"/>
  <c r="F494" i="4"/>
  <c r="E494" i="4"/>
  <c r="K494" i="4"/>
  <c r="F493" i="4"/>
  <c r="E493" i="4"/>
  <c r="K493" i="4"/>
  <c r="F492" i="4"/>
  <c r="E492" i="4"/>
  <c r="K492" i="4"/>
  <c r="F491" i="4"/>
  <c r="E491" i="4"/>
  <c r="K491" i="4"/>
  <c r="F490" i="4"/>
  <c r="E490" i="4"/>
  <c r="K490" i="4"/>
  <c r="F489" i="4"/>
  <c r="E489" i="4"/>
  <c r="K489" i="4"/>
  <c r="F488" i="4"/>
  <c r="E488" i="4"/>
  <c r="K488" i="4"/>
  <c r="F487" i="4"/>
  <c r="E487" i="4"/>
  <c r="K487" i="4"/>
  <c r="F486" i="4"/>
  <c r="E486" i="4"/>
  <c r="K486" i="4"/>
  <c r="F485" i="4"/>
  <c r="E485" i="4"/>
  <c r="K485" i="4"/>
  <c r="F484" i="4"/>
  <c r="E484" i="4"/>
  <c r="K484" i="4"/>
  <c r="F483" i="4"/>
  <c r="E483" i="4"/>
  <c r="K483" i="4"/>
  <c r="F482" i="4"/>
  <c r="E482" i="4"/>
  <c r="K482" i="4"/>
  <c r="F481" i="4"/>
  <c r="E481" i="4"/>
  <c r="K481" i="4"/>
  <c r="F480" i="4"/>
  <c r="E480" i="4"/>
  <c r="K480" i="4"/>
  <c r="F479" i="4"/>
  <c r="E479" i="4"/>
  <c r="K479" i="4"/>
  <c r="F478" i="4"/>
  <c r="E478" i="4"/>
  <c r="K478" i="4"/>
  <c r="F477" i="4"/>
  <c r="E477" i="4"/>
  <c r="K477" i="4"/>
  <c r="F476" i="4"/>
  <c r="E476" i="4"/>
  <c r="K476" i="4"/>
  <c r="F475" i="4"/>
  <c r="E475" i="4"/>
  <c r="K475" i="4"/>
  <c r="F474" i="4"/>
  <c r="E474" i="4"/>
  <c r="K474" i="4"/>
  <c r="F473" i="4"/>
  <c r="E473" i="4"/>
  <c r="K473" i="4"/>
  <c r="F472" i="4"/>
  <c r="E472" i="4"/>
  <c r="K472" i="4"/>
  <c r="F471" i="4"/>
  <c r="E471" i="4"/>
  <c r="K471" i="4"/>
  <c r="F470" i="4"/>
  <c r="E470" i="4"/>
  <c r="K470" i="4"/>
  <c r="F469" i="4"/>
  <c r="E469" i="4"/>
  <c r="K469" i="4"/>
  <c r="F468" i="4"/>
  <c r="E468" i="4"/>
  <c r="K468" i="4"/>
  <c r="F467" i="4"/>
  <c r="E467" i="4"/>
  <c r="K467" i="4"/>
  <c r="F466" i="4"/>
  <c r="E466" i="4"/>
  <c r="K466" i="4"/>
  <c r="F465" i="4"/>
  <c r="E465" i="4"/>
  <c r="K465" i="4"/>
  <c r="F464" i="4"/>
  <c r="E464" i="4"/>
  <c r="K464" i="4"/>
  <c r="F463" i="4"/>
  <c r="E463" i="4"/>
  <c r="K463" i="4"/>
  <c r="F462" i="4"/>
  <c r="E462" i="4"/>
  <c r="K462" i="4"/>
  <c r="F461" i="4"/>
  <c r="E461" i="4"/>
  <c r="K461" i="4"/>
  <c r="F460" i="4"/>
  <c r="E460" i="4"/>
  <c r="K460" i="4"/>
  <c r="F459" i="4"/>
  <c r="E459" i="4"/>
  <c r="K459" i="4"/>
  <c r="F458" i="4"/>
  <c r="E458" i="4"/>
  <c r="K458" i="4"/>
  <c r="F457" i="4"/>
  <c r="E457" i="4"/>
  <c r="K457" i="4"/>
  <c r="F456" i="4"/>
  <c r="E456" i="4"/>
  <c r="K456" i="4"/>
  <c r="F455" i="4"/>
  <c r="E455" i="4"/>
  <c r="K455" i="4"/>
  <c r="F454" i="4"/>
  <c r="E454" i="4"/>
  <c r="K454" i="4"/>
  <c r="F453" i="4"/>
  <c r="E453" i="4"/>
  <c r="K453" i="4"/>
  <c r="F452" i="4"/>
  <c r="E452" i="4"/>
  <c r="K452" i="4"/>
  <c r="F451" i="4"/>
  <c r="E451" i="4"/>
  <c r="K451" i="4"/>
  <c r="F450" i="4"/>
  <c r="E450" i="4"/>
  <c r="K450" i="4"/>
  <c r="F449" i="4"/>
  <c r="E449" i="4"/>
  <c r="K449" i="4"/>
  <c r="F448" i="4"/>
  <c r="E448" i="4"/>
  <c r="K448" i="4"/>
  <c r="F447" i="4"/>
  <c r="E447" i="4"/>
  <c r="K447" i="4"/>
  <c r="F446" i="4"/>
  <c r="E446" i="4"/>
  <c r="K446" i="4"/>
  <c r="F445" i="4"/>
  <c r="E445" i="4"/>
  <c r="K445" i="4"/>
  <c r="F444" i="4"/>
  <c r="E444" i="4"/>
  <c r="K444" i="4"/>
  <c r="F443" i="4"/>
  <c r="E443" i="4"/>
  <c r="K443" i="4"/>
  <c r="F442" i="4"/>
  <c r="E442" i="4"/>
  <c r="K442" i="4"/>
  <c r="F441" i="4"/>
  <c r="E441" i="4"/>
  <c r="K441" i="4"/>
  <c r="F440" i="4"/>
  <c r="E440" i="4"/>
  <c r="K440" i="4"/>
  <c r="F439" i="4"/>
  <c r="E439" i="4"/>
  <c r="K439" i="4"/>
  <c r="F438" i="4"/>
  <c r="E438" i="4"/>
  <c r="K438" i="4"/>
  <c r="F437" i="4"/>
  <c r="E437" i="4"/>
  <c r="K437" i="4"/>
  <c r="F436" i="4"/>
  <c r="E436" i="4"/>
  <c r="K436" i="4"/>
  <c r="F435" i="4"/>
  <c r="E435" i="4"/>
  <c r="K435" i="4"/>
  <c r="F434" i="4"/>
  <c r="E434" i="4"/>
  <c r="K434" i="4"/>
  <c r="F433" i="4"/>
  <c r="E433" i="4"/>
  <c r="K433" i="4"/>
  <c r="F432" i="4"/>
  <c r="E432" i="4"/>
  <c r="K432" i="4"/>
  <c r="F431" i="4"/>
  <c r="E431" i="4"/>
  <c r="K431" i="4"/>
  <c r="F430" i="4"/>
  <c r="E430" i="4"/>
  <c r="K430" i="4"/>
  <c r="F429" i="4"/>
  <c r="E429" i="4"/>
  <c r="K429" i="4"/>
  <c r="F428" i="4"/>
  <c r="E428" i="4"/>
  <c r="K428" i="4"/>
  <c r="F427" i="4"/>
  <c r="E427" i="4"/>
  <c r="K427" i="4"/>
  <c r="F426" i="4"/>
  <c r="E426" i="4"/>
  <c r="K426" i="4"/>
  <c r="F425" i="4"/>
  <c r="E425" i="4"/>
  <c r="K425" i="4"/>
  <c r="F424" i="4"/>
  <c r="E424" i="4"/>
  <c r="K424" i="4"/>
  <c r="F423" i="4"/>
  <c r="E423" i="4"/>
  <c r="K423" i="4"/>
  <c r="F422" i="4"/>
  <c r="E422" i="4"/>
  <c r="K422" i="4"/>
  <c r="F421" i="4"/>
  <c r="E421" i="4"/>
  <c r="K421" i="4"/>
  <c r="F420" i="4"/>
  <c r="E420" i="4"/>
  <c r="K420" i="4"/>
  <c r="F419" i="4"/>
  <c r="E419" i="4"/>
  <c r="K419" i="4"/>
  <c r="F418" i="4"/>
  <c r="E418" i="4"/>
  <c r="K418" i="4"/>
  <c r="F417" i="4"/>
  <c r="E417" i="4"/>
  <c r="K417" i="4"/>
  <c r="F416" i="4"/>
  <c r="E416" i="4"/>
  <c r="K416" i="4"/>
  <c r="F415" i="4"/>
  <c r="E415" i="4"/>
  <c r="K415" i="4"/>
  <c r="F414" i="4"/>
  <c r="E414" i="4"/>
  <c r="K414" i="4"/>
  <c r="F413" i="4"/>
  <c r="E413" i="4"/>
  <c r="K413" i="4"/>
  <c r="F412" i="4"/>
  <c r="E412" i="4"/>
  <c r="K412" i="4"/>
  <c r="F411" i="4"/>
  <c r="E411" i="4"/>
  <c r="K411" i="4"/>
  <c r="F410" i="4"/>
  <c r="E410" i="4"/>
  <c r="K410" i="4"/>
  <c r="F409" i="4"/>
  <c r="E409" i="4"/>
  <c r="K409" i="4"/>
  <c r="F408" i="4"/>
  <c r="E408" i="4"/>
  <c r="K408" i="4"/>
  <c r="F407" i="4"/>
  <c r="E407" i="4"/>
  <c r="K407" i="4"/>
  <c r="F406" i="4"/>
  <c r="E406" i="4"/>
  <c r="K406" i="4"/>
  <c r="F405" i="4"/>
  <c r="E405" i="4"/>
  <c r="K405" i="4"/>
  <c r="F404" i="4"/>
  <c r="E404" i="4"/>
  <c r="K404" i="4"/>
  <c r="F403" i="4"/>
  <c r="E403" i="4"/>
  <c r="K403" i="4"/>
  <c r="F402" i="4"/>
  <c r="E402" i="4"/>
  <c r="K402" i="4"/>
  <c r="F401" i="4"/>
  <c r="E401" i="4"/>
  <c r="K401" i="4"/>
  <c r="F400" i="4"/>
  <c r="E400" i="4"/>
  <c r="K400" i="4"/>
  <c r="F399" i="4"/>
  <c r="E399" i="4"/>
  <c r="K399" i="4"/>
  <c r="F398" i="4"/>
  <c r="E398" i="4"/>
  <c r="K398" i="4"/>
  <c r="F397" i="4"/>
  <c r="E397" i="4"/>
  <c r="K397" i="4"/>
  <c r="F396" i="4"/>
  <c r="E396" i="4"/>
  <c r="K396" i="4"/>
  <c r="F395" i="4"/>
  <c r="E395" i="4"/>
  <c r="K395" i="4"/>
  <c r="F394" i="4"/>
  <c r="E394" i="4"/>
  <c r="K394" i="4"/>
  <c r="F393" i="4"/>
  <c r="E393" i="4"/>
  <c r="K393" i="4"/>
  <c r="F392" i="4"/>
  <c r="E392" i="4"/>
  <c r="K392" i="4"/>
  <c r="F391" i="4"/>
  <c r="E391" i="4"/>
  <c r="K391" i="4"/>
  <c r="F390" i="4"/>
  <c r="E390" i="4"/>
  <c r="K390" i="4"/>
  <c r="F389" i="4"/>
  <c r="E389" i="4"/>
  <c r="K389" i="4"/>
  <c r="F388" i="4"/>
  <c r="E388" i="4"/>
  <c r="K388" i="4"/>
  <c r="F387" i="4"/>
  <c r="E387" i="4"/>
  <c r="K387" i="4"/>
  <c r="F386" i="4"/>
  <c r="E386" i="4"/>
  <c r="K386" i="4"/>
  <c r="F385" i="4"/>
  <c r="E385" i="4"/>
  <c r="K385" i="4"/>
  <c r="F384" i="4"/>
  <c r="E384" i="4"/>
  <c r="K384" i="4"/>
  <c r="F383" i="4"/>
  <c r="E383" i="4"/>
  <c r="K383" i="4"/>
  <c r="F382" i="4"/>
  <c r="E382" i="4"/>
  <c r="K382" i="4"/>
  <c r="F381" i="4"/>
  <c r="E381" i="4"/>
  <c r="K381" i="4"/>
  <c r="F380" i="4"/>
  <c r="E380" i="4"/>
  <c r="K380" i="4"/>
  <c r="F379" i="4"/>
  <c r="E379" i="4"/>
  <c r="K379" i="4"/>
  <c r="F378" i="4"/>
  <c r="E378" i="4"/>
  <c r="K378" i="4"/>
  <c r="F377" i="4"/>
  <c r="E377" i="4"/>
  <c r="K377" i="4"/>
  <c r="F376" i="4"/>
  <c r="E376" i="4"/>
  <c r="K376" i="4"/>
  <c r="F375" i="4"/>
  <c r="E375" i="4"/>
  <c r="K375" i="4"/>
  <c r="F374" i="4"/>
  <c r="E374" i="4"/>
  <c r="K374" i="4"/>
  <c r="F373" i="4"/>
  <c r="E373" i="4"/>
  <c r="K373" i="4"/>
  <c r="F372" i="4"/>
  <c r="E372" i="4"/>
  <c r="K372" i="4"/>
  <c r="F371" i="4"/>
  <c r="E371" i="4"/>
  <c r="K371" i="4"/>
  <c r="F370" i="4"/>
  <c r="E370" i="4"/>
  <c r="K370" i="4"/>
  <c r="F369" i="4"/>
  <c r="E369" i="4"/>
  <c r="K369" i="4"/>
  <c r="F368" i="4"/>
  <c r="E368" i="4"/>
  <c r="K368" i="4"/>
  <c r="F367" i="4"/>
  <c r="E367" i="4"/>
  <c r="K367" i="4"/>
  <c r="F366" i="4"/>
  <c r="E366" i="4"/>
  <c r="K366" i="4"/>
  <c r="F365" i="4"/>
  <c r="E365" i="4"/>
  <c r="K365" i="4"/>
  <c r="F364" i="4"/>
  <c r="E364" i="4"/>
  <c r="K364" i="4"/>
  <c r="F363" i="4"/>
  <c r="E363" i="4"/>
  <c r="K363" i="4"/>
  <c r="F362" i="4"/>
  <c r="E362" i="4"/>
  <c r="K362" i="4"/>
  <c r="F361" i="4"/>
  <c r="E361" i="4"/>
  <c r="K361" i="4"/>
  <c r="F360" i="4"/>
  <c r="E360" i="4"/>
  <c r="K360" i="4"/>
  <c r="F359" i="4"/>
  <c r="E359" i="4"/>
  <c r="K359" i="4"/>
  <c r="F358" i="4"/>
  <c r="E358" i="4"/>
  <c r="K358" i="4"/>
  <c r="F357" i="4"/>
  <c r="E357" i="4"/>
  <c r="K357" i="4"/>
  <c r="F356" i="4"/>
  <c r="E356" i="4"/>
  <c r="K356" i="4"/>
  <c r="F355" i="4"/>
  <c r="E355" i="4"/>
  <c r="K355" i="4"/>
  <c r="F354" i="4"/>
  <c r="E354" i="4"/>
  <c r="K354" i="4"/>
  <c r="F353" i="4"/>
  <c r="E353" i="4"/>
  <c r="K353" i="4"/>
  <c r="F352" i="4"/>
  <c r="E352" i="4"/>
  <c r="K352" i="4"/>
  <c r="F351" i="4"/>
  <c r="E351" i="4"/>
  <c r="K351" i="4"/>
  <c r="F350" i="4"/>
  <c r="E350" i="4"/>
  <c r="K350" i="4"/>
  <c r="F349" i="4"/>
  <c r="E349" i="4"/>
  <c r="K349" i="4"/>
  <c r="F348" i="4"/>
  <c r="E348" i="4"/>
  <c r="K348" i="4"/>
  <c r="F347" i="4"/>
  <c r="E347" i="4"/>
  <c r="K347" i="4"/>
  <c r="F346" i="4"/>
  <c r="E346" i="4"/>
  <c r="K346" i="4"/>
  <c r="F345" i="4"/>
  <c r="E345" i="4"/>
  <c r="K345" i="4"/>
  <c r="F344" i="4"/>
  <c r="E344" i="4"/>
  <c r="K344" i="4"/>
  <c r="F343" i="4"/>
  <c r="E343" i="4"/>
  <c r="K343" i="4"/>
  <c r="F342" i="4"/>
  <c r="E342" i="4"/>
  <c r="K342" i="4"/>
  <c r="F341" i="4"/>
  <c r="E341" i="4"/>
  <c r="K341" i="4"/>
  <c r="F340" i="4"/>
  <c r="E340" i="4"/>
  <c r="K340" i="4"/>
  <c r="F339" i="4"/>
  <c r="E339" i="4"/>
  <c r="K339" i="4"/>
  <c r="F338" i="4"/>
  <c r="E338" i="4"/>
  <c r="K338" i="4"/>
  <c r="F337" i="4"/>
  <c r="E337" i="4"/>
  <c r="K337" i="4"/>
  <c r="F336" i="4"/>
  <c r="E336" i="4"/>
  <c r="K336" i="4"/>
  <c r="F335" i="4"/>
  <c r="E335" i="4"/>
  <c r="K335" i="4"/>
  <c r="F334" i="4"/>
  <c r="E334" i="4"/>
  <c r="K334" i="4"/>
  <c r="F333" i="4"/>
  <c r="E333" i="4"/>
  <c r="K333" i="4"/>
  <c r="F332" i="4"/>
  <c r="E332" i="4"/>
  <c r="K332" i="4"/>
  <c r="F331" i="4"/>
  <c r="E331" i="4"/>
  <c r="K331" i="4"/>
  <c r="F330" i="4"/>
  <c r="E330" i="4"/>
  <c r="K330" i="4"/>
  <c r="F329" i="4"/>
  <c r="E329" i="4"/>
  <c r="K329" i="4"/>
  <c r="F328" i="4"/>
  <c r="E328" i="4"/>
  <c r="K328" i="4"/>
  <c r="F327" i="4"/>
  <c r="E327" i="4"/>
  <c r="K327" i="4"/>
  <c r="F326" i="4"/>
  <c r="E326" i="4"/>
  <c r="K326" i="4"/>
  <c r="F325" i="4"/>
  <c r="E325" i="4"/>
  <c r="K325" i="4"/>
  <c r="F324" i="4"/>
  <c r="E324" i="4"/>
  <c r="K324" i="4"/>
  <c r="F323" i="4"/>
  <c r="E323" i="4"/>
  <c r="K323" i="4"/>
  <c r="F322" i="4"/>
  <c r="E322" i="4"/>
  <c r="K322" i="4"/>
  <c r="F321" i="4"/>
  <c r="E321" i="4"/>
  <c r="K321" i="4"/>
  <c r="F320" i="4"/>
  <c r="E320" i="4"/>
  <c r="K320" i="4"/>
  <c r="F319" i="4"/>
  <c r="E319" i="4"/>
  <c r="K319" i="4"/>
  <c r="F318" i="4"/>
  <c r="E318" i="4"/>
  <c r="K318" i="4"/>
  <c r="F317" i="4"/>
  <c r="E317" i="4"/>
  <c r="K317" i="4"/>
  <c r="F316" i="4"/>
  <c r="E316" i="4"/>
  <c r="K316" i="4"/>
  <c r="F315" i="4"/>
  <c r="E315" i="4"/>
  <c r="K315" i="4"/>
  <c r="F314" i="4"/>
  <c r="E314" i="4"/>
  <c r="K314" i="4"/>
  <c r="F313" i="4"/>
  <c r="E313" i="4"/>
  <c r="K313" i="4"/>
  <c r="F312" i="4"/>
  <c r="E312" i="4"/>
  <c r="K312" i="4"/>
  <c r="F311" i="4"/>
  <c r="E311" i="4"/>
  <c r="K311" i="4"/>
  <c r="F310" i="4"/>
  <c r="E310" i="4"/>
  <c r="K310" i="4"/>
  <c r="F309" i="4"/>
  <c r="E309" i="4"/>
  <c r="K309" i="4"/>
  <c r="F308" i="4"/>
  <c r="E308" i="4"/>
  <c r="K308" i="4"/>
  <c r="F307" i="4"/>
  <c r="E307" i="4"/>
  <c r="K307" i="4"/>
  <c r="F306" i="4"/>
  <c r="E306" i="4"/>
  <c r="K306" i="4"/>
  <c r="F305" i="4"/>
  <c r="E305" i="4"/>
  <c r="K305" i="4"/>
  <c r="F304" i="4"/>
  <c r="E304" i="4"/>
  <c r="K304" i="4"/>
  <c r="F303" i="4"/>
  <c r="E303" i="4"/>
  <c r="K303" i="4"/>
  <c r="F302" i="4"/>
  <c r="E302" i="4"/>
  <c r="K302" i="4"/>
  <c r="F301" i="4"/>
  <c r="E301" i="4"/>
  <c r="K301" i="4"/>
  <c r="F300" i="4"/>
  <c r="E300" i="4"/>
  <c r="K300" i="4"/>
  <c r="F299" i="4"/>
  <c r="E299" i="4"/>
  <c r="K299" i="4"/>
  <c r="F298" i="4"/>
  <c r="E298" i="4"/>
  <c r="K298" i="4"/>
  <c r="F297" i="4"/>
  <c r="E297" i="4"/>
  <c r="K297" i="4"/>
  <c r="F296" i="4"/>
  <c r="E296" i="4"/>
  <c r="K296" i="4"/>
  <c r="F295" i="4"/>
  <c r="E295" i="4"/>
  <c r="K295" i="4"/>
  <c r="F294" i="4"/>
  <c r="E294" i="4"/>
  <c r="K294" i="4"/>
  <c r="F293" i="4"/>
  <c r="E293" i="4"/>
  <c r="K293" i="4"/>
  <c r="F292" i="4"/>
  <c r="E292" i="4"/>
  <c r="K292" i="4"/>
  <c r="F291" i="4"/>
  <c r="E291" i="4"/>
  <c r="K291" i="4"/>
  <c r="F290" i="4"/>
  <c r="E290" i="4"/>
  <c r="K290" i="4"/>
  <c r="F289" i="4"/>
  <c r="E289" i="4"/>
  <c r="K289" i="4"/>
  <c r="F288" i="4"/>
  <c r="E288" i="4"/>
  <c r="K288" i="4"/>
  <c r="F287" i="4"/>
  <c r="E287" i="4"/>
  <c r="K287" i="4"/>
  <c r="F286" i="4"/>
  <c r="E286" i="4"/>
  <c r="K286" i="4"/>
  <c r="F285" i="4"/>
  <c r="E285" i="4"/>
  <c r="K285" i="4"/>
  <c r="F284" i="4"/>
  <c r="E284" i="4"/>
  <c r="K284" i="4"/>
  <c r="F283" i="4"/>
  <c r="E283" i="4"/>
  <c r="K283" i="4"/>
  <c r="F282" i="4"/>
  <c r="E282" i="4"/>
  <c r="K282" i="4"/>
  <c r="F281" i="4"/>
  <c r="E281" i="4"/>
  <c r="K281" i="4"/>
  <c r="F280" i="4"/>
  <c r="E280" i="4"/>
  <c r="K280" i="4"/>
  <c r="F279" i="4"/>
  <c r="E279" i="4"/>
  <c r="K279" i="4"/>
  <c r="F278" i="4"/>
  <c r="E278" i="4"/>
  <c r="K278" i="4"/>
  <c r="F277" i="4"/>
  <c r="E277" i="4"/>
  <c r="K277" i="4"/>
  <c r="F276" i="4"/>
  <c r="E276" i="4"/>
  <c r="K276" i="4"/>
  <c r="F275" i="4"/>
  <c r="E275" i="4"/>
  <c r="K275" i="4"/>
  <c r="F274" i="4"/>
  <c r="E274" i="4"/>
  <c r="K274" i="4"/>
  <c r="F273" i="4"/>
  <c r="E273" i="4"/>
  <c r="K273" i="4"/>
  <c r="F272" i="4"/>
  <c r="E272" i="4"/>
  <c r="K272" i="4"/>
  <c r="F271" i="4"/>
  <c r="E271" i="4"/>
  <c r="K271" i="4"/>
  <c r="F270" i="4"/>
  <c r="E270" i="4"/>
  <c r="K270" i="4"/>
  <c r="F269" i="4"/>
  <c r="E269" i="4"/>
  <c r="K269" i="4"/>
  <c r="F268" i="4"/>
  <c r="E268" i="4"/>
  <c r="K268" i="4"/>
  <c r="F267" i="4"/>
  <c r="E267" i="4"/>
  <c r="K267" i="4"/>
  <c r="F266" i="4"/>
  <c r="E266" i="4"/>
  <c r="K266" i="4"/>
  <c r="F265" i="4"/>
  <c r="E265" i="4"/>
  <c r="K265" i="4"/>
  <c r="F264" i="4"/>
  <c r="E264" i="4"/>
  <c r="K264" i="4"/>
  <c r="F263" i="4"/>
  <c r="E263" i="4"/>
  <c r="K263" i="4"/>
  <c r="F262" i="4"/>
  <c r="E262" i="4"/>
  <c r="K262" i="4"/>
  <c r="F261" i="4"/>
  <c r="E261" i="4"/>
  <c r="K261" i="4"/>
  <c r="F260" i="4"/>
  <c r="E260" i="4"/>
  <c r="K260" i="4"/>
  <c r="F259" i="4"/>
  <c r="E259" i="4"/>
  <c r="K259" i="4"/>
  <c r="F258" i="4"/>
  <c r="E258" i="4"/>
  <c r="K258" i="4"/>
  <c r="F257" i="4"/>
  <c r="E257" i="4"/>
  <c r="K257" i="4"/>
  <c r="F256" i="4"/>
  <c r="E256" i="4"/>
  <c r="K256" i="4"/>
  <c r="F255" i="4"/>
  <c r="E255" i="4"/>
  <c r="K255" i="4"/>
  <c r="F254" i="4"/>
  <c r="E254" i="4"/>
  <c r="K254" i="4"/>
  <c r="F253" i="4"/>
  <c r="E253" i="4"/>
  <c r="K253" i="4"/>
  <c r="F252" i="4"/>
  <c r="E252" i="4"/>
  <c r="K252" i="4"/>
  <c r="F251" i="4"/>
  <c r="E251" i="4"/>
  <c r="K251" i="4"/>
  <c r="F250" i="4"/>
  <c r="E250" i="4"/>
  <c r="K250" i="4"/>
  <c r="F249" i="4"/>
  <c r="E249" i="4"/>
  <c r="K249" i="4"/>
  <c r="F248" i="4"/>
  <c r="E248" i="4"/>
  <c r="K248" i="4"/>
  <c r="F247" i="4"/>
  <c r="E247" i="4"/>
  <c r="K247" i="4"/>
  <c r="F246" i="4"/>
  <c r="E246" i="4"/>
  <c r="K246" i="4"/>
  <c r="F245" i="4"/>
  <c r="E245" i="4"/>
  <c r="K245" i="4"/>
  <c r="F244" i="4"/>
  <c r="E244" i="4"/>
  <c r="K244" i="4"/>
  <c r="F243" i="4"/>
  <c r="E243" i="4"/>
  <c r="K243" i="4"/>
  <c r="F242" i="4"/>
  <c r="E242" i="4"/>
  <c r="K242" i="4"/>
  <c r="F241" i="4"/>
  <c r="E241" i="4"/>
  <c r="K241" i="4"/>
  <c r="F240" i="4"/>
  <c r="E240" i="4"/>
  <c r="K240" i="4"/>
  <c r="F239" i="4"/>
  <c r="E239" i="4"/>
  <c r="K239" i="4"/>
  <c r="F238" i="4"/>
  <c r="E238" i="4"/>
  <c r="K238" i="4"/>
  <c r="F237" i="4"/>
  <c r="E237" i="4"/>
  <c r="K237" i="4"/>
  <c r="F236" i="4"/>
  <c r="E236" i="4"/>
  <c r="K236" i="4"/>
  <c r="F235" i="4"/>
  <c r="E235" i="4"/>
  <c r="K235" i="4"/>
  <c r="F234" i="4"/>
  <c r="E234" i="4"/>
  <c r="K234" i="4"/>
  <c r="F233" i="4"/>
  <c r="E233" i="4"/>
  <c r="K233" i="4"/>
  <c r="F232" i="4"/>
  <c r="E232" i="4"/>
  <c r="K232" i="4"/>
  <c r="F231" i="4"/>
  <c r="E231" i="4"/>
  <c r="K231" i="4"/>
  <c r="F230" i="4"/>
  <c r="E230" i="4"/>
  <c r="K230" i="4"/>
  <c r="F229" i="4"/>
  <c r="E229" i="4"/>
  <c r="K229" i="4"/>
  <c r="F228" i="4"/>
  <c r="E228" i="4"/>
  <c r="K228" i="4"/>
  <c r="F227" i="4"/>
  <c r="E227" i="4"/>
  <c r="K227" i="4"/>
  <c r="F226" i="4"/>
  <c r="E226" i="4"/>
  <c r="K226" i="4"/>
  <c r="F225" i="4"/>
  <c r="E225" i="4"/>
  <c r="K225" i="4"/>
  <c r="F224" i="4"/>
  <c r="E224" i="4"/>
  <c r="K224" i="4"/>
  <c r="F223" i="4"/>
  <c r="E223" i="4"/>
  <c r="K223" i="4"/>
  <c r="F222" i="4"/>
  <c r="E222" i="4"/>
  <c r="K222" i="4"/>
  <c r="F221" i="4"/>
  <c r="E221" i="4"/>
  <c r="K221" i="4"/>
  <c r="F220" i="4"/>
  <c r="E220" i="4"/>
  <c r="K220" i="4"/>
  <c r="F219" i="4"/>
  <c r="E219" i="4"/>
  <c r="K219" i="4"/>
  <c r="F218" i="4"/>
  <c r="E218" i="4"/>
  <c r="K218" i="4"/>
  <c r="F217" i="4"/>
  <c r="E217" i="4"/>
  <c r="K217" i="4"/>
  <c r="F216" i="4"/>
  <c r="E216" i="4"/>
  <c r="K216" i="4"/>
  <c r="F215" i="4"/>
  <c r="E215" i="4"/>
  <c r="K215" i="4"/>
  <c r="F214" i="4"/>
  <c r="E214" i="4"/>
  <c r="K214" i="4"/>
  <c r="F213" i="4"/>
  <c r="E213" i="4"/>
  <c r="K213" i="4"/>
  <c r="F212" i="4"/>
  <c r="E212" i="4"/>
  <c r="K212" i="4"/>
  <c r="F211" i="4"/>
  <c r="E211" i="4"/>
  <c r="K211" i="4"/>
  <c r="F210" i="4"/>
  <c r="E210" i="4"/>
  <c r="K210" i="4"/>
  <c r="F209" i="4"/>
  <c r="E209" i="4"/>
  <c r="K209" i="4"/>
  <c r="F208" i="4"/>
  <c r="E208" i="4"/>
  <c r="K208" i="4"/>
  <c r="F207" i="4"/>
  <c r="E207" i="4"/>
  <c r="K207" i="4"/>
  <c r="F206" i="4"/>
  <c r="E206" i="4"/>
  <c r="K206" i="4"/>
  <c r="F205" i="4"/>
  <c r="E205" i="4"/>
  <c r="K205" i="4"/>
  <c r="F204" i="4"/>
  <c r="E204" i="4"/>
  <c r="K204" i="4"/>
  <c r="F203" i="4"/>
  <c r="E203" i="4"/>
  <c r="K203" i="4"/>
  <c r="F202" i="4"/>
  <c r="E202" i="4"/>
  <c r="K202" i="4"/>
  <c r="F201" i="4"/>
  <c r="E201" i="4"/>
  <c r="K201" i="4"/>
  <c r="F200" i="4"/>
  <c r="E200" i="4"/>
  <c r="K200" i="4"/>
  <c r="F199" i="4"/>
  <c r="E199" i="4"/>
  <c r="K199" i="4"/>
  <c r="F198" i="4"/>
  <c r="E198" i="4"/>
  <c r="K198" i="4"/>
  <c r="F197" i="4"/>
  <c r="E197" i="4"/>
  <c r="K197" i="4"/>
  <c r="F196" i="4"/>
  <c r="E196" i="4"/>
  <c r="K196" i="4"/>
  <c r="F195" i="4"/>
  <c r="E195" i="4"/>
  <c r="K195" i="4"/>
  <c r="F194" i="4"/>
  <c r="E194" i="4"/>
  <c r="K194" i="4"/>
  <c r="F193" i="4"/>
  <c r="E193" i="4"/>
  <c r="K193" i="4"/>
  <c r="F192" i="4"/>
  <c r="E192" i="4"/>
  <c r="K192" i="4"/>
  <c r="F191" i="4"/>
  <c r="E191" i="4"/>
  <c r="K191" i="4"/>
  <c r="F190" i="4"/>
  <c r="E190" i="4"/>
  <c r="K190" i="4"/>
  <c r="F189" i="4"/>
  <c r="E189" i="4"/>
  <c r="K189" i="4"/>
  <c r="F188" i="4"/>
  <c r="E188" i="4"/>
  <c r="K188" i="4"/>
  <c r="F187" i="4"/>
  <c r="E187" i="4"/>
  <c r="K187" i="4"/>
  <c r="F186" i="4"/>
  <c r="E186" i="4"/>
  <c r="K186" i="4"/>
  <c r="F185" i="4"/>
  <c r="E185" i="4"/>
  <c r="K185" i="4"/>
  <c r="F184" i="4"/>
  <c r="E184" i="4"/>
  <c r="K184" i="4"/>
  <c r="F183" i="4"/>
  <c r="E183" i="4"/>
  <c r="K183" i="4"/>
  <c r="F182" i="4"/>
  <c r="E182" i="4"/>
  <c r="K182" i="4"/>
  <c r="F181" i="4"/>
  <c r="E181" i="4"/>
  <c r="K181" i="4"/>
  <c r="F180" i="4"/>
  <c r="E180" i="4"/>
  <c r="K180" i="4"/>
  <c r="F179" i="4"/>
  <c r="E179" i="4"/>
  <c r="K179" i="4"/>
  <c r="F178" i="4"/>
  <c r="E178" i="4"/>
  <c r="K178" i="4"/>
  <c r="F177" i="4"/>
  <c r="E177" i="4"/>
  <c r="K177" i="4"/>
  <c r="F176" i="4"/>
  <c r="E176" i="4"/>
  <c r="K176" i="4"/>
  <c r="F175" i="4"/>
  <c r="E175" i="4"/>
  <c r="K175" i="4"/>
  <c r="F174" i="4"/>
  <c r="E174" i="4"/>
  <c r="K174" i="4"/>
  <c r="F173" i="4"/>
  <c r="E173" i="4"/>
  <c r="K173" i="4"/>
  <c r="F172" i="4"/>
  <c r="E172" i="4"/>
  <c r="K172" i="4"/>
  <c r="F171" i="4"/>
  <c r="E171" i="4"/>
  <c r="K171" i="4"/>
  <c r="F170" i="4"/>
  <c r="E170" i="4"/>
  <c r="K170" i="4"/>
  <c r="F169" i="4"/>
  <c r="E169" i="4"/>
  <c r="K169" i="4"/>
  <c r="F168" i="4"/>
  <c r="E168" i="4"/>
  <c r="K168" i="4"/>
  <c r="F167" i="4"/>
  <c r="E167" i="4"/>
  <c r="K167" i="4"/>
  <c r="F166" i="4"/>
  <c r="E166" i="4"/>
  <c r="K166" i="4"/>
  <c r="F165" i="4"/>
  <c r="E165" i="4"/>
  <c r="K165" i="4"/>
  <c r="F164" i="4"/>
  <c r="E164" i="4"/>
  <c r="K164" i="4"/>
  <c r="F163" i="4"/>
  <c r="E163" i="4"/>
  <c r="K163" i="4"/>
  <c r="F162" i="4"/>
  <c r="E162" i="4"/>
  <c r="K162" i="4"/>
  <c r="F161" i="4"/>
  <c r="E161" i="4"/>
  <c r="K161" i="4"/>
  <c r="F160" i="4"/>
  <c r="E160" i="4"/>
  <c r="K160" i="4"/>
  <c r="F159" i="4"/>
  <c r="E159" i="4"/>
  <c r="K159" i="4"/>
  <c r="F158" i="4"/>
  <c r="E158" i="4"/>
  <c r="K158" i="4"/>
  <c r="F157" i="4"/>
  <c r="E157" i="4"/>
  <c r="K157" i="4"/>
  <c r="F156" i="4"/>
  <c r="E156" i="4"/>
  <c r="K156" i="4"/>
  <c r="F155" i="4"/>
  <c r="E155" i="4"/>
  <c r="K155" i="4"/>
  <c r="F154" i="4"/>
  <c r="E154" i="4"/>
  <c r="K154" i="4"/>
  <c r="F153" i="4"/>
  <c r="E153" i="4"/>
  <c r="K153" i="4"/>
  <c r="F152" i="4"/>
  <c r="E152" i="4"/>
  <c r="K152" i="4"/>
  <c r="F151" i="4"/>
  <c r="E151" i="4"/>
  <c r="K151" i="4"/>
  <c r="F150" i="4"/>
  <c r="E150" i="4"/>
  <c r="K150" i="4"/>
  <c r="F149" i="4"/>
  <c r="E149" i="4"/>
  <c r="K149" i="4"/>
  <c r="F148" i="4"/>
  <c r="E148" i="4"/>
  <c r="K148" i="4"/>
  <c r="F147" i="4"/>
  <c r="E147" i="4"/>
  <c r="K147" i="4"/>
  <c r="F146" i="4"/>
  <c r="E146" i="4"/>
  <c r="K146" i="4"/>
  <c r="F145" i="4"/>
  <c r="E145" i="4"/>
  <c r="K145" i="4"/>
  <c r="F144" i="4"/>
  <c r="E144" i="4"/>
  <c r="K144" i="4"/>
  <c r="F143" i="4"/>
  <c r="E143" i="4"/>
  <c r="K143" i="4"/>
  <c r="F142" i="4"/>
  <c r="E142" i="4"/>
  <c r="K142" i="4"/>
  <c r="F141" i="4"/>
  <c r="E141" i="4"/>
  <c r="K141" i="4"/>
  <c r="F140" i="4"/>
  <c r="E140" i="4"/>
  <c r="K140" i="4"/>
  <c r="F139" i="4"/>
  <c r="E139" i="4"/>
  <c r="K139" i="4"/>
  <c r="F138" i="4"/>
  <c r="E138" i="4"/>
  <c r="K138" i="4"/>
  <c r="F137" i="4"/>
  <c r="E137" i="4"/>
  <c r="K137" i="4"/>
  <c r="F136" i="4"/>
  <c r="E136" i="4"/>
  <c r="K136" i="4"/>
  <c r="F135" i="4"/>
  <c r="E135" i="4"/>
  <c r="K135" i="4"/>
  <c r="F134" i="4"/>
  <c r="E134" i="4"/>
  <c r="K134" i="4"/>
  <c r="F133" i="4"/>
  <c r="E133" i="4"/>
  <c r="K133" i="4"/>
  <c r="F132" i="4"/>
  <c r="E132" i="4"/>
  <c r="K132" i="4"/>
  <c r="F131" i="4"/>
  <c r="E131" i="4"/>
  <c r="K131" i="4"/>
  <c r="F130" i="4"/>
  <c r="E130" i="4"/>
  <c r="K130" i="4"/>
  <c r="F129" i="4"/>
  <c r="E129" i="4"/>
  <c r="K129" i="4"/>
  <c r="F128" i="4"/>
  <c r="E128" i="4"/>
  <c r="K128" i="4"/>
  <c r="F127" i="4"/>
  <c r="E127" i="4"/>
  <c r="K127" i="4"/>
  <c r="F126" i="4"/>
  <c r="E126" i="4"/>
  <c r="K126" i="4"/>
  <c r="F125" i="4"/>
  <c r="E125" i="4"/>
  <c r="K125" i="4"/>
  <c r="F124" i="4"/>
  <c r="E124" i="4"/>
  <c r="K124" i="4"/>
  <c r="F123" i="4"/>
  <c r="E123" i="4"/>
  <c r="K123" i="4"/>
  <c r="F122" i="4"/>
  <c r="E122" i="4"/>
  <c r="K122" i="4"/>
  <c r="F121" i="4"/>
  <c r="E121" i="4"/>
  <c r="K121" i="4"/>
  <c r="F120" i="4"/>
  <c r="E120" i="4"/>
  <c r="K120" i="4"/>
  <c r="F119" i="4"/>
  <c r="E119" i="4"/>
  <c r="K119" i="4"/>
  <c r="F118" i="4"/>
  <c r="E118" i="4"/>
  <c r="K118" i="4"/>
  <c r="F117" i="4"/>
  <c r="E117" i="4"/>
  <c r="K117" i="4"/>
  <c r="F116" i="4"/>
  <c r="E116" i="4"/>
  <c r="K116" i="4"/>
  <c r="F115" i="4"/>
  <c r="E115" i="4"/>
  <c r="K115" i="4"/>
  <c r="F114" i="4"/>
  <c r="E114" i="4"/>
  <c r="K114" i="4"/>
  <c r="F113" i="4"/>
  <c r="E113" i="4"/>
  <c r="K113" i="4"/>
  <c r="F112" i="4"/>
  <c r="E112" i="4"/>
  <c r="K112" i="4"/>
  <c r="F111" i="4"/>
  <c r="E111" i="4"/>
  <c r="K111" i="4"/>
  <c r="F110" i="4"/>
  <c r="E110" i="4"/>
  <c r="K110" i="4"/>
  <c r="F109" i="4"/>
  <c r="E109" i="4"/>
  <c r="K109" i="4"/>
  <c r="F108" i="4"/>
  <c r="E108" i="4"/>
  <c r="K108" i="4"/>
  <c r="F107" i="4"/>
  <c r="E107" i="4"/>
  <c r="K107" i="4"/>
  <c r="F106" i="4"/>
  <c r="E106" i="4"/>
  <c r="K106" i="4"/>
  <c r="F105" i="4"/>
  <c r="E105" i="4"/>
  <c r="K105" i="4"/>
  <c r="F104" i="4"/>
  <c r="E104" i="4"/>
  <c r="K104" i="4"/>
  <c r="F103" i="4"/>
  <c r="E103" i="4"/>
  <c r="K103" i="4"/>
  <c r="F102" i="4"/>
  <c r="E102" i="4"/>
  <c r="K102" i="4"/>
  <c r="F101" i="4"/>
  <c r="E101" i="4"/>
  <c r="K101" i="4"/>
  <c r="F100" i="4"/>
  <c r="E100" i="4"/>
  <c r="K100" i="4"/>
  <c r="F99" i="4"/>
  <c r="E99" i="4"/>
  <c r="K99" i="4"/>
  <c r="F98" i="4"/>
  <c r="E98" i="4"/>
  <c r="K98" i="4"/>
  <c r="F97" i="4"/>
  <c r="E97" i="4"/>
  <c r="K97" i="4"/>
  <c r="F96" i="4"/>
  <c r="E96" i="4"/>
  <c r="K96" i="4"/>
  <c r="F95" i="4"/>
  <c r="E95" i="4"/>
  <c r="K95" i="4"/>
  <c r="F94" i="4"/>
  <c r="E94" i="4"/>
  <c r="K94" i="4"/>
  <c r="F93" i="4"/>
  <c r="E93" i="4"/>
  <c r="K93" i="4"/>
  <c r="F92" i="4"/>
  <c r="E92" i="4"/>
  <c r="K92" i="4"/>
  <c r="F91" i="4"/>
  <c r="E91" i="4"/>
  <c r="K91" i="4"/>
  <c r="F90" i="4"/>
  <c r="E90" i="4"/>
  <c r="K90" i="4"/>
  <c r="F89" i="4"/>
  <c r="E89" i="4"/>
  <c r="K89" i="4"/>
  <c r="F88" i="4"/>
  <c r="E88" i="4"/>
  <c r="K88" i="4"/>
  <c r="F87" i="4"/>
  <c r="E87" i="4"/>
  <c r="K87" i="4"/>
  <c r="F86" i="4"/>
  <c r="E86" i="4"/>
  <c r="K86" i="4"/>
  <c r="F85" i="4"/>
  <c r="E85" i="4"/>
  <c r="K85" i="4"/>
  <c r="F84" i="4"/>
  <c r="E84" i="4"/>
  <c r="K84" i="4"/>
  <c r="F83" i="4"/>
  <c r="E83" i="4"/>
  <c r="K83" i="4"/>
  <c r="F82" i="4"/>
  <c r="E82" i="4"/>
  <c r="K82" i="4"/>
  <c r="F81" i="4"/>
  <c r="E81" i="4"/>
  <c r="K81" i="4"/>
  <c r="F80" i="4"/>
  <c r="E80" i="4"/>
  <c r="K80" i="4"/>
  <c r="F79" i="4"/>
  <c r="E79" i="4"/>
  <c r="K79" i="4"/>
  <c r="F78" i="4"/>
  <c r="E78" i="4"/>
  <c r="K78" i="4"/>
  <c r="F77" i="4"/>
  <c r="E77" i="4"/>
  <c r="K77" i="4"/>
  <c r="F76" i="4"/>
  <c r="E76" i="4"/>
  <c r="K76" i="4"/>
  <c r="F75" i="4"/>
  <c r="E75" i="4"/>
  <c r="K75" i="4"/>
  <c r="F74" i="4"/>
  <c r="E74" i="4"/>
  <c r="K74" i="4"/>
  <c r="F73" i="4"/>
  <c r="E73" i="4"/>
  <c r="K73" i="4"/>
  <c r="F72" i="4"/>
  <c r="E72" i="4"/>
  <c r="K72" i="4"/>
  <c r="F71" i="4"/>
  <c r="E71" i="4"/>
  <c r="K71" i="4"/>
  <c r="F70" i="4"/>
  <c r="E70" i="4"/>
  <c r="K70" i="4"/>
  <c r="F69" i="4"/>
  <c r="E69" i="4"/>
  <c r="K69" i="4"/>
  <c r="F68" i="4"/>
  <c r="E68" i="4"/>
  <c r="K68" i="4"/>
  <c r="F67" i="4"/>
  <c r="E67" i="4"/>
  <c r="K67" i="4"/>
  <c r="F66" i="4"/>
  <c r="E66" i="4"/>
  <c r="K66" i="4"/>
  <c r="F65" i="4"/>
  <c r="E65" i="4"/>
  <c r="K65" i="4"/>
  <c r="F64" i="4"/>
  <c r="E64" i="4"/>
  <c r="K64" i="4"/>
  <c r="F63" i="4"/>
  <c r="E63" i="4"/>
  <c r="K63" i="4"/>
  <c r="F62" i="4"/>
  <c r="E62" i="4"/>
  <c r="K62" i="4"/>
  <c r="F61" i="4"/>
  <c r="E61" i="4"/>
  <c r="K61" i="4"/>
  <c r="F60" i="4"/>
  <c r="E60" i="4"/>
  <c r="K60" i="4"/>
  <c r="F59" i="4"/>
  <c r="E59" i="4"/>
  <c r="K59" i="4"/>
  <c r="F58" i="4"/>
  <c r="E58" i="4"/>
  <c r="K58" i="4"/>
  <c r="F57" i="4"/>
  <c r="E57" i="4"/>
  <c r="K57" i="4"/>
  <c r="F56" i="4"/>
  <c r="E56" i="4"/>
  <c r="K56" i="4"/>
  <c r="F55" i="4"/>
  <c r="E55" i="4"/>
  <c r="K55" i="4"/>
  <c r="F54" i="4"/>
  <c r="E54" i="4"/>
  <c r="K54" i="4"/>
  <c r="F53" i="4"/>
  <c r="E53" i="4"/>
  <c r="K53" i="4"/>
  <c r="F52" i="4"/>
  <c r="E52" i="4"/>
  <c r="K52" i="4"/>
  <c r="F51" i="4"/>
  <c r="E51" i="4"/>
  <c r="K51" i="4"/>
  <c r="F50" i="4"/>
  <c r="E50" i="4"/>
  <c r="K50" i="4"/>
  <c r="F49" i="4"/>
  <c r="E49" i="4"/>
  <c r="K49" i="4"/>
  <c r="F48" i="4"/>
  <c r="E48" i="4"/>
  <c r="K48" i="4"/>
  <c r="F47" i="4"/>
  <c r="E47" i="4"/>
  <c r="K47" i="4"/>
  <c r="F46" i="4"/>
  <c r="E46" i="4"/>
  <c r="K46" i="4"/>
  <c r="F45" i="4"/>
  <c r="E45" i="4"/>
  <c r="K45" i="4"/>
  <c r="F44" i="4"/>
  <c r="E44" i="4"/>
  <c r="K44" i="4"/>
  <c r="F43" i="4"/>
  <c r="E43" i="4"/>
  <c r="K43" i="4"/>
  <c r="F42" i="4"/>
  <c r="E42" i="4"/>
  <c r="K42" i="4"/>
  <c r="F41" i="4"/>
  <c r="E41" i="4"/>
  <c r="K41" i="4"/>
  <c r="F40" i="4"/>
  <c r="E40" i="4"/>
  <c r="K40" i="4"/>
  <c r="F39" i="4"/>
  <c r="E39" i="4"/>
  <c r="K39" i="4"/>
  <c r="F38" i="4"/>
  <c r="E38" i="4"/>
  <c r="K38" i="4"/>
  <c r="F37" i="4"/>
  <c r="E37" i="4"/>
  <c r="K37" i="4"/>
  <c r="F36" i="4"/>
  <c r="E36" i="4"/>
  <c r="K36" i="4"/>
  <c r="F35" i="4"/>
  <c r="E35" i="4"/>
  <c r="K35" i="4"/>
  <c r="F34" i="4"/>
  <c r="E34" i="4"/>
  <c r="K34" i="4"/>
  <c r="F33" i="4"/>
  <c r="E33" i="4"/>
  <c r="K33" i="4"/>
  <c r="F32" i="4"/>
  <c r="E32" i="4"/>
  <c r="K32" i="4"/>
  <c r="F31" i="4"/>
  <c r="E31" i="4"/>
  <c r="K31" i="4"/>
  <c r="F30" i="4"/>
  <c r="E30" i="4"/>
  <c r="K30" i="4"/>
  <c r="F29" i="4"/>
  <c r="E29" i="4"/>
  <c r="K29" i="4"/>
  <c r="F28" i="4"/>
  <c r="E28" i="4"/>
  <c r="K28" i="4"/>
  <c r="F27" i="4"/>
  <c r="E27" i="4"/>
  <c r="K27" i="4"/>
  <c r="F26" i="4"/>
  <c r="E26" i="4"/>
  <c r="K26" i="4"/>
  <c r="F25" i="4"/>
  <c r="E25" i="4"/>
  <c r="K25" i="4"/>
  <c r="F24" i="4"/>
  <c r="E24" i="4"/>
  <c r="K24" i="4"/>
  <c r="F23" i="4"/>
  <c r="E23" i="4"/>
  <c r="K23" i="4"/>
  <c r="F22" i="4"/>
  <c r="E22" i="4"/>
  <c r="K22" i="4"/>
  <c r="F21" i="4"/>
  <c r="E21" i="4"/>
  <c r="K21" i="4"/>
  <c r="F20" i="4"/>
  <c r="E20" i="4"/>
  <c r="K20" i="4"/>
  <c r="F19" i="4"/>
  <c r="E19" i="4"/>
  <c r="K19" i="4"/>
  <c r="F18" i="4"/>
  <c r="E18" i="4"/>
  <c r="K18" i="4"/>
  <c r="F17" i="4"/>
  <c r="E17" i="4"/>
  <c r="K17" i="4"/>
  <c r="F16" i="4"/>
  <c r="E16" i="4"/>
  <c r="K16" i="4"/>
  <c r="F15" i="4"/>
  <c r="E15" i="4"/>
  <c r="K15" i="4"/>
  <c r="F14" i="4"/>
  <c r="E14" i="4"/>
  <c r="K14" i="4"/>
  <c r="F13" i="4"/>
  <c r="E13" i="4"/>
  <c r="K13" i="4"/>
  <c r="F12" i="4"/>
  <c r="E12" i="4"/>
  <c r="K12" i="4"/>
  <c r="F11" i="4"/>
  <c r="E11" i="4"/>
  <c r="K11" i="4"/>
  <c r="F10" i="4"/>
  <c r="E10" i="4"/>
  <c r="K10" i="4"/>
  <c r="F9" i="4"/>
  <c r="E9" i="4"/>
  <c r="K9" i="4"/>
  <c r="F8" i="4"/>
  <c r="E8" i="4"/>
  <c r="K8" i="4"/>
  <c r="F7" i="4"/>
  <c r="E7" i="4"/>
  <c r="K7" i="4"/>
  <c r="F6" i="4"/>
  <c r="E6" i="4"/>
  <c r="K6" i="4"/>
  <c r="F5" i="4"/>
  <c r="E5" i="4"/>
  <c r="K5" i="4"/>
  <c r="F4" i="4"/>
  <c r="E4" i="4"/>
  <c r="K4" i="4"/>
  <c r="F3" i="4"/>
  <c r="E3" i="4"/>
  <c r="B2" i="4"/>
  <c r="K3" i="4" s="1"/>
  <c r="K499" i="3"/>
  <c r="F498" i="3"/>
  <c r="E498" i="3"/>
  <c r="K498" i="3"/>
  <c r="F497" i="3"/>
  <c r="E497" i="3"/>
  <c r="K497" i="3"/>
  <c r="F496" i="3"/>
  <c r="E496" i="3"/>
  <c r="K496" i="3"/>
  <c r="F495" i="3"/>
  <c r="E495" i="3"/>
  <c r="K495" i="3"/>
  <c r="F494" i="3"/>
  <c r="E494" i="3"/>
  <c r="K494" i="3"/>
  <c r="F493" i="3"/>
  <c r="E493" i="3"/>
  <c r="K493" i="3"/>
  <c r="F492" i="3"/>
  <c r="E492" i="3"/>
  <c r="K492" i="3"/>
  <c r="F491" i="3"/>
  <c r="E491" i="3"/>
  <c r="K491" i="3"/>
  <c r="F490" i="3"/>
  <c r="E490" i="3"/>
  <c r="K490" i="3"/>
  <c r="F489" i="3"/>
  <c r="E489" i="3"/>
  <c r="K489" i="3"/>
  <c r="F488" i="3"/>
  <c r="E488" i="3"/>
  <c r="K488" i="3"/>
  <c r="F487" i="3"/>
  <c r="E487" i="3"/>
  <c r="K487" i="3"/>
  <c r="F486" i="3"/>
  <c r="E486" i="3"/>
  <c r="K486" i="3"/>
  <c r="F485" i="3"/>
  <c r="E485" i="3"/>
  <c r="K485" i="3"/>
  <c r="F484" i="3"/>
  <c r="E484" i="3"/>
  <c r="K484" i="3"/>
  <c r="F483" i="3"/>
  <c r="E483" i="3"/>
  <c r="K483" i="3"/>
  <c r="F482" i="3"/>
  <c r="E482" i="3"/>
  <c r="K482" i="3"/>
  <c r="F481" i="3"/>
  <c r="E481" i="3"/>
  <c r="K481" i="3"/>
  <c r="F480" i="3"/>
  <c r="E480" i="3"/>
  <c r="K480" i="3"/>
  <c r="F479" i="3"/>
  <c r="E479" i="3"/>
  <c r="K479" i="3"/>
  <c r="F478" i="3"/>
  <c r="E478" i="3"/>
  <c r="K478" i="3"/>
  <c r="F477" i="3"/>
  <c r="E477" i="3"/>
  <c r="K477" i="3"/>
  <c r="F476" i="3"/>
  <c r="E476" i="3"/>
  <c r="K476" i="3"/>
  <c r="F475" i="3"/>
  <c r="E475" i="3"/>
  <c r="K475" i="3"/>
  <c r="F474" i="3"/>
  <c r="E474" i="3"/>
  <c r="K474" i="3"/>
  <c r="F473" i="3"/>
  <c r="E473" i="3"/>
  <c r="K473" i="3"/>
  <c r="F472" i="3"/>
  <c r="E472" i="3"/>
  <c r="K472" i="3"/>
  <c r="F471" i="3"/>
  <c r="E471" i="3"/>
  <c r="K471" i="3"/>
  <c r="F470" i="3"/>
  <c r="E470" i="3"/>
  <c r="K470" i="3"/>
  <c r="F469" i="3"/>
  <c r="E469" i="3"/>
  <c r="K469" i="3"/>
  <c r="F468" i="3"/>
  <c r="E468" i="3"/>
  <c r="K468" i="3"/>
  <c r="F467" i="3"/>
  <c r="E467" i="3"/>
  <c r="K467" i="3"/>
  <c r="F466" i="3"/>
  <c r="E466" i="3"/>
  <c r="K466" i="3"/>
  <c r="F465" i="3"/>
  <c r="E465" i="3"/>
  <c r="K465" i="3"/>
  <c r="F464" i="3"/>
  <c r="E464" i="3"/>
  <c r="K464" i="3"/>
  <c r="F463" i="3"/>
  <c r="E463" i="3"/>
  <c r="K463" i="3"/>
  <c r="F462" i="3"/>
  <c r="E462" i="3"/>
  <c r="K462" i="3"/>
  <c r="F461" i="3"/>
  <c r="E461" i="3"/>
  <c r="K461" i="3"/>
  <c r="F460" i="3"/>
  <c r="E460" i="3"/>
  <c r="K460" i="3"/>
  <c r="F459" i="3"/>
  <c r="E459" i="3"/>
  <c r="K459" i="3"/>
  <c r="F458" i="3"/>
  <c r="E458" i="3"/>
  <c r="K458" i="3"/>
  <c r="F457" i="3"/>
  <c r="E457" i="3"/>
  <c r="K457" i="3"/>
  <c r="F456" i="3"/>
  <c r="E456" i="3"/>
  <c r="K456" i="3"/>
  <c r="F455" i="3"/>
  <c r="E455" i="3"/>
  <c r="K455" i="3"/>
  <c r="F454" i="3"/>
  <c r="E454" i="3"/>
  <c r="K454" i="3"/>
  <c r="F453" i="3"/>
  <c r="E453" i="3"/>
  <c r="K453" i="3"/>
  <c r="F452" i="3"/>
  <c r="E452" i="3"/>
  <c r="K452" i="3"/>
  <c r="F451" i="3"/>
  <c r="E451" i="3"/>
  <c r="K451" i="3"/>
  <c r="F450" i="3"/>
  <c r="E450" i="3"/>
  <c r="K450" i="3"/>
  <c r="F449" i="3"/>
  <c r="E449" i="3"/>
  <c r="K449" i="3"/>
  <c r="F448" i="3"/>
  <c r="E448" i="3"/>
  <c r="K448" i="3"/>
  <c r="F447" i="3"/>
  <c r="E447" i="3"/>
  <c r="K447" i="3"/>
  <c r="F446" i="3"/>
  <c r="E446" i="3"/>
  <c r="K446" i="3"/>
  <c r="F445" i="3"/>
  <c r="E445" i="3"/>
  <c r="K445" i="3"/>
  <c r="F444" i="3"/>
  <c r="E444" i="3"/>
  <c r="K444" i="3"/>
  <c r="F443" i="3"/>
  <c r="E443" i="3"/>
  <c r="K443" i="3"/>
  <c r="F442" i="3"/>
  <c r="E442" i="3"/>
  <c r="K442" i="3"/>
  <c r="F441" i="3"/>
  <c r="E441" i="3"/>
  <c r="K441" i="3"/>
  <c r="F440" i="3"/>
  <c r="E440" i="3"/>
  <c r="K440" i="3"/>
  <c r="F439" i="3"/>
  <c r="E439" i="3"/>
  <c r="K439" i="3"/>
  <c r="F438" i="3"/>
  <c r="E438" i="3"/>
  <c r="K438" i="3"/>
  <c r="F437" i="3"/>
  <c r="E437" i="3"/>
  <c r="K437" i="3"/>
  <c r="F436" i="3"/>
  <c r="E436" i="3"/>
  <c r="K436" i="3"/>
  <c r="F435" i="3"/>
  <c r="E435" i="3"/>
  <c r="K435" i="3"/>
  <c r="F434" i="3"/>
  <c r="E434" i="3"/>
  <c r="K434" i="3"/>
  <c r="F433" i="3"/>
  <c r="E433" i="3"/>
  <c r="K433" i="3"/>
  <c r="F432" i="3"/>
  <c r="E432" i="3"/>
  <c r="K432" i="3"/>
  <c r="F431" i="3"/>
  <c r="E431" i="3"/>
  <c r="K431" i="3"/>
  <c r="F430" i="3"/>
  <c r="E430" i="3"/>
  <c r="K430" i="3"/>
  <c r="F429" i="3"/>
  <c r="E429" i="3"/>
  <c r="K429" i="3"/>
  <c r="F428" i="3"/>
  <c r="E428" i="3"/>
  <c r="K428" i="3"/>
  <c r="F427" i="3"/>
  <c r="E427" i="3"/>
  <c r="K427" i="3"/>
  <c r="F426" i="3"/>
  <c r="E426" i="3"/>
  <c r="K426" i="3"/>
  <c r="F425" i="3"/>
  <c r="E425" i="3"/>
  <c r="K425" i="3"/>
  <c r="F424" i="3"/>
  <c r="E424" i="3"/>
  <c r="K424" i="3"/>
  <c r="F423" i="3"/>
  <c r="E423" i="3"/>
  <c r="K423" i="3"/>
  <c r="F422" i="3"/>
  <c r="E422" i="3"/>
  <c r="K422" i="3"/>
  <c r="F421" i="3"/>
  <c r="E421" i="3"/>
  <c r="K421" i="3"/>
  <c r="F420" i="3"/>
  <c r="E420" i="3"/>
  <c r="K420" i="3"/>
  <c r="F419" i="3"/>
  <c r="E419" i="3"/>
  <c r="K419" i="3"/>
  <c r="F418" i="3"/>
  <c r="E418" i="3"/>
  <c r="K418" i="3"/>
  <c r="F417" i="3"/>
  <c r="E417" i="3"/>
  <c r="K417" i="3"/>
  <c r="F416" i="3"/>
  <c r="E416" i="3"/>
  <c r="K416" i="3"/>
  <c r="F415" i="3"/>
  <c r="E415" i="3"/>
  <c r="K415" i="3"/>
  <c r="F414" i="3"/>
  <c r="E414" i="3"/>
  <c r="K414" i="3"/>
  <c r="F413" i="3"/>
  <c r="E413" i="3"/>
  <c r="K413" i="3"/>
  <c r="F412" i="3"/>
  <c r="E412" i="3"/>
  <c r="K412" i="3"/>
  <c r="F411" i="3"/>
  <c r="E411" i="3"/>
  <c r="K411" i="3"/>
  <c r="F410" i="3"/>
  <c r="E410" i="3"/>
  <c r="K410" i="3"/>
  <c r="F409" i="3"/>
  <c r="E409" i="3"/>
  <c r="K409" i="3"/>
  <c r="F408" i="3"/>
  <c r="E408" i="3"/>
  <c r="K408" i="3"/>
  <c r="F407" i="3"/>
  <c r="E407" i="3"/>
  <c r="K407" i="3"/>
  <c r="F406" i="3"/>
  <c r="E406" i="3"/>
  <c r="K406" i="3"/>
  <c r="F405" i="3"/>
  <c r="E405" i="3"/>
  <c r="K405" i="3"/>
  <c r="F404" i="3"/>
  <c r="E404" i="3"/>
  <c r="K404" i="3"/>
  <c r="F403" i="3"/>
  <c r="E403" i="3"/>
  <c r="K403" i="3"/>
  <c r="F402" i="3"/>
  <c r="E402" i="3"/>
  <c r="K402" i="3"/>
  <c r="F401" i="3"/>
  <c r="E401" i="3"/>
  <c r="K401" i="3"/>
  <c r="F400" i="3"/>
  <c r="E400" i="3"/>
  <c r="K400" i="3"/>
  <c r="F399" i="3"/>
  <c r="E399" i="3"/>
  <c r="K399" i="3"/>
  <c r="F398" i="3"/>
  <c r="E398" i="3"/>
  <c r="K398" i="3"/>
  <c r="F397" i="3"/>
  <c r="E397" i="3"/>
  <c r="K397" i="3"/>
  <c r="F396" i="3"/>
  <c r="E396" i="3"/>
  <c r="K396" i="3"/>
  <c r="F395" i="3"/>
  <c r="E395" i="3"/>
  <c r="K395" i="3"/>
  <c r="F394" i="3"/>
  <c r="E394" i="3"/>
  <c r="K394" i="3"/>
  <c r="F393" i="3"/>
  <c r="E393" i="3"/>
  <c r="K393" i="3"/>
  <c r="F392" i="3"/>
  <c r="E392" i="3"/>
  <c r="K392" i="3"/>
  <c r="F391" i="3"/>
  <c r="E391" i="3"/>
  <c r="K391" i="3"/>
  <c r="F390" i="3"/>
  <c r="E390" i="3"/>
  <c r="K390" i="3"/>
  <c r="F389" i="3"/>
  <c r="E389" i="3"/>
  <c r="K389" i="3"/>
  <c r="F388" i="3"/>
  <c r="E388" i="3"/>
  <c r="K388" i="3"/>
  <c r="F387" i="3"/>
  <c r="E387" i="3"/>
  <c r="K387" i="3"/>
  <c r="F386" i="3"/>
  <c r="E386" i="3"/>
  <c r="K386" i="3"/>
  <c r="F385" i="3"/>
  <c r="E385" i="3"/>
  <c r="K385" i="3"/>
  <c r="F384" i="3"/>
  <c r="E384" i="3"/>
  <c r="K384" i="3"/>
  <c r="F383" i="3"/>
  <c r="E383" i="3"/>
  <c r="K383" i="3"/>
  <c r="F382" i="3"/>
  <c r="E382" i="3"/>
  <c r="K382" i="3"/>
  <c r="F381" i="3"/>
  <c r="E381" i="3"/>
  <c r="K381" i="3"/>
  <c r="F380" i="3"/>
  <c r="E380" i="3"/>
  <c r="K380" i="3"/>
  <c r="F379" i="3"/>
  <c r="E379" i="3"/>
  <c r="K379" i="3"/>
  <c r="F378" i="3"/>
  <c r="E378" i="3"/>
  <c r="K378" i="3"/>
  <c r="F377" i="3"/>
  <c r="E377" i="3"/>
  <c r="K377" i="3"/>
  <c r="F376" i="3"/>
  <c r="E376" i="3"/>
  <c r="K376" i="3"/>
  <c r="F375" i="3"/>
  <c r="E375" i="3"/>
  <c r="K375" i="3"/>
  <c r="F374" i="3"/>
  <c r="E374" i="3"/>
  <c r="K374" i="3"/>
  <c r="F373" i="3"/>
  <c r="E373" i="3"/>
  <c r="K373" i="3"/>
  <c r="F372" i="3"/>
  <c r="E372" i="3"/>
  <c r="K372" i="3"/>
  <c r="F371" i="3"/>
  <c r="E371" i="3"/>
  <c r="K371" i="3"/>
  <c r="F370" i="3"/>
  <c r="E370" i="3"/>
  <c r="K370" i="3"/>
  <c r="F369" i="3"/>
  <c r="E369" i="3"/>
  <c r="K369" i="3"/>
  <c r="F368" i="3"/>
  <c r="E368" i="3"/>
  <c r="K368" i="3"/>
  <c r="F367" i="3"/>
  <c r="E367" i="3"/>
  <c r="K367" i="3"/>
  <c r="F366" i="3"/>
  <c r="E366" i="3"/>
  <c r="K366" i="3"/>
  <c r="F365" i="3"/>
  <c r="E365" i="3"/>
  <c r="K365" i="3"/>
  <c r="F364" i="3"/>
  <c r="E364" i="3"/>
  <c r="K364" i="3"/>
  <c r="F363" i="3"/>
  <c r="E363" i="3"/>
  <c r="K363" i="3"/>
  <c r="F362" i="3"/>
  <c r="E362" i="3"/>
  <c r="K362" i="3"/>
  <c r="F361" i="3"/>
  <c r="E361" i="3"/>
  <c r="K361" i="3"/>
  <c r="F360" i="3"/>
  <c r="E360" i="3"/>
  <c r="K360" i="3"/>
  <c r="F359" i="3"/>
  <c r="E359" i="3"/>
  <c r="K359" i="3"/>
  <c r="F358" i="3"/>
  <c r="E358" i="3"/>
  <c r="K358" i="3"/>
  <c r="F357" i="3"/>
  <c r="E357" i="3"/>
  <c r="K357" i="3"/>
  <c r="F356" i="3"/>
  <c r="E356" i="3"/>
  <c r="K356" i="3"/>
  <c r="F355" i="3"/>
  <c r="E355" i="3"/>
  <c r="K355" i="3"/>
  <c r="F354" i="3"/>
  <c r="E354" i="3"/>
  <c r="K354" i="3"/>
  <c r="F353" i="3"/>
  <c r="E353" i="3"/>
  <c r="K353" i="3"/>
  <c r="F352" i="3"/>
  <c r="E352" i="3"/>
  <c r="K352" i="3"/>
  <c r="F351" i="3"/>
  <c r="E351" i="3"/>
  <c r="K351" i="3"/>
  <c r="F350" i="3"/>
  <c r="E350" i="3"/>
  <c r="K350" i="3"/>
  <c r="F349" i="3"/>
  <c r="E349" i="3"/>
  <c r="K349" i="3"/>
  <c r="F348" i="3"/>
  <c r="E348" i="3"/>
  <c r="K348" i="3"/>
  <c r="F347" i="3"/>
  <c r="E347" i="3"/>
  <c r="K347" i="3"/>
  <c r="F346" i="3"/>
  <c r="E346" i="3"/>
  <c r="K346" i="3"/>
  <c r="F345" i="3"/>
  <c r="E345" i="3"/>
  <c r="K345" i="3"/>
  <c r="F344" i="3"/>
  <c r="E344" i="3"/>
  <c r="K344" i="3"/>
  <c r="F343" i="3"/>
  <c r="E343" i="3"/>
  <c r="K343" i="3"/>
  <c r="F342" i="3"/>
  <c r="E342" i="3"/>
  <c r="K342" i="3"/>
  <c r="F341" i="3"/>
  <c r="E341" i="3"/>
  <c r="K341" i="3"/>
  <c r="F340" i="3"/>
  <c r="E340" i="3"/>
  <c r="K340" i="3"/>
  <c r="F339" i="3"/>
  <c r="E339" i="3"/>
  <c r="K339" i="3"/>
  <c r="F338" i="3"/>
  <c r="E338" i="3"/>
  <c r="K338" i="3"/>
  <c r="F337" i="3"/>
  <c r="E337" i="3"/>
  <c r="K337" i="3"/>
  <c r="F336" i="3"/>
  <c r="E336" i="3"/>
  <c r="K336" i="3"/>
  <c r="F335" i="3"/>
  <c r="E335" i="3"/>
  <c r="K335" i="3"/>
  <c r="F334" i="3"/>
  <c r="E334" i="3"/>
  <c r="K334" i="3"/>
  <c r="F333" i="3"/>
  <c r="E333" i="3"/>
  <c r="K333" i="3"/>
  <c r="F332" i="3"/>
  <c r="E332" i="3"/>
  <c r="K332" i="3"/>
  <c r="F331" i="3"/>
  <c r="E331" i="3"/>
  <c r="K331" i="3"/>
  <c r="F330" i="3"/>
  <c r="E330" i="3"/>
  <c r="K330" i="3"/>
  <c r="F329" i="3"/>
  <c r="E329" i="3"/>
  <c r="K329" i="3"/>
  <c r="F328" i="3"/>
  <c r="E328" i="3"/>
  <c r="K328" i="3"/>
  <c r="F327" i="3"/>
  <c r="E327" i="3"/>
  <c r="K327" i="3"/>
  <c r="F326" i="3"/>
  <c r="E326" i="3"/>
  <c r="K326" i="3"/>
  <c r="F325" i="3"/>
  <c r="E325" i="3"/>
  <c r="K325" i="3"/>
  <c r="F324" i="3"/>
  <c r="E324" i="3"/>
  <c r="K324" i="3"/>
  <c r="F323" i="3"/>
  <c r="E323" i="3"/>
  <c r="K323" i="3"/>
  <c r="F322" i="3"/>
  <c r="E322" i="3"/>
  <c r="K322" i="3"/>
  <c r="F321" i="3"/>
  <c r="E321" i="3"/>
  <c r="K321" i="3"/>
  <c r="F320" i="3"/>
  <c r="E320" i="3"/>
  <c r="K320" i="3"/>
  <c r="F319" i="3"/>
  <c r="E319" i="3"/>
  <c r="K319" i="3"/>
  <c r="F318" i="3"/>
  <c r="E318" i="3"/>
  <c r="K318" i="3"/>
  <c r="F317" i="3"/>
  <c r="E317" i="3"/>
  <c r="K317" i="3"/>
  <c r="F316" i="3"/>
  <c r="E316" i="3"/>
  <c r="K316" i="3"/>
  <c r="F315" i="3"/>
  <c r="E315" i="3"/>
  <c r="K315" i="3"/>
  <c r="F314" i="3"/>
  <c r="E314" i="3"/>
  <c r="K314" i="3"/>
  <c r="F313" i="3"/>
  <c r="E313" i="3"/>
  <c r="K313" i="3"/>
  <c r="F312" i="3"/>
  <c r="E312" i="3"/>
  <c r="K312" i="3"/>
  <c r="F311" i="3"/>
  <c r="E311" i="3"/>
  <c r="K311" i="3"/>
  <c r="F310" i="3"/>
  <c r="E310" i="3"/>
  <c r="K310" i="3"/>
  <c r="F309" i="3"/>
  <c r="E309" i="3"/>
  <c r="K309" i="3"/>
  <c r="F308" i="3"/>
  <c r="E308" i="3"/>
  <c r="K308" i="3"/>
  <c r="F307" i="3"/>
  <c r="E307" i="3"/>
  <c r="K307" i="3"/>
  <c r="F306" i="3"/>
  <c r="E306" i="3"/>
  <c r="K306" i="3"/>
  <c r="F305" i="3"/>
  <c r="E305" i="3"/>
  <c r="K305" i="3"/>
  <c r="F304" i="3"/>
  <c r="E304" i="3"/>
  <c r="K304" i="3"/>
  <c r="F303" i="3"/>
  <c r="E303" i="3"/>
  <c r="K303" i="3"/>
  <c r="F302" i="3"/>
  <c r="E302" i="3"/>
  <c r="K302" i="3"/>
  <c r="F301" i="3"/>
  <c r="E301" i="3"/>
  <c r="K301" i="3"/>
  <c r="F300" i="3"/>
  <c r="E300" i="3"/>
  <c r="K300" i="3"/>
  <c r="F299" i="3"/>
  <c r="E299" i="3"/>
  <c r="K299" i="3"/>
  <c r="F298" i="3"/>
  <c r="E298" i="3"/>
  <c r="K298" i="3"/>
  <c r="F297" i="3"/>
  <c r="E297" i="3"/>
  <c r="K297" i="3"/>
  <c r="F296" i="3"/>
  <c r="E296" i="3"/>
  <c r="K296" i="3"/>
  <c r="F295" i="3"/>
  <c r="E295" i="3"/>
  <c r="K295" i="3"/>
  <c r="F294" i="3"/>
  <c r="E294" i="3"/>
  <c r="K294" i="3"/>
  <c r="F293" i="3"/>
  <c r="E293" i="3"/>
  <c r="K293" i="3"/>
  <c r="F292" i="3"/>
  <c r="E292" i="3"/>
  <c r="K292" i="3"/>
  <c r="F291" i="3"/>
  <c r="E291" i="3"/>
  <c r="K291" i="3"/>
  <c r="F290" i="3"/>
  <c r="E290" i="3"/>
  <c r="K290" i="3"/>
  <c r="F289" i="3"/>
  <c r="E289" i="3"/>
  <c r="K289" i="3"/>
  <c r="F288" i="3"/>
  <c r="E288" i="3"/>
  <c r="K288" i="3"/>
  <c r="F287" i="3"/>
  <c r="E287" i="3"/>
  <c r="K287" i="3"/>
  <c r="F286" i="3"/>
  <c r="E286" i="3"/>
  <c r="K286" i="3"/>
  <c r="F285" i="3"/>
  <c r="E285" i="3"/>
  <c r="K285" i="3"/>
  <c r="F284" i="3"/>
  <c r="E284" i="3"/>
  <c r="K284" i="3"/>
  <c r="F283" i="3"/>
  <c r="E283" i="3"/>
  <c r="K283" i="3"/>
  <c r="F282" i="3"/>
  <c r="E282" i="3"/>
  <c r="K282" i="3"/>
  <c r="F281" i="3"/>
  <c r="E281" i="3"/>
  <c r="K281" i="3"/>
  <c r="F280" i="3"/>
  <c r="E280" i="3"/>
  <c r="K280" i="3"/>
  <c r="F279" i="3"/>
  <c r="E279" i="3"/>
  <c r="K279" i="3"/>
  <c r="F278" i="3"/>
  <c r="E278" i="3"/>
  <c r="K278" i="3"/>
  <c r="F277" i="3"/>
  <c r="E277" i="3"/>
  <c r="K277" i="3"/>
  <c r="F276" i="3"/>
  <c r="E276" i="3"/>
  <c r="K276" i="3"/>
  <c r="F275" i="3"/>
  <c r="E275" i="3"/>
  <c r="K275" i="3"/>
  <c r="F274" i="3"/>
  <c r="E274" i="3"/>
  <c r="K274" i="3"/>
  <c r="F273" i="3"/>
  <c r="E273" i="3"/>
  <c r="K273" i="3"/>
  <c r="F272" i="3"/>
  <c r="E272" i="3"/>
  <c r="K272" i="3"/>
  <c r="F271" i="3"/>
  <c r="E271" i="3"/>
  <c r="K271" i="3"/>
  <c r="F270" i="3"/>
  <c r="E270" i="3"/>
  <c r="K270" i="3"/>
  <c r="F269" i="3"/>
  <c r="E269" i="3"/>
  <c r="K269" i="3"/>
  <c r="F268" i="3"/>
  <c r="E268" i="3"/>
  <c r="K268" i="3"/>
  <c r="F267" i="3"/>
  <c r="E267" i="3"/>
  <c r="K267" i="3"/>
  <c r="F266" i="3"/>
  <c r="E266" i="3"/>
  <c r="K266" i="3"/>
  <c r="F265" i="3"/>
  <c r="E265" i="3"/>
  <c r="K265" i="3"/>
  <c r="F264" i="3"/>
  <c r="E264" i="3"/>
  <c r="K264" i="3"/>
  <c r="F263" i="3"/>
  <c r="E263" i="3"/>
  <c r="K263" i="3"/>
  <c r="F262" i="3"/>
  <c r="E262" i="3"/>
  <c r="K262" i="3"/>
  <c r="F261" i="3"/>
  <c r="E261" i="3"/>
  <c r="K261" i="3"/>
  <c r="F260" i="3"/>
  <c r="E260" i="3"/>
  <c r="K260" i="3"/>
  <c r="F259" i="3"/>
  <c r="E259" i="3"/>
  <c r="K259" i="3"/>
  <c r="F258" i="3"/>
  <c r="E258" i="3"/>
  <c r="K258" i="3"/>
  <c r="F257" i="3"/>
  <c r="E257" i="3"/>
  <c r="K257" i="3"/>
  <c r="F256" i="3"/>
  <c r="E256" i="3"/>
  <c r="K256" i="3"/>
  <c r="F255" i="3"/>
  <c r="E255" i="3"/>
  <c r="K255" i="3"/>
  <c r="F254" i="3"/>
  <c r="E254" i="3"/>
  <c r="K254" i="3"/>
  <c r="F253" i="3"/>
  <c r="E253" i="3"/>
  <c r="K253" i="3"/>
  <c r="F252" i="3"/>
  <c r="E252" i="3"/>
  <c r="K252" i="3"/>
  <c r="F251" i="3"/>
  <c r="E251" i="3"/>
  <c r="K251" i="3"/>
  <c r="F250" i="3"/>
  <c r="E250" i="3"/>
  <c r="K250" i="3"/>
  <c r="F249" i="3"/>
  <c r="E249" i="3"/>
  <c r="K249" i="3"/>
  <c r="F248" i="3"/>
  <c r="E248" i="3"/>
  <c r="K248" i="3"/>
  <c r="F247" i="3"/>
  <c r="E247" i="3"/>
  <c r="K247" i="3"/>
  <c r="F246" i="3"/>
  <c r="E246" i="3"/>
  <c r="K246" i="3"/>
  <c r="F245" i="3"/>
  <c r="E245" i="3"/>
  <c r="K245" i="3"/>
  <c r="F244" i="3"/>
  <c r="E244" i="3"/>
  <c r="K244" i="3"/>
  <c r="F243" i="3"/>
  <c r="E243" i="3"/>
  <c r="K243" i="3"/>
  <c r="F242" i="3"/>
  <c r="E242" i="3"/>
  <c r="K242" i="3"/>
  <c r="F241" i="3"/>
  <c r="E241" i="3"/>
  <c r="K241" i="3"/>
  <c r="F240" i="3"/>
  <c r="E240" i="3"/>
  <c r="K240" i="3"/>
  <c r="F239" i="3"/>
  <c r="E239" i="3"/>
  <c r="K239" i="3"/>
  <c r="F238" i="3"/>
  <c r="E238" i="3"/>
  <c r="K238" i="3"/>
  <c r="F237" i="3"/>
  <c r="E237" i="3"/>
  <c r="K237" i="3"/>
  <c r="F236" i="3"/>
  <c r="E236" i="3"/>
  <c r="K236" i="3"/>
  <c r="F235" i="3"/>
  <c r="E235" i="3"/>
  <c r="K235" i="3"/>
  <c r="F234" i="3"/>
  <c r="E234" i="3"/>
  <c r="K234" i="3"/>
  <c r="F233" i="3"/>
  <c r="E233" i="3"/>
  <c r="K233" i="3"/>
  <c r="F232" i="3"/>
  <c r="E232" i="3"/>
  <c r="K232" i="3"/>
  <c r="F231" i="3"/>
  <c r="E231" i="3"/>
  <c r="K231" i="3"/>
  <c r="F230" i="3"/>
  <c r="E230" i="3"/>
  <c r="K230" i="3"/>
  <c r="F229" i="3"/>
  <c r="E229" i="3"/>
  <c r="K229" i="3"/>
  <c r="F228" i="3"/>
  <c r="E228" i="3"/>
  <c r="K228" i="3"/>
  <c r="F227" i="3"/>
  <c r="E227" i="3"/>
  <c r="K227" i="3"/>
  <c r="F226" i="3"/>
  <c r="E226" i="3"/>
  <c r="K226" i="3"/>
  <c r="F225" i="3"/>
  <c r="E225" i="3"/>
  <c r="K225" i="3"/>
  <c r="F224" i="3"/>
  <c r="E224" i="3"/>
  <c r="K224" i="3"/>
  <c r="F223" i="3"/>
  <c r="E223" i="3"/>
  <c r="K223" i="3"/>
  <c r="F222" i="3"/>
  <c r="E222" i="3"/>
  <c r="K222" i="3"/>
  <c r="F221" i="3"/>
  <c r="E221" i="3"/>
  <c r="K221" i="3"/>
  <c r="F220" i="3"/>
  <c r="E220" i="3"/>
  <c r="K220" i="3"/>
  <c r="F219" i="3"/>
  <c r="E219" i="3"/>
  <c r="K219" i="3"/>
  <c r="F218" i="3"/>
  <c r="E218" i="3"/>
  <c r="K218" i="3"/>
  <c r="F217" i="3"/>
  <c r="E217" i="3"/>
  <c r="K217" i="3"/>
  <c r="F216" i="3"/>
  <c r="E216" i="3"/>
  <c r="K216" i="3"/>
  <c r="F215" i="3"/>
  <c r="E215" i="3"/>
  <c r="K215" i="3"/>
  <c r="F214" i="3"/>
  <c r="E214" i="3"/>
  <c r="K214" i="3"/>
  <c r="F213" i="3"/>
  <c r="E213" i="3"/>
  <c r="K213" i="3"/>
  <c r="F212" i="3"/>
  <c r="E212" i="3"/>
  <c r="K212" i="3"/>
  <c r="F211" i="3"/>
  <c r="E211" i="3"/>
  <c r="K211" i="3"/>
  <c r="F210" i="3"/>
  <c r="E210" i="3"/>
  <c r="K210" i="3"/>
  <c r="F209" i="3"/>
  <c r="E209" i="3"/>
  <c r="K209" i="3"/>
  <c r="F208" i="3"/>
  <c r="E208" i="3"/>
  <c r="K208" i="3"/>
  <c r="F207" i="3"/>
  <c r="E207" i="3"/>
  <c r="K207" i="3"/>
  <c r="F206" i="3"/>
  <c r="E206" i="3"/>
  <c r="K206" i="3"/>
  <c r="F205" i="3"/>
  <c r="E205" i="3"/>
  <c r="K205" i="3"/>
  <c r="F204" i="3"/>
  <c r="E204" i="3"/>
  <c r="K204" i="3"/>
  <c r="F203" i="3"/>
  <c r="E203" i="3"/>
  <c r="K203" i="3"/>
  <c r="F202" i="3"/>
  <c r="E202" i="3"/>
  <c r="K202" i="3"/>
  <c r="F201" i="3"/>
  <c r="E201" i="3"/>
  <c r="K201" i="3"/>
  <c r="F200" i="3"/>
  <c r="E200" i="3"/>
  <c r="K200" i="3"/>
  <c r="F199" i="3"/>
  <c r="E199" i="3"/>
  <c r="K199" i="3"/>
  <c r="F198" i="3"/>
  <c r="E198" i="3"/>
  <c r="K198" i="3"/>
  <c r="F197" i="3"/>
  <c r="E197" i="3"/>
  <c r="K197" i="3"/>
  <c r="F196" i="3"/>
  <c r="E196" i="3"/>
  <c r="K196" i="3"/>
  <c r="F195" i="3"/>
  <c r="E195" i="3"/>
  <c r="K195" i="3"/>
  <c r="F194" i="3"/>
  <c r="E194" i="3"/>
  <c r="K194" i="3"/>
  <c r="F193" i="3"/>
  <c r="E193" i="3"/>
  <c r="K193" i="3"/>
  <c r="F192" i="3"/>
  <c r="E192" i="3"/>
  <c r="K192" i="3"/>
  <c r="F191" i="3"/>
  <c r="E191" i="3"/>
  <c r="K191" i="3"/>
  <c r="F190" i="3"/>
  <c r="E190" i="3"/>
  <c r="K190" i="3"/>
  <c r="F189" i="3"/>
  <c r="E189" i="3"/>
  <c r="K189" i="3"/>
  <c r="F188" i="3"/>
  <c r="E188" i="3"/>
  <c r="K188" i="3"/>
  <c r="F187" i="3"/>
  <c r="E187" i="3"/>
  <c r="K187" i="3"/>
  <c r="F186" i="3"/>
  <c r="E186" i="3"/>
  <c r="K186" i="3"/>
  <c r="F185" i="3"/>
  <c r="E185" i="3"/>
  <c r="K185" i="3"/>
  <c r="F184" i="3"/>
  <c r="E184" i="3"/>
  <c r="K184" i="3"/>
  <c r="F183" i="3"/>
  <c r="E183" i="3"/>
  <c r="K183" i="3"/>
  <c r="F182" i="3"/>
  <c r="E182" i="3"/>
  <c r="K182" i="3"/>
  <c r="F181" i="3"/>
  <c r="E181" i="3"/>
  <c r="K181" i="3"/>
  <c r="F180" i="3"/>
  <c r="E180" i="3"/>
  <c r="K180" i="3"/>
  <c r="F179" i="3"/>
  <c r="E179" i="3"/>
  <c r="K179" i="3"/>
  <c r="F178" i="3"/>
  <c r="E178" i="3"/>
  <c r="K178" i="3"/>
  <c r="F177" i="3"/>
  <c r="E177" i="3"/>
  <c r="K177" i="3"/>
  <c r="F176" i="3"/>
  <c r="E176" i="3"/>
  <c r="K176" i="3"/>
  <c r="F175" i="3"/>
  <c r="E175" i="3"/>
  <c r="K175" i="3"/>
  <c r="F174" i="3"/>
  <c r="E174" i="3"/>
  <c r="K174" i="3"/>
  <c r="F173" i="3"/>
  <c r="E173" i="3"/>
  <c r="K173" i="3"/>
  <c r="F172" i="3"/>
  <c r="E172" i="3"/>
  <c r="K172" i="3"/>
  <c r="F171" i="3"/>
  <c r="E171" i="3"/>
  <c r="K171" i="3"/>
  <c r="F170" i="3"/>
  <c r="E170" i="3"/>
  <c r="K170" i="3"/>
  <c r="F169" i="3"/>
  <c r="E169" i="3"/>
  <c r="K169" i="3"/>
  <c r="F168" i="3"/>
  <c r="E168" i="3"/>
  <c r="K168" i="3"/>
  <c r="F167" i="3"/>
  <c r="E167" i="3"/>
  <c r="K167" i="3"/>
  <c r="F166" i="3"/>
  <c r="E166" i="3"/>
  <c r="K166" i="3"/>
  <c r="F165" i="3"/>
  <c r="E165" i="3"/>
  <c r="K165" i="3"/>
  <c r="F164" i="3"/>
  <c r="E164" i="3"/>
  <c r="K164" i="3"/>
  <c r="F163" i="3"/>
  <c r="E163" i="3"/>
  <c r="K163" i="3"/>
  <c r="F162" i="3"/>
  <c r="E162" i="3"/>
  <c r="K162" i="3"/>
  <c r="F161" i="3"/>
  <c r="E161" i="3"/>
  <c r="K161" i="3"/>
  <c r="F160" i="3"/>
  <c r="E160" i="3"/>
  <c r="K160" i="3"/>
  <c r="F159" i="3"/>
  <c r="E159" i="3"/>
  <c r="K159" i="3"/>
  <c r="F158" i="3"/>
  <c r="E158" i="3"/>
  <c r="K158" i="3"/>
  <c r="F157" i="3"/>
  <c r="E157" i="3"/>
  <c r="K157" i="3"/>
  <c r="F156" i="3"/>
  <c r="E156" i="3"/>
  <c r="K156" i="3"/>
  <c r="F155" i="3"/>
  <c r="E155" i="3"/>
  <c r="K155" i="3"/>
  <c r="F154" i="3"/>
  <c r="E154" i="3"/>
  <c r="K154" i="3"/>
  <c r="F153" i="3"/>
  <c r="E153" i="3"/>
  <c r="K153" i="3"/>
  <c r="F152" i="3"/>
  <c r="E152" i="3"/>
  <c r="K152" i="3"/>
  <c r="F151" i="3"/>
  <c r="E151" i="3"/>
  <c r="K151" i="3"/>
  <c r="F150" i="3"/>
  <c r="E150" i="3"/>
  <c r="K150" i="3"/>
  <c r="F149" i="3"/>
  <c r="E149" i="3"/>
  <c r="K149" i="3"/>
  <c r="F148" i="3"/>
  <c r="E148" i="3"/>
  <c r="K148" i="3"/>
  <c r="F147" i="3"/>
  <c r="E147" i="3"/>
  <c r="K147" i="3"/>
  <c r="F146" i="3"/>
  <c r="E146" i="3"/>
  <c r="K146" i="3"/>
  <c r="F145" i="3"/>
  <c r="E145" i="3"/>
  <c r="K145" i="3"/>
  <c r="F144" i="3"/>
  <c r="E144" i="3"/>
  <c r="K144" i="3"/>
  <c r="F143" i="3"/>
  <c r="E143" i="3"/>
  <c r="K143" i="3"/>
  <c r="F142" i="3"/>
  <c r="E142" i="3"/>
  <c r="K142" i="3"/>
  <c r="F141" i="3"/>
  <c r="E141" i="3"/>
  <c r="K141" i="3"/>
  <c r="F140" i="3"/>
  <c r="E140" i="3"/>
  <c r="K140" i="3"/>
  <c r="F139" i="3"/>
  <c r="E139" i="3"/>
  <c r="K139" i="3"/>
  <c r="F138" i="3"/>
  <c r="E138" i="3"/>
  <c r="K138" i="3"/>
  <c r="F137" i="3"/>
  <c r="E137" i="3"/>
  <c r="K137" i="3"/>
  <c r="F136" i="3"/>
  <c r="E136" i="3"/>
  <c r="K136" i="3"/>
  <c r="F135" i="3"/>
  <c r="E135" i="3"/>
  <c r="K135" i="3"/>
  <c r="F134" i="3"/>
  <c r="E134" i="3"/>
  <c r="K134" i="3"/>
  <c r="F133" i="3"/>
  <c r="E133" i="3"/>
  <c r="K133" i="3"/>
  <c r="F132" i="3"/>
  <c r="E132" i="3"/>
  <c r="K132" i="3"/>
  <c r="F131" i="3"/>
  <c r="E131" i="3"/>
  <c r="K131" i="3"/>
  <c r="F130" i="3"/>
  <c r="E130" i="3"/>
  <c r="K130" i="3"/>
  <c r="F129" i="3"/>
  <c r="E129" i="3"/>
  <c r="K129" i="3"/>
  <c r="F128" i="3"/>
  <c r="E128" i="3"/>
  <c r="K128" i="3"/>
  <c r="F127" i="3"/>
  <c r="E127" i="3"/>
  <c r="K127" i="3"/>
  <c r="F126" i="3"/>
  <c r="E126" i="3"/>
  <c r="K126" i="3"/>
  <c r="F125" i="3"/>
  <c r="E125" i="3"/>
  <c r="K125" i="3"/>
  <c r="F124" i="3"/>
  <c r="E124" i="3"/>
  <c r="K124" i="3"/>
  <c r="F123" i="3"/>
  <c r="E123" i="3"/>
  <c r="K123" i="3"/>
  <c r="F122" i="3"/>
  <c r="E122" i="3"/>
  <c r="K122" i="3"/>
  <c r="F121" i="3"/>
  <c r="E121" i="3"/>
  <c r="K121" i="3"/>
  <c r="F120" i="3"/>
  <c r="E120" i="3"/>
  <c r="K120" i="3"/>
  <c r="F119" i="3"/>
  <c r="E119" i="3"/>
  <c r="K119" i="3"/>
  <c r="F118" i="3"/>
  <c r="E118" i="3"/>
  <c r="K118" i="3"/>
  <c r="F117" i="3"/>
  <c r="E117" i="3"/>
  <c r="K117" i="3"/>
  <c r="F116" i="3"/>
  <c r="E116" i="3"/>
  <c r="K116" i="3"/>
  <c r="F115" i="3"/>
  <c r="E115" i="3"/>
  <c r="K115" i="3"/>
  <c r="F114" i="3"/>
  <c r="E114" i="3"/>
  <c r="K114" i="3"/>
  <c r="F113" i="3"/>
  <c r="E113" i="3"/>
  <c r="K113" i="3"/>
  <c r="F112" i="3"/>
  <c r="E112" i="3"/>
  <c r="K112" i="3"/>
  <c r="F111" i="3"/>
  <c r="E111" i="3"/>
  <c r="K111" i="3"/>
  <c r="F110" i="3"/>
  <c r="E110" i="3"/>
  <c r="K110" i="3"/>
  <c r="F109" i="3"/>
  <c r="E109" i="3"/>
  <c r="K109" i="3"/>
  <c r="F108" i="3"/>
  <c r="E108" i="3"/>
  <c r="K108" i="3"/>
  <c r="F107" i="3"/>
  <c r="E107" i="3"/>
  <c r="K107" i="3"/>
  <c r="F106" i="3"/>
  <c r="E106" i="3"/>
  <c r="K106" i="3"/>
  <c r="F105" i="3"/>
  <c r="E105" i="3"/>
  <c r="K105" i="3"/>
  <c r="F104" i="3"/>
  <c r="E104" i="3"/>
  <c r="K104" i="3"/>
  <c r="F103" i="3"/>
  <c r="E103" i="3"/>
  <c r="K103" i="3"/>
  <c r="F102" i="3"/>
  <c r="E102" i="3"/>
  <c r="K102" i="3"/>
  <c r="F101" i="3"/>
  <c r="E101" i="3"/>
  <c r="K101" i="3"/>
  <c r="F100" i="3"/>
  <c r="E100" i="3"/>
  <c r="K100" i="3"/>
  <c r="F99" i="3"/>
  <c r="E99" i="3"/>
  <c r="K99" i="3"/>
  <c r="F98" i="3"/>
  <c r="E98" i="3"/>
  <c r="K98" i="3"/>
  <c r="F97" i="3"/>
  <c r="E97" i="3"/>
  <c r="K97" i="3"/>
  <c r="F96" i="3"/>
  <c r="E96" i="3"/>
  <c r="K96" i="3"/>
  <c r="F95" i="3"/>
  <c r="E95" i="3"/>
  <c r="K95" i="3"/>
  <c r="F94" i="3"/>
  <c r="E94" i="3"/>
  <c r="K94" i="3"/>
  <c r="F93" i="3"/>
  <c r="E93" i="3"/>
  <c r="K93" i="3"/>
  <c r="F92" i="3"/>
  <c r="E92" i="3"/>
  <c r="K92" i="3"/>
  <c r="F91" i="3"/>
  <c r="E91" i="3"/>
  <c r="K91" i="3"/>
  <c r="F90" i="3"/>
  <c r="E90" i="3"/>
  <c r="K90" i="3"/>
  <c r="F89" i="3"/>
  <c r="E89" i="3"/>
  <c r="K89" i="3"/>
  <c r="F88" i="3"/>
  <c r="E88" i="3"/>
  <c r="K88" i="3"/>
  <c r="F87" i="3"/>
  <c r="E87" i="3"/>
  <c r="K87" i="3"/>
  <c r="F86" i="3"/>
  <c r="E86" i="3"/>
  <c r="K86" i="3"/>
  <c r="F85" i="3"/>
  <c r="E85" i="3"/>
  <c r="K85" i="3"/>
  <c r="F84" i="3"/>
  <c r="E84" i="3"/>
  <c r="K84" i="3"/>
  <c r="F83" i="3"/>
  <c r="E83" i="3"/>
  <c r="K83" i="3"/>
  <c r="F82" i="3"/>
  <c r="E82" i="3"/>
  <c r="K82" i="3"/>
  <c r="F81" i="3"/>
  <c r="E81" i="3"/>
  <c r="K81" i="3"/>
  <c r="F80" i="3"/>
  <c r="E80" i="3"/>
  <c r="K80" i="3"/>
  <c r="F79" i="3"/>
  <c r="E79" i="3"/>
  <c r="K79" i="3"/>
  <c r="F78" i="3"/>
  <c r="E78" i="3"/>
  <c r="K78" i="3"/>
  <c r="F77" i="3"/>
  <c r="E77" i="3"/>
  <c r="K77" i="3"/>
  <c r="F76" i="3"/>
  <c r="E76" i="3"/>
  <c r="K76" i="3"/>
  <c r="F75" i="3"/>
  <c r="E75" i="3"/>
  <c r="K75" i="3"/>
  <c r="F74" i="3"/>
  <c r="E74" i="3"/>
  <c r="K74" i="3"/>
  <c r="F73" i="3"/>
  <c r="E73" i="3"/>
  <c r="K73" i="3"/>
  <c r="F72" i="3"/>
  <c r="E72" i="3"/>
  <c r="K72" i="3"/>
  <c r="F71" i="3"/>
  <c r="E71" i="3"/>
  <c r="K71" i="3"/>
  <c r="F70" i="3"/>
  <c r="E70" i="3"/>
  <c r="K70" i="3"/>
  <c r="F69" i="3"/>
  <c r="E69" i="3"/>
  <c r="K69" i="3"/>
  <c r="F68" i="3"/>
  <c r="E68" i="3"/>
  <c r="K68" i="3"/>
  <c r="F67" i="3"/>
  <c r="E67" i="3"/>
  <c r="K67" i="3"/>
  <c r="F66" i="3"/>
  <c r="E66" i="3"/>
  <c r="K66" i="3"/>
  <c r="F65" i="3"/>
  <c r="E65" i="3"/>
  <c r="K65" i="3"/>
  <c r="F64" i="3"/>
  <c r="E64" i="3"/>
  <c r="K64" i="3"/>
  <c r="F63" i="3"/>
  <c r="E63" i="3"/>
  <c r="K63" i="3"/>
  <c r="F62" i="3"/>
  <c r="E62" i="3"/>
  <c r="K62" i="3"/>
  <c r="F61" i="3"/>
  <c r="E61" i="3"/>
  <c r="K61" i="3"/>
  <c r="F60" i="3"/>
  <c r="E60" i="3"/>
  <c r="K60" i="3"/>
  <c r="F59" i="3"/>
  <c r="E59" i="3"/>
  <c r="K59" i="3"/>
  <c r="F58" i="3"/>
  <c r="E58" i="3"/>
  <c r="K58" i="3"/>
  <c r="F57" i="3"/>
  <c r="E57" i="3"/>
  <c r="K57" i="3"/>
  <c r="F56" i="3"/>
  <c r="E56" i="3"/>
  <c r="K56" i="3"/>
  <c r="F55" i="3"/>
  <c r="E55" i="3"/>
  <c r="K55" i="3"/>
  <c r="F54" i="3"/>
  <c r="E54" i="3"/>
  <c r="K54" i="3"/>
  <c r="F53" i="3"/>
  <c r="E53" i="3"/>
  <c r="K53" i="3"/>
  <c r="F52" i="3"/>
  <c r="E52" i="3"/>
  <c r="K52" i="3"/>
  <c r="F51" i="3"/>
  <c r="E51" i="3"/>
  <c r="K51" i="3"/>
  <c r="F50" i="3"/>
  <c r="E50" i="3"/>
  <c r="K50" i="3"/>
  <c r="F49" i="3"/>
  <c r="E49" i="3"/>
  <c r="K49" i="3"/>
  <c r="F48" i="3"/>
  <c r="E48" i="3"/>
  <c r="K48" i="3"/>
  <c r="F47" i="3"/>
  <c r="E47" i="3"/>
  <c r="K47" i="3"/>
  <c r="F46" i="3"/>
  <c r="E46" i="3"/>
  <c r="K46" i="3"/>
  <c r="F45" i="3"/>
  <c r="E45" i="3"/>
  <c r="K45" i="3"/>
  <c r="F44" i="3"/>
  <c r="E44" i="3"/>
  <c r="K44" i="3"/>
  <c r="F43" i="3"/>
  <c r="E43" i="3"/>
  <c r="K43" i="3"/>
  <c r="F42" i="3"/>
  <c r="E42" i="3"/>
  <c r="K42" i="3"/>
  <c r="F41" i="3"/>
  <c r="E41" i="3"/>
  <c r="K41" i="3"/>
  <c r="F40" i="3"/>
  <c r="E40" i="3"/>
  <c r="K40" i="3"/>
  <c r="F39" i="3"/>
  <c r="E39" i="3"/>
  <c r="K39" i="3"/>
  <c r="F38" i="3"/>
  <c r="E38" i="3"/>
  <c r="K38" i="3"/>
  <c r="F37" i="3"/>
  <c r="E37" i="3"/>
  <c r="K37" i="3"/>
  <c r="F36" i="3"/>
  <c r="E36" i="3"/>
  <c r="K36" i="3"/>
  <c r="F35" i="3"/>
  <c r="E35" i="3"/>
  <c r="K35" i="3"/>
  <c r="F34" i="3"/>
  <c r="E34" i="3"/>
  <c r="K34" i="3"/>
  <c r="F33" i="3"/>
  <c r="E33" i="3"/>
  <c r="K33" i="3"/>
  <c r="F32" i="3"/>
  <c r="E32" i="3"/>
  <c r="K32" i="3"/>
  <c r="F31" i="3"/>
  <c r="E31" i="3"/>
  <c r="K31" i="3"/>
  <c r="F30" i="3"/>
  <c r="E30" i="3"/>
  <c r="K30" i="3"/>
  <c r="F29" i="3"/>
  <c r="E29" i="3"/>
  <c r="K29" i="3"/>
  <c r="F28" i="3"/>
  <c r="E28" i="3"/>
  <c r="K28" i="3"/>
  <c r="F27" i="3"/>
  <c r="E27" i="3"/>
  <c r="K27" i="3"/>
  <c r="F26" i="3"/>
  <c r="E26" i="3"/>
  <c r="K26" i="3"/>
  <c r="F25" i="3"/>
  <c r="E25" i="3"/>
  <c r="K25" i="3"/>
  <c r="F24" i="3"/>
  <c r="E24" i="3"/>
  <c r="K24" i="3"/>
  <c r="F23" i="3"/>
  <c r="E23" i="3"/>
  <c r="K23" i="3"/>
  <c r="F22" i="3"/>
  <c r="E22" i="3"/>
  <c r="K22" i="3"/>
  <c r="F21" i="3"/>
  <c r="E21" i="3"/>
  <c r="K21" i="3"/>
  <c r="F20" i="3"/>
  <c r="E20" i="3"/>
  <c r="K20" i="3"/>
  <c r="F19" i="3"/>
  <c r="E19" i="3"/>
  <c r="K19" i="3"/>
  <c r="F18" i="3"/>
  <c r="E18" i="3"/>
  <c r="K18" i="3"/>
  <c r="F17" i="3"/>
  <c r="E17" i="3"/>
  <c r="K17" i="3"/>
  <c r="F16" i="3"/>
  <c r="E16" i="3"/>
  <c r="K16" i="3"/>
  <c r="F15" i="3"/>
  <c r="E15" i="3"/>
  <c r="K15" i="3"/>
  <c r="F14" i="3"/>
  <c r="E14" i="3"/>
  <c r="K14" i="3"/>
  <c r="F13" i="3"/>
  <c r="E13" i="3"/>
  <c r="K13" i="3"/>
  <c r="F12" i="3"/>
  <c r="E12" i="3"/>
  <c r="K12" i="3"/>
  <c r="F11" i="3"/>
  <c r="E11" i="3"/>
  <c r="K11" i="3"/>
  <c r="F10" i="3"/>
  <c r="E10" i="3"/>
  <c r="K10" i="3"/>
  <c r="F9" i="3"/>
  <c r="E9" i="3"/>
  <c r="K9" i="3"/>
  <c r="F8" i="3"/>
  <c r="E8" i="3"/>
  <c r="K8" i="3"/>
  <c r="F7" i="3"/>
  <c r="E7" i="3"/>
  <c r="K7" i="3"/>
  <c r="F6" i="3"/>
  <c r="E6" i="3"/>
  <c r="K6" i="3"/>
  <c r="F5" i="3"/>
  <c r="E5" i="3"/>
  <c r="K5" i="3"/>
  <c r="F4" i="3"/>
  <c r="E4" i="3"/>
  <c r="K4" i="3"/>
  <c r="F3" i="3"/>
  <c r="E3" i="3"/>
  <c r="B2" i="3"/>
  <c r="K3" i="3" s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M4" i="1" s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2" i="1"/>
  <c r="E2" i="1" s="1"/>
  <c r="K13" i="10"/>
  <c r="K12" i="10"/>
  <c r="K189" i="7" l="1"/>
  <c r="K443" i="12"/>
  <c r="K467" i="12"/>
  <c r="K404" i="12"/>
  <c r="S4" i="12"/>
  <c r="K413" i="5"/>
  <c r="K305" i="5"/>
  <c r="K353" i="5"/>
  <c r="K435" i="6"/>
  <c r="K434" i="6"/>
  <c r="K341" i="5"/>
  <c r="K75" i="6"/>
  <c r="K87" i="6"/>
  <c r="K159" i="6"/>
  <c r="K339" i="6"/>
  <c r="K351" i="6"/>
  <c r="K411" i="6"/>
  <c r="K423" i="6"/>
  <c r="K498" i="7"/>
  <c r="K486" i="7"/>
  <c r="K14" i="5"/>
  <c r="K302" i="5"/>
  <c r="K481" i="8"/>
  <c r="K469" i="8"/>
  <c r="K457" i="8"/>
  <c r="K445" i="8"/>
  <c r="K433" i="8"/>
  <c r="K421" i="8"/>
  <c r="K409" i="8"/>
  <c r="K397" i="8"/>
  <c r="K385" i="8"/>
  <c r="K373" i="8"/>
  <c r="K361" i="8"/>
  <c r="K349" i="8"/>
  <c r="K337" i="8"/>
  <c r="K325" i="8"/>
  <c r="K313" i="8"/>
  <c r="K301" i="8"/>
  <c r="K289" i="8"/>
  <c r="K277" i="8"/>
  <c r="K265" i="8"/>
  <c r="K253" i="8"/>
  <c r="K241" i="8"/>
  <c r="K229" i="8"/>
  <c r="K217" i="8"/>
  <c r="K205" i="8"/>
  <c r="K181" i="8"/>
  <c r="K169" i="8"/>
  <c r="K157" i="8"/>
  <c r="K145" i="8"/>
  <c r="K133" i="8"/>
  <c r="K121" i="8"/>
  <c r="K109" i="8"/>
  <c r="K97" i="8"/>
  <c r="K85" i="8"/>
  <c r="K73" i="8"/>
  <c r="K61" i="8"/>
  <c r="K49" i="8"/>
  <c r="K353" i="13"/>
  <c r="K268" i="5"/>
  <c r="K106" i="6"/>
  <c r="K490" i="6"/>
  <c r="K183" i="13"/>
  <c r="K150" i="5"/>
  <c r="K390" i="5"/>
  <c r="K189" i="12"/>
  <c r="K201" i="12"/>
  <c r="K237" i="12"/>
  <c r="K55" i="5"/>
  <c r="K151" i="5"/>
  <c r="K199" i="5"/>
  <c r="K295" i="5"/>
  <c r="K331" i="5"/>
  <c r="K463" i="5"/>
  <c r="K48" i="6"/>
  <c r="K264" i="6"/>
  <c r="K384" i="6"/>
  <c r="K444" i="6"/>
  <c r="K456" i="6"/>
  <c r="K444" i="13"/>
  <c r="K396" i="13"/>
  <c r="K384" i="13"/>
  <c r="K336" i="13"/>
  <c r="K276" i="13"/>
  <c r="K264" i="13"/>
  <c r="K228" i="13"/>
  <c r="K204" i="13"/>
  <c r="K308" i="5"/>
  <c r="K13" i="6"/>
  <c r="K38" i="6"/>
  <c r="K50" i="6"/>
  <c r="K62" i="6"/>
  <c r="K85" i="6"/>
  <c r="K122" i="6"/>
  <c r="K133" i="6"/>
  <c r="K146" i="6"/>
  <c r="K170" i="6"/>
  <c r="K194" i="6"/>
  <c r="K217" i="6"/>
  <c r="K230" i="6"/>
  <c r="K266" i="6"/>
  <c r="K302" i="6"/>
  <c r="K326" i="6"/>
  <c r="K337" i="6"/>
  <c r="K349" i="6"/>
  <c r="K362" i="6"/>
  <c r="K374" i="6"/>
  <c r="K385" i="6"/>
  <c r="K397" i="6"/>
  <c r="K446" i="6"/>
  <c r="K469" i="6"/>
  <c r="K482" i="6"/>
  <c r="K17" i="12"/>
  <c r="K23" i="12"/>
  <c r="K77" i="12"/>
  <c r="K430" i="13"/>
  <c r="K286" i="13"/>
  <c r="K226" i="13"/>
  <c r="K177" i="13"/>
  <c r="K39" i="6"/>
  <c r="K111" i="6"/>
  <c r="K183" i="6"/>
  <c r="K207" i="6"/>
  <c r="K255" i="6"/>
  <c r="K387" i="6"/>
  <c r="K15" i="6"/>
  <c r="K51" i="6"/>
  <c r="K123" i="6"/>
  <c r="K171" i="6"/>
  <c r="K219" i="6"/>
  <c r="K243" i="6"/>
  <c r="K327" i="6"/>
  <c r="K459" i="6"/>
  <c r="K3" i="11"/>
  <c r="K316" i="6"/>
  <c r="K376" i="6"/>
  <c r="K4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M84" i="11" s="1"/>
  <c r="M85" i="11" s="1"/>
  <c r="M86" i="11" s="1"/>
  <c r="M87" i="11" s="1"/>
  <c r="M88" i="11" s="1"/>
  <c r="M89" i="11" s="1"/>
  <c r="M90" i="11" s="1"/>
  <c r="M91" i="11" s="1"/>
  <c r="M92" i="11" s="1"/>
  <c r="M93" i="11" s="1"/>
  <c r="M94" i="11" s="1"/>
  <c r="M95" i="11" s="1"/>
  <c r="M96" i="11" s="1"/>
  <c r="M97" i="11" s="1"/>
  <c r="M98" i="11" s="1"/>
  <c r="M99" i="11" s="1"/>
  <c r="M100" i="11" s="1"/>
  <c r="M101" i="11" s="1"/>
  <c r="M102" i="11" s="1"/>
  <c r="M103" i="11" s="1"/>
  <c r="M104" i="11" s="1"/>
  <c r="M105" i="11" s="1"/>
  <c r="M106" i="11" s="1"/>
  <c r="M107" i="11" s="1"/>
  <c r="M108" i="11" s="1"/>
  <c r="M109" i="11" s="1"/>
  <c r="M110" i="11" s="1"/>
  <c r="M111" i="11" s="1"/>
  <c r="M112" i="11" s="1"/>
  <c r="M113" i="11" s="1"/>
  <c r="M114" i="11" s="1"/>
  <c r="M115" i="11" s="1"/>
  <c r="M116" i="11" s="1"/>
  <c r="M117" i="11" s="1"/>
  <c r="M118" i="11" s="1"/>
  <c r="M119" i="11" s="1"/>
  <c r="M120" i="11" s="1"/>
  <c r="M121" i="11" s="1"/>
  <c r="M122" i="11" s="1"/>
  <c r="M123" i="11" s="1"/>
  <c r="M124" i="11" s="1"/>
  <c r="M125" i="11" s="1"/>
  <c r="M126" i="11" s="1"/>
  <c r="M127" i="11" s="1"/>
  <c r="M128" i="11" s="1"/>
  <c r="M129" i="11" s="1"/>
  <c r="M130" i="11" s="1"/>
  <c r="M131" i="11" s="1"/>
  <c r="M132" i="11" s="1"/>
  <c r="M133" i="11" s="1"/>
  <c r="M134" i="11" s="1"/>
  <c r="M135" i="11" s="1"/>
  <c r="M136" i="11" s="1"/>
  <c r="M137" i="11" s="1"/>
  <c r="M138" i="11" s="1"/>
  <c r="M139" i="11" s="1"/>
  <c r="M140" i="11" s="1"/>
  <c r="M141" i="11" s="1"/>
  <c r="M142" i="11" s="1"/>
  <c r="M143" i="11" s="1"/>
  <c r="M144" i="11" s="1"/>
  <c r="M145" i="11" s="1"/>
  <c r="M146" i="11" s="1"/>
  <c r="M147" i="11" s="1"/>
  <c r="M148" i="11" s="1"/>
  <c r="M149" i="11" s="1"/>
  <c r="M150" i="11" s="1"/>
  <c r="M151" i="11" s="1"/>
  <c r="M152" i="11" s="1"/>
  <c r="M153" i="11" s="1"/>
  <c r="M154" i="11" s="1"/>
  <c r="M155" i="11" s="1"/>
  <c r="M156" i="11" s="1"/>
  <c r="M157" i="11" s="1"/>
  <c r="M158" i="11" s="1"/>
  <c r="M159" i="11" s="1"/>
  <c r="M160" i="11" s="1"/>
  <c r="M161" i="11" s="1"/>
  <c r="M162" i="11" s="1"/>
  <c r="M163" i="11" s="1"/>
  <c r="M164" i="11" s="1"/>
  <c r="M165" i="11" s="1"/>
  <c r="M166" i="11" s="1"/>
  <c r="M167" i="11" s="1"/>
  <c r="M168" i="11" s="1"/>
  <c r="M169" i="11" s="1"/>
  <c r="M170" i="11" s="1"/>
  <c r="M171" i="11" s="1"/>
  <c r="M172" i="11" s="1"/>
  <c r="M173" i="11" s="1"/>
  <c r="M174" i="11" s="1"/>
  <c r="M175" i="11" s="1"/>
  <c r="M176" i="11" s="1"/>
  <c r="M177" i="11" s="1"/>
  <c r="M178" i="11" s="1"/>
  <c r="M179" i="11" s="1"/>
  <c r="M180" i="11" s="1"/>
  <c r="M181" i="11" s="1"/>
  <c r="M182" i="11" s="1"/>
  <c r="M183" i="11" s="1"/>
  <c r="M184" i="11" s="1"/>
  <c r="M185" i="11" s="1"/>
  <c r="M186" i="11" s="1"/>
  <c r="M187" i="11" s="1"/>
  <c r="M188" i="11" s="1"/>
  <c r="M189" i="11" s="1"/>
  <c r="M190" i="11" s="1"/>
  <c r="M191" i="11" s="1"/>
  <c r="M192" i="11" s="1"/>
  <c r="M193" i="11" s="1"/>
  <c r="M194" i="11" s="1"/>
  <c r="M195" i="11" s="1"/>
  <c r="M196" i="11" s="1"/>
  <c r="M197" i="11" s="1"/>
  <c r="M198" i="11" s="1"/>
  <c r="M199" i="11" s="1"/>
  <c r="M200" i="11" s="1"/>
  <c r="M201" i="11" s="1"/>
  <c r="M202" i="11" s="1"/>
  <c r="M203" i="11" s="1"/>
  <c r="M204" i="11" s="1"/>
  <c r="M205" i="11" s="1"/>
  <c r="M206" i="11" s="1"/>
  <c r="M207" i="11" s="1"/>
  <c r="M208" i="11" s="1"/>
  <c r="M209" i="11" s="1"/>
  <c r="M210" i="11" s="1"/>
  <c r="M211" i="11" s="1"/>
  <c r="M212" i="11" s="1"/>
  <c r="M213" i="11" s="1"/>
  <c r="M214" i="11" s="1"/>
  <c r="M215" i="11" s="1"/>
  <c r="M216" i="11" s="1"/>
  <c r="M217" i="11" s="1"/>
  <c r="M218" i="11" s="1"/>
  <c r="M219" i="11" s="1"/>
  <c r="M220" i="11" s="1"/>
  <c r="M221" i="11" s="1"/>
  <c r="M222" i="11" s="1"/>
  <c r="M223" i="11" s="1"/>
  <c r="M224" i="11" s="1"/>
  <c r="M225" i="11" s="1"/>
  <c r="M226" i="11" s="1"/>
  <c r="M227" i="11" s="1"/>
  <c r="M228" i="11" s="1"/>
  <c r="M229" i="11" s="1"/>
  <c r="M230" i="11" s="1"/>
  <c r="M231" i="11" s="1"/>
  <c r="M232" i="11" s="1"/>
  <c r="M233" i="11" s="1"/>
  <c r="M234" i="11" s="1"/>
  <c r="M235" i="11" s="1"/>
  <c r="M236" i="11" s="1"/>
  <c r="M237" i="11" s="1"/>
  <c r="M238" i="11" s="1"/>
  <c r="M239" i="11" s="1"/>
  <c r="M240" i="11" s="1"/>
  <c r="M241" i="11" s="1"/>
  <c r="M242" i="11" s="1"/>
  <c r="M243" i="11" s="1"/>
  <c r="M244" i="11" s="1"/>
  <c r="M245" i="11" s="1"/>
  <c r="M246" i="11" s="1"/>
  <c r="M247" i="11" s="1"/>
  <c r="M248" i="11" s="1"/>
  <c r="M249" i="11" s="1"/>
  <c r="M250" i="11" s="1"/>
  <c r="M251" i="11" s="1"/>
  <c r="M252" i="11" s="1"/>
  <c r="M253" i="11" s="1"/>
  <c r="M254" i="11" s="1"/>
  <c r="M255" i="11" s="1"/>
  <c r="M256" i="11" s="1"/>
  <c r="M257" i="11" s="1"/>
  <c r="M258" i="11" s="1"/>
  <c r="M259" i="11" s="1"/>
  <c r="M260" i="11" s="1"/>
  <c r="M261" i="11" s="1"/>
  <c r="M262" i="11" s="1"/>
  <c r="M263" i="11" s="1"/>
  <c r="M264" i="11" s="1"/>
  <c r="M265" i="11" s="1"/>
  <c r="M266" i="11" s="1"/>
  <c r="M267" i="11" s="1"/>
  <c r="M268" i="11" s="1"/>
  <c r="M269" i="11" s="1"/>
  <c r="M270" i="11" s="1"/>
  <c r="M271" i="11" s="1"/>
  <c r="M272" i="11" s="1"/>
  <c r="M273" i="11" s="1"/>
  <c r="M274" i="11" s="1"/>
  <c r="M275" i="11" s="1"/>
  <c r="M276" i="11" s="1"/>
  <c r="M277" i="11" s="1"/>
  <c r="M278" i="11" s="1"/>
  <c r="M279" i="11" s="1"/>
  <c r="M280" i="11" s="1"/>
  <c r="M281" i="11" s="1"/>
  <c r="M282" i="11" s="1"/>
  <c r="M283" i="11" s="1"/>
  <c r="M284" i="11" s="1"/>
  <c r="M285" i="11" s="1"/>
  <c r="M286" i="11" s="1"/>
  <c r="M287" i="11" s="1"/>
  <c r="M288" i="11" s="1"/>
  <c r="M289" i="11" s="1"/>
  <c r="M290" i="11" s="1"/>
  <c r="M291" i="11" s="1"/>
  <c r="M292" i="11" s="1"/>
  <c r="M293" i="11" s="1"/>
  <c r="M294" i="11" s="1"/>
  <c r="M295" i="11" s="1"/>
  <c r="M296" i="11" s="1"/>
  <c r="M297" i="11" s="1"/>
  <c r="M298" i="11" s="1"/>
  <c r="M299" i="11" s="1"/>
  <c r="M300" i="11" s="1"/>
  <c r="M301" i="11" s="1"/>
  <c r="M302" i="11" s="1"/>
  <c r="M303" i="11" s="1"/>
  <c r="M304" i="11" s="1"/>
  <c r="M305" i="11" s="1"/>
  <c r="M306" i="11" s="1"/>
  <c r="M307" i="11" s="1"/>
  <c r="M308" i="11" s="1"/>
  <c r="M309" i="11" s="1"/>
  <c r="M310" i="11" s="1"/>
  <c r="M311" i="11" s="1"/>
  <c r="M312" i="11" s="1"/>
  <c r="M313" i="11" s="1"/>
  <c r="M314" i="11" s="1"/>
  <c r="M315" i="11" s="1"/>
  <c r="M316" i="11" s="1"/>
  <c r="M317" i="11" s="1"/>
  <c r="M318" i="11" s="1"/>
  <c r="M319" i="11" s="1"/>
  <c r="M320" i="11" s="1"/>
  <c r="M321" i="11" s="1"/>
  <c r="M322" i="11" s="1"/>
  <c r="M323" i="11" s="1"/>
  <c r="M324" i="11" s="1"/>
  <c r="M325" i="11" s="1"/>
  <c r="M326" i="11" s="1"/>
  <c r="M327" i="11" s="1"/>
  <c r="M328" i="11" s="1"/>
  <c r="M329" i="11" s="1"/>
  <c r="M330" i="11" s="1"/>
  <c r="M331" i="11" s="1"/>
  <c r="M332" i="11" s="1"/>
  <c r="M333" i="11" s="1"/>
  <c r="M334" i="11" s="1"/>
  <c r="M335" i="11" s="1"/>
  <c r="M336" i="11" s="1"/>
  <c r="M337" i="11" s="1"/>
  <c r="M338" i="11" s="1"/>
  <c r="M339" i="11" s="1"/>
  <c r="M340" i="11" s="1"/>
  <c r="M341" i="11" s="1"/>
  <c r="M342" i="11" s="1"/>
  <c r="M343" i="11" s="1"/>
  <c r="M344" i="11" s="1"/>
  <c r="M345" i="11" s="1"/>
  <c r="M346" i="11" s="1"/>
  <c r="M347" i="11" s="1"/>
  <c r="M348" i="11" s="1"/>
  <c r="M349" i="11" s="1"/>
  <c r="M350" i="11" s="1"/>
  <c r="M351" i="11" s="1"/>
  <c r="M352" i="11" s="1"/>
  <c r="M353" i="11" s="1"/>
  <c r="M354" i="11" s="1"/>
  <c r="M355" i="11" s="1"/>
  <c r="M356" i="11" s="1"/>
  <c r="M357" i="11" s="1"/>
  <c r="M358" i="11" s="1"/>
  <c r="M359" i="11" s="1"/>
  <c r="M360" i="11" s="1"/>
  <c r="M361" i="11" s="1"/>
  <c r="M362" i="11" s="1"/>
  <c r="M363" i="11" s="1"/>
  <c r="M364" i="11" s="1"/>
  <c r="M365" i="11" s="1"/>
  <c r="M366" i="11" s="1"/>
  <c r="M367" i="11" s="1"/>
  <c r="M368" i="11" s="1"/>
  <c r="M369" i="11" s="1"/>
  <c r="M370" i="11" s="1"/>
  <c r="M371" i="11" s="1"/>
  <c r="M372" i="11" s="1"/>
  <c r="M373" i="11" s="1"/>
  <c r="M374" i="11" s="1"/>
  <c r="M375" i="11" s="1"/>
  <c r="M376" i="11" s="1"/>
  <c r="M377" i="11" s="1"/>
  <c r="M378" i="11" s="1"/>
  <c r="M379" i="11" s="1"/>
  <c r="M380" i="11" s="1"/>
  <c r="M381" i="11" s="1"/>
  <c r="M382" i="11" s="1"/>
  <c r="M383" i="11" s="1"/>
  <c r="M384" i="11" s="1"/>
  <c r="M385" i="11" s="1"/>
  <c r="M386" i="11" s="1"/>
  <c r="M387" i="11" s="1"/>
  <c r="M388" i="11" s="1"/>
  <c r="M389" i="11" s="1"/>
  <c r="M390" i="11" s="1"/>
  <c r="M391" i="11" s="1"/>
  <c r="M392" i="11" s="1"/>
  <c r="M393" i="11" s="1"/>
  <c r="M394" i="11" s="1"/>
  <c r="M395" i="11" s="1"/>
  <c r="M396" i="11" s="1"/>
  <c r="M397" i="11" s="1"/>
  <c r="M398" i="11" s="1"/>
  <c r="M399" i="11" s="1"/>
  <c r="M400" i="11" s="1"/>
  <c r="M401" i="11" s="1"/>
  <c r="M402" i="11" s="1"/>
  <c r="M403" i="11" s="1"/>
  <c r="M404" i="11" s="1"/>
  <c r="M405" i="11" s="1"/>
  <c r="M406" i="11" s="1"/>
  <c r="M407" i="11" s="1"/>
  <c r="M408" i="11" s="1"/>
  <c r="M409" i="11" s="1"/>
  <c r="M410" i="11" s="1"/>
  <c r="M411" i="11" s="1"/>
  <c r="M412" i="11" s="1"/>
  <c r="M413" i="11" s="1"/>
  <c r="M414" i="11" s="1"/>
  <c r="M415" i="11" s="1"/>
  <c r="M416" i="11" s="1"/>
  <c r="M417" i="11" s="1"/>
  <c r="M418" i="11" s="1"/>
  <c r="M419" i="11" s="1"/>
  <c r="M420" i="11" s="1"/>
  <c r="M421" i="11" s="1"/>
  <c r="M422" i="11" s="1"/>
  <c r="M423" i="11" s="1"/>
  <c r="M424" i="11" s="1"/>
  <c r="M425" i="11" s="1"/>
  <c r="M426" i="11" s="1"/>
  <c r="M427" i="11" s="1"/>
  <c r="M428" i="11" s="1"/>
  <c r="M429" i="11" s="1"/>
  <c r="M430" i="11" s="1"/>
  <c r="M431" i="11" s="1"/>
  <c r="M432" i="11" s="1"/>
  <c r="M433" i="11" s="1"/>
  <c r="M434" i="11" s="1"/>
  <c r="M435" i="11" s="1"/>
  <c r="M436" i="11" s="1"/>
  <c r="M437" i="11" s="1"/>
  <c r="M438" i="11" s="1"/>
  <c r="M439" i="11" s="1"/>
  <c r="M440" i="11" s="1"/>
  <c r="M441" i="11" s="1"/>
  <c r="M442" i="11" s="1"/>
  <c r="M443" i="11" s="1"/>
  <c r="M444" i="11" s="1"/>
  <c r="M445" i="11" s="1"/>
  <c r="M446" i="11" s="1"/>
  <c r="M447" i="11" s="1"/>
  <c r="M448" i="11" s="1"/>
  <c r="M449" i="11" s="1"/>
  <c r="M450" i="11" s="1"/>
  <c r="M451" i="11" s="1"/>
  <c r="M452" i="11" s="1"/>
  <c r="M453" i="11" s="1"/>
  <c r="M454" i="11" s="1"/>
  <c r="M455" i="11" s="1"/>
  <c r="M456" i="11" s="1"/>
  <c r="M457" i="11" s="1"/>
  <c r="M458" i="11" s="1"/>
  <c r="M459" i="11" s="1"/>
  <c r="M460" i="11" s="1"/>
  <c r="M461" i="11" s="1"/>
  <c r="M462" i="11" s="1"/>
  <c r="M463" i="11" s="1"/>
  <c r="M464" i="11" s="1"/>
  <c r="M465" i="11" s="1"/>
  <c r="M466" i="11" s="1"/>
  <c r="M467" i="11" s="1"/>
  <c r="M468" i="11" s="1"/>
  <c r="M469" i="11" s="1"/>
  <c r="M470" i="11" s="1"/>
  <c r="M471" i="11" s="1"/>
  <c r="M472" i="11" s="1"/>
  <c r="M473" i="11" s="1"/>
  <c r="M474" i="11" s="1"/>
  <c r="M475" i="11" s="1"/>
  <c r="M476" i="11" s="1"/>
  <c r="M477" i="11" s="1"/>
  <c r="M478" i="11" s="1"/>
  <c r="M479" i="11" s="1"/>
  <c r="M480" i="11" s="1"/>
  <c r="M481" i="11" s="1"/>
  <c r="M482" i="11" s="1"/>
  <c r="M483" i="11" s="1"/>
  <c r="M484" i="11" s="1"/>
  <c r="M485" i="11" s="1"/>
  <c r="M486" i="11" s="1"/>
  <c r="M487" i="11" s="1"/>
  <c r="M488" i="11" s="1"/>
  <c r="M489" i="11" s="1"/>
  <c r="M490" i="11" s="1"/>
  <c r="M491" i="11" s="1"/>
  <c r="M492" i="11" s="1"/>
  <c r="M493" i="11" s="1"/>
  <c r="M494" i="11" s="1"/>
  <c r="M495" i="11" s="1"/>
  <c r="M496" i="11" s="1"/>
  <c r="M497" i="11" s="1"/>
  <c r="M498" i="11" s="1"/>
  <c r="M499" i="11" s="1"/>
  <c r="K12" i="5"/>
  <c r="K24" i="5"/>
  <c r="K36" i="5"/>
  <c r="K48" i="5"/>
  <c r="K60" i="5"/>
  <c r="K72" i="5"/>
  <c r="K85" i="5"/>
  <c r="K96" i="5"/>
  <c r="K108" i="5"/>
  <c r="K121" i="5"/>
  <c r="K132" i="5"/>
  <c r="K144" i="5"/>
  <c r="K156" i="5"/>
  <c r="K168" i="5"/>
  <c r="K180" i="5"/>
  <c r="K204" i="5"/>
  <c r="K216" i="5"/>
  <c r="K228" i="5"/>
  <c r="K240" i="5"/>
  <c r="K252" i="5"/>
  <c r="K277" i="5"/>
  <c r="K288" i="5"/>
  <c r="K300" i="5"/>
  <c r="K312" i="5"/>
  <c r="K324" i="5"/>
  <c r="K360" i="5"/>
  <c r="K372" i="5"/>
  <c r="K396" i="5"/>
  <c r="K432" i="5"/>
  <c r="K444" i="5"/>
  <c r="K468" i="5"/>
  <c r="K492" i="5"/>
  <c r="K480" i="6"/>
  <c r="K499" i="7"/>
  <c r="K487" i="7"/>
  <c r="K475" i="7"/>
  <c r="K463" i="7"/>
  <c r="K451" i="7"/>
  <c r="K439" i="7"/>
  <c r="K427" i="7"/>
  <c r="K415" i="7"/>
  <c r="K403" i="7"/>
  <c r="K391" i="7"/>
  <c r="K379" i="7"/>
  <c r="K367" i="7"/>
  <c r="K355" i="7"/>
  <c r="K343" i="7"/>
  <c r="K331" i="7"/>
  <c r="K319" i="7"/>
  <c r="K307" i="7"/>
  <c r="K295" i="7"/>
  <c r="K283" i="7"/>
  <c r="K271" i="7"/>
  <c r="K259" i="7"/>
  <c r="K247" i="7"/>
  <c r="K235" i="7"/>
  <c r="K223" i="7"/>
  <c r="K211" i="7"/>
  <c r="K199" i="7"/>
  <c r="K109" i="12"/>
  <c r="K121" i="12"/>
  <c r="K145" i="12"/>
  <c r="K229" i="12"/>
  <c r="K306" i="13"/>
  <c r="K295" i="13"/>
  <c r="K474" i="7"/>
  <c r="K462" i="7"/>
  <c r="K450" i="7"/>
  <c r="K438" i="7"/>
  <c r="K426" i="7"/>
  <c r="K414" i="7"/>
  <c r="K402" i="7"/>
  <c r="K390" i="7"/>
  <c r="K378" i="7"/>
  <c r="K366" i="7"/>
  <c r="K354" i="7"/>
  <c r="K342" i="7"/>
  <c r="K330" i="7"/>
  <c r="K318" i="7"/>
  <c r="K306" i="7"/>
  <c r="K282" i="7"/>
  <c r="K258" i="7"/>
  <c r="K246" i="7"/>
  <c r="K222" i="7"/>
  <c r="K210" i="7"/>
  <c r="K198" i="7"/>
  <c r="K174" i="7"/>
  <c r="K150" i="7"/>
  <c r="K138" i="7"/>
  <c r="K102" i="7"/>
  <c r="K90" i="7"/>
  <c r="K66" i="7"/>
  <c r="K54" i="7"/>
  <c r="K30" i="7"/>
  <c r="K18" i="7"/>
  <c r="K6" i="7"/>
  <c r="K3" i="8"/>
  <c r="K281" i="13"/>
  <c r="K233" i="13"/>
  <c r="K173" i="8"/>
  <c r="K161" i="8"/>
  <c r="K149" i="8"/>
  <c r="K137" i="8"/>
  <c r="K125" i="8"/>
  <c r="K113" i="8"/>
  <c r="K101" i="8"/>
  <c r="K89" i="8"/>
  <c r="K77" i="8"/>
  <c r="K65" i="8"/>
  <c r="K53" i="8"/>
  <c r="K41" i="8"/>
  <c r="K29" i="8"/>
  <c r="K17" i="8"/>
  <c r="K5" i="8"/>
  <c r="K470" i="8"/>
  <c r="K350" i="8"/>
  <c r="K314" i="8"/>
  <c r="K278" i="8"/>
  <c r="K230" i="8"/>
  <c r="K218" i="8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K275" i="13"/>
  <c r="K115" i="13"/>
  <c r="K103" i="13"/>
  <c r="K436" i="13"/>
  <c r="K291" i="13"/>
  <c r="K187" i="7"/>
  <c r="K431" i="7"/>
  <c r="K371" i="7"/>
  <c r="K323" i="7"/>
  <c r="K299" i="7"/>
  <c r="K287" i="7"/>
  <c r="K215" i="7"/>
  <c r="K166" i="7"/>
  <c r="K142" i="7"/>
  <c r="K118" i="7"/>
  <c r="K106" i="7"/>
  <c r="K58" i="7"/>
  <c r="K22" i="7"/>
  <c r="K421" i="12"/>
  <c r="K433" i="12"/>
  <c r="K445" i="12"/>
  <c r="K457" i="12"/>
  <c r="K469" i="12"/>
  <c r="K481" i="12"/>
  <c r="K493" i="12"/>
  <c r="K106" i="12"/>
  <c r="K232" i="12"/>
  <c r="K168" i="12"/>
  <c r="K282" i="12"/>
  <c r="K67" i="12"/>
  <c r="K283" i="12"/>
  <c r="K295" i="12"/>
  <c r="K337" i="12"/>
  <c r="K373" i="12"/>
  <c r="K385" i="12"/>
  <c r="K441" i="12"/>
  <c r="K61" i="12"/>
  <c r="K73" i="12"/>
  <c r="K163" i="12"/>
  <c r="K397" i="12"/>
  <c r="K56" i="12"/>
  <c r="K62" i="12"/>
  <c r="K242" i="12"/>
  <c r="K369" i="12"/>
  <c r="K381" i="12"/>
  <c r="K417" i="12"/>
  <c r="K453" i="12"/>
  <c r="K442" i="12"/>
  <c r="S4" i="6"/>
  <c r="S5" i="6"/>
  <c r="K294" i="6"/>
  <c r="K18" i="6"/>
  <c r="K30" i="6"/>
  <c r="K42" i="6"/>
  <c r="K54" i="6"/>
  <c r="K66" i="6"/>
  <c r="K78" i="6"/>
  <c r="K114" i="6"/>
  <c r="K126" i="6"/>
  <c r="K150" i="6"/>
  <c r="K162" i="6"/>
  <c r="K174" i="6"/>
  <c r="K186" i="6"/>
  <c r="K198" i="6"/>
  <c r="K210" i="6"/>
  <c r="K222" i="6"/>
  <c r="K234" i="6"/>
  <c r="K246" i="6"/>
  <c r="K258" i="6"/>
  <c r="K270" i="6"/>
  <c r="K282" i="6"/>
  <c r="K90" i="6"/>
  <c r="K102" i="6"/>
  <c r="K6" i="6"/>
  <c r="K138" i="6"/>
  <c r="K169" i="6"/>
  <c r="K229" i="6"/>
  <c r="K301" i="6"/>
  <c r="K363" i="6"/>
  <c r="K49" i="6"/>
  <c r="K121" i="6"/>
  <c r="K445" i="6"/>
  <c r="K306" i="6"/>
  <c r="K55" i="6"/>
  <c r="K235" i="6"/>
  <c r="K271" i="6"/>
  <c r="K46" i="6"/>
  <c r="K202" i="6"/>
  <c r="K334" i="6"/>
  <c r="K370" i="6"/>
  <c r="K120" i="6"/>
  <c r="K288" i="6"/>
  <c r="K73" i="6"/>
  <c r="K157" i="6"/>
  <c r="K205" i="6"/>
  <c r="K241" i="6"/>
  <c r="K409" i="6"/>
  <c r="K457" i="6"/>
  <c r="K493" i="6"/>
  <c r="K26" i="6"/>
  <c r="K110" i="6"/>
  <c r="K278" i="6"/>
  <c r="K315" i="6"/>
  <c r="K494" i="6"/>
  <c r="K98" i="6"/>
  <c r="K63" i="6"/>
  <c r="K147" i="6"/>
  <c r="K195" i="6"/>
  <c r="K4" i="6"/>
  <c r="M4" i="6" s="1"/>
  <c r="K16" i="6"/>
  <c r="K28" i="6"/>
  <c r="K40" i="6"/>
  <c r="K52" i="6"/>
  <c r="K64" i="6"/>
  <c r="K76" i="6"/>
  <c r="K88" i="6"/>
  <c r="K100" i="6"/>
  <c r="K112" i="6"/>
  <c r="K124" i="6"/>
  <c r="K136" i="6"/>
  <c r="K148" i="6"/>
  <c r="K160" i="6"/>
  <c r="K172" i="6"/>
  <c r="K184" i="6"/>
  <c r="K196" i="6"/>
  <c r="K208" i="6"/>
  <c r="K220" i="6"/>
  <c r="K232" i="6"/>
  <c r="K244" i="6"/>
  <c r="K256" i="6"/>
  <c r="K268" i="6"/>
  <c r="K280" i="6"/>
  <c r="K292" i="6"/>
  <c r="K304" i="6"/>
  <c r="K328" i="6"/>
  <c r="K340" i="6"/>
  <c r="K352" i="6"/>
  <c r="K364" i="6"/>
  <c r="K388" i="6"/>
  <c r="K400" i="6"/>
  <c r="K412" i="6"/>
  <c r="K424" i="6"/>
  <c r="K436" i="6"/>
  <c r="K448" i="6"/>
  <c r="K460" i="6"/>
  <c r="K472" i="6"/>
  <c r="K484" i="6"/>
  <c r="K496" i="6"/>
  <c r="K61" i="6"/>
  <c r="K330" i="6"/>
  <c r="K342" i="6"/>
  <c r="K354" i="6"/>
  <c r="K366" i="6"/>
  <c r="K378" i="6"/>
  <c r="K390" i="6"/>
  <c r="K402" i="6"/>
  <c r="K414" i="6"/>
  <c r="K265" i="6"/>
  <c r="K3" i="6"/>
  <c r="K398" i="6"/>
  <c r="K465" i="6"/>
  <c r="K145" i="6"/>
  <c r="K436" i="5"/>
  <c r="K301" i="5"/>
  <c r="K391" i="5"/>
  <c r="K157" i="5"/>
  <c r="K193" i="5"/>
  <c r="K318" i="5"/>
  <c r="K378" i="5"/>
  <c r="K84" i="5"/>
  <c r="K320" i="5"/>
  <c r="K332" i="5"/>
  <c r="K344" i="5"/>
  <c r="K356" i="5"/>
  <c r="K368" i="5"/>
  <c r="K380" i="5"/>
  <c r="K392" i="5"/>
  <c r="K404" i="5"/>
  <c r="K416" i="5"/>
  <c r="K428" i="5"/>
  <c r="K440" i="5"/>
  <c r="K452" i="5"/>
  <c r="K464" i="5"/>
  <c r="K476" i="5"/>
  <c r="K488" i="5"/>
  <c r="K13" i="5"/>
  <c r="K265" i="5"/>
  <c r="K99" i="5"/>
  <c r="K195" i="5"/>
  <c r="K30" i="5"/>
  <c r="K222" i="5"/>
  <c r="K79" i="5"/>
  <c r="K127" i="5"/>
  <c r="K223" i="5"/>
  <c r="K8" i="5"/>
  <c r="K20" i="5"/>
  <c r="K32" i="5"/>
  <c r="K44" i="5"/>
  <c r="K56" i="5"/>
  <c r="K68" i="5"/>
  <c r="K80" i="5"/>
  <c r="K92" i="5"/>
  <c r="K104" i="5"/>
  <c r="K116" i="5"/>
  <c r="K128" i="5"/>
  <c r="K140" i="5"/>
  <c r="K152" i="5"/>
  <c r="K164" i="5"/>
  <c r="K176" i="5"/>
  <c r="K188" i="5"/>
  <c r="K200" i="5"/>
  <c r="K212" i="5"/>
  <c r="K224" i="5"/>
  <c r="K236" i="5"/>
  <c r="K248" i="5"/>
  <c r="K260" i="5"/>
  <c r="K272" i="5"/>
  <c r="K284" i="5"/>
  <c r="K296" i="5"/>
  <c r="K322" i="5"/>
  <c r="K334" i="5"/>
  <c r="K359" i="5"/>
  <c r="K382" i="5"/>
  <c r="K394" i="5"/>
  <c r="K406" i="5"/>
  <c r="K431" i="5"/>
  <c r="K466" i="5"/>
  <c r="K479" i="5"/>
  <c r="K276" i="5"/>
  <c r="K192" i="5"/>
  <c r="K384" i="5"/>
  <c r="K456" i="5"/>
  <c r="K120" i="5"/>
  <c r="K349" i="5"/>
  <c r="K421" i="5"/>
  <c r="K493" i="5"/>
  <c r="K193" i="8"/>
  <c r="K185" i="8"/>
  <c r="K37" i="8"/>
  <c r="K25" i="8"/>
  <c r="K13" i="8"/>
  <c r="K179" i="8"/>
  <c r="K167" i="8"/>
  <c r="K155" i="8"/>
  <c r="K143" i="8"/>
  <c r="K131" i="8"/>
  <c r="K119" i="8"/>
  <c r="K107" i="8"/>
  <c r="K95" i="8"/>
  <c r="K83" i="8"/>
  <c r="K71" i="8"/>
  <c r="K59" i="8"/>
  <c r="K47" i="8"/>
  <c r="K35" i="8"/>
  <c r="K23" i="8"/>
  <c r="K11" i="8"/>
  <c r="K177" i="8"/>
  <c r="K165" i="8"/>
  <c r="K141" i="8"/>
  <c r="S3" i="8"/>
  <c r="S5" i="8"/>
  <c r="K454" i="8"/>
  <c r="K442" i="8"/>
  <c r="K430" i="8"/>
  <c r="K418" i="8"/>
  <c r="K406" i="8"/>
  <c r="K394" i="8"/>
  <c r="K382" i="8"/>
  <c r="K370" i="8"/>
  <c r="K358" i="8"/>
  <c r="K346" i="8"/>
  <c r="K334" i="8"/>
  <c r="K322" i="8"/>
  <c r="K310" i="8"/>
  <c r="K298" i="8"/>
  <c r="K286" i="8"/>
  <c r="K274" i="8"/>
  <c r="K262" i="8"/>
  <c r="K250" i="8"/>
  <c r="K238" i="8"/>
  <c r="K226" i="8"/>
  <c r="K214" i="8"/>
  <c r="K202" i="8"/>
  <c r="K467" i="8"/>
  <c r="K476" i="8"/>
  <c r="K464" i="8"/>
  <c r="K452" i="8"/>
  <c r="K440" i="8"/>
  <c r="K428" i="8"/>
  <c r="K416" i="8"/>
  <c r="K404" i="8"/>
  <c r="K392" i="8"/>
  <c r="K380" i="8"/>
  <c r="K368" i="8"/>
  <c r="K356" i="8"/>
  <c r="K344" i="8"/>
  <c r="K332" i="8"/>
  <c r="K320" i="8"/>
  <c r="K308" i="8"/>
  <c r="K296" i="8"/>
  <c r="K284" i="8"/>
  <c r="K272" i="8"/>
  <c r="K260" i="8"/>
  <c r="K248" i="8"/>
  <c r="K236" i="8"/>
  <c r="K224" i="8"/>
  <c r="K212" i="8"/>
  <c r="K200" i="8"/>
  <c r="K188" i="8"/>
  <c r="K164" i="8"/>
  <c r="K152" i="8"/>
  <c r="K140" i="8"/>
  <c r="K128" i="8"/>
  <c r="K116" i="8"/>
  <c r="K104" i="8"/>
  <c r="K92" i="8"/>
  <c r="K80" i="8"/>
  <c r="K68" i="8"/>
  <c r="K56" i="8"/>
  <c r="K44" i="8"/>
  <c r="K32" i="8"/>
  <c r="K20" i="8"/>
  <c r="K474" i="8"/>
  <c r="K450" i="8"/>
  <c r="K438" i="8"/>
  <c r="K414" i="8"/>
  <c r="K402" i="8"/>
  <c r="K378" i="8"/>
  <c r="K366" i="8"/>
  <c r="K342" i="8"/>
  <c r="K330" i="8"/>
  <c r="K306" i="8"/>
  <c r="K294" i="8"/>
  <c r="K270" i="8"/>
  <c r="K258" i="8"/>
  <c r="K234" i="8"/>
  <c r="K222" i="8"/>
  <c r="K198" i="8"/>
  <c r="S1" i="8"/>
  <c r="K459" i="8"/>
  <c r="K195" i="8"/>
  <c r="K159" i="8"/>
  <c r="K94" i="8"/>
  <c r="K70" i="8"/>
  <c r="K58" i="8"/>
  <c r="K34" i="8"/>
  <c r="K22" i="8"/>
  <c r="K475" i="8"/>
  <c r="K451" i="8"/>
  <c r="K439" i="8"/>
  <c r="K403" i="8"/>
  <c r="K379" i="8"/>
  <c r="K367" i="8"/>
  <c r="K343" i="8"/>
  <c r="K331" i="8"/>
  <c r="K295" i="8"/>
  <c r="K271" i="8"/>
  <c r="K259" i="8"/>
  <c r="K235" i="8"/>
  <c r="K223" i="8"/>
  <c r="K187" i="8"/>
  <c r="K163" i="8"/>
  <c r="K151" i="8"/>
  <c r="K127" i="8"/>
  <c r="K115" i="8"/>
  <c r="K79" i="8"/>
  <c r="K55" i="8"/>
  <c r="K43" i="8"/>
  <c r="K19" i="8"/>
  <c r="K7" i="8"/>
  <c r="K186" i="8"/>
  <c r="K484" i="8"/>
  <c r="K460" i="8"/>
  <c r="K412" i="8"/>
  <c r="K400" i="8"/>
  <c r="K388" i="8"/>
  <c r="K352" i="8"/>
  <c r="K316" i="8"/>
  <c r="K304" i="8"/>
  <c r="K244" i="8"/>
  <c r="K184" i="8"/>
  <c r="K172" i="8"/>
  <c r="K160" i="8"/>
  <c r="K148" i="8"/>
  <c r="K136" i="8"/>
  <c r="K124" i="8"/>
  <c r="K112" i="8"/>
  <c r="K100" i="8"/>
  <c r="K88" i="8"/>
  <c r="K76" i="8"/>
  <c r="K64" i="8"/>
  <c r="K52" i="8"/>
  <c r="K40" i="8"/>
  <c r="K28" i="8"/>
  <c r="K16" i="8"/>
  <c r="K21" i="8"/>
  <c r="K168" i="8"/>
  <c r="K156" i="8"/>
  <c r="K144" i="8"/>
  <c r="K132" i="8"/>
  <c r="K120" i="8"/>
  <c r="K108" i="8"/>
  <c r="K96" i="8"/>
  <c r="K84" i="8"/>
  <c r="K72" i="8"/>
  <c r="K60" i="8"/>
  <c r="K48" i="8"/>
  <c r="K36" i="8"/>
  <c r="K24" i="8"/>
  <c r="K12" i="8"/>
  <c r="K69" i="8"/>
  <c r="K190" i="8"/>
  <c r="K178" i="8"/>
  <c r="K166" i="8"/>
  <c r="K154" i="8"/>
  <c r="K142" i="8"/>
  <c r="K130" i="8"/>
  <c r="K118" i="8"/>
  <c r="K106" i="8"/>
  <c r="K33" i="8"/>
  <c r="K153" i="8"/>
  <c r="K129" i="8"/>
  <c r="K117" i="8"/>
  <c r="K105" i="8"/>
  <c r="K176" i="8"/>
  <c r="K8" i="8"/>
  <c r="K191" i="8"/>
  <c r="K162" i="8"/>
  <c r="K150" i="8"/>
  <c r="K126" i="8"/>
  <c r="K114" i="8"/>
  <c r="K90" i="8"/>
  <c r="K78" i="8"/>
  <c r="K93" i="8"/>
  <c r="K4" i="8"/>
  <c r="N4" i="8" s="1"/>
  <c r="K57" i="8"/>
  <c r="K119" i="13"/>
  <c r="K11" i="13"/>
  <c r="S4" i="13"/>
  <c r="S3" i="13"/>
  <c r="K3" i="1"/>
  <c r="F2" i="1"/>
  <c r="K18" i="13"/>
  <c r="K42" i="13"/>
  <c r="K344" i="13"/>
  <c r="K224" i="13"/>
  <c r="K265" i="13"/>
  <c r="K207" i="13"/>
  <c r="K213" i="13"/>
  <c r="K271" i="13"/>
  <c r="K178" i="13"/>
  <c r="K184" i="13"/>
  <c r="K190" i="13"/>
  <c r="K202" i="13"/>
  <c r="K441" i="13"/>
  <c r="K69" i="13"/>
  <c r="K179" i="13"/>
  <c r="K191" i="13"/>
  <c r="K238" i="13"/>
  <c r="K359" i="13"/>
  <c r="K407" i="13"/>
  <c r="K127" i="13"/>
  <c r="K162" i="13"/>
  <c r="K174" i="13"/>
  <c r="K460" i="13"/>
  <c r="K17" i="13"/>
  <c r="K41" i="13"/>
  <c r="K64" i="13"/>
  <c r="K82" i="13"/>
  <c r="K111" i="13"/>
  <c r="K116" i="13"/>
  <c r="K186" i="13"/>
  <c r="K330" i="13"/>
  <c r="K342" i="13"/>
  <c r="K366" i="13"/>
  <c r="K402" i="13"/>
  <c r="K122" i="13"/>
  <c r="K157" i="13"/>
  <c r="K163" i="13"/>
  <c r="K297" i="13"/>
  <c r="K314" i="13"/>
  <c r="K414" i="13"/>
  <c r="K465" i="13"/>
  <c r="K471" i="13"/>
  <c r="K482" i="13"/>
  <c r="K24" i="13"/>
  <c r="K30" i="13"/>
  <c r="K140" i="13"/>
  <c r="K169" i="13"/>
  <c r="K232" i="13"/>
  <c r="K243" i="13"/>
  <c r="K254" i="13"/>
  <c r="K266" i="13"/>
  <c r="K282" i="13"/>
  <c r="K338" i="13"/>
  <c r="K379" i="13"/>
  <c r="K397" i="13"/>
  <c r="K477" i="13"/>
  <c r="K13" i="13"/>
  <c r="K48" i="13"/>
  <c r="K60" i="13"/>
  <c r="K66" i="13"/>
  <c r="K84" i="13"/>
  <c r="K90" i="13"/>
  <c r="K175" i="13"/>
  <c r="K209" i="13"/>
  <c r="K215" i="13"/>
  <c r="K227" i="13"/>
  <c r="K277" i="13"/>
  <c r="K293" i="13"/>
  <c r="K466" i="13"/>
  <c r="K37" i="13"/>
  <c r="K130" i="13"/>
  <c r="K147" i="13"/>
  <c r="K153" i="13"/>
  <c r="K164" i="13"/>
  <c r="K244" i="13"/>
  <c r="K333" i="13"/>
  <c r="K356" i="13"/>
  <c r="K392" i="13"/>
  <c r="K449" i="13"/>
  <c r="K455" i="13"/>
  <c r="K43" i="13"/>
  <c r="K67" i="13"/>
  <c r="K79" i="13"/>
  <c r="K86" i="13"/>
  <c r="K91" i="13"/>
  <c r="K211" i="13"/>
  <c r="K289" i="13"/>
  <c r="K300" i="13"/>
  <c r="K317" i="13"/>
  <c r="K322" i="13"/>
  <c r="K345" i="13"/>
  <c r="K416" i="13"/>
  <c r="K461" i="13"/>
  <c r="K26" i="13"/>
  <c r="K38" i="13"/>
  <c r="K131" i="13"/>
  <c r="K143" i="13"/>
  <c r="K245" i="13"/>
  <c r="K262" i="13"/>
  <c r="K268" i="13"/>
  <c r="K334" i="13"/>
  <c r="K341" i="13"/>
  <c r="K381" i="13"/>
  <c r="K393" i="13"/>
  <c r="K450" i="13"/>
  <c r="K318" i="13"/>
  <c r="K348" i="13"/>
  <c r="K418" i="13"/>
  <c r="K425" i="13"/>
  <c r="K464" i="13"/>
  <c r="K469" i="13"/>
  <c r="K472" i="7"/>
  <c r="K436" i="7"/>
  <c r="K424" i="7"/>
  <c r="K376" i="7"/>
  <c r="K352" i="7"/>
  <c r="K328" i="7"/>
  <c r="K292" i="7"/>
  <c r="K256" i="7"/>
  <c r="K220" i="7"/>
  <c r="K184" i="7"/>
  <c r="K160" i="7"/>
  <c r="K124" i="7"/>
  <c r="K88" i="7"/>
  <c r="K52" i="7"/>
  <c r="K362" i="12"/>
  <c r="K89" i="12"/>
  <c r="K101" i="12"/>
  <c r="K125" i="12"/>
  <c r="K137" i="12"/>
  <c r="K178" i="12"/>
  <c r="K202" i="12"/>
  <c r="K214" i="12"/>
  <c r="K243" i="12"/>
  <c r="K249" i="12"/>
  <c r="K374" i="12"/>
  <c r="K26" i="12"/>
  <c r="K285" i="12"/>
  <c r="K84" i="12"/>
  <c r="K173" i="12"/>
  <c r="K191" i="12"/>
  <c r="K197" i="12"/>
  <c r="K209" i="12"/>
  <c r="K221" i="12"/>
  <c r="K227" i="12"/>
  <c r="K238" i="12"/>
  <c r="K310" i="12"/>
  <c r="K316" i="12"/>
  <c r="K322" i="12"/>
  <c r="K328" i="12"/>
  <c r="K334" i="12"/>
  <c r="K79" i="12"/>
  <c r="K91" i="12"/>
  <c r="K103" i="12"/>
  <c r="K127" i="12"/>
  <c r="K174" i="12"/>
  <c r="K180" i="12"/>
  <c r="K186" i="12"/>
  <c r="K34" i="12"/>
  <c r="K52" i="12"/>
  <c r="K68" i="12"/>
  <c r="K305" i="12"/>
  <c r="K63" i="12"/>
  <c r="K74" i="12"/>
  <c r="K146" i="12"/>
  <c r="K158" i="12"/>
  <c r="K169" i="12"/>
  <c r="K12" i="12"/>
  <c r="K324" i="12"/>
  <c r="K142" i="12"/>
  <c r="K177" i="12"/>
  <c r="K218" i="12"/>
  <c r="K254" i="12"/>
  <c r="K277" i="12"/>
  <c r="S2" i="12"/>
  <c r="S5" i="12"/>
  <c r="K494" i="12"/>
  <c r="K346" i="12"/>
  <c r="K358" i="12"/>
  <c r="K370" i="12"/>
  <c r="K29" i="12"/>
  <c r="K58" i="12"/>
  <c r="K86" i="12"/>
  <c r="K98" i="12"/>
  <c r="K244" i="12"/>
  <c r="K274" i="12"/>
  <c r="K53" i="12"/>
  <c r="K192" i="12"/>
  <c r="K216" i="12"/>
  <c r="K410" i="12"/>
  <c r="K434" i="12"/>
  <c r="K470" i="12"/>
  <c r="K482" i="12"/>
  <c r="K339" i="12"/>
  <c r="K153" i="12"/>
  <c r="K187" i="12"/>
  <c r="K211" i="12"/>
  <c r="K399" i="12"/>
  <c r="K423" i="12"/>
  <c r="K459" i="12"/>
  <c r="K483" i="12"/>
  <c r="K13" i="12"/>
  <c r="K31" i="12"/>
  <c r="K82" i="12"/>
  <c r="K113" i="12"/>
  <c r="K130" i="12"/>
  <c r="K340" i="12"/>
  <c r="K288" i="12"/>
  <c r="K323" i="12"/>
  <c r="K406" i="12"/>
  <c r="K18" i="12"/>
  <c r="K48" i="12"/>
  <c r="K81" i="12"/>
  <c r="K175" i="12"/>
  <c r="K181" i="12"/>
  <c r="K351" i="12"/>
  <c r="K5" i="12"/>
  <c r="K97" i="12"/>
  <c r="K114" i="12"/>
  <c r="K273" i="12"/>
  <c r="K290" i="12"/>
  <c r="K412" i="12"/>
  <c r="K418" i="12"/>
  <c r="K430" i="12"/>
  <c r="K448" i="12"/>
  <c r="K454" i="12"/>
  <c r="K466" i="12"/>
  <c r="K478" i="12"/>
  <c r="K349" i="12"/>
  <c r="K396" i="12"/>
  <c r="K402" i="12"/>
  <c r="K143" i="12"/>
  <c r="K149" i="12"/>
  <c r="K166" i="12"/>
  <c r="K279" i="12"/>
  <c r="K307" i="12"/>
  <c r="K376" i="12"/>
  <c r="K382" i="12"/>
  <c r="K388" i="12"/>
  <c r="K394" i="12"/>
  <c r="K92" i="12"/>
  <c r="K115" i="12"/>
  <c r="K138" i="12"/>
  <c r="K222" i="12"/>
  <c r="K262" i="12"/>
  <c r="K296" i="12"/>
  <c r="K302" i="12"/>
  <c r="K336" i="12"/>
  <c r="K14" i="12"/>
  <c r="K37" i="12"/>
  <c r="K43" i="12"/>
  <c r="K49" i="12"/>
  <c r="K206" i="12"/>
  <c r="K217" i="12"/>
  <c r="K280" i="12"/>
  <c r="K360" i="12"/>
  <c r="K366" i="12"/>
  <c r="K395" i="12"/>
  <c r="K55" i="12"/>
  <c r="K116" i="12"/>
  <c r="K122" i="12"/>
  <c r="K139" i="12"/>
  <c r="K195" i="12"/>
  <c r="K245" i="12"/>
  <c r="K257" i="12"/>
  <c r="K269" i="12"/>
  <c r="K333" i="12"/>
  <c r="K372" i="12"/>
  <c r="K407" i="12"/>
  <c r="K10" i="12"/>
  <c r="K32" i="12"/>
  <c r="K66" i="12"/>
  <c r="K128" i="12"/>
  <c r="K134" i="12"/>
  <c r="K7" i="12"/>
  <c r="K28" i="12"/>
  <c r="K179" i="12"/>
  <c r="K190" i="12"/>
  <c r="K252" i="12"/>
  <c r="K258" i="12"/>
  <c r="K264" i="12"/>
  <c r="K298" i="12"/>
  <c r="K327" i="12"/>
  <c r="K332" i="12"/>
  <c r="K426" i="12"/>
  <c r="K432" i="12"/>
  <c r="K439" i="12"/>
  <c r="K456" i="12"/>
  <c r="K462" i="12"/>
  <c r="K492" i="12"/>
  <c r="K498" i="12"/>
  <c r="K7" i="6"/>
  <c r="K19" i="6"/>
  <c r="K31" i="6"/>
  <c r="K43" i="6"/>
  <c r="K67" i="6"/>
  <c r="K79" i="6"/>
  <c r="K91" i="6"/>
  <c r="K103" i="6"/>
  <c r="K115" i="6"/>
  <c r="K127" i="6"/>
  <c r="K139" i="6"/>
  <c r="K151" i="6"/>
  <c r="K163" i="6"/>
  <c r="K175" i="6"/>
  <c r="K187" i="6"/>
  <c r="K199" i="6"/>
  <c r="K211" i="6"/>
  <c r="K223" i="6"/>
  <c r="K247" i="6"/>
  <c r="K259" i="6"/>
  <c r="K283" i="6"/>
  <c r="K295" i="6"/>
  <c r="K307" i="6"/>
  <c r="K319" i="6"/>
  <c r="K331" i="6"/>
  <c r="K343" i="6"/>
  <c r="K355" i="6"/>
  <c r="K367" i="6"/>
  <c r="K379" i="6"/>
  <c r="K391" i="6"/>
  <c r="K403" i="6"/>
  <c r="K415" i="6"/>
  <c r="K427" i="6"/>
  <c r="K439" i="6"/>
  <c r="K451" i="6"/>
  <c r="K463" i="6"/>
  <c r="K475" i="6"/>
  <c r="K487" i="6"/>
  <c r="K499" i="6"/>
  <c r="K20" i="6"/>
  <c r="K44" i="6"/>
  <c r="K56" i="6"/>
  <c r="K68" i="6"/>
  <c r="K80" i="6"/>
  <c r="K92" i="6"/>
  <c r="K104" i="6"/>
  <c r="K116" i="6"/>
  <c r="K128" i="6"/>
  <c r="K140" i="6"/>
  <c r="K152" i="6"/>
  <c r="K164" i="6"/>
  <c r="K188" i="6"/>
  <c r="K200" i="6"/>
  <c r="K212" i="6"/>
  <c r="K224" i="6"/>
  <c r="K236" i="6"/>
  <c r="K248" i="6"/>
  <c r="K260" i="6"/>
  <c r="K272" i="6"/>
  <c r="K284" i="6"/>
  <c r="K296" i="6"/>
  <c r="K308" i="6"/>
  <c r="K320" i="6"/>
  <c r="K332" i="6"/>
  <c r="K344" i="6"/>
  <c r="K356" i="6"/>
  <c r="K368" i="6"/>
  <c r="K380" i="6"/>
  <c r="K392" i="6"/>
  <c r="K404" i="6"/>
  <c r="K416" i="6"/>
  <c r="K428" i="6"/>
  <c r="K440" i="6"/>
  <c r="K452" i="6"/>
  <c r="K476" i="6"/>
  <c r="K488" i="6"/>
  <c r="K58" i="6"/>
  <c r="K118" i="6"/>
  <c r="K190" i="6"/>
  <c r="K250" i="6"/>
  <c r="K274" i="6"/>
  <c r="K394" i="6"/>
  <c r="K406" i="6"/>
  <c r="K430" i="6"/>
  <c r="K466" i="6"/>
  <c r="K407" i="6"/>
  <c r="K419" i="6"/>
  <c r="K468" i="6"/>
  <c r="K37" i="6"/>
  <c r="K109" i="6"/>
  <c r="K181" i="6"/>
  <c r="K253" i="6"/>
  <c r="K313" i="6"/>
  <c r="K421" i="6"/>
  <c r="K325" i="6"/>
  <c r="K9" i="5"/>
  <c r="K21" i="5"/>
  <c r="K33" i="5"/>
  <c r="K45" i="5"/>
  <c r="K57" i="5"/>
  <c r="K69" i="5"/>
  <c r="K81" i="5"/>
  <c r="K93" i="5"/>
  <c r="K105" i="5"/>
  <c r="K117" i="5"/>
  <c r="K129" i="5"/>
  <c r="K141" i="5"/>
  <c r="K153" i="5"/>
  <c r="K165" i="5"/>
  <c r="K177" i="5"/>
  <c r="K189" i="5"/>
  <c r="K201" i="5"/>
  <c r="K213" i="5"/>
  <c r="K225" i="5"/>
  <c r="K237" i="5"/>
  <c r="K10" i="5"/>
  <c r="K22" i="5"/>
  <c r="K34" i="5"/>
  <c r="K46" i="5"/>
  <c r="K58" i="5"/>
  <c r="K70" i="5"/>
  <c r="K82" i="5"/>
  <c r="K94" i="5"/>
  <c r="K106" i="5"/>
  <c r="K118" i="5"/>
  <c r="K130" i="5"/>
  <c r="K142" i="5"/>
  <c r="K154" i="5"/>
  <c r="K166" i="5"/>
  <c r="K178" i="5"/>
  <c r="K190" i="5"/>
  <c r="K202" i="5"/>
  <c r="K214" i="5"/>
  <c r="K226" i="5"/>
  <c r="K238" i="5"/>
  <c r="K250" i="5"/>
  <c r="K286" i="5"/>
  <c r="K310" i="5"/>
  <c r="K256" i="5"/>
  <c r="K340" i="5"/>
  <c r="K364" i="5"/>
  <c r="K400" i="5"/>
  <c r="K412" i="5"/>
  <c r="K472" i="5"/>
  <c r="K496" i="5"/>
  <c r="K365" i="5"/>
  <c r="K437" i="5"/>
  <c r="K449" i="5"/>
  <c r="K485" i="5"/>
  <c r="K497" i="5"/>
  <c r="K6" i="5"/>
  <c r="K66" i="5"/>
  <c r="K78" i="5"/>
  <c r="K102" i="5"/>
  <c r="K138" i="5"/>
  <c r="K174" i="5"/>
  <c r="K210" i="5"/>
  <c r="K246" i="5"/>
  <c r="K282" i="5"/>
  <c r="K294" i="5"/>
  <c r="K354" i="5"/>
  <c r="K426" i="5"/>
  <c r="K438" i="5"/>
  <c r="K450" i="5"/>
  <c r="K280" i="5"/>
  <c r="K7" i="5"/>
  <c r="K319" i="5"/>
  <c r="K367" i="5"/>
  <c r="K475" i="5"/>
  <c r="K451" i="5"/>
  <c r="K264" i="5"/>
  <c r="K336" i="5"/>
  <c r="K408" i="5"/>
  <c r="K480" i="5"/>
  <c r="K420" i="5"/>
  <c r="K26" i="5"/>
  <c r="K38" i="5"/>
  <c r="K50" i="5"/>
  <c r="K62" i="5"/>
  <c r="K74" i="5"/>
  <c r="K86" i="5"/>
  <c r="K98" i="5"/>
  <c r="K110" i="5"/>
  <c r="K122" i="5"/>
  <c r="K146" i="5"/>
  <c r="K158" i="5"/>
  <c r="K170" i="5"/>
  <c r="K182" i="5"/>
  <c r="K194" i="5"/>
  <c r="K206" i="5"/>
  <c r="K218" i="5"/>
  <c r="K242" i="5"/>
  <c r="K254" i="5"/>
  <c r="K266" i="5"/>
  <c r="K278" i="5"/>
  <c r="K290" i="5"/>
  <c r="K314" i="5"/>
  <c r="K338" i="5"/>
  <c r="K350" i="5"/>
  <c r="K362" i="5"/>
  <c r="K374" i="5"/>
  <c r="K386" i="5"/>
  <c r="K410" i="5"/>
  <c r="K434" i="5"/>
  <c r="K446" i="5"/>
  <c r="K458" i="5"/>
  <c r="K470" i="5"/>
  <c r="K482" i="5"/>
  <c r="K348" i="5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E3" i="11"/>
  <c r="S8" i="11" s="1"/>
  <c r="S1" i="13"/>
  <c r="S2" i="13"/>
  <c r="S5" i="13"/>
  <c r="K46" i="13"/>
  <c r="K45" i="13"/>
  <c r="K126" i="13"/>
  <c r="K240" i="13"/>
  <c r="K125" i="13"/>
  <c r="K141" i="13"/>
  <c r="K189" i="13"/>
  <c r="K200" i="13"/>
  <c r="K250" i="13"/>
  <c r="K304" i="13"/>
  <c r="K180" i="13"/>
  <c r="K409" i="13"/>
  <c r="K70" i="13"/>
  <c r="K472" i="13"/>
  <c r="K10" i="13"/>
  <c r="K9" i="13"/>
  <c r="K25" i="13"/>
  <c r="K219" i="13"/>
  <c r="K241" i="13"/>
  <c r="K274" i="13"/>
  <c r="K368" i="13"/>
  <c r="K6" i="13"/>
  <c r="K5" i="13"/>
  <c r="K75" i="13"/>
  <c r="K80" i="13"/>
  <c r="K85" i="13"/>
  <c r="K96" i="13"/>
  <c r="K132" i="13"/>
  <c r="K142" i="13"/>
  <c r="K148" i="13"/>
  <c r="K236" i="13"/>
  <c r="K269" i="13"/>
  <c r="K101" i="13"/>
  <c r="K154" i="13"/>
  <c r="K221" i="13"/>
  <c r="K225" i="13"/>
  <c r="K340" i="13"/>
  <c r="K421" i="13"/>
  <c r="K22" i="13"/>
  <c r="K197" i="13"/>
  <c r="K237" i="13"/>
  <c r="K404" i="13"/>
  <c r="K377" i="13"/>
  <c r="K34" i="13"/>
  <c r="K8" i="13"/>
  <c r="K49" i="13"/>
  <c r="K55" i="13"/>
  <c r="K71" i="13"/>
  <c r="K76" i="13"/>
  <c r="K173" i="13"/>
  <c r="K192" i="13"/>
  <c r="K389" i="13"/>
  <c r="K388" i="13"/>
  <c r="K29" i="13"/>
  <c r="K33" i="13"/>
  <c r="K61" i="13"/>
  <c r="K168" i="13"/>
  <c r="K216" i="13"/>
  <c r="K222" i="13"/>
  <c r="K288" i="13"/>
  <c r="K376" i="13"/>
  <c r="K457" i="13"/>
  <c r="K413" i="13"/>
  <c r="K470" i="13"/>
  <c r="K329" i="13"/>
  <c r="K354" i="13"/>
  <c r="K380" i="13"/>
  <c r="K309" i="13"/>
  <c r="K378" i="13"/>
  <c r="K432" i="13"/>
  <c r="K473" i="13"/>
  <c r="K326" i="13"/>
  <c r="K401" i="13"/>
  <c r="K405" i="13"/>
  <c r="K437" i="13"/>
  <c r="K458" i="13"/>
  <c r="K446" i="13"/>
  <c r="K462" i="13"/>
  <c r="K478" i="13"/>
  <c r="K19" i="13"/>
  <c r="K35" i="13"/>
  <c r="K87" i="13"/>
  <c r="K92" i="13"/>
  <c r="K107" i="13"/>
  <c r="K128" i="13"/>
  <c r="K159" i="13"/>
  <c r="K257" i="13"/>
  <c r="K14" i="13"/>
  <c r="K62" i="13"/>
  <c r="K99" i="13"/>
  <c r="K133" i="13"/>
  <c r="K185" i="13"/>
  <c r="K331" i="13"/>
  <c r="K357" i="13"/>
  <c r="K426" i="13"/>
  <c r="K463" i="13"/>
  <c r="K479" i="13"/>
  <c r="K20" i="13"/>
  <c r="K53" i="13"/>
  <c r="K77" i="13"/>
  <c r="K108" i="13"/>
  <c r="K124" i="13"/>
  <c r="K144" i="13"/>
  <c r="K160" i="13"/>
  <c r="K171" i="13"/>
  <c r="K217" i="13"/>
  <c r="K259" i="13"/>
  <c r="K15" i="13"/>
  <c r="K31" i="13"/>
  <c r="K47" i="13"/>
  <c r="K63" i="13"/>
  <c r="K68" i="13"/>
  <c r="K83" i="13"/>
  <c r="K98" i="13"/>
  <c r="K134" i="13"/>
  <c r="K166" i="13"/>
  <c r="K181" i="13"/>
  <c r="K201" i="13"/>
  <c r="K206" i="13"/>
  <c r="K212" i="13"/>
  <c r="K223" i="13"/>
  <c r="K305" i="13"/>
  <c r="K321" i="13"/>
  <c r="K352" i="13"/>
  <c r="K390" i="13"/>
  <c r="K427" i="13"/>
  <c r="K453" i="13"/>
  <c r="K485" i="13"/>
  <c r="K311" i="13"/>
  <c r="K327" i="13"/>
  <c r="K365" i="13"/>
  <c r="K369" i="13"/>
  <c r="K400" i="13"/>
  <c r="K438" i="13"/>
  <c r="K475" i="13"/>
  <c r="K411" i="13"/>
  <c r="K410" i="13"/>
  <c r="K93" i="13"/>
  <c r="K94" i="13"/>
  <c r="K138" i="13"/>
  <c r="K137" i="13"/>
  <c r="K145" i="13"/>
  <c r="K146" i="13"/>
  <c r="K272" i="13"/>
  <c r="K273" i="13"/>
  <c r="K394" i="13"/>
  <c r="K395" i="13"/>
  <c r="K117" i="13"/>
  <c r="K118" i="13"/>
  <c r="K52" i="13"/>
  <c r="K109" i="13"/>
  <c r="K249" i="13"/>
  <c r="K248" i="13"/>
  <c r="K7" i="13"/>
  <c r="K39" i="13"/>
  <c r="K123" i="13"/>
  <c r="K135" i="13"/>
  <c r="K188" i="13"/>
  <c r="K187" i="13"/>
  <c r="K346" i="13"/>
  <c r="K347" i="13"/>
  <c r="K442" i="13"/>
  <c r="K443" i="13"/>
  <c r="K32" i="13"/>
  <c r="K57" i="13"/>
  <c r="K65" i="13"/>
  <c r="K151" i="13"/>
  <c r="K235" i="13"/>
  <c r="K363" i="13"/>
  <c r="K362" i="13"/>
  <c r="K382" i="13"/>
  <c r="K468" i="13"/>
  <c r="K467" i="13"/>
  <c r="K36" i="13"/>
  <c r="K51" i="13"/>
  <c r="K112" i="13"/>
  <c r="K172" i="13"/>
  <c r="K255" i="13"/>
  <c r="K324" i="13"/>
  <c r="K323" i="13"/>
  <c r="K420" i="13"/>
  <c r="K419" i="13"/>
  <c r="K21" i="13"/>
  <c r="K44" i="13"/>
  <c r="K89" i="13"/>
  <c r="K97" i="13"/>
  <c r="K239" i="13"/>
  <c r="K251" i="13"/>
  <c r="K252" i="13"/>
  <c r="K263" i="13"/>
  <c r="K372" i="13"/>
  <c r="K371" i="13"/>
  <c r="K198" i="13"/>
  <c r="K199" i="13"/>
  <c r="K230" i="13"/>
  <c r="K231" i="13"/>
  <c r="K4" i="13"/>
  <c r="K3" i="13"/>
  <c r="K16" i="13"/>
  <c r="K210" i="13"/>
  <c r="K387" i="13"/>
  <c r="K386" i="13"/>
  <c r="K28" i="13"/>
  <c r="K72" i="13"/>
  <c r="K88" i="13"/>
  <c r="K196" i="13"/>
  <c r="K195" i="13"/>
  <c r="K278" i="13"/>
  <c r="K279" i="13"/>
  <c r="K40" i="13"/>
  <c r="K113" i="13"/>
  <c r="K149" i="13"/>
  <c r="K283" i="13"/>
  <c r="K483" i="13"/>
  <c r="K161" i="13"/>
  <c r="K214" i="13"/>
  <c r="K267" i="13"/>
  <c r="K319" i="13"/>
  <c r="K351" i="13"/>
  <c r="K350" i="13"/>
  <c r="K367" i="13"/>
  <c r="K399" i="13"/>
  <c r="K398" i="13"/>
  <c r="K415" i="13"/>
  <c r="K129" i="13"/>
  <c r="K155" i="13"/>
  <c r="K158" i="13"/>
  <c r="K170" i="13"/>
  <c r="K176" i="13"/>
  <c r="K208" i="13"/>
  <c r="K246" i="13"/>
  <c r="K261" i="13"/>
  <c r="K307" i="13"/>
  <c r="K339" i="13"/>
  <c r="K355" i="13"/>
  <c r="K403" i="13"/>
  <c r="K435" i="13"/>
  <c r="K451" i="13"/>
  <c r="K167" i="13"/>
  <c r="K220" i="13"/>
  <c r="K258" i="13"/>
  <c r="K287" i="13"/>
  <c r="K299" i="13"/>
  <c r="K303" i="13"/>
  <c r="K335" i="13"/>
  <c r="K383" i="13"/>
  <c r="K431" i="13"/>
  <c r="K447" i="13"/>
  <c r="K81" i="13"/>
  <c r="K105" i="13"/>
  <c r="K150" i="13"/>
  <c r="K165" i="13"/>
  <c r="K203" i="13"/>
  <c r="K218" i="13"/>
  <c r="K256" i="13"/>
  <c r="K294" i="13"/>
  <c r="K312" i="13"/>
  <c r="K360" i="13"/>
  <c r="K408" i="13"/>
  <c r="K456" i="13"/>
  <c r="K121" i="13"/>
  <c r="K182" i="13"/>
  <c r="K310" i="13"/>
  <c r="K343" i="13"/>
  <c r="K358" i="13"/>
  <c r="K391" i="13"/>
  <c r="K406" i="13"/>
  <c r="K439" i="13"/>
  <c r="K454" i="13"/>
  <c r="K480" i="13"/>
  <c r="K194" i="13"/>
  <c r="K242" i="13"/>
  <c r="K290" i="13"/>
  <c r="K298" i="13"/>
  <c r="K315" i="13"/>
  <c r="K375" i="13"/>
  <c r="K374" i="13"/>
  <c r="K423" i="13"/>
  <c r="K422" i="13"/>
  <c r="K459" i="13"/>
  <c r="K161" i="12"/>
  <c r="K176" i="12"/>
  <c r="K226" i="12"/>
  <c r="K157" i="12"/>
  <c r="K156" i="12"/>
  <c r="K38" i="12"/>
  <c r="K54" i="12"/>
  <c r="K85" i="12"/>
  <c r="K118" i="12"/>
  <c r="K194" i="12"/>
  <c r="K325" i="12"/>
  <c r="K490" i="12"/>
  <c r="K117" i="12"/>
  <c r="K171" i="12"/>
  <c r="K64" i="12"/>
  <c r="K150" i="12"/>
  <c r="K291" i="12"/>
  <c r="K297" i="12"/>
  <c r="K313" i="12"/>
  <c r="K44" i="12"/>
  <c r="K102" i="12"/>
  <c r="K140" i="12"/>
  <c r="K151" i="12"/>
  <c r="K270" i="12"/>
  <c r="K292" i="12"/>
  <c r="K50" i="12"/>
  <c r="K259" i="12"/>
  <c r="K265" i="12"/>
  <c r="K65" i="12"/>
  <c r="K361" i="12"/>
  <c r="K40" i="12"/>
  <c r="K108" i="12"/>
  <c r="K239" i="12"/>
  <c r="K19" i="12"/>
  <c r="K250" i="12"/>
  <c r="K196" i="12"/>
  <c r="K225" i="12"/>
  <c r="K57" i="12"/>
  <c r="K94" i="12"/>
  <c r="K110" i="12"/>
  <c r="K154" i="12"/>
  <c r="K230" i="12"/>
  <c r="K342" i="12"/>
  <c r="K364" i="12"/>
  <c r="K413" i="12"/>
  <c r="K424" i="12"/>
  <c r="K435" i="12"/>
  <c r="K440" i="12"/>
  <c r="K468" i="12"/>
  <c r="K484" i="12"/>
  <c r="K495" i="12"/>
  <c r="K235" i="12"/>
  <c r="K341" i="12"/>
  <c r="K352" i="12"/>
  <c r="K363" i="12"/>
  <c r="K368" i="12"/>
  <c r="K69" i="12"/>
  <c r="K104" i="12"/>
  <c r="K204" i="12"/>
  <c r="K241" i="12"/>
  <c r="K246" i="12"/>
  <c r="K293" i="12"/>
  <c r="K314" i="12"/>
  <c r="K347" i="12"/>
  <c r="K45" i="12"/>
  <c r="K60" i="12"/>
  <c r="K131" i="12"/>
  <c r="K162" i="12"/>
  <c r="K183" i="12"/>
  <c r="K199" i="12"/>
  <c r="K20" i="12"/>
  <c r="K70" i="12"/>
  <c r="K80" i="12"/>
  <c r="K105" i="12"/>
  <c r="K152" i="12"/>
  <c r="K210" i="12"/>
  <c r="K247" i="12"/>
  <c r="K267" i="12"/>
  <c r="K272" i="12"/>
  <c r="K315" i="12"/>
  <c r="K326" i="12"/>
  <c r="K348" i="12"/>
  <c r="K359" i="12"/>
  <c r="K375" i="12"/>
  <c r="K386" i="12"/>
  <c r="K408" i="12"/>
  <c r="K419" i="12"/>
  <c r="K446" i="12"/>
  <c r="K474" i="12"/>
  <c r="K479" i="12"/>
  <c r="K41" i="12"/>
  <c r="K51" i="12"/>
  <c r="K90" i="12"/>
  <c r="K95" i="12"/>
  <c r="K184" i="12"/>
  <c r="K200" i="12"/>
  <c r="K300" i="12"/>
  <c r="K354" i="12"/>
  <c r="K365" i="12"/>
  <c r="K414" i="12"/>
  <c r="K436" i="12"/>
  <c r="K485" i="12"/>
  <c r="K496" i="12"/>
  <c r="K387" i="12"/>
  <c r="K398" i="12"/>
  <c r="K405" i="12"/>
  <c r="K420" i="12"/>
  <c r="K431" i="12"/>
  <c r="K447" i="12"/>
  <c r="K458" i="12"/>
  <c r="K480" i="12"/>
  <c r="K491" i="12"/>
  <c r="K306" i="12"/>
  <c r="K311" i="12"/>
  <c r="K338" i="12"/>
  <c r="K345" i="12"/>
  <c r="K371" i="12"/>
  <c r="K486" i="12"/>
  <c r="K377" i="12"/>
  <c r="K409" i="12"/>
  <c r="K477" i="12"/>
  <c r="K350" i="12"/>
  <c r="K383" i="12"/>
  <c r="K275" i="12"/>
  <c r="K286" i="12"/>
  <c r="K318" i="12"/>
  <c r="K378" i="12"/>
  <c r="K400" i="12"/>
  <c r="K449" i="12"/>
  <c r="K460" i="12"/>
  <c r="K471" i="12"/>
  <c r="K476" i="12"/>
  <c r="K384" i="12"/>
  <c r="K411" i="12"/>
  <c r="K422" i="12"/>
  <c r="K444" i="12"/>
  <c r="K455" i="12"/>
  <c r="K489" i="12"/>
  <c r="K271" i="12"/>
  <c r="K276" i="12"/>
  <c r="K287" i="12"/>
  <c r="K303" i="12"/>
  <c r="K330" i="12"/>
  <c r="K335" i="12"/>
  <c r="K390" i="12"/>
  <c r="K450" i="12"/>
  <c r="K472" i="12"/>
  <c r="K36" i="12"/>
  <c r="K35" i="12"/>
  <c r="K393" i="12"/>
  <c r="K392" i="12"/>
  <c r="K4" i="12"/>
  <c r="K3" i="12"/>
  <c r="K357" i="12"/>
  <c r="K356" i="12"/>
  <c r="K465" i="12"/>
  <c r="K464" i="12"/>
  <c r="K133" i="12"/>
  <c r="K132" i="12"/>
  <c r="S1" i="12"/>
  <c r="S3" i="12"/>
  <c r="K47" i="12"/>
  <c r="K46" i="12"/>
  <c r="K208" i="12"/>
  <c r="K207" i="12"/>
  <c r="K9" i="12"/>
  <c r="K8" i="12"/>
  <c r="K25" i="12"/>
  <c r="K24" i="12"/>
  <c r="K220" i="12"/>
  <c r="K219" i="12"/>
  <c r="K321" i="12"/>
  <c r="K320" i="12"/>
  <c r="K429" i="12"/>
  <c r="K428" i="12"/>
  <c r="K21" i="12"/>
  <c r="K22" i="12"/>
  <c r="K136" i="12"/>
  <c r="K135" i="12"/>
  <c r="K88" i="12"/>
  <c r="K87" i="12"/>
  <c r="K193" i="12"/>
  <c r="K223" i="12"/>
  <c r="K231" i="12"/>
  <c r="K289" i="12"/>
  <c r="K304" i="12"/>
  <c r="K329" i="12"/>
  <c r="K401" i="12"/>
  <c r="K437" i="12"/>
  <c r="K473" i="12"/>
  <c r="K71" i="12"/>
  <c r="K100" i="12"/>
  <c r="K99" i="12"/>
  <c r="K129" i="12"/>
  <c r="K148" i="12"/>
  <c r="K147" i="12"/>
  <c r="K185" i="12"/>
  <c r="K281" i="12"/>
  <c r="K78" i="12"/>
  <c r="K107" i="12"/>
  <c r="K155" i="12"/>
  <c r="K170" i="12"/>
  <c r="K213" i="12"/>
  <c r="K212" i="12"/>
  <c r="K266" i="12"/>
  <c r="K309" i="12"/>
  <c r="K308" i="12"/>
  <c r="K16" i="12"/>
  <c r="K27" i="12"/>
  <c r="K30" i="12"/>
  <c r="K96" i="12"/>
  <c r="K144" i="12"/>
  <c r="K205" i="12"/>
  <c r="K236" i="12"/>
  <c r="K301" i="12"/>
  <c r="K6" i="12"/>
  <c r="K11" i="12"/>
  <c r="K33" i="12"/>
  <c r="K59" i="12"/>
  <c r="K76" i="12"/>
  <c r="K75" i="12"/>
  <c r="K93" i="12"/>
  <c r="K112" i="12"/>
  <c r="K111" i="12"/>
  <c r="K126" i="12"/>
  <c r="K141" i="12"/>
  <c r="K160" i="12"/>
  <c r="K159" i="12"/>
  <c r="K182" i="12"/>
  <c r="K198" i="12"/>
  <c r="K224" i="12"/>
  <c r="K228" i="12"/>
  <c r="K240" i="12"/>
  <c r="K256" i="12"/>
  <c r="K255" i="12"/>
  <c r="K278" i="12"/>
  <c r="K294" i="12"/>
  <c r="K317" i="12"/>
  <c r="K344" i="12"/>
  <c r="K353" i="12"/>
  <c r="K380" i="12"/>
  <c r="K389" i="12"/>
  <c r="K416" i="12"/>
  <c r="K425" i="12"/>
  <c r="K452" i="12"/>
  <c r="K461" i="12"/>
  <c r="K488" i="12"/>
  <c r="K497" i="12"/>
  <c r="K72" i="12"/>
  <c r="K119" i="12"/>
  <c r="K248" i="12"/>
  <c r="K39" i="12"/>
  <c r="K42" i="12"/>
  <c r="K83" i="12"/>
  <c r="K124" i="12"/>
  <c r="K123" i="12"/>
  <c r="K233" i="12"/>
  <c r="K165" i="12"/>
  <c r="K164" i="12"/>
  <c r="K261" i="12"/>
  <c r="K260" i="12"/>
  <c r="K15" i="12"/>
  <c r="K120" i="12"/>
  <c r="K188" i="12"/>
  <c r="K253" i="12"/>
  <c r="K284" i="12"/>
  <c r="K167" i="12"/>
  <c r="K215" i="12"/>
  <c r="K263" i="12"/>
  <c r="K203" i="12"/>
  <c r="K251" i="12"/>
  <c r="K299" i="12"/>
  <c r="K438" i="12"/>
  <c r="K312" i="12"/>
  <c r="K319" i="12"/>
  <c r="K331" i="12"/>
  <c r="K343" i="12"/>
  <c r="K355" i="12"/>
  <c r="K367" i="12"/>
  <c r="K379" i="12"/>
  <c r="K391" i="12"/>
  <c r="K403" i="12"/>
  <c r="K415" i="12"/>
  <c r="K427" i="12"/>
  <c r="K451" i="12"/>
  <c r="K463" i="12"/>
  <c r="K475" i="12"/>
  <c r="K487" i="12"/>
  <c r="K499" i="12"/>
  <c r="K357" i="7"/>
  <c r="K4" i="7"/>
  <c r="M4" i="7" s="1"/>
  <c r="K485" i="7"/>
  <c r="K449" i="7"/>
  <c r="K437" i="7"/>
  <c r="K389" i="7"/>
  <c r="K365" i="7"/>
  <c r="K353" i="7"/>
  <c r="K341" i="7"/>
  <c r="K317" i="7"/>
  <c r="K293" i="7"/>
  <c r="K233" i="7"/>
  <c r="K221" i="7"/>
  <c r="K89" i="7"/>
  <c r="K65" i="7"/>
  <c r="K41" i="7"/>
  <c r="K5" i="7"/>
  <c r="S2" i="7"/>
  <c r="S5" i="7"/>
  <c r="K168" i="7"/>
  <c r="K156" i="7"/>
  <c r="K144" i="7"/>
  <c r="K132" i="7"/>
  <c r="K120" i="7"/>
  <c r="K96" i="7"/>
  <c r="K84" i="7"/>
  <c r="K72" i="7"/>
  <c r="K60" i="7"/>
  <c r="K161" i="7"/>
  <c r="K149" i="7"/>
  <c r="K137" i="7"/>
  <c r="K125" i="7"/>
  <c r="K196" i="7"/>
  <c r="K50" i="7"/>
  <c r="K49" i="7"/>
  <c r="K37" i="7"/>
  <c r="K25" i="7"/>
  <c r="K13" i="7"/>
  <c r="S3" i="7"/>
  <c r="S4" i="7"/>
  <c r="K175" i="7"/>
  <c r="K163" i="7"/>
  <c r="K151" i="7"/>
  <c r="K139" i="7"/>
  <c r="K127" i="7"/>
  <c r="K115" i="7"/>
  <c r="K103" i="7"/>
  <c r="K91" i="7"/>
  <c r="K79" i="7"/>
  <c r="K67" i="7"/>
  <c r="K55" i="7"/>
  <c r="K43" i="7"/>
  <c r="K31" i="7"/>
  <c r="K19" i="7"/>
  <c r="K7" i="7"/>
  <c r="K185" i="7"/>
  <c r="K77" i="7"/>
  <c r="K53" i="7"/>
  <c r="K17" i="7"/>
  <c r="K497" i="7"/>
  <c r="K413" i="7"/>
  <c r="K281" i="7"/>
  <c r="K245" i="7"/>
  <c r="K209" i="7"/>
  <c r="K484" i="7"/>
  <c r="K471" i="7"/>
  <c r="K448" i="7"/>
  <c r="K412" i="7"/>
  <c r="K400" i="7"/>
  <c r="K387" i="7"/>
  <c r="K363" i="7"/>
  <c r="K340" i="7"/>
  <c r="K315" i="7"/>
  <c r="K304" i="7"/>
  <c r="K268" i="7"/>
  <c r="K232" i="7"/>
  <c r="K172" i="7"/>
  <c r="K148" i="7"/>
  <c r="K136" i="7"/>
  <c r="K112" i="7"/>
  <c r="K100" i="7"/>
  <c r="K76" i="7"/>
  <c r="K64" i="7"/>
  <c r="K51" i="7"/>
  <c r="K40" i="7"/>
  <c r="K28" i="7"/>
  <c r="K16" i="7"/>
  <c r="K3" i="7"/>
  <c r="K493" i="7"/>
  <c r="K481" i="7"/>
  <c r="K469" i="7"/>
  <c r="K457" i="7"/>
  <c r="K445" i="7"/>
  <c r="K433" i="7"/>
  <c r="K421" i="7"/>
  <c r="K409" i="7"/>
  <c r="K397" i="7"/>
  <c r="K385" i="7"/>
  <c r="K373" i="7"/>
  <c r="K361" i="7"/>
  <c r="K349" i="7"/>
  <c r="K337" i="7"/>
  <c r="K325" i="7"/>
  <c r="K313" i="7"/>
  <c r="K301" i="7"/>
  <c r="K289" i="7"/>
  <c r="K277" i="7"/>
  <c r="K265" i="7"/>
  <c r="K253" i="7"/>
  <c r="K241" i="7"/>
  <c r="K229" i="7"/>
  <c r="K217" i="7"/>
  <c r="K205" i="7"/>
  <c r="K193" i="7"/>
  <c r="K181" i="7"/>
  <c r="K169" i="7"/>
  <c r="K157" i="7"/>
  <c r="K145" i="7"/>
  <c r="K133" i="7"/>
  <c r="K121" i="7"/>
  <c r="K109" i="7"/>
  <c r="K97" i="7"/>
  <c r="K85" i="7"/>
  <c r="K73" i="7"/>
  <c r="K61" i="7"/>
  <c r="K48" i="7"/>
  <c r="K24" i="7"/>
  <c r="K12" i="7"/>
  <c r="K191" i="7"/>
  <c r="K143" i="7"/>
  <c r="K83" i="7"/>
  <c r="K59" i="7"/>
  <c r="K94" i="7"/>
  <c r="K82" i="7"/>
  <c r="K165" i="7"/>
  <c r="K153" i="7"/>
  <c r="K129" i="7"/>
  <c r="K45" i="7"/>
  <c r="K33" i="7"/>
  <c r="S2" i="6"/>
  <c r="S3" i="6"/>
  <c r="S1" i="6"/>
  <c r="S3" i="5"/>
  <c r="S4" i="5"/>
  <c r="S1" i="5"/>
  <c r="S2" i="5"/>
  <c r="S10" i="11"/>
  <c r="N5" i="1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N84" i="11" s="1"/>
  <c r="N85" i="11" s="1"/>
  <c r="N86" i="11" s="1"/>
  <c r="N87" i="11" s="1"/>
  <c r="N88" i="11" s="1"/>
  <c r="N89" i="11" s="1"/>
  <c r="N90" i="11" s="1"/>
  <c r="N91" i="11" s="1"/>
  <c r="N92" i="11" s="1"/>
  <c r="N93" i="11" s="1"/>
  <c r="N94" i="11" s="1"/>
  <c r="N95" i="11" s="1"/>
  <c r="N96" i="11" s="1"/>
  <c r="N97" i="11" s="1"/>
  <c r="N98" i="11" s="1"/>
  <c r="N99" i="11" s="1"/>
  <c r="N100" i="11" s="1"/>
  <c r="N101" i="11" s="1"/>
  <c r="N102" i="11" s="1"/>
  <c r="N103" i="11" s="1"/>
  <c r="N104" i="11" s="1"/>
  <c r="N105" i="11" s="1"/>
  <c r="N106" i="11" s="1"/>
  <c r="N107" i="11" s="1"/>
  <c r="N108" i="11" s="1"/>
  <c r="N109" i="11" s="1"/>
  <c r="N110" i="11" s="1"/>
  <c r="N111" i="11" s="1"/>
  <c r="N112" i="11" s="1"/>
  <c r="N113" i="11" s="1"/>
  <c r="N114" i="11" s="1"/>
  <c r="N115" i="11" s="1"/>
  <c r="N116" i="11" s="1"/>
  <c r="N117" i="11" s="1"/>
  <c r="N118" i="11" s="1"/>
  <c r="N119" i="11" s="1"/>
  <c r="N120" i="11" s="1"/>
  <c r="N121" i="11" s="1"/>
  <c r="N122" i="11" s="1"/>
  <c r="N123" i="11" s="1"/>
  <c r="N124" i="11" s="1"/>
  <c r="N125" i="11" s="1"/>
  <c r="N126" i="11" s="1"/>
  <c r="N127" i="11" s="1"/>
  <c r="N128" i="11" s="1"/>
  <c r="N129" i="11" s="1"/>
  <c r="N130" i="11" s="1"/>
  <c r="N131" i="11" s="1"/>
  <c r="N132" i="11" s="1"/>
  <c r="N133" i="11" s="1"/>
  <c r="N134" i="11" s="1"/>
  <c r="N135" i="11" s="1"/>
  <c r="N136" i="11" s="1"/>
  <c r="N137" i="11" s="1"/>
  <c r="N138" i="11" s="1"/>
  <c r="N139" i="11" s="1"/>
  <c r="N140" i="11" s="1"/>
  <c r="N141" i="11" s="1"/>
  <c r="N142" i="11" s="1"/>
  <c r="N143" i="11" s="1"/>
  <c r="N144" i="11" s="1"/>
  <c r="N145" i="11" s="1"/>
  <c r="N146" i="11" s="1"/>
  <c r="N147" i="11" s="1"/>
  <c r="N148" i="11" s="1"/>
  <c r="N149" i="11" s="1"/>
  <c r="N150" i="11" s="1"/>
  <c r="N151" i="11" s="1"/>
  <c r="N152" i="11" s="1"/>
  <c r="N153" i="11" s="1"/>
  <c r="N154" i="11" s="1"/>
  <c r="N155" i="11" s="1"/>
  <c r="N156" i="11" s="1"/>
  <c r="N157" i="11" s="1"/>
  <c r="N158" i="11" s="1"/>
  <c r="N159" i="11" s="1"/>
  <c r="N160" i="11" s="1"/>
  <c r="N161" i="11" s="1"/>
  <c r="N162" i="11" s="1"/>
  <c r="N163" i="11" s="1"/>
  <c r="N164" i="11" s="1"/>
  <c r="N165" i="11" s="1"/>
  <c r="N166" i="11" s="1"/>
  <c r="N167" i="11" s="1"/>
  <c r="N168" i="11" s="1"/>
  <c r="N169" i="11" s="1"/>
  <c r="N170" i="11" s="1"/>
  <c r="N171" i="11" s="1"/>
  <c r="N172" i="11" s="1"/>
  <c r="N173" i="11" s="1"/>
  <c r="N174" i="11" s="1"/>
  <c r="N175" i="11" s="1"/>
  <c r="N176" i="11" s="1"/>
  <c r="N177" i="11" s="1"/>
  <c r="N178" i="11" s="1"/>
  <c r="N179" i="11" s="1"/>
  <c r="N180" i="11" s="1"/>
  <c r="N181" i="11" s="1"/>
  <c r="N182" i="11" s="1"/>
  <c r="N183" i="11" s="1"/>
  <c r="N184" i="11" s="1"/>
  <c r="N185" i="11" s="1"/>
  <c r="N186" i="11" s="1"/>
  <c r="N187" i="11" s="1"/>
  <c r="N188" i="11" s="1"/>
  <c r="N189" i="11" s="1"/>
  <c r="N190" i="11" s="1"/>
  <c r="N191" i="11" s="1"/>
  <c r="N192" i="11" s="1"/>
  <c r="N193" i="11" s="1"/>
  <c r="N194" i="11" s="1"/>
  <c r="N195" i="11" s="1"/>
  <c r="N196" i="11" s="1"/>
  <c r="N197" i="11" s="1"/>
  <c r="N198" i="11" s="1"/>
  <c r="N199" i="11" s="1"/>
  <c r="N200" i="11" s="1"/>
  <c r="N201" i="11" s="1"/>
  <c r="N202" i="11" s="1"/>
  <c r="N203" i="11" s="1"/>
  <c r="N204" i="11" s="1"/>
  <c r="N205" i="11" s="1"/>
  <c r="N206" i="11" s="1"/>
  <c r="N207" i="11" s="1"/>
  <c r="N208" i="11" s="1"/>
  <c r="N209" i="11" s="1"/>
  <c r="N210" i="11" s="1"/>
  <c r="N211" i="11" s="1"/>
  <c r="N212" i="11" s="1"/>
  <c r="N213" i="11" s="1"/>
  <c r="N214" i="11" s="1"/>
  <c r="N215" i="11" s="1"/>
  <c r="N216" i="11" s="1"/>
  <c r="N217" i="11" s="1"/>
  <c r="N218" i="11" s="1"/>
  <c r="N219" i="11" s="1"/>
  <c r="N220" i="11" s="1"/>
  <c r="N221" i="11" s="1"/>
  <c r="N222" i="11" s="1"/>
  <c r="N223" i="11" s="1"/>
  <c r="N224" i="11" s="1"/>
  <c r="N225" i="11" s="1"/>
  <c r="N226" i="11" s="1"/>
  <c r="N227" i="11" s="1"/>
  <c r="N228" i="11" s="1"/>
  <c r="N229" i="11" s="1"/>
  <c r="N230" i="11" s="1"/>
  <c r="N231" i="11" s="1"/>
  <c r="N232" i="11" s="1"/>
  <c r="N233" i="11" s="1"/>
  <c r="N234" i="11" s="1"/>
  <c r="N235" i="11" s="1"/>
  <c r="N236" i="11" s="1"/>
  <c r="N237" i="11" s="1"/>
  <c r="N238" i="11" s="1"/>
  <c r="N239" i="11" s="1"/>
  <c r="N240" i="11" s="1"/>
  <c r="N241" i="11" s="1"/>
  <c r="N242" i="11" s="1"/>
  <c r="N243" i="11" s="1"/>
  <c r="N244" i="11" s="1"/>
  <c r="N245" i="11" s="1"/>
  <c r="N246" i="11" s="1"/>
  <c r="N247" i="11" s="1"/>
  <c r="N248" i="11" s="1"/>
  <c r="N249" i="11" s="1"/>
  <c r="N250" i="11" s="1"/>
  <c r="N251" i="11" s="1"/>
  <c r="N252" i="11" s="1"/>
  <c r="N253" i="11" s="1"/>
  <c r="N254" i="11" s="1"/>
  <c r="N255" i="11" s="1"/>
  <c r="N256" i="11" s="1"/>
  <c r="N257" i="11" s="1"/>
  <c r="N258" i="11" s="1"/>
  <c r="N259" i="11" s="1"/>
  <c r="N260" i="11" s="1"/>
  <c r="N261" i="11" s="1"/>
  <c r="N262" i="11" s="1"/>
  <c r="N263" i="11" s="1"/>
  <c r="N264" i="11" s="1"/>
  <c r="N265" i="11" s="1"/>
  <c r="N266" i="11" s="1"/>
  <c r="N267" i="11" s="1"/>
  <c r="N268" i="11" s="1"/>
  <c r="N269" i="11" s="1"/>
  <c r="N270" i="11" s="1"/>
  <c r="N271" i="11" s="1"/>
  <c r="N272" i="11" s="1"/>
  <c r="N273" i="11" s="1"/>
  <c r="N274" i="11" s="1"/>
  <c r="N275" i="11" s="1"/>
  <c r="N276" i="11" s="1"/>
  <c r="N277" i="11" s="1"/>
  <c r="N278" i="11" s="1"/>
  <c r="N279" i="11" s="1"/>
  <c r="N280" i="11" s="1"/>
  <c r="N281" i="11" s="1"/>
  <c r="N282" i="11" s="1"/>
  <c r="N283" i="11" s="1"/>
  <c r="N284" i="11" s="1"/>
  <c r="N285" i="11" s="1"/>
  <c r="N286" i="11" s="1"/>
  <c r="N287" i="11" s="1"/>
  <c r="N288" i="11" s="1"/>
  <c r="N289" i="11" s="1"/>
  <c r="N290" i="11" s="1"/>
  <c r="N291" i="11" s="1"/>
  <c r="N292" i="11" s="1"/>
  <c r="N293" i="11" s="1"/>
  <c r="N294" i="11" s="1"/>
  <c r="N295" i="11" s="1"/>
  <c r="N296" i="11" s="1"/>
  <c r="N297" i="11" s="1"/>
  <c r="N298" i="11" s="1"/>
  <c r="N299" i="11" s="1"/>
  <c r="N300" i="11" s="1"/>
  <c r="N301" i="11" s="1"/>
  <c r="N302" i="11" s="1"/>
  <c r="N303" i="11" s="1"/>
  <c r="N304" i="11" s="1"/>
  <c r="N305" i="11" s="1"/>
  <c r="N306" i="11" s="1"/>
  <c r="N307" i="11" s="1"/>
  <c r="N308" i="11" s="1"/>
  <c r="N309" i="11" s="1"/>
  <c r="N310" i="11" s="1"/>
  <c r="N311" i="11" s="1"/>
  <c r="N312" i="11" s="1"/>
  <c r="N313" i="11" s="1"/>
  <c r="N314" i="11" s="1"/>
  <c r="N315" i="11" s="1"/>
  <c r="N316" i="11" s="1"/>
  <c r="N317" i="11" s="1"/>
  <c r="N318" i="11" s="1"/>
  <c r="N319" i="11" s="1"/>
  <c r="N320" i="11" s="1"/>
  <c r="N321" i="11" s="1"/>
  <c r="N322" i="11" s="1"/>
  <c r="N323" i="11" s="1"/>
  <c r="N324" i="11" s="1"/>
  <c r="N325" i="11" s="1"/>
  <c r="N326" i="11" s="1"/>
  <c r="N327" i="11" s="1"/>
  <c r="N328" i="11" s="1"/>
  <c r="N329" i="11" s="1"/>
  <c r="N330" i="11" s="1"/>
  <c r="N331" i="11" s="1"/>
  <c r="N332" i="11" s="1"/>
  <c r="N333" i="11" s="1"/>
  <c r="N334" i="11" s="1"/>
  <c r="N335" i="11" s="1"/>
  <c r="N336" i="11" s="1"/>
  <c r="N337" i="11" s="1"/>
  <c r="N338" i="11" s="1"/>
  <c r="N339" i="11" s="1"/>
  <c r="N340" i="11" s="1"/>
  <c r="N341" i="11" s="1"/>
  <c r="N342" i="11" s="1"/>
  <c r="N343" i="11" s="1"/>
  <c r="N344" i="11" s="1"/>
  <c r="N345" i="11" s="1"/>
  <c r="N346" i="11" s="1"/>
  <c r="N347" i="11" s="1"/>
  <c r="N348" i="11" s="1"/>
  <c r="N349" i="11" s="1"/>
  <c r="N350" i="11" s="1"/>
  <c r="N351" i="11" s="1"/>
  <c r="N352" i="11" s="1"/>
  <c r="N353" i="11" s="1"/>
  <c r="N354" i="11" s="1"/>
  <c r="N355" i="11" s="1"/>
  <c r="N356" i="11" s="1"/>
  <c r="N357" i="11" s="1"/>
  <c r="N358" i="11" s="1"/>
  <c r="N359" i="11" s="1"/>
  <c r="N360" i="11" s="1"/>
  <c r="N361" i="11" s="1"/>
  <c r="N362" i="11" s="1"/>
  <c r="N363" i="11" s="1"/>
  <c r="N364" i="11" s="1"/>
  <c r="N365" i="11" s="1"/>
  <c r="N366" i="11" s="1"/>
  <c r="N367" i="11" s="1"/>
  <c r="N368" i="11" s="1"/>
  <c r="N369" i="11" s="1"/>
  <c r="N370" i="11" s="1"/>
  <c r="N371" i="11" s="1"/>
  <c r="N372" i="11" s="1"/>
  <c r="N373" i="11" s="1"/>
  <c r="N374" i="11" s="1"/>
  <c r="N375" i="11" s="1"/>
  <c r="N376" i="11" s="1"/>
  <c r="N377" i="11" s="1"/>
  <c r="N378" i="11" s="1"/>
  <c r="N379" i="11" s="1"/>
  <c r="N380" i="11" s="1"/>
  <c r="N381" i="11" s="1"/>
  <c r="N382" i="11" s="1"/>
  <c r="N383" i="11" s="1"/>
  <c r="N384" i="11" s="1"/>
  <c r="N385" i="11" s="1"/>
  <c r="N386" i="11" s="1"/>
  <c r="N387" i="11" s="1"/>
  <c r="N388" i="11" s="1"/>
  <c r="N389" i="11" s="1"/>
  <c r="N390" i="11" s="1"/>
  <c r="N391" i="11" s="1"/>
  <c r="N392" i="11" s="1"/>
  <c r="N393" i="11" s="1"/>
  <c r="N394" i="11" s="1"/>
  <c r="N395" i="11" s="1"/>
  <c r="N396" i="11" s="1"/>
  <c r="N397" i="11" s="1"/>
  <c r="N398" i="11" s="1"/>
  <c r="N399" i="11" s="1"/>
  <c r="N400" i="11" s="1"/>
  <c r="N401" i="11" s="1"/>
  <c r="N402" i="11" s="1"/>
  <c r="N403" i="11" s="1"/>
  <c r="N404" i="11" s="1"/>
  <c r="N405" i="11" s="1"/>
  <c r="N406" i="11" s="1"/>
  <c r="N407" i="11" s="1"/>
  <c r="N408" i="11" s="1"/>
  <c r="N409" i="11" s="1"/>
  <c r="N410" i="11" s="1"/>
  <c r="N411" i="11" s="1"/>
  <c r="N412" i="11" s="1"/>
  <c r="N413" i="11" s="1"/>
  <c r="N414" i="11" s="1"/>
  <c r="N415" i="11" s="1"/>
  <c r="N416" i="11" s="1"/>
  <c r="N417" i="11" s="1"/>
  <c r="N418" i="11" s="1"/>
  <c r="N419" i="11" s="1"/>
  <c r="N420" i="11" s="1"/>
  <c r="N421" i="11" s="1"/>
  <c r="N422" i="11" s="1"/>
  <c r="N423" i="11" s="1"/>
  <c r="N424" i="11" s="1"/>
  <c r="N425" i="11" s="1"/>
  <c r="N426" i="11" s="1"/>
  <c r="N427" i="11" s="1"/>
  <c r="N428" i="11" s="1"/>
  <c r="N429" i="11" s="1"/>
  <c r="N430" i="11" s="1"/>
  <c r="N431" i="11" s="1"/>
  <c r="N432" i="11" s="1"/>
  <c r="N433" i="11" s="1"/>
  <c r="N434" i="11" s="1"/>
  <c r="N435" i="11" s="1"/>
  <c r="N436" i="11" s="1"/>
  <c r="N437" i="11" s="1"/>
  <c r="N438" i="11" s="1"/>
  <c r="N439" i="11" s="1"/>
  <c r="N440" i="11" s="1"/>
  <c r="N441" i="11" s="1"/>
  <c r="N442" i="11" s="1"/>
  <c r="N443" i="11" s="1"/>
  <c r="N444" i="11" s="1"/>
  <c r="N445" i="11" s="1"/>
  <c r="N446" i="11" s="1"/>
  <c r="N447" i="11" s="1"/>
  <c r="N448" i="11" s="1"/>
  <c r="N449" i="11" s="1"/>
  <c r="N450" i="11" s="1"/>
  <c r="N451" i="11" s="1"/>
  <c r="N452" i="11" s="1"/>
  <c r="N453" i="11" s="1"/>
  <c r="N454" i="11" s="1"/>
  <c r="N455" i="11" s="1"/>
  <c r="N456" i="11" s="1"/>
  <c r="N457" i="11" s="1"/>
  <c r="N458" i="11" s="1"/>
  <c r="N459" i="11" s="1"/>
  <c r="N460" i="11" s="1"/>
  <c r="N461" i="11" s="1"/>
  <c r="N462" i="11" s="1"/>
  <c r="N463" i="11" s="1"/>
  <c r="N464" i="11" s="1"/>
  <c r="N465" i="11" s="1"/>
  <c r="N466" i="11" s="1"/>
  <c r="N467" i="11" s="1"/>
  <c r="N468" i="11" s="1"/>
  <c r="N469" i="11" s="1"/>
  <c r="N470" i="11" s="1"/>
  <c r="N471" i="11" s="1"/>
  <c r="N472" i="11" s="1"/>
  <c r="N473" i="11" s="1"/>
  <c r="N474" i="11" s="1"/>
  <c r="N475" i="11" s="1"/>
  <c r="N476" i="11" s="1"/>
  <c r="N477" i="11" s="1"/>
  <c r="N478" i="11" s="1"/>
  <c r="N479" i="11" s="1"/>
  <c r="N480" i="11" s="1"/>
  <c r="N481" i="11" s="1"/>
  <c r="N482" i="11" s="1"/>
  <c r="N483" i="11" s="1"/>
  <c r="N484" i="11" s="1"/>
  <c r="N485" i="11" s="1"/>
  <c r="N486" i="11" s="1"/>
  <c r="N487" i="11" s="1"/>
  <c r="N488" i="11" s="1"/>
  <c r="N489" i="11" s="1"/>
  <c r="N490" i="11" s="1"/>
  <c r="N491" i="11" s="1"/>
  <c r="N492" i="11" s="1"/>
  <c r="N493" i="11" s="1"/>
  <c r="N494" i="11" s="1"/>
  <c r="N495" i="11" s="1"/>
  <c r="N496" i="11" s="1"/>
  <c r="N497" i="11" s="1"/>
  <c r="N498" i="11" s="1"/>
  <c r="N499" i="11" s="1"/>
  <c r="K364" i="7"/>
  <c r="K496" i="7"/>
  <c r="K495" i="7"/>
  <c r="K207" i="7"/>
  <c r="K208" i="7"/>
  <c r="K351" i="7"/>
  <c r="K350" i="7"/>
  <c r="K279" i="7"/>
  <c r="K278" i="7"/>
  <c r="K255" i="7"/>
  <c r="K254" i="7"/>
  <c r="K183" i="7"/>
  <c r="K182" i="7"/>
  <c r="K159" i="7"/>
  <c r="K158" i="7"/>
  <c r="K75" i="7"/>
  <c r="K74" i="7"/>
  <c r="K27" i="7"/>
  <c r="K444" i="7"/>
  <c r="K180" i="7"/>
  <c r="K36" i="7"/>
  <c r="K359" i="7"/>
  <c r="K280" i="7"/>
  <c r="K488" i="7"/>
  <c r="K476" i="7"/>
  <c r="K464" i="7"/>
  <c r="K452" i="7"/>
  <c r="K440" i="7"/>
  <c r="K416" i="7"/>
  <c r="K404" i="7"/>
  <c r="K392" i="7"/>
  <c r="K368" i="7"/>
  <c r="K344" i="7"/>
  <c r="K332" i="7"/>
  <c r="K308" i="7"/>
  <c r="K296" i="7"/>
  <c r="K284" i="7"/>
  <c r="K272" i="7"/>
  <c r="K260" i="7"/>
  <c r="K248" i="7"/>
  <c r="K236" i="7"/>
  <c r="K224" i="7"/>
  <c r="K212" i="7"/>
  <c r="K200" i="7"/>
  <c r="K188" i="7"/>
  <c r="K176" i="7"/>
  <c r="K164" i="7"/>
  <c r="K152" i="7"/>
  <c r="K140" i="7"/>
  <c r="K128" i="7"/>
  <c r="K116" i="7"/>
  <c r="K104" i="7"/>
  <c r="K92" i="7"/>
  <c r="K80" i="7"/>
  <c r="K68" i="7"/>
  <c r="K56" i="7"/>
  <c r="K32" i="7"/>
  <c r="K20" i="7"/>
  <c r="K8" i="7"/>
  <c r="K492" i="7"/>
  <c r="K456" i="7"/>
  <c r="K294" i="7"/>
  <c r="K270" i="7"/>
  <c r="K234" i="7"/>
  <c r="K186" i="7"/>
  <c r="K162" i="7"/>
  <c r="K126" i="7"/>
  <c r="K114" i="7"/>
  <c r="K78" i="7"/>
  <c r="K42" i="7"/>
  <c r="K275" i="7"/>
  <c r="K239" i="7"/>
  <c r="K131" i="7"/>
  <c r="K119" i="7"/>
  <c r="K47" i="7"/>
  <c r="K443" i="7"/>
  <c r="K473" i="7"/>
  <c r="K461" i="7"/>
  <c r="K425" i="7"/>
  <c r="K401" i="7"/>
  <c r="K377" i="7"/>
  <c r="K329" i="7"/>
  <c r="K305" i="7"/>
  <c r="K269" i="7"/>
  <c r="K257" i="7"/>
  <c r="K197" i="7"/>
  <c r="K173" i="7"/>
  <c r="K113" i="7"/>
  <c r="K101" i="7"/>
  <c r="K29" i="7"/>
  <c r="K26" i="7"/>
  <c r="K274" i="7"/>
  <c r="S1" i="7"/>
  <c r="K108" i="7"/>
  <c r="K460" i="7"/>
  <c r="K388" i="7"/>
  <c r="K316" i="7"/>
  <c r="K244" i="7"/>
  <c r="K238" i="7"/>
  <c r="S2" i="8"/>
  <c r="S4" i="8"/>
  <c r="S5" i="5"/>
  <c r="E2" i="4"/>
  <c r="F2" i="4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K371" i="5"/>
  <c r="K370" i="5"/>
  <c r="K351" i="8"/>
  <c r="K358" i="5"/>
  <c r="K32" i="6"/>
  <c r="K309" i="6"/>
  <c r="K345" i="6"/>
  <c r="K471" i="8"/>
  <c r="K15" i="8"/>
  <c r="K14" i="8"/>
  <c r="K219" i="8"/>
  <c r="K279" i="8"/>
  <c r="K454" i="5"/>
  <c r="K455" i="5"/>
  <c r="K491" i="5"/>
  <c r="K490" i="5"/>
  <c r="K105" i="6"/>
  <c r="K483" i="8"/>
  <c r="K482" i="8"/>
  <c r="K446" i="8"/>
  <c r="K447" i="8"/>
  <c r="K410" i="8"/>
  <c r="K411" i="8"/>
  <c r="K374" i="8"/>
  <c r="K375" i="8"/>
  <c r="K23" i="5"/>
  <c r="K59" i="5"/>
  <c r="K95" i="5"/>
  <c r="K131" i="5"/>
  <c r="K167" i="5"/>
  <c r="K203" i="5"/>
  <c r="K251" i="5"/>
  <c r="K21" i="6"/>
  <c r="K297" i="6"/>
  <c r="K453" i="6"/>
  <c r="K464" i="6"/>
  <c r="K407" i="5"/>
  <c r="K369" i="6"/>
  <c r="K458" i="8"/>
  <c r="K383" i="5"/>
  <c r="K159" i="5"/>
  <c r="K194" i="8"/>
  <c r="K27" i="5"/>
  <c r="K123" i="5"/>
  <c r="K243" i="5"/>
  <c r="K430" i="5"/>
  <c r="K5" i="6"/>
  <c r="K17" i="6"/>
  <c r="K29" i="6"/>
  <c r="K41" i="6"/>
  <c r="K53" i="6"/>
  <c r="K65" i="6"/>
  <c r="K77" i="6"/>
  <c r="K89" i="6"/>
  <c r="K101" i="6"/>
  <c r="K113" i="6"/>
  <c r="K125" i="6"/>
  <c r="K137" i="6"/>
  <c r="K149" i="6"/>
  <c r="K161" i="6"/>
  <c r="K173" i="6"/>
  <c r="K185" i="6"/>
  <c r="K197" i="6"/>
  <c r="K209" i="6"/>
  <c r="K221" i="6"/>
  <c r="K233" i="6"/>
  <c r="K245" i="6"/>
  <c r="K257" i="6"/>
  <c r="K269" i="6"/>
  <c r="K281" i="6"/>
  <c r="K293" i="6"/>
  <c r="K305" i="6"/>
  <c r="K317" i="6"/>
  <c r="K329" i="6"/>
  <c r="K341" i="6"/>
  <c r="K353" i="6"/>
  <c r="K365" i="6"/>
  <c r="K377" i="6"/>
  <c r="K389" i="6"/>
  <c r="K401" i="6"/>
  <c r="K413" i="6"/>
  <c r="K425" i="6"/>
  <c r="K437" i="6"/>
  <c r="K449" i="6"/>
  <c r="K461" i="6"/>
  <c r="K473" i="6"/>
  <c r="K485" i="6"/>
  <c r="K497" i="6"/>
  <c r="K8" i="6"/>
  <c r="K305" i="8"/>
  <c r="K413" i="8"/>
  <c r="K263" i="5"/>
  <c r="K262" i="5"/>
  <c r="K489" i="6"/>
  <c r="K422" i="8"/>
  <c r="K423" i="8"/>
  <c r="K387" i="8"/>
  <c r="K386" i="8"/>
  <c r="K326" i="8"/>
  <c r="K327" i="8"/>
  <c r="K290" i="8"/>
  <c r="K291" i="8"/>
  <c r="K267" i="8"/>
  <c r="K266" i="8"/>
  <c r="K243" i="8"/>
  <c r="K242" i="8"/>
  <c r="K171" i="8"/>
  <c r="K170" i="8"/>
  <c r="K146" i="8"/>
  <c r="K147" i="8"/>
  <c r="K122" i="8"/>
  <c r="K123" i="8"/>
  <c r="K110" i="8"/>
  <c r="K111" i="8"/>
  <c r="K87" i="8"/>
  <c r="K86" i="8"/>
  <c r="K51" i="8"/>
  <c r="K50" i="8"/>
  <c r="K27" i="8"/>
  <c r="K26" i="8"/>
  <c r="K11" i="5"/>
  <c r="K47" i="5"/>
  <c r="K71" i="5"/>
  <c r="K107" i="5"/>
  <c r="K155" i="5"/>
  <c r="K191" i="5"/>
  <c r="K227" i="5"/>
  <c r="K323" i="5"/>
  <c r="K395" i="5"/>
  <c r="K81" i="6"/>
  <c r="K117" i="6"/>
  <c r="K357" i="6"/>
  <c r="K478" i="5"/>
  <c r="K63" i="5"/>
  <c r="K135" i="5"/>
  <c r="K231" i="5"/>
  <c r="K51" i="5"/>
  <c r="K231" i="8"/>
  <c r="K176" i="6"/>
  <c r="K472" i="8"/>
  <c r="K473" i="8"/>
  <c r="K448" i="8"/>
  <c r="K449" i="8"/>
  <c r="K436" i="8"/>
  <c r="K437" i="8"/>
  <c r="K424" i="8"/>
  <c r="K425" i="8"/>
  <c r="K376" i="8"/>
  <c r="K377" i="8"/>
  <c r="K364" i="8"/>
  <c r="K365" i="8"/>
  <c r="K340" i="8"/>
  <c r="K341" i="8"/>
  <c r="K328" i="8"/>
  <c r="K329" i="8"/>
  <c r="K292" i="8"/>
  <c r="K293" i="8"/>
  <c r="K280" i="8"/>
  <c r="K281" i="8"/>
  <c r="K268" i="8"/>
  <c r="K269" i="8"/>
  <c r="K256" i="8"/>
  <c r="K257" i="8"/>
  <c r="K232" i="8"/>
  <c r="K233" i="8"/>
  <c r="K220" i="8"/>
  <c r="K221" i="8"/>
  <c r="K208" i="8"/>
  <c r="K209" i="8"/>
  <c r="K196" i="8"/>
  <c r="K197" i="8"/>
  <c r="K315" i="8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K275" i="5"/>
  <c r="K274" i="5"/>
  <c r="K299" i="5"/>
  <c r="K298" i="5"/>
  <c r="K347" i="5"/>
  <c r="K346" i="5"/>
  <c r="K418" i="5"/>
  <c r="K419" i="5"/>
  <c r="K443" i="5"/>
  <c r="K442" i="5"/>
  <c r="K434" i="8"/>
  <c r="K435" i="8"/>
  <c r="K398" i="8"/>
  <c r="K399" i="8"/>
  <c r="K362" i="8"/>
  <c r="K363" i="8"/>
  <c r="K338" i="8"/>
  <c r="K339" i="8"/>
  <c r="K303" i="8"/>
  <c r="K302" i="8"/>
  <c r="K254" i="8"/>
  <c r="K255" i="8"/>
  <c r="K206" i="8"/>
  <c r="K207" i="8"/>
  <c r="K182" i="8"/>
  <c r="K183" i="8"/>
  <c r="K135" i="8"/>
  <c r="K134" i="8"/>
  <c r="K98" i="8"/>
  <c r="K99" i="8"/>
  <c r="K74" i="8"/>
  <c r="K75" i="8"/>
  <c r="K63" i="8"/>
  <c r="K62" i="8"/>
  <c r="K38" i="8"/>
  <c r="K39" i="8"/>
  <c r="K35" i="5"/>
  <c r="K83" i="5"/>
  <c r="K119" i="5"/>
  <c r="K143" i="5"/>
  <c r="K179" i="5"/>
  <c r="K215" i="5"/>
  <c r="K239" i="5"/>
  <c r="K467" i="5"/>
  <c r="K311" i="5"/>
  <c r="K335" i="5"/>
  <c r="K45" i="6"/>
  <c r="K249" i="6"/>
  <c r="K405" i="6"/>
  <c r="K429" i="6"/>
  <c r="K287" i="5"/>
  <c r="K153" i="6"/>
  <c r="K15" i="5"/>
  <c r="K87" i="5"/>
  <c r="K207" i="5"/>
  <c r="K171" i="5"/>
  <c r="F2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E2" i="3"/>
  <c r="K482" i="7"/>
  <c r="K483" i="7"/>
  <c r="K459" i="7"/>
  <c r="K458" i="7"/>
  <c r="K434" i="7"/>
  <c r="K435" i="7"/>
  <c r="K423" i="7"/>
  <c r="K422" i="7"/>
  <c r="K411" i="7"/>
  <c r="K410" i="7"/>
  <c r="K399" i="7"/>
  <c r="K398" i="7"/>
  <c r="K339" i="7"/>
  <c r="K338" i="7"/>
  <c r="K326" i="7"/>
  <c r="K327" i="7"/>
  <c r="K290" i="7"/>
  <c r="K291" i="7"/>
  <c r="K267" i="7"/>
  <c r="K266" i="7"/>
  <c r="K243" i="7"/>
  <c r="K242" i="7"/>
  <c r="K218" i="7"/>
  <c r="K219" i="7"/>
  <c r="K194" i="7"/>
  <c r="K195" i="7"/>
  <c r="K171" i="7"/>
  <c r="K170" i="7"/>
  <c r="K147" i="7"/>
  <c r="K146" i="7"/>
  <c r="K134" i="7"/>
  <c r="K135" i="7"/>
  <c r="K123" i="7"/>
  <c r="K122" i="7"/>
  <c r="K111" i="7"/>
  <c r="K110" i="7"/>
  <c r="K99" i="7"/>
  <c r="K98" i="7"/>
  <c r="K87" i="7"/>
  <c r="K86" i="7"/>
  <c r="K62" i="7"/>
  <c r="K63" i="7"/>
  <c r="K39" i="7"/>
  <c r="K38" i="7"/>
  <c r="K15" i="7"/>
  <c r="K14" i="7"/>
  <c r="K158" i="8"/>
  <c r="K454" i="6"/>
  <c r="K75" i="5"/>
  <c r="K111" i="5"/>
  <c r="K219" i="5"/>
  <c r="K255" i="5"/>
  <c r="K267" i="5"/>
  <c r="K303" i="5"/>
  <c r="K327" i="5"/>
  <c r="K363" i="5"/>
  <c r="K399" i="5"/>
  <c r="K423" i="5"/>
  <c r="K447" i="5"/>
  <c r="K495" i="5"/>
  <c r="K93" i="6"/>
  <c r="K129" i="6"/>
  <c r="K189" i="6"/>
  <c r="K213" i="6"/>
  <c r="K237" i="6"/>
  <c r="K261" i="6"/>
  <c r="K333" i="6"/>
  <c r="K381" i="6"/>
  <c r="K477" i="6"/>
  <c r="K16" i="5"/>
  <c r="K52" i="5"/>
  <c r="K88" i="5"/>
  <c r="K100" i="5"/>
  <c r="K148" i="5"/>
  <c r="K172" i="5"/>
  <c r="K208" i="5"/>
  <c r="K244" i="5"/>
  <c r="K316" i="5"/>
  <c r="K352" i="5"/>
  <c r="K388" i="5"/>
  <c r="K448" i="5"/>
  <c r="K484" i="5"/>
  <c r="K70" i="6"/>
  <c r="K154" i="6"/>
  <c r="K226" i="6"/>
  <c r="K298" i="6"/>
  <c r="K114" i="5"/>
  <c r="K186" i="5"/>
  <c r="K24" i="6"/>
  <c r="K96" i="6"/>
  <c r="K168" i="6"/>
  <c r="K240" i="6"/>
  <c r="K300" i="6"/>
  <c r="K360" i="6"/>
  <c r="K408" i="6"/>
  <c r="K453" i="7"/>
  <c r="K441" i="7"/>
  <c r="K429" i="7"/>
  <c r="K417" i="7"/>
  <c r="K393" i="7"/>
  <c r="K381" i="7"/>
  <c r="K369" i="7"/>
  <c r="K345" i="7"/>
  <c r="K333" i="7"/>
  <c r="K321" i="7"/>
  <c r="K309" i="7"/>
  <c r="K297" i="7"/>
  <c r="K273" i="7"/>
  <c r="K249" i="7"/>
  <c r="K237" i="7"/>
  <c r="K225" i="7"/>
  <c r="K213" i="7"/>
  <c r="K201" i="7"/>
  <c r="K177" i="7"/>
  <c r="K141" i="7"/>
  <c r="K105" i="7"/>
  <c r="K93" i="7"/>
  <c r="K81" i="7"/>
  <c r="K69" i="7"/>
  <c r="K57" i="7"/>
  <c r="K21" i="7"/>
  <c r="K46" i="7"/>
  <c r="K130" i="7"/>
  <c r="K3" i="5"/>
  <c r="K147" i="5"/>
  <c r="K183" i="5"/>
  <c r="K279" i="5"/>
  <c r="K315" i="5"/>
  <c r="K351" i="5"/>
  <c r="K375" i="5"/>
  <c r="K411" i="5"/>
  <c r="K459" i="5"/>
  <c r="K471" i="5"/>
  <c r="K424" i="5"/>
  <c r="K57" i="6"/>
  <c r="K141" i="6"/>
  <c r="K201" i="6"/>
  <c r="K225" i="6"/>
  <c r="K285" i="6"/>
  <c r="K321" i="6"/>
  <c r="K393" i="6"/>
  <c r="K417" i="6"/>
  <c r="K441" i="6"/>
  <c r="K418" i="6"/>
  <c r="K4" i="5"/>
  <c r="N4" i="5" s="1"/>
  <c r="K40" i="5"/>
  <c r="K76" i="5"/>
  <c r="K112" i="5"/>
  <c r="K136" i="5"/>
  <c r="K184" i="5"/>
  <c r="K220" i="5"/>
  <c r="K304" i="5"/>
  <c r="K460" i="5"/>
  <c r="K10" i="6"/>
  <c r="K34" i="6"/>
  <c r="K82" i="6"/>
  <c r="K130" i="6"/>
  <c r="K142" i="6"/>
  <c r="K166" i="6"/>
  <c r="K214" i="6"/>
  <c r="K238" i="6"/>
  <c r="K262" i="6"/>
  <c r="K286" i="6"/>
  <c r="K322" i="6"/>
  <c r="K346" i="6"/>
  <c r="K358" i="6"/>
  <c r="K5" i="5"/>
  <c r="K29" i="5"/>
  <c r="K53" i="5"/>
  <c r="K77" i="5"/>
  <c r="K101" i="5"/>
  <c r="K125" i="5"/>
  <c r="K149" i="5"/>
  <c r="K173" i="5"/>
  <c r="K197" i="5"/>
  <c r="K209" i="5"/>
  <c r="K233" i="5"/>
  <c r="K257" i="5"/>
  <c r="K317" i="5"/>
  <c r="K389" i="5"/>
  <c r="K401" i="5"/>
  <c r="K425" i="5"/>
  <c r="K473" i="5"/>
  <c r="K11" i="6"/>
  <c r="K12" i="6"/>
  <c r="K35" i="6"/>
  <c r="K59" i="6"/>
  <c r="K71" i="6"/>
  <c r="K72" i="6"/>
  <c r="K95" i="6"/>
  <c r="K119" i="6"/>
  <c r="K143" i="6"/>
  <c r="K144" i="6"/>
  <c r="K167" i="6"/>
  <c r="K191" i="6"/>
  <c r="K215" i="6"/>
  <c r="K216" i="6"/>
  <c r="K239" i="6"/>
  <c r="K251" i="6"/>
  <c r="K252" i="6"/>
  <c r="K275" i="6"/>
  <c r="K276" i="6"/>
  <c r="K299" i="6"/>
  <c r="K323" i="6"/>
  <c r="K347" i="6"/>
  <c r="K371" i="6"/>
  <c r="K383" i="6"/>
  <c r="K395" i="6"/>
  <c r="K396" i="6"/>
  <c r="K372" i="6"/>
  <c r="K203" i="7"/>
  <c r="K202" i="7"/>
  <c r="K179" i="7"/>
  <c r="K178" i="7"/>
  <c r="K154" i="7"/>
  <c r="K155" i="7"/>
  <c r="K71" i="7"/>
  <c r="K70" i="7"/>
  <c r="K35" i="7"/>
  <c r="K34" i="7"/>
  <c r="K10" i="7"/>
  <c r="K11" i="7"/>
  <c r="K251" i="7"/>
  <c r="K419" i="7"/>
  <c r="K455" i="7"/>
  <c r="K54" i="5"/>
  <c r="K162" i="5"/>
  <c r="K234" i="5"/>
  <c r="K270" i="5"/>
  <c r="K306" i="5"/>
  <c r="K342" i="5"/>
  <c r="K366" i="5"/>
  <c r="K402" i="5"/>
  <c r="K414" i="5"/>
  <c r="K462" i="5"/>
  <c r="K474" i="5"/>
  <c r="K486" i="5"/>
  <c r="K498" i="5"/>
  <c r="K42" i="5"/>
  <c r="K31" i="5"/>
  <c r="K67" i="5"/>
  <c r="K103" i="5"/>
  <c r="K139" i="5"/>
  <c r="K175" i="5"/>
  <c r="K211" i="5"/>
  <c r="K247" i="5"/>
  <c r="K307" i="5"/>
  <c r="K403" i="5"/>
  <c r="K439" i="5"/>
  <c r="K60" i="6"/>
  <c r="K324" i="6"/>
  <c r="K39" i="5"/>
  <c r="K291" i="5"/>
  <c r="K339" i="5"/>
  <c r="K387" i="5"/>
  <c r="K435" i="5"/>
  <c r="K483" i="5"/>
  <c r="K69" i="6"/>
  <c r="K165" i="6"/>
  <c r="K273" i="6"/>
  <c r="K28" i="5"/>
  <c r="K64" i="5"/>
  <c r="K124" i="5"/>
  <c r="K160" i="5"/>
  <c r="K196" i="5"/>
  <c r="K232" i="5"/>
  <c r="K292" i="5"/>
  <c r="K328" i="5"/>
  <c r="K376" i="5"/>
  <c r="K382" i="6"/>
  <c r="K17" i="5"/>
  <c r="K41" i="5"/>
  <c r="K65" i="5"/>
  <c r="K89" i="5"/>
  <c r="K113" i="5"/>
  <c r="K137" i="5"/>
  <c r="K161" i="5"/>
  <c r="K185" i="5"/>
  <c r="K221" i="5"/>
  <c r="K245" i="5"/>
  <c r="K269" i="5"/>
  <c r="K293" i="5"/>
  <c r="K329" i="5"/>
  <c r="K461" i="5"/>
  <c r="K23" i="6"/>
  <c r="K47" i="6"/>
  <c r="K83" i="6"/>
  <c r="K84" i="6"/>
  <c r="K107" i="6"/>
  <c r="K108" i="6"/>
  <c r="K131" i="6"/>
  <c r="K155" i="6"/>
  <c r="K179" i="6"/>
  <c r="K180" i="6"/>
  <c r="K203" i="6"/>
  <c r="K204" i="6"/>
  <c r="K227" i="6"/>
  <c r="K263" i="6"/>
  <c r="K287" i="6"/>
  <c r="K311" i="6"/>
  <c r="K312" i="6"/>
  <c r="K335" i="6"/>
  <c r="K336" i="6"/>
  <c r="K359" i="6"/>
  <c r="K18" i="5"/>
  <c r="K90" i="5"/>
  <c r="K126" i="5"/>
  <c r="K198" i="5"/>
  <c r="K258" i="5"/>
  <c r="K330" i="5"/>
  <c r="K19" i="5"/>
  <c r="K91" i="5"/>
  <c r="K163" i="5"/>
  <c r="K235" i="5"/>
  <c r="K259" i="5"/>
  <c r="K192" i="6"/>
  <c r="K107" i="7"/>
  <c r="K311" i="7"/>
  <c r="K395" i="7"/>
  <c r="K431" i="6"/>
  <c r="K443" i="6"/>
  <c r="K455" i="6"/>
  <c r="K467" i="6"/>
  <c r="K479" i="6"/>
  <c r="K491" i="6"/>
  <c r="K447" i="7"/>
  <c r="K375" i="7"/>
  <c r="K303" i="7"/>
  <c r="K231" i="7"/>
  <c r="K271" i="5"/>
  <c r="K283" i="5"/>
  <c r="K343" i="5"/>
  <c r="K355" i="5"/>
  <c r="K415" i="5"/>
  <c r="K427" i="5"/>
  <c r="K487" i="5"/>
  <c r="K499" i="5"/>
  <c r="K432" i="6"/>
  <c r="K249" i="5"/>
  <c r="K261" i="5"/>
  <c r="K273" i="5"/>
  <c r="K285" i="5"/>
  <c r="K297" i="5"/>
  <c r="K309" i="5"/>
  <c r="K321" i="5"/>
  <c r="K333" i="5"/>
  <c r="K345" i="5"/>
  <c r="K357" i="5"/>
  <c r="K369" i="5"/>
  <c r="K381" i="5"/>
  <c r="K393" i="5"/>
  <c r="K405" i="5"/>
  <c r="K417" i="5"/>
  <c r="K429" i="5"/>
  <c r="K441" i="5"/>
  <c r="K453" i="5"/>
  <c r="K465" i="5"/>
  <c r="K477" i="5"/>
  <c r="K489" i="5"/>
  <c r="K491" i="7"/>
  <c r="K479" i="7"/>
  <c r="K467" i="7"/>
  <c r="K383" i="7"/>
  <c r="K347" i="7"/>
  <c r="K227" i="7"/>
  <c r="K167" i="7"/>
  <c r="K95" i="7"/>
  <c r="K23" i="7"/>
  <c r="K461" i="8"/>
  <c r="K353" i="8"/>
  <c r="K245" i="8"/>
  <c r="K348" i="6"/>
  <c r="K420" i="6"/>
  <c r="K492" i="6"/>
  <c r="K371" i="8"/>
  <c r="K289" i="6"/>
  <c r="K361" i="6"/>
  <c r="K433" i="6"/>
  <c r="K82" i="8"/>
  <c r="K81" i="8"/>
  <c r="K46" i="8"/>
  <c r="K45" i="8"/>
  <c r="K10" i="8"/>
  <c r="K9" i="8"/>
  <c r="K251" i="8"/>
  <c r="K431" i="8"/>
  <c r="K420" i="7"/>
  <c r="K348" i="7"/>
  <c r="K276" i="7"/>
  <c r="K480" i="8"/>
  <c r="K468" i="8"/>
  <c r="K456" i="8"/>
  <c r="K444" i="8"/>
  <c r="K432" i="8"/>
  <c r="K420" i="8"/>
  <c r="K408" i="8"/>
  <c r="K396" i="8"/>
  <c r="K384" i="8"/>
  <c r="K372" i="8"/>
  <c r="K360" i="8"/>
  <c r="K348" i="8"/>
  <c r="K336" i="8"/>
  <c r="K324" i="8"/>
  <c r="K312" i="8"/>
  <c r="K300" i="8"/>
  <c r="K288" i="8"/>
  <c r="K276" i="8"/>
  <c r="K264" i="8"/>
  <c r="K252" i="8"/>
  <c r="K240" i="8"/>
  <c r="K228" i="8"/>
  <c r="K216" i="8"/>
  <c r="K204" i="8"/>
  <c r="K192" i="8"/>
  <c r="K180" i="8"/>
  <c r="K407" i="7"/>
  <c r="K335" i="7"/>
  <c r="K263" i="7"/>
  <c r="K455" i="8"/>
  <c r="K419" i="8"/>
  <c r="K407" i="8"/>
  <c r="K383" i="8"/>
  <c r="K347" i="8"/>
  <c r="K311" i="8"/>
  <c r="K299" i="8"/>
  <c r="K275" i="8"/>
  <c r="K239" i="8"/>
  <c r="K203" i="8"/>
  <c r="K462" i="8"/>
  <c r="K463" i="8"/>
  <c r="K426" i="8"/>
  <c r="K427" i="8"/>
  <c r="K390" i="8"/>
  <c r="K391" i="8"/>
  <c r="K354" i="8"/>
  <c r="K355" i="8"/>
  <c r="K318" i="8"/>
  <c r="K319" i="8"/>
  <c r="K282" i="8"/>
  <c r="K283" i="8"/>
  <c r="K246" i="8"/>
  <c r="K247" i="8"/>
  <c r="K210" i="8"/>
  <c r="K211" i="8"/>
  <c r="K174" i="8"/>
  <c r="K175" i="8"/>
  <c r="K138" i="8"/>
  <c r="K139" i="8"/>
  <c r="K102" i="8"/>
  <c r="K103" i="8"/>
  <c r="K66" i="8"/>
  <c r="K67" i="8"/>
  <c r="K54" i="8"/>
  <c r="K42" i="8"/>
  <c r="K30" i="8"/>
  <c r="K31" i="8"/>
  <c r="K18" i="8"/>
  <c r="K6" i="8"/>
  <c r="K91" i="8"/>
  <c r="K485" i="8"/>
  <c r="K199" i="8"/>
  <c r="K307" i="8"/>
  <c r="K415" i="8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M385" i="4" s="1"/>
  <c r="M386" i="4" s="1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M410" i="4" s="1"/>
  <c r="M411" i="4" s="1"/>
  <c r="M412" i="4" s="1"/>
  <c r="M413" i="4" s="1"/>
  <c r="M414" i="4" s="1"/>
  <c r="M415" i="4" s="1"/>
  <c r="M416" i="4" s="1"/>
  <c r="M417" i="4" s="1"/>
  <c r="M418" i="4" s="1"/>
  <c r="M419" i="4" s="1"/>
  <c r="M420" i="4" s="1"/>
  <c r="M421" i="4" s="1"/>
  <c r="M422" i="4" s="1"/>
  <c r="M423" i="4" s="1"/>
  <c r="M424" i="4" s="1"/>
  <c r="M425" i="4" s="1"/>
  <c r="M426" i="4" s="1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M482" i="4" s="1"/>
  <c r="M483" i="4" s="1"/>
  <c r="M484" i="4" s="1"/>
  <c r="M485" i="4" s="1"/>
  <c r="M486" i="4" s="1"/>
  <c r="M487" i="4" s="1"/>
  <c r="M488" i="4" s="1"/>
  <c r="M489" i="4" s="1"/>
  <c r="M490" i="4" s="1"/>
  <c r="M491" i="4" s="1"/>
  <c r="M492" i="4" s="1"/>
  <c r="M493" i="4" s="1"/>
  <c r="M494" i="4" s="1"/>
  <c r="M495" i="4" s="1"/>
  <c r="M496" i="4" s="1"/>
  <c r="M497" i="4" s="1"/>
  <c r="M498" i="4" s="1"/>
  <c r="M499" i="4" s="1"/>
  <c r="E12" i="10" a="1"/>
  <c r="K6" i="10"/>
  <c r="K3" i="10"/>
  <c r="K5" i="10"/>
  <c r="K7" i="10"/>
  <c r="E9" i="10" a="1"/>
  <c r="E11" i="10" a="1"/>
  <c r="E10" i="10" a="1"/>
  <c r="K4" i="10"/>
  <c r="E8" i="10" a="1"/>
  <c r="E13" i="10" a="1"/>
  <c r="M5" i="7" l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M309" i="7" s="1"/>
  <c r="M310" i="7" s="1"/>
  <c r="M311" i="7" s="1"/>
  <c r="M312" i="7" s="1"/>
  <c r="M313" i="7" s="1"/>
  <c r="M314" i="7" s="1"/>
  <c r="M315" i="7" s="1"/>
  <c r="M316" i="7" s="1"/>
  <c r="M317" i="7" s="1"/>
  <c r="M318" i="7" s="1"/>
  <c r="M319" i="7" s="1"/>
  <c r="M320" i="7" s="1"/>
  <c r="M321" i="7" s="1"/>
  <c r="M322" i="7" s="1"/>
  <c r="M323" i="7" s="1"/>
  <c r="M324" i="7" s="1"/>
  <c r="M325" i="7" s="1"/>
  <c r="M326" i="7" s="1"/>
  <c r="M327" i="7" s="1"/>
  <c r="M328" i="7" s="1"/>
  <c r="M329" i="7" s="1"/>
  <c r="M330" i="7" s="1"/>
  <c r="M331" i="7" s="1"/>
  <c r="M332" i="7" s="1"/>
  <c r="M333" i="7" s="1"/>
  <c r="M334" i="7" s="1"/>
  <c r="M335" i="7" s="1"/>
  <c r="M336" i="7" s="1"/>
  <c r="M337" i="7" s="1"/>
  <c r="M338" i="7" s="1"/>
  <c r="M339" i="7" s="1"/>
  <c r="M340" i="7" s="1"/>
  <c r="M341" i="7" s="1"/>
  <c r="M342" i="7" s="1"/>
  <c r="M343" i="7" s="1"/>
  <c r="M344" i="7" s="1"/>
  <c r="M345" i="7" s="1"/>
  <c r="M346" i="7" s="1"/>
  <c r="M347" i="7" s="1"/>
  <c r="M348" i="7" s="1"/>
  <c r="M349" i="7" s="1"/>
  <c r="M350" i="7" s="1"/>
  <c r="M351" i="7" s="1"/>
  <c r="M352" i="7" s="1"/>
  <c r="M353" i="7" s="1"/>
  <c r="M354" i="7" s="1"/>
  <c r="M355" i="7" s="1"/>
  <c r="M356" i="7" s="1"/>
  <c r="M357" i="7" s="1"/>
  <c r="M358" i="7" s="1"/>
  <c r="M359" i="7" s="1"/>
  <c r="M360" i="7" s="1"/>
  <c r="M361" i="7" s="1"/>
  <c r="M362" i="7" s="1"/>
  <c r="M363" i="7" s="1"/>
  <c r="M364" i="7" s="1"/>
  <c r="M365" i="7" s="1"/>
  <c r="M366" i="7" s="1"/>
  <c r="M367" i="7" s="1"/>
  <c r="M368" i="7" s="1"/>
  <c r="M369" i="7" s="1"/>
  <c r="M370" i="7" s="1"/>
  <c r="M371" i="7" s="1"/>
  <c r="M372" i="7" s="1"/>
  <c r="M373" i="7" s="1"/>
  <c r="M374" i="7" s="1"/>
  <c r="M375" i="7" s="1"/>
  <c r="M376" i="7" s="1"/>
  <c r="M377" i="7" s="1"/>
  <c r="M378" i="7" s="1"/>
  <c r="M379" i="7" s="1"/>
  <c r="M380" i="7" s="1"/>
  <c r="M381" i="7" s="1"/>
  <c r="M382" i="7" s="1"/>
  <c r="M383" i="7" s="1"/>
  <c r="M384" i="7" s="1"/>
  <c r="M385" i="7" s="1"/>
  <c r="M386" i="7" s="1"/>
  <c r="M387" i="7" s="1"/>
  <c r="M388" i="7" s="1"/>
  <c r="M389" i="7" s="1"/>
  <c r="M390" i="7" s="1"/>
  <c r="M391" i="7" s="1"/>
  <c r="M392" i="7" s="1"/>
  <c r="M393" i="7" s="1"/>
  <c r="M394" i="7" s="1"/>
  <c r="M395" i="7" s="1"/>
  <c r="M396" i="7" s="1"/>
  <c r="M397" i="7" s="1"/>
  <c r="M398" i="7" s="1"/>
  <c r="M399" i="7" s="1"/>
  <c r="M400" i="7" s="1"/>
  <c r="M401" i="7" s="1"/>
  <c r="M402" i="7" s="1"/>
  <c r="M403" i="7" s="1"/>
  <c r="M404" i="7" s="1"/>
  <c r="M405" i="7" s="1"/>
  <c r="M406" i="7" s="1"/>
  <c r="M407" i="7" s="1"/>
  <c r="M408" i="7" s="1"/>
  <c r="M409" i="7" s="1"/>
  <c r="M410" i="7" s="1"/>
  <c r="M411" i="7" s="1"/>
  <c r="M412" i="7" s="1"/>
  <c r="M413" i="7" s="1"/>
  <c r="M414" i="7" s="1"/>
  <c r="M415" i="7" s="1"/>
  <c r="M416" i="7" s="1"/>
  <c r="M417" i="7" s="1"/>
  <c r="M418" i="7" s="1"/>
  <c r="M419" i="7" s="1"/>
  <c r="M420" i="7" s="1"/>
  <c r="M421" i="7" s="1"/>
  <c r="M422" i="7" s="1"/>
  <c r="M423" i="7" s="1"/>
  <c r="M424" i="7" s="1"/>
  <c r="M425" i="7" s="1"/>
  <c r="M426" i="7" s="1"/>
  <c r="M427" i="7" s="1"/>
  <c r="M428" i="7" s="1"/>
  <c r="M429" i="7" s="1"/>
  <c r="M430" i="7" s="1"/>
  <c r="M431" i="7" s="1"/>
  <c r="M432" i="7" s="1"/>
  <c r="M433" i="7" s="1"/>
  <c r="M434" i="7" s="1"/>
  <c r="M435" i="7" s="1"/>
  <c r="M436" i="7" s="1"/>
  <c r="M437" i="7" s="1"/>
  <c r="M438" i="7" s="1"/>
  <c r="M439" i="7" s="1"/>
  <c r="M440" i="7" s="1"/>
  <c r="M441" i="7" s="1"/>
  <c r="M442" i="7" s="1"/>
  <c r="M443" i="7" s="1"/>
  <c r="M444" i="7" s="1"/>
  <c r="M445" i="7" s="1"/>
  <c r="M446" i="7" s="1"/>
  <c r="M447" i="7" s="1"/>
  <c r="M448" i="7" s="1"/>
  <c r="M449" i="7" s="1"/>
  <c r="M450" i="7" s="1"/>
  <c r="M451" i="7" s="1"/>
  <c r="M452" i="7" s="1"/>
  <c r="M453" i="7" s="1"/>
  <c r="M454" i="7" s="1"/>
  <c r="M455" i="7" s="1"/>
  <c r="M456" i="7" s="1"/>
  <c r="M457" i="7" s="1"/>
  <c r="M458" i="7" s="1"/>
  <c r="M459" i="7" s="1"/>
  <c r="M460" i="7" s="1"/>
  <c r="M461" i="7" s="1"/>
  <c r="M462" i="7" s="1"/>
  <c r="M463" i="7" s="1"/>
  <c r="M464" i="7" s="1"/>
  <c r="M465" i="7" s="1"/>
  <c r="M466" i="7" s="1"/>
  <c r="M467" i="7" s="1"/>
  <c r="M468" i="7" s="1"/>
  <c r="M469" i="7" s="1"/>
  <c r="M470" i="7" s="1"/>
  <c r="M471" i="7" s="1"/>
  <c r="M472" i="7" s="1"/>
  <c r="M473" i="7" s="1"/>
  <c r="M474" i="7" s="1"/>
  <c r="M475" i="7" s="1"/>
  <c r="M476" i="7" s="1"/>
  <c r="M477" i="7" s="1"/>
  <c r="M478" i="7" s="1"/>
  <c r="M479" i="7" s="1"/>
  <c r="M480" i="7" s="1"/>
  <c r="M481" i="7" s="1"/>
  <c r="M482" i="7" s="1"/>
  <c r="M483" i="7" s="1"/>
  <c r="M484" i="7" s="1"/>
  <c r="M485" i="7" s="1"/>
  <c r="M486" i="7" s="1"/>
  <c r="M487" i="7" s="1"/>
  <c r="M488" i="7" s="1"/>
  <c r="M489" i="7" s="1"/>
  <c r="M490" i="7" s="1"/>
  <c r="M491" i="7" s="1"/>
  <c r="M492" i="7" s="1"/>
  <c r="M493" i="7" s="1"/>
  <c r="M494" i="7" s="1"/>
  <c r="M495" i="7" s="1"/>
  <c r="M496" i="7" s="1"/>
  <c r="M497" i="7" s="1"/>
  <c r="M498" i="7" s="1"/>
  <c r="M499" i="7" s="1"/>
  <c r="N5" i="8"/>
  <c r="S9" i="11"/>
  <c r="S4" i="11" s="1"/>
  <c r="S7" i="11"/>
  <c r="S1" i="11" s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M257" i="6" s="1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M304" i="6" s="1"/>
  <c r="M305" i="6" s="1"/>
  <c r="M306" i="6" s="1"/>
  <c r="M307" i="6" s="1"/>
  <c r="M308" i="6" s="1"/>
  <c r="M309" i="6" s="1"/>
  <c r="M310" i="6" s="1"/>
  <c r="M311" i="6" s="1"/>
  <c r="M312" i="6" s="1"/>
  <c r="M313" i="6" s="1"/>
  <c r="M314" i="6" s="1"/>
  <c r="M315" i="6" s="1"/>
  <c r="M316" i="6" s="1"/>
  <c r="M317" i="6" s="1"/>
  <c r="M318" i="6" s="1"/>
  <c r="M319" i="6" s="1"/>
  <c r="M320" i="6" s="1"/>
  <c r="M321" i="6" s="1"/>
  <c r="M322" i="6" s="1"/>
  <c r="M323" i="6" s="1"/>
  <c r="M324" i="6" s="1"/>
  <c r="M325" i="6" s="1"/>
  <c r="M326" i="6" s="1"/>
  <c r="M327" i="6" s="1"/>
  <c r="M328" i="6" s="1"/>
  <c r="M329" i="6" s="1"/>
  <c r="M330" i="6" s="1"/>
  <c r="M331" i="6" s="1"/>
  <c r="M332" i="6" s="1"/>
  <c r="M333" i="6" s="1"/>
  <c r="M334" i="6" s="1"/>
  <c r="M335" i="6" s="1"/>
  <c r="M336" i="6" s="1"/>
  <c r="M337" i="6" s="1"/>
  <c r="M338" i="6" s="1"/>
  <c r="M339" i="6" s="1"/>
  <c r="M340" i="6" s="1"/>
  <c r="M341" i="6" s="1"/>
  <c r="M342" i="6" s="1"/>
  <c r="M343" i="6" s="1"/>
  <c r="M344" i="6" s="1"/>
  <c r="M345" i="6" s="1"/>
  <c r="M346" i="6" s="1"/>
  <c r="M347" i="6" s="1"/>
  <c r="M348" i="6" s="1"/>
  <c r="M349" i="6" s="1"/>
  <c r="M350" i="6" s="1"/>
  <c r="M351" i="6" s="1"/>
  <c r="M352" i="6" s="1"/>
  <c r="M353" i="6" s="1"/>
  <c r="M354" i="6" s="1"/>
  <c r="M355" i="6" s="1"/>
  <c r="M356" i="6" s="1"/>
  <c r="M357" i="6" s="1"/>
  <c r="M358" i="6" s="1"/>
  <c r="M359" i="6" s="1"/>
  <c r="M360" i="6" s="1"/>
  <c r="M361" i="6" s="1"/>
  <c r="M362" i="6" s="1"/>
  <c r="M363" i="6" s="1"/>
  <c r="M364" i="6" s="1"/>
  <c r="M365" i="6" s="1"/>
  <c r="M366" i="6" s="1"/>
  <c r="M367" i="6" s="1"/>
  <c r="M368" i="6" s="1"/>
  <c r="M369" i="6" s="1"/>
  <c r="M370" i="6" s="1"/>
  <c r="M371" i="6" s="1"/>
  <c r="M372" i="6" s="1"/>
  <c r="M373" i="6" s="1"/>
  <c r="M374" i="6" s="1"/>
  <c r="M375" i="6" s="1"/>
  <c r="M376" i="6" s="1"/>
  <c r="M377" i="6" s="1"/>
  <c r="M378" i="6" s="1"/>
  <c r="M379" i="6" s="1"/>
  <c r="M380" i="6" s="1"/>
  <c r="M381" i="6" s="1"/>
  <c r="M382" i="6" s="1"/>
  <c r="M383" i="6" s="1"/>
  <c r="M384" i="6" s="1"/>
  <c r="M385" i="6" s="1"/>
  <c r="M386" i="6" s="1"/>
  <c r="M387" i="6" s="1"/>
  <c r="M388" i="6" s="1"/>
  <c r="M389" i="6" s="1"/>
  <c r="M390" i="6" s="1"/>
  <c r="M391" i="6" s="1"/>
  <c r="M392" i="6" s="1"/>
  <c r="M393" i="6" s="1"/>
  <c r="M394" i="6" s="1"/>
  <c r="M395" i="6" s="1"/>
  <c r="M396" i="6" s="1"/>
  <c r="M397" i="6" s="1"/>
  <c r="M398" i="6" s="1"/>
  <c r="M399" i="6" s="1"/>
  <c r="M400" i="6" s="1"/>
  <c r="M401" i="6" s="1"/>
  <c r="M402" i="6" s="1"/>
  <c r="M403" i="6" s="1"/>
  <c r="M404" i="6" s="1"/>
  <c r="M405" i="6" s="1"/>
  <c r="M406" i="6" s="1"/>
  <c r="M407" i="6" s="1"/>
  <c r="M408" i="6" s="1"/>
  <c r="M409" i="6" s="1"/>
  <c r="M410" i="6" s="1"/>
  <c r="M411" i="6" s="1"/>
  <c r="M412" i="6" s="1"/>
  <c r="M413" i="6" s="1"/>
  <c r="M414" i="6" s="1"/>
  <c r="M415" i="6" s="1"/>
  <c r="M416" i="6" s="1"/>
  <c r="M417" i="6" s="1"/>
  <c r="M418" i="6" s="1"/>
  <c r="M419" i="6" s="1"/>
  <c r="M420" i="6" s="1"/>
  <c r="M421" i="6" s="1"/>
  <c r="M422" i="6" s="1"/>
  <c r="M423" i="6" s="1"/>
  <c r="M424" i="6" s="1"/>
  <c r="M425" i="6" s="1"/>
  <c r="M426" i="6" s="1"/>
  <c r="M427" i="6" s="1"/>
  <c r="M428" i="6" s="1"/>
  <c r="M429" i="6" s="1"/>
  <c r="M430" i="6" s="1"/>
  <c r="M431" i="6" s="1"/>
  <c r="M432" i="6" s="1"/>
  <c r="M433" i="6" s="1"/>
  <c r="M434" i="6" s="1"/>
  <c r="M435" i="6" s="1"/>
  <c r="M436" i="6" s="1"/>
  <c r="M437" i="6" s="1"/>
  <c r="M438" i="6" s="1"/>
  <c r="M439" i="6" s="1"/>
  <c r="M440" i="6" s="1"/>
  <c r="M441" i="6" s="1"/>
  <c r="M442" i="6" s="1"/>
  <c r="M443" i="6" s="1"/>
  <c r="M444" i="6" s="1"/>
  <c r="M445" i="6" s="1"/>
  <c r="M446" i="6" s="1"/>
  <c r="M447" i="6" s="1"/>
  <c r="M448" i="6" s="1"/>
  <c r="M449" i="6" s="1"/>
  <c r="M450" i="6" s="1"/>
  <c r="M451" i="6" s="1"/>
  <c r="M452" i="6" s="1"/>
  <c r="M453" i="6" s="1"/>
  <c r="M454" i="6" s="1"/>
  <c r="M455" i="6" s="1"/>
  <c r="M456" i="6" s="1"/>
  <c r="M457" i="6" s="1"/>
  <c r="M458" i="6" s="1"/>
  <c r="M459" i="6" s="1"/>
  <c r="M460" i="6" s="1"/>
  <c r="M461" i="6" s="1"/>
  <c r="M462" i="6" s="1"/>
  <c r="M463" i="6" s="1"/>
  <c r="M464" i="6" s="1"/>
  <c r="M465" i="6" s="1"/>
  <c r="M466" i="6" s="1"/>
  <c r="M467" i="6" s="1"/>
  <c r="M468" i="6" s="1"/>
  <c r="M469" i="6" s="1"/>
  <c r="M470" i="6" s="1"/>
  <c r="M471" i="6" s="1"/>
  <c r="M472" i="6" s="1"/>
  <c r="M473" i="6" s="1"/>
  <c r="M474" i="6" s="1"/>
  <c r="M475" i="6" s="1"/>
  <c r="M476" i="6" s="1"/>
  <c r="M477" i="6" s="1"/>
  <c r="M478" i="6" s="1"/>
  <c r="M479" i="6" s="1"/>
  <c r="M480" i="6" s="1"/>
  <c r="M481" i="6" s="1"/>
  <c r="M482" i="6" s="1"/>
  <c r="M483" i="6" s="1"/>
  <c r="M484" i="6" s="1"/>
  <c r="M485" i="6" s="1"/>
  <c r="M486" i="6" s="1"/>
  <c r="M487" i="6" s="1"/>
  <c r="M488" i="6" s="1"/>
  <c r="M489" i="6" s="1"/>
  <c r="M490" i="6" s="1"/>
  <c r="M491" i="6" s="1"/>
  <c r="M492" i="6" s="1"/>
  <c r="M493" i="6" s="1"/>
  <c r="M494" i="6" s="1"/>
  <c r="M495" i="6" s="1"/>
  <c r="M496" i="6" s="1"/>
  <c r="M497" i="6" s="1"/>
  <c r="M498" i="6" s="1"/>
  <c r="M499" i="6" s="1"/>
  <c r="E12" i="10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M342" i="8" s="1"/>
  <c r="M343" i="8" s="1"/>
  <c r="M344" i="8" s="1"/>
  <c r="M345" i="8" s="1"/>
  <c r="M346" i="8" s="1"/>
  <c r="M347" i="8" s="1"/>
  <c r="M348" i="8" s="1"/>
  <c r="M349" i="8" s="1"/>
  <c r="M350" i="8" s="1"/>
  <c r="M351" i="8" s="1"/>
  <c r="M352" i="8" s="1"/>
  <c r="M353" i="8" s="1"/>
  <c r="M354" i="8" s="1"/>
  <c r="M355" i="8" s="1"/>
  <c r="M356" i="8" s="1"/>
  <c r="M357" i="8" s="1"/>
  <c r="M358" i="8" s="1"/>
  <c r="M359" i="8" s="1"/>
  <c r="M360" i="8" s="1"/>
  <c r="M361" i="8" s="1"/>
  <c r="M362" i="8" s="1"/>
  <c r="M363" i="8" s="1"/>
  <c r="M364" i="8" s="1"/>
  <c r="M365" i="8" s="1"/>
  <c r="M366" i="8" s="1"/>
  <c r="M367" i="8" s="1"/>
  <c r="M368" i="8" s="1"/>
  <c r="M369" i="8" s="1"/>
  <c r="M370" i="8" s="1"/>
  <c r="M371" i="8" s="1"/>
  <c r="M372" i="8" s="1"/>
  <c r="M373" i="8" s="1"/>
  <c r="M374" i="8" s="1"/>
  <c r="M375" i="8" s="1"/>
  <c r="M376" i="8" s="1"/>
  <c r="M377" i="8" s="1"/>
  <c r="M378" i="8" s="1"/>
  <c r="M379" i="8" s="1"/>
  <c r="M380" i="8" s="1"/>
  <c r="M381" i="8" s="1"/>
  <c r="M382" i="8" s="1"/>
  <c r="M383" i="8" s="1"/>
  <c r="M384" i="8" s="1"/>
  <c r="M385" i="8" s="1"/>
  <c r="M386" i="8" s="1"/>
  <c r="M387" i="8" s="1"/>
  <c r="M388" i="8" s="1"/>
  <c r="M389" i="8" s="1"/>
  <c r="M390" i="8" s="1"/>
  <c r="M391" i="8" s="1"/>
  <c r="M392" i="8" s="1"/>
  <c r="M393" i="8" s="1"/>
  <c r="M394" i="8" s="1"/>
  <c r="M395" i="8" s="1"/>
  <c r="M396" i="8" s="1"/>
  <c r="M397" i="8" s="1"/>
  <c r="M398" i="8" s="1"/>
  <c r="M399" i="8" s="1"/>
  <c r="M400" i="8" s="1"/>
  <c r="M401" i="8" s="1"/>
  <c r="M402" i="8" s="1"/>
  <c r="M403" i="8" s="1"/>
  <c r="M404" i="8" s="1"/>
  <c r="M405" i="8" s="1"/>
  <c r="M406" i="8" s="1"/>
  <c r="M407" i="8" s="1"/>
  <c r="M408" i="8" s="1"/>
  <c r="M409" i="8" s="1"/>
  <c r="M410" i="8" s="1"/>
  <c r="M411" i="8" s="1"/>
  <c r="M412" i="8" s="1"/>
  <c r="M413" i="8" s="1"/>
  <c r="M414" i="8" s="1"/>
  <c r="M415" i="8" s="1"/>
  <c r="M416" i="8" s="1"/>
  <c r="M417" i="8" s="1"/>
  <c r="M418" i="8" s="1"/>
  <c r="M419" i="8" s="1"/>
  <c r="M420" i="8" s="1"/>
  <c r="M421" i="8" s="1"/>
  <c r="M422" i="8" s="1"/>
  <c r="M423" i="8" s="1"/>
  <c r="M424" i="8" s="1"/>
  <c r="M425" i="8" s="1"/>
  <c r="M426" i="8" s="1"/>
  <c r="M427" i="8" s="1"/>
  <c r="M428" i="8" s="1"/>
  <c r="M429" i="8" s="1"/>
  <c r="M430" i="8" s="1"/>
  <c r="M431" i="8" s="1"/>
  <c r="M432" i="8" s="1"/>
  <c r="M433" i="8" s="1"/>
  <c r="M434" i="8" s="1"/>
  <c r="M435" i="8" s="1"/>
  <c r="M436" i="8" s="1"/>
  <c r="M437" i="8" s="1"/>
  <c r="M438" i="8" s="1"/>
  <c r="M439" i="8" s="1"/>
  <c r="M440" i="8" s="1"/>
  <c r="M441" i="8" s="1"/>
  <c r="M442" i="8" s="1"/>
  <c r="M443" i="8" s="1"/>
  <c r="M444" i="8" s="1"/>
  <c r="M445" i="8" s="1"/>
  <c r="M446" i="8" s="1"/>
  <c r="M447" i="8" s="1"/>
  <c r="M448" i="8" s="1"/>
  <c r="M449" i="8" s="1"/>
  <c r="M450" i="8" s="1"/>
  <c r="M451" i="8" s="1"/>
  <c r="M452" i="8" s="1"/>
  <c r="M453" i="8" s="1"/>
  <c r="M454" i="8" s="1"/>
  <c r="M455" i="8" s="1"/>
  <c r="M456" i="8" s="1"/>
  <c r="M457" i="8" s="1"/>
  <c r="M458" i="8" s="1"/>
  <c r="M459" i="8" s="1"/>
  <c r="M460" i="8" s="1"/>
  <c r="M461" i="8" s="1"/>
  <c r="M462" i="8" s="1"/>
  <c r="M463" i="8" s="1"/>
  <c r="M464" i="8" s="1"/>
  <c r="M465" i="8" s="1"/>
  <c r="M466" i="8" s="1"/>
  <c r="M467" i="8" s="1"/>
  <c r="M468" i="8" s="1"/>
  <c r="M469" i="8" s="1"/>
  <c r="M470" i="8" s="1"/>
  <c r="M471" i="8" s="1"/>
  <c r="M472" i="8" s="1"/>
  <c r="M473" i="8" s="1"/>
  <c r="M474" i="8" s="1"/>
  <c r="M475" i="8" s="1"/>
  <c r="M476" i="8" s="1"/>
  <c r="M477" i="8" s="1"/>
  <c r="M478" i="8" s="1"/>
  <c r="M479" i="8" s="1"/>
  <c r="M480" i="8" s="1"/>
  <c r="M481" i="8" s="1"/>
  <c r="M482" i="8" s="1"/>
  <c r="M483" i="8" s="1"/>
  <c r="M484" i="8" s="1"/>
  <c r="M485" i="8" s="1"/>
  <c r="E13" i="10"/>
  <c r="N5" i="7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N213" i="7" s="1"/>
  <c r="N214" i="7" s="1"/>
  <c r="N215" i="7" s="1"/>
  <c r="N216" i="7" s="1"/>
  <c r="N217" i="7" s="1"/>
  <c r="N218" i="7" s="1"/>
  <c r="N219" i="7" s="1"/>
  <c r="N220" i="7" s="1"/>
  <c r="N221" i="7" s="1"/>
  <c r="N222" i="7" s="1"/>
  <c r="N223" i="7" s="1"/>
  <c r="N224" i="7" s="1"/>
  <c r="N225" i="7" s="1"/>
  <c r="N226" i="7" s="1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69" i="7" s="1"/>
  <c r="N270" i="7" s="1"/>
  <c r="N271" i="7" s="1"/>
  <c r="N272" i="7" s="1"/>
  <c r="N273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N451" i="7" s="1"/>
  <c r="N452" i="7" s="1"/>
  <c r="N453" i="7" s="1"/>
  <c r="N454" i="7" s="1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N466" i="7" s="1"/>
  <c r="N467" i="7" s="1"/>
  <c r="N468" i="7" s="1"/>
  <c r="N469" i="7" s="1"/>
  <c r="N470" i="7" s="1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N487" i="7" s="1"/>
  <c r="N488" i="7" s="1"/>
  <c r="N489" i="7" s="1"/>
  <c r="N490" i="7" s="1"/>
  <c r="N491" i="7" s="1"/>
  <c r="N492" i="7" s="1"/>
  <c r="N493" i="7" s="1"/>
  <c r="N494" i="7" s="1"/>
  <c r="N495" i="7" s="1"/>
  <c r="N496" i="7" s="1"/>
  <c r="N497" i="7" s="1"/>
  <c r="N498" i="7" s="1"/>
  <c r="N499" i="7" s="1"/>
  <c r="E10" i="10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M84" i="12" s="1"/>
  <c r="M85" i="12" s="1"/>
  <c r="M86" i="12" s="1"/>
  <c r="M87" i="12" s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M169" i="12" s="1"/>
  <c r="M170" i="12" s="1"/>
  <c r="M171" i="12" s="1"/>
  <c r="M172" i="12" s="1"/>
  <c r="M173" i="12" s="1"/>
  <c r="M174" i="12" s="1"/>
  <c r="M175" i="12" s="1"/>
  <c r="M176" i="12" s="1"/>
  <c r="M177" i="12" s="1"/>
  <c r="M178" i="12" s="1"/>
  <c r="M179" i="12" s="1"/>
  <c r="M180" i="12" s="1"/>
  <c r="M181" i="12" s="1"/>
  <c r="M182" i="12" s="1"/>
  <c r="M183" i="12" s="1"/>
  <c r="M184" i="12" s="1"/>
  <c r="M185" i="12" s="1"/>
  <c r="M186" i="12" s="1"/>
  <c r="M187" i="12" s="1"/>
  <c r="M188" i="12" s="1"/>
  <c r="M189" i="12" s="1"/>
  <c r="M190" i="12" s="1"/>
  <c r="M191" i="12" s="1"/>
  <c r="M192" i="12" s="1"/>
  <c r="M193" i="12" s="1"/>
  <c r="M194" i="12" s="1"/>
  <c r="M195" i="12" s="1"/>
  <c r="M196" i="12" s="1"/>
  <c r="M197" i="12" s="1"/>
  <c r="M198" i="12" s="1"/>
  <c r="M199" i="12" s="1"/>
  <c r="M200" i="12" s="1"/>
  <c r="M201" i="12" s="1"/>
  <c r="M202" i="12" s="1"/>
  <c r="M203" i="12" s="1"/>
  <c r="M204" i="12" s="1"/>
  <c r="M205" i="12" s="1"/>
  <c r="M206" i="12" s="1"/>
  <c r="M207" i="12" s="1"/>
  <c r="M208" i="12" s="1"/>
  <c r="M209" i="12" s="1"/>
  <c r="M210" i="12" s="1"/>
  <c r="M211" i="12" s="1"/>
  <c r="M212" i="12" s="1"/>
  <c r="M213" i="12" s="1"/>
  <c r="M214" i="12" s="1"/>
  <c r="M215" i="12" s="1"/>
  <c r="M216" i="12" s="1"/>
  <c r="M217" i="12" s="1"/>
  <c r="M218" i="12" s="1"/>
  <c r="M219" i="12" s="1"/>
  <c r="M220" i="12" s="1"/>
  <c r="M221" i="12" s="1"/>
  <c r="M222" i="12" s="1"/>
  <c r="M223" i="12" s="1"/>
  <c r="M224" i="12" s="1"/>
  <c r="M225" i="12" s="1"/>
  <c r="M226" i="12" s="1"/>
  <c r="M227" i="12" s="1"/>
  <c r="M228" i="12" s="1"/>
  <c r="M229" i="12" s="1"/>
  <c r="M230" i="12" s="1"/>
  <c r="M231" i="12" s="1"/>
  <c r="M232" i="12" s="1"/>
  <c r="M233" i="12" s="1"/>
  <c r="M234" i="12" s="1"/>
  <c r="M235" i="12" s="1"/>
  <c r="M236" i="12" s="1"/>
  <c r="M237" i="12" s="1"/>
  <c r="M238" i="12" s="1"/>
  <c r="M239" i="12" s="1"/>
  <c r="M240" i="12" s="1"/>
  <c r="M241" i="12" s="1"/>
  <c r="M242" i="12" s="1"/>
  <c r="M243" i="12" s="1"/>
  <c r="M244" i="12" s="1"/>
  <c r="M245" i="12" s="1"/>
  <c r="M246" i="12" s="1"/>
  <c r="M247" i="12" s="1"/>
  <c r="M248" i="12" s="1"/>
  <c r="M249" i="12" s="1"/>
  <c r="M250" i="12" s="1"/>
  <c r="M251" i="12" s="1"/>
  <c r="M252" i="12" s="1"/>
  <c r="M253" i="12" s="1"/>
  <c r="M254" i="12" s="1"/>
  <c r="M255" i="12" s="1"/>
  <c r="M256" i="12" s="1"/>
  <c r="M257" i="12" s="1"/>
  <c r="M258" i="12" s="1"/>
  <c r="M259" i="12" s="1"/>
  <c r="M260" i="12" s="1"/>
  <c r="M261" i="12" s="1"/>
  <c r="M262" i="12" s="1"/>
  <c r="M263" i="12" s="1"/>
  <c r="M264" i="12" s="1"/>
  <c r="M265" i="12" s="1"/>
  <c r="M266" i="12" s="1"/>
  <c r="M267" i="12" s="1"/>
  <c r="M268" i="12" s="1"/>
  <c r="M269" i="12" s="1"/>
  <c r="M270" i="12" s="1"/>
  <c r="M271" i="12" s="1"/>
  <c r="M272" i="12" s="1"/>
  <c r="M273" i="12" s="1"/>
  <c r="M274" i="12" s="1"/>
  <c r="M275" i="12" s="1"/>
  <c r="M276" i="12" s="1"/>
  <c r="M277" i="12" s="1"/>
  <c r="M278" i="12" s="1"/>
  <c r="M279" i="12" s="1"/>
  <c r="M280" i="12" s="1"/>
  <c r="M281" i="12" s="1"/>
  <c r="M282" i="12" s="1"/>
  <c r="M283" i="12" s="1"/>
  <c r="M284" i="12" s="1"/>
  <c r="M285" i="12" s="1"/>
  <c r="M286" i="12" s="1"/>
  <c r="M287" i="12" s="1"/>
  <c r="M288" i="12" s="1"/>
  <c r="M289" i="12" s="1"/>
  <c r="M290" i="12" s="1"/>
  <c r="M291" i="12" s="1"/>
  <c r="M292" i="12" s="1"/>
  <c r="M293" i="12" s="1"/>
  <c r="M294" i="12" s="1"/>
  <c r="M295" i="12" s="1"/>
  <c r="M296" i="12" s="1"/>
  <c r="M297" i="12" s="1"/>
  <c r="M298" i="12" s="1"/>
  <c r="M299" i="12" s="1"/>
  <c r="M300" i="12" s="1"/>
  <c r="M301" i="12" s="1"/>
  <c r="M302" i="12" s="1"/>
  <c r="M303" i="12" s="1"/>
  <c r="M304" i="12" s="1"/>
  <c r="M305" i="12" s="1"/>
  <c r="M306" i="12" s="1"/>
  <c r="M307" i="12" s="1"/>
  <c r="M308" i="12" s="1"/>
  <c r="M309" i="12" s="1"/>
  <c r="M310" i="12" s="1"/>
  <c r="M311" i="12" s="1"/>
  <c r="M312" i="12" s="1"/>
  <c r="M313" i="12" s="1"/>
  <c r="M314" i="12" s="1"/>
  <c r="M315" i="12" s="1"/>
  <c r="M316" i="12" s="1"/>
  <c r="M317" i="12" s="1"/>
  <c r="M318" i="12" s="1"/>
  <c r="M319" i="12" s="1"/>
  <c r="M320" i="12" s="1"/>
  <c r="M321" i="12" s="1"/>
  <c r="M322" i="12" s="1"/>
  <c r="M323" i="12" s="1"/>
  <c r="M324" i="12" s="1"/>
  <c r="M325" i="12" s="1"/>
  <c r="M326" i="12" s="1"/>
  <c r="M327" i="12" s="1"/>
  <c r="M328" i="12" s="1"/>
  <c r="M329" i="12" s="1"/>
  <c r="M330" i="12" s="1"/>
  <c r="M331" i="12" s="1"/>
  <c r="M332" i="12" s="1"/>
  <c r="M333" i="12" s="1"/>
  <c r="M334" i="12" s="1"/>
  <c r="M335" i="12" s="1"/>
  <c r="M336" i="12" s="1"/>
  <c r="M337" i="12" s="1"/>
  <c r="M338" i="12" s="1"/>
  <c r="M339" i="12" s="1"/>
  <c r="M340" i="12" s="1"/>
  <c r="M341" i="12" s="1"/>
  <c r="M342" i="12" s="1"/>
  <c r="M343" i="12" s="1"/>
  <c r="M344" i="12" s="1"/>
  <c r="M345" i="12" s="1"/>
  <c r="M346" i="12" s="1"/>
  <c r="M347" i="12" s="1"/>
  <c r="M348" i="12" s="1"/>
  <c r="M349" i="12" s="1"/>
  <c r="M350" i="12" s="1"/>
  <c r="M351" i="12" s="1"/>
  <c r="M352" i="12" s="1"/>
  <c r="M353" i="12" s="1"/>
  <c r="M354" i="12" s="1"/>
  <c r="M355" i="12" s="1"/>
  <c r="M356" i="12" s="1"/>
  <c r="M357" i="12" s="1"/>
  <c r="M358" i="12" s="1"/>
  <c r="M359" i="12" s="1"/>
  <c r="M360" i="12" s="1"/>
  <c r="M361" i="12" s="1"/>
  <c r="M362" i="12" s="1"/>
  <c r="M363" i="12" s="1"/>
  <c r="M364" i="12" s="1"/>
  <c r="M365" i="12" s="1"/>
  <c r="M366" i="12" s="1"/>
  <c r="M367" i="12" s="1"/>
  <c r="M368" i="12" s="1"/>
  <c r="M369" i="12" s="1"/>
  <c r="M370" i="12" s="1"/>
  <c r="M371" i="12" s="1"/>
  <c r="M372" i="12" s="1"/>
  <c r="M373" i="12" s="1"/>
  <c r="M374" i="12" s="1"/>
  <c r="M375" i="12" s="1"/>
  <c r="M376" i="12" s="1"/>
  <c r="M377" i="12" s="1"/>
  <c r="M378" i="12" s="1"/>
  <c r="M379" i="12" s="1"/>
  <c r="M380" i="12" s="1"/>
  <c r="M381" i="12" s="1"/>
  <c r="M382" i="12" s="1"/>
  <c r="M383" i="12" s="1"/>
  <c r="M384" i="12" s="1"/>
  <c r="M385" i="12" s="1"/>
  <c r="M386" i="12" s="1"/>
  <c r="M387" i="12" s="1"/>
  <c r="M388" i="12" s="1"/>
  <c r="M389" i="12" s="1"/>
  <c r="M390" i="12" s="1"/>
  <c r="M391" i="12" s="1"/>
  <c r="M392" i="12" s="1"/>
  <c r="M393" i="12" s="1"/>
  <c r="M394" i="12" s="1"/>
  <c r="M395" i="12" s="1"/>
  <c r="M396" i="12" s="1"/>
  <c r="M397" i="12" s="1"/>
  <c r="M398" i="12" s="1"/>
  <c r="M399" i="12" s="1"/>
  <c r="M400" i="12" s="1"/>
  <c r="M401" i="12" s="1"/>
  <c r="M402" i="12" s="1"/>
  <c r="M403" i="12" s="1"/>
  <c r="M404" i="12" s="1"/>
  <c r="M405" i="12" s="1"/>
  <c r="M406" i="12" s="1"/>
  <c r="M407" i="12" s="1"/>
  <c r="M408" i="12" s="1"/>
  <c r="M409" i="12" s="1"/>
  <c r="M410" i="12" s="1"/>
  <c r="M411" i="12" s="1"/>
  <c r="M412" i="12" s="1"/>
  <c r="M413" i="12" s="1"/>
  <c r="M414" i="12" s="1"/>
  <c r="M415" i="12" s="1"/>
  <c r="M416" i="12" s="1"/>
  <c r="M417" i="12" s="1"/>
  <c r="M418" i="12" s="1"/>
  <c r="M419" i="12" s="1"/>
  <c r="M420" i="12" s="1"/>
  <c r="M421" i="12" s="1"/>
  <c r="M422" i="12" s="1"/>
  <c r="M423" i="12" s="1"/>
  <c r="M424" i="12" s="1"/>
  <c r="M425" i="12" s="1"/>
  <c r="M426" i="12" s="1"/>
  <c r="M427" i="12" s="1"/>
  <c r="M428" i="12" s="1"/>
  <c r="M429" i="12" s="1"/>
  <c r="M430" i="12" s="1"/>
  <c r="M431" i="12" s="1"/>
  <c r="M432" i="12" s="1"/>
  <c r="M433" i="12" s="1"/>
  <c r="M434" i="12" s="1"/>
  <c r="M435" i="12" s="1"/>
  <c r="M436" i="12" s="1"/>
  <c r="M437" i="12" s="1"/>
  <c r="M438" i="12" s="1"/>
  <c r="M439" i="12" s="1"/>
  <c r="M440" i="12" s="1"/>
  <c r="M441" i="12" s="1"/>
  <c r="M442" i="12" s="1"/>
  <c r="M443" i="12" s="1"/>
  <c r="M444" i="12" s="1"/>
  <c r="M445" i="12" s="1"/>
  <c r="M446" i="12" s="1"/>
  <c r="M447" i="12" s="1"/>
  <c r="M448" i="12" s="1"/>
  <c r="M449" i="12" s="1"/>
  <c r="M450" i="12" s="1"/>
  <c r="M451" i="12" s="1"/>
  <c r="M452" i="12" s="1"/>
  <c r="M453" i="12" s="1"/>
  <c r="M454" i="12" s="1"/>
  <c r="M455" i="12" s="1"/>
  <c r="M456" i="12" s="1"/>
  <c r="M457" i="12" s="1"/>
  <c r="M458" i="12" s="1"/>
  <c r="M459" i="12" s="1"/>
  <c r="M460" i="12" s="1"/>
  <c r="M461" i="12" s="1"/>
  <c r="M462" i="12" s="1"/>
  <c r="M463" i="12" s="1"/>
  <c r="M464" i="12" s="1"/>
  <c r="M465" i="12" s="1"/>
  <c r="M466" i="12" s="1"/>
  <c r="M467" i="12" s="1"/>
  <c r="M468" i="12" s="1"/>
  <c r="M469" i="12" s="1"/>
  <c r="M470" i="12" s="1"/>
  <c r="M471" i="12" s="1"/>
  <c r="M472" i="12" s="1"/>
  <c r="M473" i="12" s="1"/>
  <c r="M474" i="12" s="1"/>
  <c r="M475" i="12" s="1"/>
  <c r="M476" i="12" s="1"/>
  <c r="M477" i="12" s="1"/>
  <c r="M478" i="12" s="1"/>
  <c r="M479" i="12" s="1"/>
  <c r="M480" i="12" s="1"/>
  <c r="M481" i="12" s="1"/>
  <c r="M482" i="12" s="1"/>
  <c r="M483" i="12" s="1"/>
  <c r="M484" i="12" s="1"/>
  <c r="M485" i="12" s="1"/>
  <c r="M486" i="12" s="1"/>
  <c r="M487" i="12" s="1"/>
  <c r="M488" i="12" s="1"/>
  <c r="M489" i="12" s="1"/>
  <c r="M490" i="12" s="1"/>
  <c r="M491" i="12" s="1"/>
  <c r="M492" i="12" s="1"/>
  <c r="M493" i="12" s="1"/>
  <c r="M494" i="12" s="1"/>
  <c r="M495" i="12" s="1"/>
  <c r="M496" i="12" s="1"/>
  <c r="M497" i="12" s="1"/>
  <c r="M498" i="12" s="1"/>
  <c r="M499" i="12" s="1"/>
  <c r="N4" i="12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M360" i="5" s="1"/>
  <c r="M361" i="5" s="1"/>
  <c r="M362" i="5" s="1"/>
  <c r="M363" i="5" s="1"/>
  <c r="M364" i="5" s="1"/>
  <c r="M365" i="5" s="1"/>
  <c r="M366" i="5" s="1"/>
  <c r="M367" i="5" s="1"/>
  <c r="M368" i="5" s="1"/>
  <c r="M369" i="5" s="1"/>
  <c r="M370" i="5" s="1"/>
  <c r="M371" i="5" s="1"/>
  <c r="M372" i="5" s="1"/>
  <c r="M373" i="5" s="1"/>
  <c r="M374" i="5" s="1"/>
  <c r="M375" i="5" s="1"/>
  <c r="M376" i="5" s="1"/>
  <c r="M377" i="5" s="1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M437" i="5" s="1"/>
  <c r="M438" i="5" s="1"/>
  <c r="M439" i="5" s="1"/>
  <c r="M440" i="5" s="1"/>
  <c r="M441" i="5" s="1"/>
  <c r="M442" i="5" s="1"/>
  <c r="M443" i="5" s="1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N4" i="13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N84" i="13" s="1"/>
  <c r="N85" i="13" s="1"/>
  <c r="N86" i="13" s="1"/>
  <c r="N87" i="13" s="1"/>
  <c r="N88" i="13" s="1"/>
  <c r="N89" i="13" s="1"/>
  <c r="N90" i="13" s="1"/>
  <c r="N91" i="13" s="1"/>
  <c r="N92" i="13" s="1"/>
  <c r="N93" i="13" s="1"/>
  <c r="N94" i="13" s="1"/>
  <c r="N95" i="13" s="1"/>
  <c r="N96" i="13" s="1"/>
  <c r="N97" i="13" s="1"/>
  <c r="N98" i="13" s="1"/>
  <c r="N99" i="13" s="1"/>
  <c r="N100" i="13" s="1"/>
  <c r="N101" i="13" s="1"/>
  <c r="N102" i="13" s="1"/>
  <c r="N103" i="13" s="1"/>
  <c r="N104" i="13" s="1"/>
  <c r="N105" i="13" s="1"/>
  <c r="N106" i="13" s="1"/>
  <c r="N107" i="13" s="1"/>
  <c r="N108" i="13" s="1"/>
  <c r="N109" i="13" s="1"/>
  <c r="N110" i="13" s="1"/>
  <c r="N111" i="13" s="1"/>
  <c r="N112" i="13" s="1"/>
  <c r="N113" i="13" s="1"/>
  <c r="N114" i="13" s="1"/>
  <c r="N115" i="13" s="1"/>
  <c r="N116" i="13" s="1"/>
  <c r="N117" i="13" s="1"/>
  <c r="N118" i="13" s="1"/>
  <c r="N119" i="13" s="1"/>
  <c r="N120" i="13" s="1"/>
  <c r="N121" i="13" s="1"/>
  <c r="N122" i="13" s="1"/>
  <c r="N123" i="13" s="1"/>
  <c r="N124" i="13" s="1"/>
  <c r="N125" i="13" s="1"/>
  <c r="N126" i="13" s="1"/>
  <c r="N127" i="13" s="1"/>
  <c r="N128" i="13" s="1"/>
  <c r="N129" i="13" s="1"/>
  <c r="N130" i="13" s="1"/>
  <c r="N131" i="13" s="1"/>
  <c r="N132" i="13" s="1"/>
  <c r="N133" i="13" s="1"/>
  <c r="N134" i="13" s="1"/>
  <c r="N135" i="13" s="1"/>
  <c r="N136" i="13" s="1"/>
  <c r="N137" i="13" s="1"/>
  <c r="N138" i="13" s="1"/>
  <c r="N139" i="13" s="1"/>
  <c r="N140" i="13" s="1"/>
  <c r="N141" i="13" s="1"/>
  <c r="N142" i="13" s="1"/>
  <c r="N143" i="13" s="1"/>
  <c r="N144" i="13" s="1"/>
  <c r="N145" i="13" s="1"/>
  <c r="N146" i="13" s="1"/>
  <c r="N147" i="13" s="1"/>
  <c r="N148" i="13" s="1"/>
  <c r="N149" i="13" s="1"/>
  <c r="N150" i="13" s="1"/>
  <c r="N151" i="13" s="1"/>
  <c r="N152" i="13" s="1"/>
  <c r="N153" i="13" s="1"/>
  <c r="N154" i="13" s="1"/>
  <c r="N155" i="13" s="1"/>
  <c r="N156" i="13" s="1"/>
  <c r="N157" i="13" s="1"/>
  <c r="N158" i="13" s="1"/>
  <c r="N159" i="13" s="1"/>
  <c r="N160" i="13" s="1"/>
  <c r="N161" i="13" s="1"/>
  <c r="N162" i="13" s="1"/>
  <c r="N163" i="13" s="1"/>
  <c r="N164" i="13" s="1"/>
  <c r="N165" i="13" s="1"/>
  <c r="N166" i="13" s="1"/>
  <c r="N167" i="13" s="1"/>
  <c r="N168" i="13" s="1"/>
  <c r="N169" i="13" s="1"/>
  <c r="N170" i="13" s="1"/>
  <c r="N171" i="13" s="1"/>
  <c r="N172" i="13" s="1"/>
  <c r="N173" i="13" s="1"/>
  <c r="N174" i="13" s="1"/>
  <c r="N175" i="13" s="1"/>
  <c r="N176" i="13" s="1"/>
  <c r="N177" i="13" s="1"/>
  <c r="N178" i="13" s="1"/>
  <c r="N179" i="13" s="1"/>
  <c r="N180" i="13" s="1"/>
  <c r="N181" i="13" s="1"/>
  <c r="N182" i="13" s="1"/>
  <c r="N183" i="13" s="1"/>
  <c r="N184" i="13" s="1"/>
  <c r="N185" i="13" s="1"/>
  <c r="N186" i="13" s="1"/>
  <c r="N187" i="13" s="1"/>
  <c r="N188" i="13" s="1"/>
  <c r="N189" i="13" s="1"/>
  <c r="N190" i="13" s="1"/>
  <c r="N191" i="13" s="1"/>
  <c r="N192" i="13" s="1"/>
  <c r="N193" i="13" s="1"/>
  <c r="N194" i="13" s="1"/>
  <c r="N195" i="13" s="1"/>
  <c r="N196" i="13" s="1"/>
  <c r="N197" i="13" s="1"/>
  <c r="N198" i="13" s="1"/>
  <c r="N199" i="13" s="1"/>
  <c r="N200" i="13" s="1"/>
  <c r="N201" i="13" s="1"/>
  <c r="N202" i="13" s="1"/>
  <c r="N203" i="13" s="1"/>
  <c r="N204" i="13" s="1"/>
  <c r="N205" i="13" s="1"/>
  <c r="N206" i="13" s="1"/>
  <c r="N207" i="13" s="1"/>
  <c r="N208" i="13" s="1"/>
  <c r="N209" i="13" s="1"/>
  <c r="N210" i="13" s="1"/>
  <c r="N211" i="13" s="1"/>
  <c r="N212" i="13" s="1"/>
  <c r="N213" i="13" s="1"/>
  <c r="N214" i="13" s="1"/>
  <c r="N215" i="13" s="1"/>
  <c r="N216" i="13" s="1"/>
  <c r="N217" i="13" s="1"/>
  <c r="N218" i="13" s="1"/>
  <c r="N219" i="13" s="1"/>
  <c r="N220" i="13" s="1"/>
  <c r="N221" i="13" s="1"/>
  <c r="N222" i="13" s="1"/>
  <c r="N223" i="13" s="1"/>
  <c r="N224" i="13" s="1"/>
  <c r="N225" i="13" s="1"/>
  <c r="N226" i="13" s="1"/>
  <c r="N227" i="13" s="1"/>
  <c r="N228" i="13" s="1"/>
  <c r="N229" i="13" s="1"/>
  <c r="N230" i="13" s="1"/>
  <c r="N231" i="13" s="1"/>
  <c r="N232" i="13" s="1"/>
  <c r="N233" i="13" s="1"/>
  <c r="N234" i="13" s="1"/>
  <c r="N235" i="13" s="1"/>
  <c r="N236" i="13" s="1"/>
  <c r="N237" i="13" s="1"/>
  <c r="N238" i="13" s="1"/>
  <c r="N239" i="13" s="1"/>
  <c r="N240" i="13" s="1"/>
  <c r="N241" i="13" s="1"/>
  <c r="N242" i="13" s="1"/>
  <c r="N243" i="13" s="1"/>
  <c r="N244" i="13" s="1"/>
  <c r="N245" i="13" s="1"/>
  <c r="N246" i="13" s="1"/>
  <c r="N247" i="13" s="1"/>
  <c r="N248" i="13" s="1"/>
  <c r="N249" i="13" s="1"/>
  <c r="N250" i="13" s="1"/>
  <c r="N251" i="13" s="1"/>
  <c r="N252" i="13" s="1"/>
  <c r="N253" i="13" s="1"/>
  <c r="N254" i="13" s="1"/>
  <c r="N255" i="13" s="1"/>
  <c r="N256" i="13" s="1"/>
  <c r="N257" i="13" s="1"/>
  <c r="N258" i="13" s="1"/>
  <c r="N259" i="13" s="1"/>
  <c r="N260" i="13" s="1"/>
  <c r="N261" i="13" s="1"/>
  <c r="N262" i="13" s="1"/>
  <c r="N263" i="13" s="1"/>
  <c r="N264" i="13" s="1"/>
  <c r="N265" i="13" s="1"/>
  <c r="N266" i="13" s="1"/>
  <c r="N267" i="13" s="1"/>
  <c r="N268" i="13" s="1"/>
  <c r="N269" i="13" s="1"/>
  <c r="N270" i="13" s="1"/>
  <c r="N271" i="13" s="1"/>
  <c r="N272" i="13" s="1"/>
  <c r="N273" i="13" s="1"/>
  <c r="N274" i="13" s="1"/>
  <c r="N275" i="13" s="1"/>
  <c r="N276" i="13" s="1"/>
  <c r="N277" i="13" s="1"/>
  <c r="N278" i="13" s="1"/>
  <c r="N279" i="13" s="1"/>
  <c r="N280" i="13" s="1"/>
  <c r="N281" i="13" s="1"/>
  <c r="N282" i="13" s="1"/>
  <c r="N283" i="13" s="1"/>
  <c r="N284" i="13" s="1"/>
  <c r="N285" i="13" s="1"/>
  <c r="N286" i="13" s="1"/>
  <c r="N287" i="13" s="1"/>
  <c r="N288" i="13" s="1"/>
  <c r="N289" i="13" s="1"/>
  <c r="N290" i="13" s="1"/>
  <c r="N291" i="13" s="1"/>
  <c r="N292" i="13" s="1"/>
  <c r="N293" i="13" s="1"/>
  <c r="N294" i="13" s="1"/>
  <c r="N295" i="13" s="1"/>
  <c r="N296" i="13" s="1"/>
  <c r="N297" i="13" s="1"/>
  <c r="N298" i="13" s="1"/>
  <c r="N299" i="13" s="1"/>
  <c r="N300" i="13" s="1"/>
  <c r="N301" i="13" s="1"/>
  <c r="N302" i="13" s="1"/>
  <c r="N303" i="13" s="1"/>
  <c r="N304" i="13" s="1"/>
  <c r="N305" i="13" s="1"/>
  <c r="N306" i="13" s="1"/>
  <c r="N307" i="13" s="1"/>
  <c r="N308" i="13" s="1"/>
  <c r="N309" i="13" s="1"/>
  <c r="N310" i="13" s="1"/>
  <c r="N311" i="13" s="1"/>
  <c r="N312" i="13" s="1"/>
  <c r="N313" i="13" s="1"/>
  <c r="N314" i="13" s="1"/>
  <c r="N315" i="13" s="1"/>
  <c r="N316" i="13" s="1"/>
  <c r="N317" i="13" s="1"/>
  <c r="N318" i="13" s="1"/>
  <c r="N319" i="13" s="1"/>
  <c r="N320" i="13" s="1"/>
  <c r="N321" i="13" s="1"/>
  <c r="N322" i="13" s="1"/>
  <c r="N323" i="13" s="1"/>
  <c r="N324" i="13" s="1"/>
  <c r="N325" i="13" s="1"/>
  <c r="N326" i="13" s="1"/>
  <c r="N327" i="13" s="1"/>
  <c r="N328" i="13" s="1"/>
  <c r="N329" i="13" s="1"/>
  <c r="N330" i="13" s="1"/>
  <c r="N331" i="13" s="1"/>
  <c r="N332" i="13" s="1"/>
  <c r="N333" i="13" s="1"/>
  <c r="N334" i="13" s="1"/>
  <c r="N335" i="13" s="1"/>
  <c r="N336" i="13" s="1"/>
  <c r="N337" i="13" s="1"/>
  <c r="N338" i="13" s="1"/>
  <c r="N339" i="13" s="1"/>
  <c r="N340" i="13" s="1"/>
  <c r="N341" i="13" s="1"/>
  <c r="N342" i="13" s="1"/>
  <c r="N343" i="13" s="1"/>
  <c r="N344" i="13" s="1"/>
  <c r="N345" i="13" s="1"/>
  <c r="N346" i="13" s="1"/>
  <c r="N347" i="13" s="1"/>
  <c r="N348" i="13" s="1"/>
  <c r="N349" i="13" s="1"/>
  <c r="N350" i="13" s="1"/>
  <c r="N351" i="13" s="1"/>
  <c r="N352" i="13" s="1"/>
  <c r="N353" i="13" s="1"/>
  <c r="N354" i="13" s="1"/>
  <c r="N355" i="13" s="1"/>
  <c r="N356" i="13" s="1"/>
  <c r="N357" i="13" s="1"/>
  <c r="N358" i="13" s="1"/>
  <c r="N359" i="13" s="1"/>
  <c r="N360" i="13" s="1"/>
  <c r="N361" i="13" s="1"/>
  <c r="N362" i="13" s="1"/>
  <c r="N363" i="13" s="1"/>
  <c r="N364" i="13" s="1"/>
  <c r="N365" i="13" s="1"/>
  <c r="N366" i="13" s="1"/>
  <c r="N367" i="13" s="1"/>
  <c r="N368" i="13" s="1"/>
  <c r="N369" i="13" s="1"/>
  <c r="N370" i="13" s="1"/>
  <c r="N371" i="13" s="1"/>
  <c r="N372" i="13" s="1"/>
  <c r="N373" i="13" s="1"/>
  <c r="N374" i="13" s="1"/>
  <c r="N375" i="13" s="1"/>
  <c r="N376" i="13" s="1"/>
  <c r="N377" i="13" s="1"/>
  <c r="N378" i="13" s="1"/>
  <c r="N379" i="13" s="1"/>
  <c r="N380" i="13" s="1"/>
  <c r="N381" i="13" s="1"/>
  <c r="N382" i="13" s="1"/>
  <c r="N383" i="13" s="1"/>
  <c r="N384" i="13" s="1"/>
  <c r="N385" i="13" s="1"/>
  <c r="N386" i="13" s="1"/>
  <c r="N387" i="13" s="1"/>
  <c r="N388" i="13" s="1"/>
  <c r="N389" i="13" s="1"/>
  <c r="N390" i="13" s="1"/>
  <c r="N391" i="13" s="1"/>
  <c r="N392" i="13" s="1"/>
  <c r="N393" i="13" s="1"/>
  <c r="N394" i="13" s="1"/>
  <c r="N395" i="13" s="1"/>
  <c r="N396" i="13" s="1"/>
  <c r="N397" i="13" s="1"/>
  <c r="N398" i="13" s="1"/>
  <c r="N399" i="13" s="1"/>
  <c r="N400" i="13" s="1"/>
  <c r="N401" i="13" s="1"/>
  <c r="N402" i="13" s="1"/>
  <c r="N403" i="13" s="1"/>
  <c r="N404" i="13" s="1"/>
  <c r="N405" i="13" s="1"/>
  <c r="N406" i="13" s="1"/>
  <c r="N407" i="13" s="1"/>
  <c r="N408" i="13" s="1"/>
  <c r="N409" i="13" s="1"/>
  <c r="N410" i="13" s="1"/>
  <c r="N411" i="13" s="1"/>
  <c r="N412" i="13" s="1"/>
  <c r="N413" i="13" s="1"/>
  <c r="N414" i="13" s="1"/>
  <c r="N415" i="13" s="1"/>
  <c r="N416" i="13" s="1"/>
  <c r="N417" i="13" s="1"/>
  <c r="N418" i="13" s="1"/>
  <c r="N419" i="13" s="1"/>
  <c r="N420" i="13" s="1"/>
  <c r="N421" i="13" s="1"/>
  <c r="N422" i="13" s="1"/>
  <c r="N423" i="13" s="1"/>
  <c r="N424" i="13" s="1"/>
  <c r="N425" i="13" s="1"/>
  <c r="N426" i="13" s="1"/>
  <c r="N427" i="13" s="1"/>
  <c r="N428" i="13" s="1"/>
  <c r="N429" i="13" s="1"/>
  <c r="N430" i="13" s="1"/>
  <c r="N431" i="13" s="1"/>
  <c r="N432" i="13" s="1"/>
  <c r="N433" i="13" s="1"/>
  <c r="N434" i="13" s="1"/>
  <c r="N435" i="13" s="1"/>
  <c r="N436" i="13" s="1"/>
  <c r="N437" i="13" s="1"/>
  <c r="N438" i="13" s="1"/>
  <c r="N439" i="13" s="1"/>
  <c r="N440" i="13" s="1"/>
  <c r="N441" i="13" s="1"/>
  <c r="N442" i="13" s="1"/>
  <c r="N443" i="13" s="1"/>
  <c r="N444" i="13" s="1"/>
  <c r="N445" i="13" s="1"/>
  <c r="N446" i="13" s="1"/>
  <c r="N447" i="13" s="1"/>
  <c r="N448" i="13" s="1"/>
  <c r="N449" i="13" s="1"/>
  <c r="N450" i="13" s="1"/>
  <c r="N451" i="13" s="1"/>
  <c r="N452" i="13" s="1"/>
  <c r="N453" i="13" s="1"/>
  <c r="N454" i="13" s="1"/>
  <c r="N455" i="13" s="1"/>
  <c r="N456" i="13" s="1"/>
  <c r="N457" i="13" s="1"/>
  <c r="N458" i="13" s="1"/>
  <c r="N459" i="13" s="1"/>
  <c r="N460" i="13" s="1"/>
  <c r="N461" i="13" s="1"/>
  <c r="N462" i="13" s="1"/>
  <c r="N463" i="13" s="1"/>
  <c r="N464" i="13" s="1"/>
  <c r="N465" i="13" s="1"/>
  <c r="N466" i="13" s="1"/>
  <c r="N467" i="13" s="1"/>
  <c r="N468" i="13" s="1"/>
  <c r="N469" i="13" s="1"/>
  <c r="N470" i="13" s="1"/>
  <c r="N471" i="13" s="1"/>
  <c r="N472" i="13" s="1"/>
  <c r="N473" i="13" s="1"/>
  <c r="N474" i="13" s="1"/>
  <c r="N475" i="13" s="1"/>
  <c r="N476" i="13" s="1"/>
  <c r="N477" i="13" s="1"/>
  <c r="N478" i="13" s="1"/>
  <c r="N479" i="13" s="1"/>
  <c r="N480" i="13" s="1"/>
  <c r="N481" i="13" s="1"/>
  <c r="N482" i="13" s="1"/>
  <c r="N483" i="13" s="1"/>
  <c r="N484" i="13" s="1"/>
  <c r="N485" i="13" s="1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 s="1"/>
  <c r="M85" i="13" s="1"/>
  <c r="M86" i="13" s="1"/>
  <c r="M87" i="13" s="1"/>
  <c r="M88" i="13" s="1"/>
  <c r="M89" i="13" s="1"/>
  <c r="M90" i="13" s="1"/>
  <c r="M91" i="13" s="1"/>
  <c r="M92" i="13" s="1"/>
  <c r="M93" i="13" s="1"/>
  <c r="M94" i="13" s="1"/>
  <c r="M95" i="13" s="1"/>
  <c r="M96" i="13" s="1"/>
  <c r="M97" i="13" s="1"/>
  <c r="M98" i="13" s="1"/>
  <c r="M99" i="13" s="1"/>
  <c r="M100" i="13" s="1"/>
  <c r="M101" i="13" s="1"/>
  <c r="M102" i="13" s="1"/>
  <c r="M103" i="13" s="1"/>
  <c r="M104" i="13" s="1"/>
  <c r="M105" i="13" s="1"/>
  <c r="M106" i="13" s="1"/>
  <c r="M107" i="13" s="1"/>
  <c r="M108" i="13" s="1"/>
  <c r="M109" i="13" s="1"/>
  <c r="M110" i="13" s="1"/>
  <c r="M111" i="13" s="1"/>
  <c r="M112" i="13" s="1"/>
  <c r="M113" i="13" s="1"/>
  <c r="M114" i="13" s="1"/>
  <c r="M115" i="13" s="1"/>
  <c r="M116" i="13" s="1"/>
  <c r="M117" i="13" s="1"/>
  <c r="M118" i="13" s="1"/>
  <c r="M119" i="13" s="1"/>
  <c r="M120" i="13" s="1"/>
  <c r="M121" i="13" s="1"/>
  <c r="M122" i="13" s="1"/>
  <c r="M123" i="13" s="1"/>
  <c r="M124" i="13" s="1"/>
  <c r="M125" i="13" s="1"/>
  <c r="M126" i="13" s="1"/>
  <c r="M127" i="13" s="1"/>
  <c r="M128" i="13" s="1"/>
  <c r="M129" i="13" s="1"/>
  <c r="M130" i="13" s="1"/>
  <c r="M131" i="13" s="1"/>
  <c r="M132" i="13" s="1"/>
  <c r="M133" i="13" s="1"/>
  <c r="M134" i="13" s="1"/>
  <c r="M135" i="13" s="1"/>
  <c r="M136" i="13" s="1"/>
  <c r="M137" i="13" s="1"/>
  <c r="M138" i="13" s="1"/>
  <c r="M139" i="13" s="1"/>
  <c r="M140" i="13" s="1"/>
  <c r="M141" i="13" s="1"/>
  <c r="M142" i="13" s="1"/>
  <c r="M143" i="13" s="1"/>
  <c r="M144" i="13" s="1"/>
  <c r="M145" i="13" s="1"/>
  <c r="M146" i="13" s="1"/>
  <c r="M147" i="13" s="1"/>
  <c r="M148" i="13" s="1"/>
  <c r="M149" i="13" s="1"/>
  <c r="M150" i="13" s="1"/>
  <c r="M151" i="13" s="1"/>
  <c r="M152" i="13" s="1"/>
  <c r="M153" i="13" s="1"/>
  <c r="M154" i="13" s="1"/>
  <c r="M155" i="13" s="1"/>
  <c r="M156" i="13" s="1"/>
  <c r="M157" i="13" s="1"/>
  <c r="M158" i="13" s="1"/>
  <c r="M159" i="13" s="1"/>
  <c r="M160" i="13" s="1"/>
  <c r="M161" i="13" s="1"/>
  <c r="M162" i="13" s="1"/>
  <c r="M163" i="13" s="1"/>
  <c r="M164" i="13" s="1"/>
  <c r="M165" i="13" s="1"/>
  <c r="M166" i="13" s="1"/>
  <c r="M167" i="13" s="1"/>
  <c r="M168" i="13" s="1"/>
  <c r="M169" i="13" s="1"/>
  <c r="M170" i="13" s="1"/>
  <c r="M171" i="13" s="1"/>
  <c r="M172" i="13" s="1"/>
  <c r="M173" i="13" s="1"/>
  <c r="M174" i="13" s="1"/>
  <c r="M175" i="13" s="1"/>
  <c r="M176" i="13" s="1"/>
  <c r="M177" i="13" s="1"/>
  <c r="M178" i="13" s="1"/>
  <c r="M179" i="13" s="1"/>
  <c r="M180" i="13" s="1"/>
  <c r="M181" i="13" s="1"/>
  <c r="M182" i="13" s="1"/>
  <c r="M183" i="13" s="1"/>
  <c r="M184" i="13" s="1"/>
  <c r="M185" i="13" s="1"/>
  <c r="M186" i="13" s="1"/>
  <c r="M187" i="13" s="1"/>
  <c r="M188" i="13" s="1"/>
  <c r="M189" i="13" s="1"/>
  <c r="M190" i="13" s="1"/>
  <c r="M191" i="13" s="1"/>
  <c r="M192" i="13" s="1"/>
  <c r="M193" i="13" s="1"/>
  <c r="M194" i="13" s="1"/>
  <c r="M195" i="13" s="1"/>
  <c r="M196" i="13" s="1"/>
  <c r="M197" i="13" s="1"/>
  <c r="M198" i="13" s="1"/>
  <c r="M199" i="13" s="1"/>
  <c r="M200" i="13" s="1"/>
  <c r="M201" i="13" s="1"/>
  <c r="M202" i="13" s="1"/>
  <c r="M203" i="13" s="1"/>
  <c r="M204" i="13" s="1"/>
  <c r="M205" i="13" s="1"/>
  <c r="M206" i="13" s="1"/>
  <c r="M207" i="13" s="1"/>
  <c r="M208" i="13" s="1"/>
  <c r="M209" i="13" s="1"/>
  <c r="M210" i="13" s="1"/>
  <c r="M211" i="13" s="1"/>
  <c r="M212" i="13" s="1"/>
  <c r="M213" i="13" s="1"/>
  <c r="M214" i="13" s="1"/>
  <c r="M215" i="13" s="1"/>
  <c r="M216" i="13" s="1"/>
  <c r="M217" i="13" s="1"/>
  <c r="M218" i="13" s="1"/>
  <c r="M219" i="13" s="1"/>
  <c r="M220" i="13" s="1"/>
  <c r="M221" i="13" s="1"/>
  <c r="M222" i="13" s="1"/>
  <c r="M223" i="13" s="1"/>
  <c r="M224" i="13" s="1"/>
  <c r="M225" i="13" s="1"/>
  <c r="M226" i="13" s="1"/>
  <c r="M227" i="13" s="1"/>
  <c r="M228" i="13" s="1"/>
  <c r="M229" i="13" s="1"/>
  <c r="M230" i="13" s="1"/>
  <c r="M231" i="13" s="1"/>
  <c r="M232" i="13" s="1"/>
  <c r="M233" i="13" s="1"/>
  <c r="M234" i="13" s="1"/>
  <c r="M235" i="13" s="1"/>
  <c r="M236" i="13" s="1"/>
  <c r="M237" i="13" s="1"/>
  <c r="M238" i="13" s="1"/>
  <c r="M239" i="13" s="1"/>
  <c r="M240" i="13" s="1"/>
  <c r="M241" i="13" s="1"/>
  <c r="M242" i="13" s="1"/>
  <c r="M243" i="13" s="1"/>
  <c r="M244" i="13" s="1"/>
  <c r="M245" i="13" s="1"/>
  <c r="M246" i="13" s="1"/>
  <c r="M247" i="13" s="1"/>
  <c r="M248" i="13" s="1"/>
  <c r="M249" i="13" s="1"/>
  <c r="M250" i="13" s="1"/>
  <c r="M251" i="13" s="1"/>
  <c r="M252" i="13" s="1"/>
  <c r="M253" i="13" s="1"/>
  <c r="M254" i="13" s="1"/>
  <c r="M255" i="13" s="1"/>
  <c r="M256" i="13" s="1"/>
  <c r="M257" i="13" s="1"/>
  <c r="M258" i="13" s="1"/>
  <c r="M259" i="13" s="1"/>
  <c r="M260" i="13" s="1"/>
  <c r="M261" i="13" s="1"/>
  <c r="M262" i="13" s="1"/>
  <c r="M263" i="13" s="1"/>
  <c r="M264" i="13" s="1"/>
  <c r="M265" i="13" s="1"/>
  <c r="M266" i="13" s="1"/>
  <c r="M267" i="13" s="1"/>
  <c r="M268" i="13" s="1"/>
  <c r="M269" i="13" s="1"/>
  <c r="M270" i="13" s="1"/>
  <c r="M271" i="13" s="1"/>
  <c r="M272" i="13" s="1"/>
  <c r="M273" i="13" s="1"/>
  <c r="M274" i="13" s="1"/>
  <c r="M275" i="13" s="1"/>
  <c r="M276" i="13" s="1"/>
  <c r="M277" i="13" s="1"/>
  <c r="M278" i="13" s="1"/>
  <c r="M279" i="13" s="1"/>
  <c r="M280" i="13" s="1"/>
  <c r="M281" i="13" s="1"/>
  <c r="M282" i="13" s="1"/>
  <c r="M283" i="13" s="1"/>
  <c r="M284" i="13" s="1"/>
  <c r="M285" i="13" s="1"/>
  <c r="M286" i="13" s="1"/>
  <c r="M287" i="13" s="1"/>
  <c r="M288" i="13" s="1"/>
  <c r="M289" i="13" s="1"/>
  <c r="M290" i="13" s="1"/>
  <c r="M291" i="13" s="1"/>
  <c r="M292" i="13" s="1"/>
  <c r="M293" i="13" s="1"/>
  <c r="M294" i="13" s="1"/>
  <c r="M295" i="13" s="1"/>
  <c r="M296" i="13" s="1"/>
  <c r="M297" i="13" s="1"/>
  <c r="M298" i="13" s="1"/>
  <c r="M299" i="13" s="1"/>
  <c r="M300" i="13" s="1"/>
  <c r="M301" i="13" s="1"/>
  <c r="M302" i="13" s="1"/>
  <c r="M303" i="13" s="1"/>
  <c r="M304" i="13" s="1"/>
  <c r="M305" i="13" s="1"/>
  <c r="M306" i="13" s="1"/>
  <c r="M307" i="13" s="1"/>
  <c r="M308" i="13" s="1"/>
  <c r="M309" i="13" s="1"/>
  <c r="M310" i="13" s="1"/>
  <c r="M311" i="13" s="1"/>
  <c r="M312" i="13" s="1"/>
  <c r="M313" i="13" s="1"/>
  <c r="M314" i="13" s="1"/>
  <c r="M315" i="13" s="1"/>
  <c r="M316" i="13" s="1"/>
  <c r="M317" i="13" s="1"/>
  <c r="M318" i="13" s="1"/>
  <c r="M319" i="13" s="1"/>
  <c r="M320" i="13" s="1"/>
  <c r="M321" i="13" s="1"/>
  <c r="M322" i="13" s="1"/>
  <c r="M323" i="13" s="1"/>
  <c r="M324" i="13" s="1"/>
  <c r="M325" i="13" s="1"/>
  <c r="M326" i="13" s="1"/>
  <c r="M327" i="13" s="1"/>
  <c r="M328" i="13" s="1"/>
  <c r="M329" i="13" s="1"/>
  <c r="M330" i="13" s="1"/>
  <c r="M331" i="13" s="1"/>
  <c r="M332" i="13" s="1"/>
  <c r="M333" i="13" s="1"/>
  <c r="M334" i="13" s="1"/>
  <c r="M335" i="13" s="1"/>
  <c r="M336" i="13" s="1"/>
  <c r="M337" i="13" s="1"/>
  <c r="M338" i="13" s="1"/>
  <c r="M339" i="13" s="1"/>
  <c r="M340" i="13" s="1"/>
  <c r="M341" i="13" s="1"/>
  <c r="M342" i="13" s="1"/>
  <c r="M343" i="13" s="1"/>
  <c r="M344" i="13" s="1"/>
  <c r="M345" i="13" s="1"/>
  <c r="M346" i="13" s="1"/>
  <c r="M347" i="13" s="1"/>
  <c r="M348" i="13" s="1"/>
  <c r="M349" i="13" s="1"/>
  <c r="M350" i="13" s="1"/>
  <c r="M351" i="13" s="1"/>
  <c r="M352" i="13" s="1"/>
  <c r="M353" i="13" s="1"/>
  <c r="M354" i="13" s="1"/>
  <c r="M355" i="13" s="1"/>
  <c r="M356" i="13" s="1"/>
  <c r="M357" i="13" s="1"/>
  <c r="M358" i="13" s="1"/>
  <c r="M359" i="13" s="1"/>
  <c r="M360" i="13" s="1"/>
  <c r="M361" i="13" s="1"/>
  <c r="M362" i="13" s="1"/>
  <c r="M363" i="13" s="1"/>
  <c r="M364" i="13" s="1"/>
  <c r="M365" i="13" s="1"/>
  <c r="M366" i="13" s="1"/>
  <c r="M367" i="13" s="1"/>
  <c r="M368" i="13" s="1"/>
  <c r="M369" i="13" s="1"/>
  <c r="M370" i="13" s="1"/>
  <c r="M371" i="13" s="1"/>
  <c r="M372" i="13" s="1"/>
  <c r="M373" i="13" s="1"/>
  <c r="M374" i="13" s="1"/>
  <c r="M375" i="13" s="1"/>
  <c r="M376" i="13" s="1"/>
  <c r="M377" i="13" s="1"/>
  <c r="M378" i="13" s="1"/>
  <c r="M379" i="13" s="1"/>
  <c r="M380" i="13" s="1"/>
  <c r="M381" i="13" s="1"/>
  <c r="M382" i="13" s="1"/>
  <c r="M383" i="13" s="1"/>
  <c r="M384" i="13" s="1"/>
  <c r="M385" i="13" s="1"/>
  <c r="M386" i="13" s="1"/>
  <c r="M387" i="13" s="1"/>
  <c r="M388" i="13" s="1"/>
  <c r="M389" i="13" s="1"/>
  <c r="M390" i="13" s="1"/>
  <c r="M391" i="13" s="1"/>
  <c r="M392" i="13" s="1"/>
  <c r="M393" i="13" s="1"/>
  <c r="M394" i="13" s="1"/>
  <c r="M395" i="13" s="1"/>
  <c r="M396" i="13" s="1"/>
  <c r="M397" i="13" s="1"/>
  <c r="M398" i="13" s="1"/>
  <c r="M399" i="13" s="1"/>
  <c r="M400" i="13" s="1"/>
  <c r="M401" i="13" s="1"/>
  <c r="M402" i="13" s="1"/>
  <c r="M403" i="13" s="1"/>
  <c r="M404" i="13" s="1"/>
  <c r="M405" i="13" s="1"/>
  <c r="M406" i="13" s="1"/>
  <c r="M407" i="13" s="1"/>
  <c r="M408" i="13" s="1"/>
  <c r="M409" i="13" s="1"/>
  <c r="M410" i="13" s="1"/>
  <c r="M411" i="13" s="1"/>
  <c r="M412" i="13" s="1"/>
  <c r="M413" i="13" s="1"/>
  <c r="M414" i="13" s="1"/>
  <c r="M415" i="13" s="1"/>
  <c r="M416" i="13" s="1"/>
  <c r="M417" i="13" s="1"/>
  <c r="M418" i="13" s="1"/>
  <c r="M419" i="13" s="1"/>
  <c r="M420" i="13" s="1"/>
  <c r="M421" i="13" s="1"/>
  <c r="M422" i="13" s="1"/>
  <c r="M423" i="13" s="1"/>
  <c r="M424" i="13" s="1"/>
  <c r="M425" i="13" s="1"/>
  <c r="M426" i="13" s="1"/>
  <c r="M427" i="13" s="1"/>
  <c r="M428" i="13" s="1"/>
  <c r="M429" i="13" s="1"/>
  <c r="M430" i="13" s="1"/>
  <c r="M431" i="13" s="1"/>
  <c r="M432" i="13" s="1"/>
  <c r="M433" i="13" s="1"/>
  <c r="M434" i="13" s="1"/>
  <c r="M435" i="13" s="1"/>
  <c r="M436" i="13" s="1"/>
  <c r="M437" i="13" s="1"/>
  <c r="M438" i="13" s="1"/>
  <c r="M439" i="13" s="1"/>
  <c r="M440" i="13" s="1"/>
  <c r="M441" i="13" s="1"/>
  <c r="M442" i="13" s="1"/>
  <c r="M443" i="13" s="1"/>
  <c r="M444" i="13" s="1"/>
  <c r="M445" i="13" s="1"/>
  <c r="M446" i="13" s="1"/>
  <c r="M447" i="13" s="1"/>
  <c r="M448" i="13" s="1"/>
  <c r="M449" i="13" s="1"/>
  <c r="M450" i="13" s="1"/>
  <c r="M451" i="13" s="1"/>
  <c r="M452" i="13" s="1"/>
  <c r="M453" i="13" s="1"/>
  <c r="M454" i="13" s="1"/>
  <c r="M455" i="13" s="1"/>
  <c r="M456" i="13" s="1"/>
  <c r="M457" i="13" s="1"/>
  <c r="M458" i="13" s="1"/>
  <c r="M459" i="13" s="1"/>
  <c r="M460" i="13" s="1"/>
  <c r="M461" i="13" s="1"/>
  <c r="M462" i="13" s="1"/>
  <c r="M463" i="13" s="1"/>
  <c r="M464" i="13" s="1"/>
  <c r="M465" i="13" s="1"/>
  <c r="M466" i="13" s="1"/>
  <c r="M467" i="13" s="1"/>
  <c r="M468" i="13" s="1"/>
  <c r="M469" i="13" s="1"/>
  <c r="M470" i="13" s="1"/>
  <c r="M471" i="13" s="1"/>
  <c r="M472" i="13" s="1"/>
  <c r="M473" i="13" s="1"/>
  <c r="M474" i="13" s="1"/>
  <c r="M475" i="13" s="1"/>
  <c r="M476" i="13" s="1"/>
  <c r="M477" i="13" s="1"/>
  <c r="M478" i="13" s="1"/>
  <c r="M479" i="13" s="1"/>
  <c r="M480" i="13" s="1"/>
  <c r="M481" i="13" s="1"/>
  <c r="M482" i="13" s="1"/>
  <c r="M483" i="13" s="1"/>
  <c r="M484" i="13" s="1"/>
  <c r="M485" i="13" s="1"/>
  <c r="E9" i="10"/>
  <c r="E8" i="10"/>
  <c r="S9" i="3"/>
  <c r="S8" i="3"/>
  <c r="S7" i="3"/>
  <c r="S10" i="3"/>
  <c r="N18" i="3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400" i="3" s="1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N413" i="3" s="1"/>
  <c r="N414" i="3" s="1"/>
  <c r="N415" i="3" s="1"/>
  <c r="N416" i="3" s="1"/>
  <c r="N417" i="3" s="1"/>
  <c r="N418" i="3" s="1"/>
  <c r="N419" i="3" s="1"/>
  <c r="N420" i="3" s="1"/>
  <c r="N421" i="3" s="1"/>
  <c r="N422" i="3" s="1"/>
  <c r="N423" i="3" s="1"/>
  <c r="N424" i="3" s="1"/>
  <c r="N425" i="3" s="1"/>
  <c r="N426" i="3" s="1"/>
  <c r="N427" i="3" s="1"/>
  <c r="N428" i="3" s="1"/>
  <c r="N429" i="3" s="1"/>
  <c r="N430" i="3" s="1"/>
  <c r="N431" i="3" s="1"/>
  <c r="N432" i="3" s="1"/>
  <c r="N433" i="3" s="1"/>
  <c r="N434" i="3" s="1"/>
  <c r="N435" i="3" s="1"/>
  <c r="N436" i="3" s="1"/>
  <c r="N437" i="3" s="1"/>
  <c r="N438" i="3" s="1"/>
  <c r="N439" i="3" s="1"/>
  <c r="N440" i="3" s="1"/>
  <c r="N441" i="3" s="1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N452" i="3" s="1"/>
  <c r="N453" i="3" s="1"/>
  <c r="N454" i="3" s="1"/>
  <c r="N455" i="3" s="1"/>
  <c r="N456" i="3" s="1"/>
  <c r="N457" i="3" s="1"/>
  <c r="N458" i="3" s="1"/>
  <c r="N459" i="3" s="1"/>
  <c r="N460" i="3" s="1"/>
  <c r="N461" i="3" s="1"/>
  <c r="N462" i="3" s="1"/>
  <c r="N463" i="3" s="1"/>
  <c r="N464" i="3" s="1"/>
  <c r="N465" i="3" s="1"/>
  <c r="N466" i="3" s="1"/>
  <c r="N467" i="3" s="1"/>
  <c r="N468" i="3" s="1"/>
  <c r="N469" i="3" s="1"/>
  <c r="N470" i="3" s="1"/>
  <c r="N471" i="3" s="1"/>
  <c r="N472" i="3" s="1"/>
  <c r="N473" i="3" s="1"/>
  <c r="N474" i="3" s="1"/>
  <c r="N475" i="3" s="1"/>
  <c r="N476" i="3" s="1"/>
  <c r="N477" i="3" s="1"/>
  <c r="N478" i="3" s="1"/>
  <c r="N479" i="3" s="1"/>
  <c r="N480" i="3" s="1"/>
  <c r="N481" i="3" s="1"/>
  <c r="N482" i="3" s="1"/>
  <c r="N483" i="3" s="1"/>
  <c r="N484" i="3" s="1"/>
  <c r="N485" i="3" s="1"/>
  <c r="N486" i="3" s="1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18" i="4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N425" i="4" s="1"/>
  <c r="N426" i="4" s="1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S9" i="4"/>
  <c r="S8" i="4"/>
  <c r="S10" i="4"/>
  <c r="S7" i="4"/>
  <c r="M18" i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N18" i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S10" i="1"/>
  <c r="S9" i="1"/>
  <c r="S8" i="1"/>
  <c r="S7" i="1"/>
  <c r="S3" i="11"/>
  <c r="E11" i="10"/>
  <c r="N6" i="8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5" i="6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5" i="5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K4" i="14" s="1"/>
  <c r="K8" i="10"/>
  <c r="L5" i="10"/>
  <c r="K11" i="10"/>
  <c r="L4" i="10"/>
  <c r="L7" i="10"/>
  <c r="K10" i="10"/>
  <c r="L13" i="10"/>
  <c r="L6" i="10"/>
  <c r="L11" i="10"/>
  <c r="K9" i="10"/>
  <c r="L12" i="10"/>
  <c r="E5" i="10" a="1"/>
  <c r="L3" i="10"/>
  <c r="M3" i="10" l="1"/>
  <c r="F3" i="10" s="1"/>
  <c r="G3" i="10" s="1"/>
  <c r="S2" i="11"/>
  <c r="S5" i="11"/>
  <c r="M12" i="10"/>
  <c r="F12" i="10" s="1"/>
  <c r="M13" i="10"/>
  <c r="F13" i="10" s="1"/>
  <c r="N18" i="12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N84" i="12" s="1"/>
  <c r="N85" i="12" s="1"/>
  <c r="N86" i="12" s="1"/>
  <c r="N87" i="12" s="1"/>
  <c r="N88" i="12" s="1"/>
  <c r="N89" i="12" s="1"/>
  <c r="N90" i="12" s="1"/>
  <c r="N91" i="12" s="1"/>
  <c r="N92" i="12" s="1"/>
  <c r="N93" i="12" s="1"/>
  <c r="N94" i="12" s="1"/>
  <c r="N95" i="12" s="1"/>
  <c r="N96" i="12" s="1"/>
  <c r="N97" i="12" s="1"/>
  <c r="N98" i="12" s="1"/>
  <c r="N99" i="12" s="1"/>
  <c r="N100" i="12" s="1"/>
  <c r="N101" i="12" s="1"/>
  <c r="N102" i="12" s="1"/>
  <c r="N103" i="12" s="1"/>
  <c r="N104" i="12" s="1"/>
  <c r="N105" i="12" s="1"/>
  <c r="N106" i="12" s="1"/>
  <c r="N107" i="12" s="1"/>
  <c r="N108" i="12" s="1"/>
  <c r="N109" i="12" s="1"/>
  <c r="N110" i="12" s="1"/>
  <c r="N111" i="12" s="1"/>
  <c r="N112" i="12" s="1"/>
  <c r="N113" i="12" s="1"/>
  <c r="N114" i="12" s="1"/>
  <c r="N115" i="12" s="1"/>
  <c r="N116" i="12" s="1"/>
  <c r="N117" i="12" s="1"/>
  <c r="N118" i="12" s="1"/>
  <c r="N119" i="12" s="1"/>
  <c r="N120" i="12" s="1"/>
  <c r="N121" i="12" s="1"/>
  <c r="N122" i="12" s="1"/>
  <c r="N123" i="12" s="1"/>
  <c r="N124" i="12" s="1"/>
  <c r="N125" i="12" s="1"/>
  <c r="N126" i="12" s="1"/>
  <c r="N127" i="12" s="1"/>
  <c r="N128" i="12" s="1"/>
  <c r="N129" i="12" s="1"/>
  <c r="N130" i="12" s="1"/>
  <c r="N131" i="12" s="1"/>
  <c r="N132" i="12" s="1"/>
  <c r="N133" i="12" s="1"/>
  <c r="N134" i="12" s="1"/>
  <c r="N135" i="12" s="1"/>
  <c r="N136" i="12" s="1"/>
  <c r="N137" i="12" s="1"/>
  <c r="N138" i="12" s="1"/>
  <c r="N139" i="12" s="1"/>
  <c r="N140" i="12" s="1"/>
  <c r="N141" i="12" s="1"/>
  <c r="N142" i="12" s="1"/>
  <c r="N143" i="12" s="1"/>
  <c r="N144" i="12" s="1"/>
  <c r="N145" i="12" s="1"/>
  <c r="N146" i="12" s="1"/>
  <c r="N147" i="12" s="1"/>
  <c r="N148" i="12" s="1"/>
  <c r="N149" i="12" s="1"/>
  <c r="N150" i="12" s="1"/>
  <c r="N151" i="12" s="1"/>
  <c r="N152" i="12" s="1"/>
  <c r="N153" i="12" s="1"/>
  <c r="N154" i="12" s="1"/>
  <c r="N155" i="12" s="1"/>
  <c r="N156" i="12" s="1"/>
  <c r="N157" i="12" s="1"/>
  <c r="N158" i="12" s="1"/>
  <c r="N159" i="12" s="1"/>
  <c r="N160" i="12" s="1"/>
  <c r="N161" i="12" s="1"/>
  <c r="N162" i="12" s="1"/>
  <c r="N163" i="12" s="1"/>
  <c r="N164" i="12" s="1"/>
  <c r="N165" i="12" s="1"/>
  <c r="N166" i="12" s="1"/>
  <c r="N167" i="12" s="1"/>
  <c r="N168" i="12" s="1"/>
  <c r="N169" i="12" s="1"/>
  <c r="N170" i="12" s="1"/>
  <c r="N171" i="12" s="1"/>
  <c r="N172" i="12" s="1"/>
  <c r="N173" i="12" s="1"/>
  <c r="N174" i="12" s="1"/>
  <c r="N175" i="12" s="1"/>
  <c r="N176" i="12" s="1"/>
  <c r="N177" i="12" s="1"/>
  <c r="N178" i="12" s="1"/>
  <c r="N179" i="12" s="1"/>
  <c r="N180" i="12" s="1"/>
  <c r="N181" i="12" s="1"/>
  <c r="N182" i="12" s="1"/>
  <c r="N183" i="12" s="1"/>
  <c r="N184" i="12" s="1"/>
  <c r="N185" i="12" s="1"/>
  <c r="N186" i="12" s="1"/>
  <c r="N187" i="12" s="1"/>
  <c r="N188" i="12" s="1"/>
  <c r="N189" i="12" s="1"/>
  <c r="N190" i="12" s="1"/>
  <c r="N191" i="12" s="1"/>
  <c r="N192" i="12" s="1"/>
  <c r="N193" i="12" s="1"/>
  <c r="N194" i="12" s="1"/>
  <c r="N195" i="12" s="1"/>
  <c r="N196" i="12" s="1"/>
  <c r="N197" i="12" s="1"/>
  <c r="N198" i="12" s="1"/>
  <c r="N199" i="12" s="1"/>
  <c r="N200" i="12" s="1"/>
  <c r="N201" i="12" s="1"/>
  <c r="N202" i="12" s="1"/>
  <c r="N203" i="12" s="1"/>
  <c r="N204" i="12" s="1"/>
  <c r="N205" i="12" s="1"/>
  <c r="N206" i="12" s="1"/>
  <c r="N207" i="12" s="1"/>
  <c r="N208" i="12" s="1"/>
  <c r="N209" i="12" s="1"/>
  <c r="N210" i="12" s="1"/>
  <c r="N211" i="12" s="1"/>
  <c r="N212" i="12" s="1"/>
  <c r="N213" i="12" s="1"/>
  <c r="N214" i="12" s="1"/>
  <c r="N215" i="12" s="1"/>
  <c r="N216" i="12" s="1"/>
  <c r="N217" i="12" s="1"/>
  <c r="N218" i="12" s="1"/>
  <c r="N219" i="12" s="1"/>
  <c r="N220" i="12" s="1"/>
  <c r="N221" i="12" s="1"/>
  <c r="N222" i="12" s="1"/>
  <c r="N223" i="12" s="1"/>
  <c r="N224" i="12" s="1"/>
  <c r="N225" i="12" s="1"/>
  <c r="N226" i="12" s="1"/>
  <c r="N227" i="12" s="1"/>
  <c r="N228" i="12" s="1"/>
  <c r="N229" i="12" s="1"/>
  <c r="N230" i="12" s="1"/>
  <c r="N231" i="12" s="1"/>
  <c r="N232" i="12" s="1"/>
  <c r="N233" i="12" s="1"/>
  <c r="N234" i="12" s="1"/>
  <c r="N235" i="12" s="1"/>
  <c r="N236" i="12" s="1"/>
  <c r="N237" i="12" s="1"/>
  <c r="N238" i="12" s="1"/>
  <c r="N239" i="12" s="1"/>
  <c r="N240" i="12" s="1"/>
  <c r="N241" i="12" s="1"/>
  <c r="N242" i="12" s="1"/>
  <c r="N243" i="12" s="1"/>
  <c r="N244" i="12" s="1"/>
  <c r="N245" i="12" s="1"/>
  <c r="N246" i="12" s="1"/>
  <c r="N247" i="12" s="1"/>
  <c r="N248" i="12" s="1"/>
  <c r="N249" i="12" s="1"/>
  <c r="N250" i="12" s="1"/>
  <c r="N251" i="12" s="1"/>
  <c r="N252" i="12" s="1"/>
  <c r="N253" i="12" s="1"/>
  <c r="N254" i="12" s="1"/>
  <c r="N255" i="12" s="1"/>
  <c r="N256" i="12" s="1"/>
  <c r="N257" i="12" s="1"/>
  <c r="N258" i="12" s="1"/>
  <c r="N259" i="12" s="1"/>
  <c r="N260" i="12" s="1"/>
  <c r="N261" i="12" s="1"/>
  <c r="N262" i="12" s="1"/>
  <c r="N263" i="12" s="1"/>
  <c r="N264" i="12" s="1"/>
  <c r="N265" i="12" s="1"/>
  <c r="N266" i="12" s="1"/>
  <c r="N267" i="12" s="1"/>
  <c r="N268" i="12" s="1"/>
  <c r="N269" i="12" s="1"/>
  <c r="N270" i="12" s="1"/>
  <c r="N271" i="12" s="1"/>
  <c r="N272" i="12" s="1"/>
  <c r="N273" i="12" s="1"/>
  <c r="N274" i="12" s="1"/>
  <c r="N275" i="12" s="1"/>
  <c r="N276" i="12" s="1"/>
  <c r="N277" i="12" s="1"/>
  <c r="N278" i="12" s="1"/>
  <c r="N279" i="12" s="1"/>
  <c r="N280" i="12" s="1"/>
  <c r="N281" i="12" s="1"/>
  <c r="N282" i="12" s="1"/>
  <c r="N283" i="12" s="1"/>
  <c r="N284" i="12" s="1"/>
  <c r="N285" i="12" s="1"/>
  <c r="N286" i="12" s="1"/>
  <c r="N287" i="12" s="1"/>
  <c r="N288" i="12" s="1"/>
  <c r="N289" i="12" s="1"/>
  <c r="N290" i="12" s="1"/>
  <c r="N291" i="12" s="1"/>
  <c r="N292" i="12" s="1"/>
  <c r="N293" i="12" s="1"/>
  <c r="N294" i="12" s="1"/>
  <c r="N295" i="12" s="1"/>
  <c r="N296" i="12" s="1"/>
  <c r="N297" i="12" s="1"/>
  <c r="N298" i="12" s="1"/>
  <c r="N299" i="12" s="1"/>
  <c r="N300" i="12" s="1"/>
  <c r="N301" i="12" s="1"/>
  <c r="N302" i="12" s="1"/>
  <c r="N303" i="12" s="1"/>
  <c r="N304" i="12" s="1"/>
  <c r="N305" i="12" s="1"/>
  <c r="N306" i="12" s="1"/>
  <c r="N307" i="12" s="1"/>
  <c r="N308" i="12" s="1"/>
  <c r="N309" i="12" s="1"/>
  <c r="N310" i="12" s="1"/>
  <c r="N311" i="12" s="1"/>
  <c r="N312" i="12" s="1"/>
  <c r="N313" i="12" s="1"/>
  <c r="N314" i="12" s="1"/>
  <c r="N315" i="12" s="1"/>
  <c r="N316" i="12" s="1"/>
  <c r="N317" i="12" s="1"/>
  <c r="N318" i="12" s="1"/>
  <c r="N319" i="12" s="1"/>
  <c r="N320" i="12" s="1"/>
  <c r="N321" i="12" s="1"/>
  <c r="N322" i="12" s="1"/>
  <c r="N323" i="12" s="1"/>
  <c r="N324" i="12" s="1"/>
  <c r="N325" i="12" s="1"/>
  <c r="N326" i="12" s="1"/>
  <c r="N327" i="12" s="1"/>
  <c r="N328" i="12" s="1"/>
  <c r="N329" i="12" s="1"/>
  <c r="N330" i="12" s="1"/>
  <c r="N331" i="12" s="1"/>
  <c r="N332" i="12" s="1"/>
  <c r="N333" i="12" s="1"/>
  <c r="N334" i="12" s="1"/>
  <c r="N335" i="12" s="1"/>
  <c r="N336" i="12" s="1"/>
  <c r="N337" i="12" s="1"/>
  <c r="N338" i="12" s="1"/>
  <c r="N339" i="12" s="1"/>
  <c r="N340" i="12" s="1"/>
  <c r="N341" i="12" s="1"/>
  <c r="N342" i="12" s="1"/>
  <c r="N343" i="12" s="1"/>
  <c r="N344" i="12" s="1"/>
  <c r="N345" i="12" s="1"/>
  <c r="N346" i="12" s="1"/>
  <c r="N347" i="12" s="1"/>
  <c r="N348" i="12" s="1"/>
  <c r="N349" i="12" s="1"/>
  <c r="N350" i="12" s="1"/>
  <c r="N351" i="12" s="1"/>
  <c r="N352" i="12" s="1"/>
  <c r="N353" i="12" s="1"/>
  <c r="N354" i="12" s="1"/>
  <c r="N355" i="12" s="1"/>
  <c r="N356" i="12" s="1"/>
  <c r="N357" i="12" s="1"/>
  <c r="N358" i="12" s="1"/>
  <c r="N359" i="12" s="1"/>
  <c r="N360" i="12" s="1"/>
  <c r="N361" i="12" s="1"/>
  <c r="N362" i="12" s="1"/>
  <c r="N363" i="12" s="1"/>
  <c r="N364" i="12" s="1"/>
  <c r="N365" i="12" s="1"/>
  <c r="N366" i="12" s="1"/>
  <c r="N367" i="12" s="1"/>
  <c r="N368" i="12" s="1"/>
  <c r="N369" i="12" s="1"/>
  <c r="N370" i="12" s="1"/>
  <c r="N371" i="12" s="1"/>
  <c r="N372" i="12" s="1"/>
  <c r="N373" i="12" s="1"/>
  <c r="N374" i="12" s="1"/>
  <c r="N375" i="12" s="1"/>
  <c r="N376" i="12" s="1"/>
  <c r="N377" i="12" s="1"/>
  <c r="N378" i="12" s="1"/>
  <c r="N379" i="12" s="1"/>
  <c r="N380" i="12" s="1"/>
  <c r="N381" i="12" s="1"/>
  <c r="N382" i="12" s="1"/>
  <c r="N383" i="12" s="1"/>
  <c r="N384" i="12" s="1"/>
  <c r="N385" i="12" s="1"/>
  <c r="N386" i="12" s="1"/>
  <c r="N387" i="12" s="1"/>
  <c r="N388" i="12" s="1"/>
  <c r="N389" i="12" s="1"/>
  <c r="N390" i="12" s="1"/>
  <c r="N391" i="12" s="1"/>
  <c r="N392" i="12" s="1"/>
  <c r="N393" i="12" s="1"/>
  <c r="N394" i="12" s="1"/>
  <c r="N395" i="12" s="1"/>
  <c r="N396" i="12" s="1"/>
  <c r="N397" i="12" s="1"/>
  <c r="N398" i="12" s="1"/>
  <c r="N399" i="12" s="1"/>
  <c r="N400" i="12" s="1"/>
  <c r="N401" i="12" s="1"/>
  <c r="N402" i="12" s="1"/>
  <c r="N403" i="12" s="1"/>
  <c r="N404" i="12" s="1"/>
  <c r="N405" i="12" s="1"/>
  <c r="N406" i="12" s="1"/>
  <c r="N407" i="12" s="1"/>
  <c r="N408" i="12" s="1"/>
  <c r="N409" i="12" s="1"/>
  <c r="N410" i="12" s="1"/>
  <c r="N411" i="12" s="1"/>
  <c r="N412" i="12" s="1"/>
  <c r="N413" i="12" s="1"/>
  <c r="N414" i="12" s="1"/>
  <c r="N415" i="12" s="1"/>
  <c r="N416" i="12" s="1"/>
  <c r="N417" i="12" s="1"/>
  <c r="N418" i="12" s="1"/>
  <c r="N419" i="12" s="1"/>
  <c r="N420" i="12" s="1"/>
  <c r="N421" i="12" s="1"/>
  <c r="N422" i="12" s="1"/>
  <c r="N423" i="12" s="1"/>
  <c r="N424" i="12" s="1"/>
  <c r="N425" i="12" s="1"/>
  <c r="N426" i="12" s="1"/>
  <c r="N427" i="12" s="1"/>
  <c r="N428" i="12" s="1"/>
  <c r="N429" i="12" s="1"/>
  <c r="N430" i="12" s="1"/>
  <c r="N431" i="12" s="1"/>
  <c r="N432" i="12" s="1"/>
  <c r="N433" i="12" s="1"/>
  <c r="N434" i="12" s="1"/>
  <c r="N435" i="12" s="1"/>
  <c r="N436" i="12" s="1"/>
  <c r="N437" i="12" s="1"/>
  <c r="N438" i="12" s="1"/>
  <c r="N439" i="12" s="1"/>
  <c r="N440" i="12" s="1"/>
  <c r="N441" i="12" s="1"/>
  <c r="N442" i="12" s="1"/>
  <c r="N443" i="12" s="1"/>
  <c r="N444" i="12" s="1"/>
  <c r="N445" i="12" s="1"/>
  <c r="N446" i="12" s="1"/>
  <c r="N447" i="12" s="1"/>
  <c r="N448" i="12" s="1"/>
  <c r="N449" i="12" s="1"/>
  <c r="N450" i="12" s="1"/>
  <c r="N451" i="12" s="1"/>
  <c r="N452" i="12" s="1"/>
  <c r="N453" i="12" s="1"/>
  <c r="N454" i="12" s="1"/>
  <c r="N455" i="12" s="1"/>
  <c r="N456" i="12" s="1"/>
  <c r="N457" i="12" s="1"/>
  <c r="N458" i="12" s="1"/>
  <c r="N459" i="12" s="1"/>
  <c r="N460" i="12" s="1"/>
  <c r="N461" i="12" s="1"/>
  <c r="N462" i="12" s="1"/>
  <c r="N463" i="12" s="1"/>
  <c r="N464" i="12" s="1"/>
  <c r="N465" i="12" s="1"/>
  <c r="N466" i="12" s="1"/>
  <c r="N467" i="12" s="1"/>
  <c r="N468" i="12" s="1"/>
  <c r="N469" i="12" s="1"/>
  <c r="N470" i="12" s="1"/>
  <c r="N471" i="12" s="1"/>
  <c r="N472" i="12" s="1"/>
  <c r="N473" i="12" s="1"/>
  <c r="N474" i="12" s="1"/>
  <c r="N475" i="12" s="1"/>
  <c r="N476" i="12" s="1"/>
  <c r="N477" i="12" s="1"/>
  <c r="N478" i="12" s="1"/>
  <c r="N479" i="12" s="1"/>
  <c r="N480" i="12" s="1"/>
  <c r="N481" i="12" s="1"/>
  <c r="N482" i="12" s="1"/>
  <c r="N483" i="12" s="1"/>
  <c r="N484" i="12" s="1"/>
  <c r="N485" i="12" s="1"/>
  <c r="N486" i="12" s="1"/>
  <c r="N487" i="12" s="1"/>
  <c r="N488" i="12" s="1"/>
  <c r="N489" i="12" s="1"/>
  <c r="N490" i="12" s="1"/>
  <c r="N491" i="12" s="1"/>
  <c r="N492" i="12" s="1"/>
  <c r="N493" i="12" s="1"/>
  <c r="N494" i="12" s="1"/>
  <c r="N495" i="12" s="1"/>
  <c r="N496" i="12" s="1"/>
  <c r="N497" i="12" s="1"/>
  <c r="N498" i="12" s="1"/>
  <c r="N499" i="12" s="1"/>
  <c r="N18" i="6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N113" i="6" s="1"/>
  <c r="N114" i="6" s="1"/>
  <c r="N115" i="6" s="1"/>
  <c r="N116" i="6" s="1"/>
  <c r="N117" i="6" s="1"/>
  <c r="N118" i="6" s="1"/>
  <c r="N119" i="6" s="1"/>
  <c r="N120" i="6" s="1"/>
  <c r="N121" i="6" s="1"/>
  <c r="N122" i="6" s="1"/>
  <c r="N123" i="6" s="1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N134" i="6" s="1"/>
  <c r="N135" i="6" s="1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N149" i="6" s="1"/>
  <c r="N150" i="6" s="1"/>
  <c r="N151" i="6" s="1"/>
  <c r="N152" i="6" s="1"/>
  <c r="N153" i="6" s="1"/>
  <c r="N154" i="6" s="1"/>
  <c r="N155" i="6" s="1"/>
  <c r="N156" i="6" s="1"/>
  <c r="N157" i="6" s="1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N169" i="6" s="1"/>
  <c r="N170" i="6" s="1"/>
  <c r="N171" i="6" s="1"/>
  <c r="N172" i="6" s="1"/>
  <c r="N173" i="6" s="1"/>
  <c r="N174" i="6" s="1"/>
  <c r="N175" i="6" s="1"/>
  <c r="N176" i="6" s="1"/>
  <c r="N177" i="6" s="1"/>
  <c r="N178" i="6" s="1"/>
  <c r="N179" i="6" s="1"/>
  <c r="N180" i="6" s="1"/>
  <c r="N181" i="6" s="1"/>
  <c r="N182" i="6" s="1"/>
  <c r="N183" i="6" s="1"/>
  <c r="N184" i="6" s="1"/>
  <c r="N185" i="6" s="1"/>
  <c r="N186" i="6" s="1"/>
  <c r="N187" i="6" s="1"/>
  <c r="N188" i="6" s="1"/>
  <c r="N189" i="6" s="1"/>
  <c r="N190" i="6" s="1"/>
  <c r="N191" i="6" s="1"/>
  <c r="N192" i="6" s="1"/>
  <c r="N193" i="6" s="1"/>
  <c r="N194" i="6" s="1"/>
  <c r="N195" i="6" s="1"/>
  <c r="N196" i="6" s="1"/>
  <c r="N197" i="6" s="1"/>
  <c r="N198" i="6" s="1"/>
  <c r="N199" i="6" s="1"/>
  <c r="N200" i="6" s="1"/>
  <c r="N201" i="6" s="1"/>
  <c r="N202" i="6" s="1"/>
  <c r="N203" i="6" s="1"/>
  <c r="N204" i="6" s="1"/>
  <c r="N205" i="6" s="1"/>
  <c r="N206" i="6" s="1"/>
  <c r="N207" i="6" s="1"/>
  <c r="N208" i="6" s="1"/>
  <c r="N209" i="6" s="1"/>
  <c r="N210" i="6" s="1"/>
  <c r="N211" i="6" s="1"/>
  <c r="N212" i="6" s="1"/>
  <c r="N213" i="6" s="1"/>
  <c r="N214" i="6" s="1"/>
  <c r="N215" i="6" s="1"/>
  <c r="N216" i="6" s="1"/>
  <c r="N217" i="6" s="1"/>
  <c r="N218" i="6" s="1"/>
  <c r="N219" i="6" s="1"/>
  <c r="N220" i="6" s="1"/>
  <c r="N221" i="6" s="1"/>
  <c r="N222" i="6" s="1"/>
  <c r="N223" i="6" s="1"/>
  <c r="N224" i="6" s="1"/>
  <c r="N225" i="6" s="1"/>
  <c r="N226" i="6" s="1"/>
  <c r="N227" i="6" s="1"/>
  <c r="N228" i="6" s="1"/>
  <c r="N229" i="6" s="1"/>
  <c r="N230" i="6" s="1"/>
  <c r="N231" i="6" s="1"/>
  <c r="N232" i="6" s="1"/>
  <c r="N233" i="6" s="1"/>
  <c r="N234" i="6" s="1"/>
  <c r="N235" i="6" s="1"/>
  <c r="N236" i="6" s="1"/>
  <c r="N237" i="6" s="1"/>
  <c r="N238" i="6" s="1"/>
  <c r="N239" i="6" s="1"/>
  <c r="N240" i="6" s="1"/>
  <c r="N241" i="6" s="1"/>
  <c r="N242" i="6" s="1"/>
  <c r="N243" i="6" s="1"/>
  <c r="N244" i="6" s="1"/>
  <c r="N245" i="6" s="1"/>
  <c r="N246" i="6" s="1"/>
  <c r="N247" i="6" s="1"/>
  <c r="N248" i="6" s="1"/>
  <c r="N249" i="6" s="1"/>
  <c r="N250" i="6" s="1"/>
  <c r="N251" i="6" s="1"/>
  <c r="N252" i="6" s="1"/>
  <c r="N253" i="6" s="1"/>
  <c r="N254" i="6" s="1"/>
  <c r="N255" i="6" s="1"/>
  <c r="N256" i="6" s="1"/>
  <c r="N257" i="6" s="1"/>
  <c r="N258" i="6" s="1"/>
  <c r="N259" i="6" s="1"/>
  <c r="N260" i="6" s="1"/>
  <c r="N261" i="6" s="1"/>
  <c r="N262" i="6" s="1"/>
  <c r="N263" i="6" s="1"/>
  <c r="N264" i="6" s="1"/>
  <c r="N265" i="6" s="1"/>
  <c r="N266" i="6" s="1"/>
  <c r="N267" i="6" s="1"/>
  <c r="N268" i="6" s="1"/>
  <c r="N269" i="6" s="1"/>
  <c r="N270" i="6" s="1"/>
  <c r="N271" i="6" s="1"/>
  <c r="N272" i="6" s="1"/>
  <c r="N273" i="6" s="1"/>
  <c r="N274" i="6" s="1"/>
  <c r="N275" i="6" s="1"/>
  <c r="N276" i="6" s="1"/>
  <c r="N277" i="6" s="1"/>
  <c r="N278" i="6" s="1"/>
  <c r="N279" i="6" s="1"/>
  <c r="N280" i="6" s="1"/>
  <c r="N281" i="6" s="1"/>
  <c r="N282" i="6" s="1"/>
  <c r="N283" i="6" s="1"/>
  <c r="N284" i="6" s="1"/>
  <c r="N285" i="6" s="1"/>
  <c r="N286" i="6" s="1"/>
  <c r="N287" i="6" s="1"/>
  <c r="N288" i="6" s="1"/>
  <c r="N289" i="6" s="1"/>
  <c r="N290" i="6" s="1"/>
  <c r="N291" i="6" s="1"/>
  <c r="N292" i="6" s="1"/>
  <c r="N293" i="6" s="1"/>
  <c r="N294" i="6" s="1"/>
  <c r="N295" i="6" s="1"/>
  <c r="N296" i="6" s="1"/>
  <c r="N297" i="6" s="1"/>
  <c r="N298" i="6" s="1"/>
  <c r="N299" i="6" s="1"/>
  <c r="N300" i="6" s="1"/>
  <c r="N301" i="6" s="1"/>
  <c r="N302" i="6" s="1"/>
  <c r="N303" i="6" s="1"/>
  <c r="N304" i="6" s="1"/>
  <c r="N305" i="6" s="1"/>
  <c r="N306" i="6" s="1"/>
  <c r="N307" i="6" s="1"/>
  <c r="N308" i="6" s="1"/>
  <c r="N309" i="6" s="1"/>
  <c r="N310" i="6" s="1"/>
  <c r="N311" i="6" s="1"/>
  <c r="N312" i="6" s="1"/>
  <c r="N313" i="6" s="1"/>
  <c r="N314" i="6" s="1"/>
  <c r="N315" i="6" s="1"/>
  <c r="N316" i="6" s="1"/>
  <c r="N317" i="6" s="1"/>
  <c r="N318" i="6" s="1"/>
  <c r="N319" i="6" s="1"/>
  <c r="N320" i="6" s="1"/>
  <c r="N321" i="6" s="1"/>
  <c r="N322" i="6" s="1"/>
  <c r="N323" i="6" s="1"/>
  <c r="N324" i="6" s="1"/>
  <c r="N325" i="6" s="1"/>
  <c r="N326" i="6" s="1"/>
  <c r="N327" i="6" s="1"/>
  <c r="N328" i="6" s="1"/>
  <c r="N329" i="6" s="1"/>
  <c r="N330" i="6" s="1"/>
  <c r="N331" i="6" s="1"/>
  <c r="N332" i="6" s="1"/>
  <c r="N333" i="6" s="1"/>
  <c r="N334" i="6" s="1"/>
  <c r="N335" i="6" s="1"/>
  <c r="N336" i="6" s="1"/>
  <c r="N337" i="6" s="1"/>
  <c r="N338" i="6" s="1"/>
  <c r="N339" i="6" s="1"/>
  <c r="N340" i="6" s="1"/>
  <c r="N341" i="6" s="1"/>
  <c r="N342" i="6" s="1"/>
  <c r="N343" i="6" s="1"/>
  <c r="N344" i="6" s="1"/>
  <c r="N345" i="6" s="1"/>
  <c r="N346" i="6" s="1"/>
  <c r="N347" i="6" s="1"/>
  <c r="N348" i="6" s="1"/>
  <c r="N349" i="6" s="1"/>
  <c r="N350" i="6" s="1"/>
  <c r="N351" i="6" s="1"/>
  <c r="N352" i="6" s="1"/>
  <c r="N353" i="6" s="1"/>
  <c r="N354" i="6" s="1"/>
  <c r="N355" i="6" s="1"/>
  <c r="N356" i="6" s="1"/>
  <c r="N357" i="6" s="1"/>
  <c r="N358" i="6" s="1"/>
  <c r="N359" i="6" s="1"/>
  <c r="N360" i="6" s="1"/>
  <c r="N361" i="6" s="1"/>
  <c r="N362" i="6" s="1"/>
  <c r="N363" i="6" s="1"/>
  <c r="N364" i="6" s="1"/>
  <c r="N365" i="6" s="1"/>
  <c r="N366" i="6" s="1"/>
  <c r="N367" i="6" s="1"/>
  <c r="N368" i="6" s="1"/>
  <c r="N369" i="6" s="1"/>
  <c r="N370" i="6" s="1"/>
  <c r="N371" i="6" s="1"/>
  <c r="N372" i="6" s="1"/>
  <c r="N373" i="6" s="1"/>
  <c r="N374" i="6" s="1"/>
  <c r="N375" i="6" s="1"/>
  <c r="N376" i="6" s="1"/>
  <c r="N377" i="6" s="1"/>
  <c r="N378" i="6" s="1"/>
  <c r="N379" i="6" s="1"/>
  <c r="N380" i="6" s="1"/>
  <c r="N381" i="6" s="1"/>
  <c r="N382" i="6" s="1"/>
  <c r="N383" i="6" s="1"/>
  <c r="N384" i="6" s="1"/>
  <c r="N385" i="6" s="1"/>
  <c r="N386" i="6" s="1"/>
  <c r="N387" i="6" s="1"/>
  <c r="N388" i="6" s="1"/>
  <c r="N389" i="6" s="1"/>
  <c r="N390" i="6" s="1"/>
  <c r="N391" i="6" s="1"/>
  <c r="N392" i="6" s="1"/>
  <c r="N393" i="6" s="1"/>
  <c r="N394" i="6" s="1"/>
  <c r="N395" i="6" s="1"/>
  <c r="N396" i="6" s="1"/>
  <c r="N397" i="6" s="1"/>
  <c r="N398" i="6" s="1"/>
  <c r="N399" i="6" s="1"/>
  <c r="N400" i="6" s="1"/>
  <c r="N401" i="6" s="1"/>
  <c r="N402" i="6" s="1"/>
  <c r="N403" i="6" s="1"/>
  <c r="N404" i="6" s="1"/>
  <c r="N405" i="6" s="1"/>
  <c r="N406" i="6" s="1"/>
  <c r="N407" i="6" s="1"/>
  <c r="N408" i="6" s="1"/>
  <c r="N409" i="6" s="1"/>
  <c r="N410" i="6" s="1"/>
  <c r="N411" i="6" s="1"/>
  <c r="N412" i="6" s="1"/>
  <c r="N413" i="6" s="1"/>
  <c r="N414" i="6" s="1"/>
  <c r="N415" i="6" s="1"/>
  <c r="N416" i="6" s="1"/>
  <c r="N417" i="6" s="1"/>
  <c r="N418" i="6" s="1"/>
  <c r="N419" i="6" s="1"/>
  <c r="N420" i="6" s="1"/>
  <c r="N421" i="6" s="1"/>
  <c r="N422" i="6" s="1"/>
  <c r="N423" i="6" s="1"/>
  <c r="N424" i="6" s="1"/>
  <c r="N425" i="6" s="1"/>
  <c r="N426" i="6" s="1"/>
  <c r="N427" i="6" s="1"/>
  <c r="N428" i="6" s="1"/>
  <c r="N429" i="6" s="1"/>
  <c r="N430" i="6" s="1"/>
  <c r="N431" i="6" s="1"/>
  <c r="N432" i="6" s="1"/>
  <c r="N433" i="6" s="1"/>
  <c r="N434" i="6" s="1"/>
  <c r="N435" i="6" s="1"/>
  <c r="N436" i="6" s="1"/>
  <c r="N437" i="6" s="1"/>
  <c r="N438" i="6" s="1"/>
  <c r="N439" i="6" s="1"/>
  <c r="N440" i="6" s="1"/>
  <c r="N441" i="6" s="1"/>
  <c r="N442" i="6" s="1"/>
  <c r="N443" i="6" s="1"/>
  <c r="N444" i="6" s="1"/>
  <c r="N445" i="6" s="1"/>
  <c r="N446" i="6" s="1"/>
  <c r="N447" i="6" s="1"/>
  <c r="N448" i="6" s="1"/>
  <c r="N449" i="6" s="1"/>
  <c r="N450" i="6" s="1"/>
  <c r="N451" i="6" s="1"/>
  <c r="N452" i="6" s="1"/>
  <c r="N453" i="6" s="1"/>
  <c r="N454" i="6" s="1"/>
  <c r="N455" i="6" s="1"/>
  <c r="N456" i="6" s="1"/>
  <c r="N457" i="6" s="1"/>
  <c r="N458" i="6" s="1"/>
  <c r="N459" i="6" s="1"/>
  <c r="N460" i="6" s="1"/>
  <c r="N461" i="6" s="1"/>
  <c r="N462" i="6" s="1"/>
  <c r="N463" i="6" s="1"/>
  <c r="N464" i="6" s="1"/>
  <c r="N465" i="6" s="1"/>
  <c r="N466" i="6" s="1"/>
  <c r="N467" i="6" s="1"/>
  <c r="N468" i="6" s="1"/>
  <c r="N469" i="6" s="1"/>
  <c r="N470" i="6" s="1"/>
  <c r="N471" i="6" s="1"/>
  <c r="N472" i="6" s="1"/>
  <c r="N473" i="6" s="1"/>
  <c r="N474" i="6" s="1"/>
  <c r="N475" i="6" s="1"/>
  <c r="N476" i="6" s="1"/>
  <c r="N477" i="6" s="1"/>
  <c r="N478" i="6" s="1"/>
  <c r="N479" i="6" s="1"/>
  <c r="N480" i="6" s="1"/>
  <c r="N481" i="6" s="1"/>
  <c r="N482" i="6" s="1"/>
  <c r="N483" i="6" s="1"/>
  <c r="N484" i="6" s="1"/>
  <c r="N485" i="6" s="1"/>
  <c r="N486" i="6" s="1"/>
  <c r="N487" i="6" s="1"/>
  <c r="N488" i="6" s="1"/>
  <c r="N489" i="6" s="1"/>
  <c r="N490" i="6" s="1"/>
  <c r="N491" i="6" s="1"/>
  <c r="N492" i="6" s="1"/>
  <c r="N493" i="6" s="1"/>
  <c r="N494" i="6" s="1"/>
  <c r="N495" i="6" s="1"/>
  <c r="N496" i="6" s="1"/>
  <c r="N497" i="6" s="1"/>
  <c r="N498" i="6" s="1"/>
  <c r="N499" i="6" s="1"/>
  <c r="N18" i="5"/>
  <c r="M6" i="10"/>
  <c r="F6" i="10" s="1"/>
  <c r="S3" i="3"/>
  <c r="S2" i="3"/>
  <c r="S1" i="3"/>
  <c r="S5" i="3"/>
  <c r="S4" i="3"/>
  <c r="M7" i="10"/>
  <c r="F7" i="10" s="1"/>
  <c r="S3" i="4"/>
  <c r="S1" i="4"/>
  <c r="S2" i="4"/>
  <c r="S5" i="4"/>
  <c r="S4" i="4"/>
  <c r="E5" i="10"/>
  <c r="M5" i="10"/>
  <c r="F5" i="10" s="1"/>
  <c r="M4" i="10"/>
  <c r="F4" i="10" s="1"/>
  <c r="S1" i="1"/>
  <c r="S3" i="1"/>
  <c r="S2" i="1"/>
  <c r="S5" i="1"/>
  <c r="S4" i="1"/>
  <c r="M11" i="10"/>
  <c r="F11" i="10" s="1"/>
  <c r="L9" i="10"/>
  <c r="L10" i="10"/>
  <c r="E7" i="10" a="1"/>
  <c r="E4" i="10" a="1"/>
  <c r="E6" i="10" a="1"/>
  <c r="N19" i="5" l="1"/>
  <c r="K5" i="14"/>
  <c r="G4" i="10"/>
  <c r="G7" i="10"/>
  <c r="G11" i="10"/>
  <c r="G13" i="10"/>
  <c r="G5" i="10"/>
  <c r="G6" i="10"/>
  <c r="G12" i="10"/>
  <c r="M10" i="10"/>
  <c r="F10" i="10" s="1"/>
  <c r="G10" i="10" s="1"/>
  <c r="M9" i="10"/>
  <c r="F9" i="10" s="1"/>
  <c r="G9" i="10" s="1"/>
  <c r="E6" i="10"/>
  <c r="E7" i="10"/>
  <c r="E4" i="10"/>
  <c r="N20" i="5" l="1"/>
  <c r="K6" i="14"/>
  <c r="N21" i="5" l="1"/>
  <c r="K7" i="14"/>
  <c r="N22" i="5" l="1"/>
  <c r="K8" i="14"/>
  <c r="N23" i="5" l="1"/>
  <c r="K9" i="14"/>
  <c r="N24" i="5" l="1"/>
  <c r="K10" i="14"/>
  <c r="N25" i="5" l="1"/>
  <c r="K11" i="14"/>
  <c r="N26" i="5" l="1"/>
  <c r="K12" i="14"/>
  <c r="N27" i="5" l="1"/>
  <c r="K13" i="14"/>
  <c r="N28" i="5" l="1"/>
  <c r="K14" i="14"/>
  <c r="N29" i="5" l="1"/>
  <c r="K15" i="14"/>
  <c r="N30" i="5" l="1"/>
  <c r="K16" i="14"/>
  <c r="N31" i="5" l="1"/>
  <c r="K17" i="14"/>
  <c r="N32" i="5" l="1"/>
  <c r="K18" i="14"/>
  <c r="N33" i="5" l="1"/>
  <c r="K19" i="14"/>
  <c r="N34" i="5" l="1"/>
  <c r="K20" i="14"/>
  <c r="N35" i="5" l="1"/>
  <c r="K21" i="14"/>
  <c r="N36" i="5" l="1"/>
  <c r="K22" i="14"/>
  <c r="N37" i="5" l="1"/>
  <c r="K23" i="14"/>
  <c r="N38" i="5" l="1"/>
  <c r="K24" i="14"/>
  <c r="N39" i="5" l="1"/>
  <c r="K25" i="14"/>
  <c r="N40" i="5" l="1"/>
  <c r="K26" i="14"/>
  <c r="N41" i="5" l="1"/>
  <c r="K27" i="14"/>
  <c r="N42" i="5" l="1"/>
  <c r="K28" i="14"/>
  <c r="N43" i="5" l="1"/>
  <c r="K29" i="14"/>
  <c r="N44" i="5" l="1"/>
  <c r="K30" i="14"/>
  <c r="N45" i="5" l="1"/>
  <c r="K31" i="14"/>
  <c r="N46" i="5" l="1"/>
  <c r="K32" i="14"/>
  <c r="N47" i="5" l="1"/>
  <c r="K33" i="14"/>
  <c r="N48" i="5" l="1"/>
  <c r="K34" i="14"/>
  <c r="N49" i="5" l="1"/>
  <c r="K35" i="14"/>
  <c r="N50" i="5" l="1"/>
  <c r="K36" i="14"/>
  <c r="N51" i="5" l="1"/>
  <c r="K37" i="14"/>
  <c r="N52" i="5" l="1"/>
  <c r="K38" i="14"/>
  <c r="N53" i="5" l="1"/>
  <c r="K39" i="14"/>
  <c r="N54" i="5" l="1"/>
  <c r="K40" i="14"/>
  <c r="N55" i="5" l="1"/>
  <c r="K41" i="14"/>
  <c r="N56" i="5" l="1"/>
  <c r="K42" i="14"/>
  <c r="N57" i="5" l="1"/>
  <c r="K43" i="14"/>
  <c r="N58" i="5" l="1"/>
  <c r="K44" i="14"/>
  <c r="N59" i="5" l="1"/>
  <c r="K45" i="14"/>
  <c r="N60" i="5" l="1"/>
  <c r="K46" i="14"/>
  <c r="N61" i="5" l="1"/>
  <c r="K47" i="14"/>
  <c r="N62" i="5" l="1"/>
  <c r="K48" i="14"/>
  <c r="N63" i="5" l="1"/>
  <c r="K49" i="14"/>
  <c r="N64" i="5" l="1"/>
  <c r="K50" i="14"/>
  <c r="N65" i="5" l="1"/>
  <c r="K51" i="14"/>
  <c r="N66" i="5" l="1"/>
  <c r="K52" i="14"/>
  <c r="N67" i="5" l="1"/>
  <c r="K53" i="14"/>
  <c r="N68" i="5" l="1"/>
  <c r="K54" i="14"/>
  <c r="N69" i="5" l="1"/>
  <c r="K55" i="14"/>
  <c r="N70" i="5" l="1"/>
  <c r="K56" i="14"/>
  <c r="N71" i="5" l="1"/>
  <c r="K57" i="14"/>
  <c r="N72" i="5" l="1"/>
  <c r="K58" i="14"/>
  <c r="N73" i="5" l="1"/>
  <c r="K59" i="14"/>
  <c r="N74" i="5" l="1"/>
  <c r="K60" i="14"/>
  <c r="N75" i="5" l="1"/>
  <c r="K61" i="14"/>
  <c r="N76" i="5" l="1"/>
  <c r="K62" i="14"/>
  <c r="N77" i="5" l="1"/>
  <c r="K63" i="14"/>
  <c r="N78" i="5" l="1"/>
  <c r="K64" i="14"/>
  <c r="N79" i="5" l="1"/>
  <c r="K65" i="14"/>
  <c r="N80" i="5" l="1"/>
  <c r="K66" i="14"/>
  <c r="N81" i="5" l="1"/>
  <c r="K67" i="14"/>
  <c r="N82" i="5" l="1"/>
  <c r="K68" i="14"/>
  <c r="N83" i="5" l="1"/>
  <c r="K69" i="14"/>
  <c r="N84" i="5" l="1"/>
  <c r="K70" i="14"/>
  <c r="N85" i="5" l="1"/>
  <c r="K71" i="14"/>
  <c r="N86" i="5" l="1"/>
  <c r="K72" i="14"/>
  <c r="N87" i="5" l="1"/>
  <c r="K73" i="14"/>
  <c r="N88" i="5" l="1"/>
  <c r="K74" i="14"/>
  <c r="N89" i="5" l="1"/>
  <c r="K75" i="14"/>
  <c r="N90" i="5" l="1"/>
  <c r="K76" i="14"/>
  <c r="N91" i="5" l="1"/>
  <c r="K77" i="14"/>
  <c r="N92" i="5" l="1"/>
  <c r="K78" i="14"/>
  <c r="N93" i="5" l="1"/>
  <c r="K79" i="14"/>
  <c r="N94" i="5" l="1"/>
  <c r="K80" i="14"/>
  <c r="N95" i="5" l="1"/>
  <c r="K81" i="14"/>
  <c r="N96" i="5" l="1"/>
  <c r="K82" i="14"/>
  <c r="N97" i="5" l="1"/>
  <c r="K83" i="14"/>
  <c r="N98" i="5" l="1"/>
  <c r="K84" i="14"/>
  <c r="N99" i="5" l="1"/>
  <c r="K85" i="14"/>
  <c r="N100" i="5" l="1"/>
  <c r="K86" i="14"/>
  <c r="N101" i="5" l="1"/>
  <c r="K87" i="14"/>
  <c r="N102" i="5" l="1"/>
  <c r="K88" i="14"/>
  <c r="N103" i="5" l="1"/>
  <c r="K89" i="14"/>
  <c r="N104" i="5" l="1"/>
  <c r="K90" i="14"/>
  <c r="N105" i="5" l="1"/>
  <c r="K91" i="14"/>
  <c r="N106" i="5" l="1"/>
  <c r="K92" i="14"/>
  <c r="N107" i="5" l="1"/>
  <c r="K93" i="14"/>
  <c r="N108" i="5" l="1"/>
  <c r="K94" i="14"/>
  <c r="N109" i="5" l="1"/>
  <c r="K95" i="14"/>
  <c r="N110" i="5" l="1"/>
  <c r="K96" i="14"/>
  <c r="N111" i="5" l="1"/>
  <c r="K97" i="14"/>
  <c r="N112" i="5" l="1"/>
  <c r="K98" i="14"/>
  <c r="N113" i="5" l="1"/>
  <c r="K99" i="14"/>
  <c r="N114" i="5" l="1"/>
  <c r="K100" i="14"/>
  <c r="N115" i="5" l="1"/>
  <c r="K101" i="14"/>
  <c r="N116" i="5" l="1"/>
  <c r="K102" i="14"/>
  <c r="N117" i="5" l="1"/>
  <c r="K103" i="14"/>
  <c r="N118" i="5" l="1"/>
  <c r="K104" i="14"/>
  <c r="N119" i="5" l="1"/>
  <c r="K105" i="14"/>
  <c r="N120" i="5" l="1"/>
  <c r="K106" i="14"/>
  <c r="N121" i="5" l="1"/>
  <c r="K107" i="14"/>
  <c r="N122" i="5" l="1"/>
  <c r="K108" i="14"/>
  <c r="N123" i="5" l="1"/>
  <c r="K109" i="14"/>
  <c r="N124" i="5" l="1"/>
  <c r="K110" i="14"/>
  <c r="N125" i="5" l="1"/>
  <c r="K111" i="14"/>
  <c r="N126" i="5" l="1"/>
  <c r="K112" i="14"/>
  <c r="N127" i="5" l="1"/>
  <c r="K113" i="14"/>
  <c r="N128" i="5" l="1"/>
  <c r="K114" i="14"/>
  <c r="N129" i="5" l="1"/>
  <c r="K115" i="14"/>
  <c r="N130" i="5" l="1"/>
  <c r="K116" i="14"/>
  <c r="N131" i="5" l="1"/>
  <c r="K117" i="14"/>
  <c r="N132" i="5" l="1"/>
  <c r="K118" i="14"/>
  <c r="N133" i="5" l="1"/>
  <c r="K119" i="14"/>
  <c r="N134" i="5" l="1"/>
  <c r="K120" i="14"/>
  <c r="N135" i="5" l="1"/>
  <c r="K121" i="14"/>
  <c r="N136" i="5" l="1"/>
  <c r="K122" i="14"/>
  <c r="N137" i="5" l="1"/>
  <c r="K123" i="14"/>
  <c r="N138" i="5" l="1"/>
  <c r="K124" i="14"/>
  <c r="N139" i="5" l="1"/>
  <c r="K125" i="14"/>
  <c r="N140" i="5" l="1"/>
  <c r="K126" i="14"/>
  <c r="N141" i="5" l="1"/>
  <c r="K127" i="14"/>
  <c r="N142" i="5" l="1"/>
  <c r="K128" i="14"/>
  <c r="N143" i="5" l="1"/>
  <c r="K129" i="14"/>
  <c r="N144" i="5" l="1"/>
  <c r="K130" i="14"/>
  <c r="N145" i="5" l="1"/>
  <c r="K131" i="14"/>
  <c r="N146" i="5" l="1"/>
  <c r="K132" i="14"/>
  <c r="N147" i="5" l="1"/>
  <c r="K133" i="14"/>
  <c r="N148" i="5" l="1"/>
  <c r="K134" i="14"/>
  <c r="N149" i="5" l="1"/>
  <c r="K135" i="14"/>
  <c r="N150" i="5" l="1"/>
  <c r="K136" i="14"/>
  <c r="N151" i="5" l="1"/>
  <c r="K137" i="14"/>
  <c r="N152" i="5" l="1"/>
  <c r="K138" i="14"/>
  <c r="N153" i="5" l="1"/>
  <c r="K139" i="14"/>
  <c r="N154" i="5" l="1"/>
  <c r="K140" i="14"/>
  <c r="N155" i="5" l="1"/>
  <c r="K141" i="14"/>
  <c r="N156" i="5" l="1"/>
  <c r="K142" i="14"/>
  <c r="N157" i="5" l="1"/>
  <c r="K143" i="14"/>
  <c r="N158" i="5" l="1"/>
  <c r="K144" i="14"/>
  <c r="N159" i="5" l="1"/>
  <c r="K145" i="14"/>
  <c r="N160" i="5" l="1"/>
  <c r="K146" i="14"/>
  <c r="N161" i="5" l="1"/>
  <c r="K147" i="14"/>
  <c r="N162" i="5" l="1"/>
  <c r="K148" i="14"/>
  <c r="N163" i="5" l="1"/>
  <c r="K149" i="14"/>
  <c r="N164" i="5" l="1"/>
  <c r="K150" i="14"/>
  <c r="N165" i="5" l="1"/>
  <c r="K151" i="14"/>
  <c r="N166" i="5" l="1"/>
  <c r="K152" i="14"/>
  <c r="N167" i="5" l="1"/>
  <c r="K153" i="14"/>
  <c r="N168" i="5" l="1"/>
  <c r="K154" i="14"/>
  <c r="N169" i="5" l="1"/>
  <c r="K155" i="14"/>
  <c r="N170" i="5" l="1"/>
  <c r="K156" i="14"/>
  <c r="N171" i="5" l="1"/>
  <c r="K157" i="14"/>
  <c r="N172" i="5" l="1"/>
  <c r="K158" i="14"/>
  <c r="N173" i="5" l="1"/>
  <c r="K159" i="14"/>
  <c r="N174" i="5" l="1"/>
  <c r="K160" i="14"/>
  <c r="N175" i="5" l="1"/>
  <c r="K161" i="14"/>
  <c r="N176" i="5" l="1"/>
  <c r="K162" i="14"/>
  <c r="N177" i="5" l="1"/>
  <c r="K163" i="14"/>
  <c r="N178" i="5" l="1"/>
  <c r="K164" i="14"/>
  <c r="N179" i="5" l="1"/>
  <c r="K165" i="14"/>
  <c r="N180" i="5" l="1"/>
  <c r="K166" i="14"/>
  <c r="N181" i="5" l="1"/>
  <c r="K167" i="14"/>
  <c r="N182" i="5" l="1"/>
  <c r="K168" i="14"/>
  <c r="N183" i="5" l="1"/>
  <c r="K169" i="14"/>
  <c r="N184" i="5" l="1"/>
  <c r="K170" i="14"/>
  <c r="N185" i="5" l="1"/>
  <c r="K171" i="14"/>
  <c r="N186" i="5" l="1"/>
  <c r="K172" i="14"/>
  <c r="N187" i="5" l="1"/>
  <c r="K173" i="14"/>
  <c r="N188" i="5" l="1"/>
  <c r="K174" i="14"/>
  <c r="N189" i="5" l="1"/>
  <c r="K175" i="14"/>
  <c r="N190" i="5" l="1"/>
  <c r="K176" i="14"/>
  <c r="N191" i="5" l="1"/>
  <c r="K177" i="14"/>
  <c r="N192" i="5" l="1"/>
  <c r="K178" i="14"/>
  <c r="N193" i="5" l="1"/>
  <c r="K179" i="14"/>
  <c r="N194" i="5" l="1"/>
  <c r="K180" i="14"/>
  <c r="N195" i="5" l="1"/>
  <c r="K181" i="14"/>
  <c r="N196" i="5" l="1"/>
  <c r="K182" i="14"/>
  <c r="N197" i="5" l="1"/>
  <c r="K183" i="14"/>
  <c r="N198" i="5" l="1"/>
  <c r="K184" i="14"/>
  <c r="N199" i="5" l="1"/>
  <c r="K185" i="14"/>
  <c r="N200" i="5" l="1"/>
  <c r="K186" i="14"/>
  <c r="N201" i="5" l="1"/>
  <c r="K187" i="14"/>
  <c r="N202" i="5" l="1"/>
  <c r="K188" i="14"/>
  <c r="N203" i="5" l="1"/>
  <c r="K189" i="14"/>
  <c r="N204" i="5" l="1"/>
  <c r="K190" i="14"/>
  <c r="N205" i="5" l="1"/>
  <c r="K191" i="14"/>
  <c r="N206" i="5" l="1"/>
  <c r="K192" i="14"/>
  <c r="N207" i="5" l="1"/>
  <c r="K193" i="14"/>
  <c r="N208" i="5" l="1"/>
  <c r="K194" i="14"/>
  <c r="N209" i="5" l="1"/>
  <c r="K195" i="14"/>
  <c r="N210" i="5" l="1"/>
  <c r="K196" i="14"/>
  <c r="N211" i="5" l="1"/>
  <c r="K197" i="14"/>
  <c r="N212" i="5" l="1"/>
  <c r="K198" i="14"/>
  <c r="N213" i="5" l="1"/>
  <c r="K199" i="14"/>
  <c r="N214" i="5" l="1"/>
  <c r="K200" i="14"/>
  <c r="N215" i="5" l="1"/>
  <c r="K201" i="14"/>
  <c r="N216" i="5" l="1"/>
  <c r="K202" i="14"/>
  <c r="N217" i="5" l="1"/>
  <c r="K203" i="14"/>
  <c r="N218" i="5" l="1"/>
  <c r="K204" i="14"/>
  <c r="N219" i="5" l="1"/>
  <c r="K205" i="14"/>
  <c r="N220" i="5" l="1"/>
  <c r="K206" i="14"/>
  <c r="N221" i="5" l="1"/>
  <c r="K207" i="14"/>
  <c r="N222" i="5" l="1"/>
  <c r="K208" i="14"/>
  <c r="N223" i="5" l="1"/>
  <c r="K209" i="14"/>
  <c r="N224" i="5" l="1"/>
  <c r="K210" i="14"/>
  <c r="N225" i="5" l="1"/>
  <c r="K211" i="14"/>
  <c r="N226" i="5" l="1"/>
  <c r="K212" i="14"/>
  <c r="N227" i="5" l="1"/>
  <c r="K213" i="14"/>
  <c r="N228" i="5" l="1"/>
  <c r="K214" i="14"/>
  <c r="N229" i="5" l="1"/>
  <c r="K215" i="14"/>
  <c r="N230" i="5" l="1"/>
  <c r="K216" i="14"/>
  <c r="N231" i="5" l="1"/>
  <c r="K217" i="14"/>
  <c r="N232" i="5" l="1"/>
  <c r="K218" i="14"/>
  <c r="N233" i="5" l="1"/>
  <c r="K219" i="14"/>
  <c r="N234" i="5" l="1"/>
  <c r="K220" i="14"/>
  <c r="N235" i="5" l="1"/>
  <c r="K221" i="14"/>
  <c r="N236" i="5" l="1"/>
  <c r="K222" i="14"/>
  <c r="N237" i="5" l="1"/>
  <c r="K223" i="14"/>
  <c r="N238" i="5" l="1"/>
  <c r="K224" i="14"/>
  <c r="N239" i="5" l="1"/>
  <c r="K225" i="14"/>
  <c r="N240" i="5" l="1"/>
  <c r="K226" i="14"/>
  <c r="N241" i="5" l="1"/>
  <c r="K227" i="14"/>
  <c r="N242" i="5" l="1"/>
  <c r="K228" i="14"/>
  <c r="N243" i="5" l="1"/>
  <c r="K229" i="14"/>
  <c r="N244" i="5" l="1"/>
  <c r="K230" i="14"/>
  <c r="N245" i="5" l="1"/>
  <c r="K231" i="14"/>
  <c r="N246" i="5" l="1"/>
  <c r="K232" i="14"/>
  <c r="N247" i="5" l="1"/>
  <c r="K233" i="14"/>
  <c r="N248" i="5" l="1"/>
  <c r="K234" i="14"/>
  <c r="N249" i="5" l="1"/>
  <c r="K235" i="14"/>
  <c r="N250" i="5" l="1"/>
  <c r="K236" i="14"/>
  <c r="N251" i="5" l="1"/>
  <c r="K237" i="14"/>
  <c r="N252" i="5" l="1"/>
  <c r="K238" i="14"/>
  <c r="N253" i="5" l="1"/>
  <c r="K239" i="14"/>
  <c r="N254" i="5" l="1"/>
  <c r="K240" i="14"/>
  <c r="N255" i="5" l="1"/>
  <c r="K241" i="14"/>
  <c r="N256" i="5" l="1"/>
  <c r="K242" i="14"/>
  <c r="N257" i="5" l="1"/>
  <c r="K243" i="14"/>
  <c r="N258" i="5" l="1"/>
  <c r="K244" i="14"/>
  <c r="N259" i="5" l="1"/>
  <c r="K245" i="14"/>
  <c r="N260" i="5" l="1"/>
  <c r="K246" i="14"/>
  <c r="N261" i="5" l="1"/>
  <c r="K247" i="14"/>
  <c r="N262" i="5" l="1"/>
  <c r="K248" i="14"/>
  <c r="N263" i="5" l="1"/>
  <c r="K249" i="14"/>
  <c r="N264" i="5" l="1"/>
  <c r="K250" i="14"/>
  <c r="N265" i="5" l="1"/>
  <c r="K251" i="14"/>
  <c r="N266" i="5" l="1"/>
  <c r="K252" i="14"/>
  <c r="N267" i="5" l="1"/>
  <c r="K253" i="14"/>
  <c r="N268" i="5" l="1"/>
  <c r="K254" i="14"/>
  <c r="N269" i="5" l="1"/>
  <c r="K255" i="14"/>
  <c r="N270" i="5" l="1"/>
  <c r="K256" i="14"/>
  <c r="N271" i="5" l="1"/>
  <c r="K257" i="14"/>
  <c r="N272" i="5" l="1"/>
  <c r="K258" i="14"/>
  <c r="N273" i="5" l="1"/>
  <c r="K259" i="14"/>
  <c r="N274" i="5" l="1"/>
  <c r="K260" i="14"/>
  <c r="N275" i="5" l="1"/>
  <c r="K261" i="14"/>
  <c r="N276" i="5" l="1"/>
  <c r="K262" i="14"/>
  <c r="N277" i="5" l="1"/>
  <c r="K263" i="14"/>
  <c r="N278" i="5" l="1"/>
  <c r="K264" i="14"/>
  <c r="N279" i="5" l="1"/>
  <c r="K265" i="14"/>
  <c r="N280" i="5" l="1"/>
  <c r="K266" i="14"/>
  <c r="N281" i="5" l="1"/>
  <c r="K267" i="14"/>
  <c r="N282" i="5" l="1"/>
  <c r="K268" i="14"/>
  <c r="N283" i="5" l="1"/>
  <c r="K269" i="14"/>
  <c r="N284" i="5" l="1"/>
  <c r="K270" i="14"/>
  <c r="N285" i="5" l="1"/>
  <c r="K271" i="14"/>
  <c r="N286" i="5" l="1"/>
  <c r="K272" i="14"/>
  <c r="N287" i="5" l="1"/>
  <c r="K273" i="14"/>
  <c r="N288" i="5" l="1"/>
  <c r="K274" i="14"/>
  <c r="N289" i="5" l="1"/>
  <c r="K275" i="14"/>
  <c r="N290" i="5" l="1"/>
  <c r="K276" i="14"/>
  <c r="N291" i="5" l="1"/>
  <c r="K277" i="14"/>
  <c r="N292" i="5" l="1"/>
  <c r="K278" i="14"/>
  <c r="N293" i="5" l="1"/>
  <c r="K279" i="14"/>
  <c r="N294" i="5" l="1"/>
  <c r="K280" i="14"/>
  <c r="N295" i="5" l="1"/>
  <c r="K281" i="14"/>
  <c r="N296" i="5" l="1"/>
  <c r="K282" i="14"/>
  <c r="N297" i="5" l="1"/>
  <c r="K283" i="14"/>
  <c r="N298" i="5" l="1"/>
  <c r="K284" i="14"/>
  <c r="N299" i="5" l="1"/>
  <c r="K285" i="14"/>
  <c r="N300" i="5" l="1"/>
  <c r="K286" i="14"/>
  <c r="N301" i="5" l="1"/>
  <c r="K287" i="14"/>
  <c r="N302" i="5" l="1"/>
  <c r="K288" i="14"/>
  <c r="N303" i="5" l="1"/>
  <c r="K289" i="14"/>
  <c r="N304" i="5" l="1"/>
  <c r="K290" i="14"/>
  <c r="N305" i="5" l="1"/>
  <c r="K291" i="14"/>
  <c r="N306" i="5" l="1"/>
  <c r="K292" i="14"/>
  <c r="N307" i="5" l="1"/>
  <c r="K293" i="14"/>
  <c r="N308" i="5" l="1"/>
  <c r="K294" i="14"/>
  <c r="N309" i="5" l="1"/>
  <c r="K295" i="14"/>
  <c r="N310" i="5" l="1"/>
  <c r="K296" i="14"/>
  <c r="N311" i="5" l="1"/>
  <c r="K297" i="14"/>
  <c r="N312" i="5" l="1"/>
  <c r="K298" i="14"/>
  <c r="N313" i="5" l="1"/>
  <c r="K299" i="14"/>
  <c r="N314" i="5" l="1"/>
  <c r="K300" i="14"/>
  <c r="N315" i="5" l="1"/>
  <c r="K301" i="14"/>
  <c r="N316" i="5" l="1"/>
  <c r="K302" i="14"/>
  <c r="N317" i="5" l="1"/>
  <c r="K303" i="14"/>
  <c r="N318" i="5" l="1"/>
  <c r="K304" i="14"/>
  <c r="N319" i="5" l="1"/>
  <c r="K305" i="14"/>
  <c r="N320" i="5" l="1"/>
  <c r="K306" i="14"/>
  <c r="N321" i="5" l="1"/>
  <c r="K307" i="14"/>
  <c r="N322" i="5" l="1"/>
  <c r="K308" i="14"/>
  <c r="N323" i="5" l="1"/>
  <c r="K309" i="14"/>
  <c r="N324" i="5" l="1"/>
  <c r="K310" i="14"/>
  <c r="N325" i="5" l="1"/>
  <c r="K311" i="14"/>
  <c r="N326" i="5" l="1"/>
  <c r="K312" i="14"/>
  <c r="N327" i="5" l="1"/>
  <c r="K313" i="14"/>
  <c r="N328" i="5" l="1"/>
  <c r="K314" i="14"/>
  <c r="N329" i="5" l="1"/>
  <c r="K315" i="14"/>
  <c r="N330" i="5" l="1"/>
  <c r="K316" i="14"/>
  <c r="N331" i="5" l="1"/>
  <c r="K317" i="14"/>
  <c r="N332" i="5" l="1"/>
  <c r="K318" i="14"/>
  <c r="N333" i="5" l="1"/>
  <c r="K319" i="14"/>
  <c r="N334" i="5" l="1"/>
  <c r="K320" i="14"/>
  <c r="N335" i="5" l="1"/>
  <c r="K321" i="14"/>
  <c r="N336" i="5" l="1"/>
  <c r="K322" i="14"/>
  <c r="N337" i="5" l="1"/>
  <c r="K323" i="14"/>
  <c r="N338" i="5" l="1"/>
  <c r="K324" i="14"/>
  <c r="N339" i="5" l="1"/>
  <c r="K325" i="14"/>
  <c r="N340" i="5" l="1"/>
  <c r="K326" i="14"/>
  <c r="N341" i="5" l="1"/>
  <c r="K327" i="14"/>
  <c r="N342" i="5" l="1"/>
  <c r="K328" i="14"/>
  <c r="N343" i="5" l="1"/>
  <c r="K329" i="14"/>
  <c r="N344" i="5" l="1"/>
  <c r="K330" i="14"/>
  <c r="N345" i="5" l="1"/>
  <c r="K331" i="14"/>
  <c r="N346" i="5" l="1"/>
  <c r="K332" i="14"/>
  <c r="N347" i="5" l="1"/>
  <c r="K333" i="14"/>
  <c r="N348" i="5" l="1"/>
  <c r="K334" i="14"/>
  <c r="N349" i="5" l="1"/>
  <c r="K335" i="14"/>
  <c r="N350" i="5" l="1"/>
  <c r="K336" i="14"/>
  <c r="N351" i="5" l="1"/>
  <c r="K337" i="14"/>
  <c r="N352" i="5" l="1"/>
  <c r="K338" i="14"/>
  <c r="N353" i="5" l="1"/>
  <c r="K339" i="14"/>
  <c r="N354" i="5" l="1"/>
  <c r="K340" i="14"/>
  <c r="N355" i="5" l="1"/>
  <c r="K341" i="14"/>
  <c r="N356" i="5" l="1"/>
  <c r="K342" i="14"/>
  <c r="N357" i="5" l="1"/>
  <c r="K343" i="14"/>
  <c r="N358" i="5" l="1"/>
  <c r="K344" i="14"/>
  <c r="N359" i="5" l="1"/>
  <c r="K345" i="14"/>
  <c r="N360" i="5" l="1"/>
  <c r="K346" i="14"/>
  <c r="N361" i="5" l="1"/>
  <c r="K347" i="14"/>
  <c r="N362" i="5" l="1"/>
  <c r="K348" i="14"/>
  <c r="N363" i="5" l="1"/>
  <c r="K349" i="14"/>
  <c r="N364" i="5" l="1"/>
  <c r="K350" i="14"/>
  <c r="N365" i="5" l="1"/>
  <c r="K351" i="14"/>
  <c r="N366" i="5" l="1"/>
  <c r="K352" i="14"/>
  <c r="N367" i="5" l="1"/>
  <c r="K353" i="14"/>
  <c r="N368" i="5" l="1"/>
  <c r="K354" i="14"/>
  <c r="N369" i="5" l="1"/>
  <c r="K355" i="14"/>
  <c r="N370" i="5" l="1"/>
  <c r="K356" i="14"/>
  <c r="N371" i="5" l="1"/>
  <c r="K357" i="14"/>
  <c r="N372" i="5" l="1"/>
  <c r="K358" i="14"/>
  <c r="N373" i="5" l="1"/>
  <c r="K359" i="14"/>
  <c r="N374" i="5" l="1"/>
  <c r="K360" i="14"/>
  <c r="N375" i="5" l="1"/>
  <c r="K361" i="14"/>
  <c r="N376" i="5" l="1"/>
  <c r="K362" i="14"/>
  <c r="N377" i="5" l="1"/>
  <c r="K363" i="14"/>
  <c r="N378" i="5" l="1"/>
  <c r="K364" i="14"/>
  <c r="N379" i="5" l="1"/>
  <c r="K365" i="14"/>
  <c r="N380" i="5" l="1"/>
  <c r="K366" i="14"/>
  <c r="N381" i="5" l="1"/>
  <c r="K367" i="14"/>
  <c r="N382" i="5" l="1"/>
  <c r="K368" i="14"/>
  <c r="N383" i="5" l="1"/>
  <c r="K369" i="14"/>
  <c r="N384" i="5" l="1"/>
  <c r="K370" i="14"/>
  <c r="N385" i="5" l="1"/>
  <c r="K371" i="14"/>
  <c r="N386" i="5" l="1"/>
  <c r="K372" i="14"/>
  <c r="N387" i="5" l="1"/>
  <c r="K373" i="14"/>
  <c r="N388" i="5" l="1"/>
  <c r="K374" i="14"/>
  <c r="N389" i="5" l="1"/>
  <c r="K375" i="14"/>
  <c r="N390" i="5" l="1"/>
  <c r="K376" i="14"/>
  <c r="N391" i="5" l="1"/>
  <c r="K377" i="14"/>
  <c r="N392" i="5" l="1"/>
  <c r="K378" i="14"/>
  <c r="N393" i="5" l="1"/>
  <c r="K379" i="14"/>
  <c r="N394" i="5" l="1"/>
  <c r="K380" i="14"/>
  <c r="N395" i="5" l="1"/>
  <c r="K381" i="14"/>
  <c r="N396" i="5" l="1"/>
  <c r="K382" i="14"/>
  <c r="N397" i="5" l="1"/>
  <c r="K383" i="14"/>
  <c r="N398" i="5" l="1"/>
  <c r="K384" i="14"/>
  <c r="N399" i="5" l="1"/>
  <c r="K385" i="14"/>
  <c r="N400" i="5" l="1"/>
  <c r="K386" i="14"/>
  <c r="N401" i="5" l="1"/>
  <c r="K387" i="14"/>
  <c r="N402" i="5" l="1"/>
  <c r="K388" i="14"/>
  <c r="N403" i="5" l="1"/>
  <c r="K389" i="14"/>
  <c r="N404" i="5" l="1"/>
  <c r="K390" i="14"/>
  <c r="N405" i="5" l="1"/>
  <c r="K391" i="14"/>
  <c r="N406" i="5" l="1"/>
  <c r="K392" i="14"/>
  <c r="N407" i="5" l="1"/>
  <c r="K393" i="14"/>
  <c r="N408" i="5" l="1"/>
  <c r="K394" i="14"/>
  <c r="N409" i="5" l="1"/>
  <c r="K395" i="14"/>
  <c r="N410" i="5" l="1"/>
  <c r="K396" i="14"/>
  <c r="N411" i="5" l="1"/>
  <c r="K397" i="14"/>
  <c r="N412" i="5" l="1"/>
  <c r="K398" i="14"/>
  <c r="N413" i="5" l="1"/>
  <c r="K399" i="14"/>
  <c r="N414" i="5" l="1"/>
  <c r="K400" i="14"/>
  <c r="N415" i="5" l="1"/>
  <c r="K401" i="14"/>
  <c r="N416" i="5" l="1"/>
  <c r="K402" i="14"/>
  <c r="N417" i="5" l="1"/>
  <c r="K403" i="14"/>
  <c r="N418" i="5" l="1"/>
  <c r="K404" i="14"/>
  <c r="N419" i="5" l="1"/>
  <c r="K405" i="14"/>
  <c r="N420" i="5" l="1"/>
  <c r="K406" i="14"/>
  <c r="N421" i="5" l="1"/>
  <c r="K407" i="14"/>
  <c r="N422" i="5" l="1"/>
  <c r="K408" i="14"/>
  <c r="N423" i="5" l="1"/>
  <c r="K409" i="14"/>
  <c r="N424" i="5" l="1"/>
  <c r="K410" i="14"/>
  <c r="N425" i="5" l="1"/>
  <c r="K411" i="14"/>
  <c r="N426" i="5" l="1"/>
  <c r="K412" i="14"/>
  <c r="N427" i="5" l="1"/>
  <c r="K413" i="14"/>
  <c r="N428" i="5" l="1"/>
  <c r="K414" i="14"/>
  <c r="N429" i="5" l="1"/>
  <c r="K415" i="14"/>
  <c r="N430" i="5" l="1"/>
  <c r="K416" i="14"/>
  <c r="N431" i="5" l="1"/>
  <c r="K417" i="14"/>
  <c r="N432" i="5" l="1"/>
  <c r="K418" i="14"/>
  <c r="N433" i="5" l="1"/>
  <c r="K419" i="14"/>
  <c r="N434" i="5" l="1"/>
  <c r="K420" i="14"/>
  <c r="N435" i="5" l="1"/>
  <c r="K421" i="14"/>
  <c r="N436" i="5" l="1"/>
  <c r="K422" i="14"/>
  <c r="N437" i="5" l="1"/>
  <c r="K423" i="14"/>
  <c r="N438" i="5" l="1"/>
  <c r="K424" i="14"/>
  <c r="N439" i="5" l="1"/>
  <c r="K425" i="14"/>
  <c r="N440" i="5" l="1"/>
  <c r="K426" i="14"/>
  <c r="N441" i="5" l="1"/>
  <c r="K427" i="14"/>
  <c r="N442" i="5" l="1"/>
  <c r="K428" i="14"/>
  <c r="N443" i="5" l="1"/>
  <c r="K429" i="14"/>
  <c r="N444" i="5" l="1"/>
  <c r="K430" i="14"/>
  <c r="N445" i="5" l="1"/>
  <c r="K431" i="14"/>
  <c r="N446" i="5" l="1"/>
  <c r="K432" i="14"/>
  <c r="N447" i="5" l="1"/>
  <c r="K433" i="14"/>
  <c r="N448" i="5" l="1"/>
  <c r="K434" i="14"/>
  <c r="N449" i="5" l="1"/>
  <c r="K435" i="14"/>
  <c r="N450" i="5" l="1"/>
  <c r="K436" i="14"/>
  <c r="N451" i="5" l="1"/>
  <c r="K437" i="14"/>
  <c r="N452" i="5" l="1"/>
  <c r="K438" i="14"/>
  <c r="N453" i="5" l="1"/>
  <c r="K439" i="14"/>
  <c r="N454" i="5" l="1"/>
  <c r="K440" i="14"/>
  <c r="N455" i="5" l="1"/>
  <c r="K441" i="14"/>
  <c r="N456" i="5" l="1"/>
  <c r="K442" i="14"/>
  <c r="N457" i="5" l="1"/>
  <c r="K443" i="14"/>
  <c r="N458" i="5" l="1"/>
  <c r="K444" i="14"/>
  <c r="N459" i="5" l="1"/>
  <c r="K445" i="14"/>
  <c r="N460" i="5" l="1"/>
  <c r="K446" i="14"/>
  <c r="N461" i="5" l="1"/>
  <c r="K447" i="14"/>
  <c r="N462" i="5" l="1"/>
  <c r="K448" i="14"/>
  <c r="N463" i="5" l="1"/>
  <c r="K449" i="14"/>
  <c r="N464" i="5" l="1"/>
  <c r="K450" i="14"/>
  <c r="N465" i="5" l="1"/>
  <c r="K451" i="14"/>
  <c r="N466" i="5" l="1"/>
  <c r="K452" i="14"/>
  <c r="N467" i="5" l="1"/>
  <c r="K453" i="14"/>
  <c r="N468" i="5" l="1"/>
  <c r="K454" i="14"/>
  <c r="N469" i="5" l="1"/>
  <c r="K455" i="14"/>
  <c r="N470" i="5" l="1"/>
  <c r="K456" i="14"/>
  <c r="N471" i="5" l="1"/>
  <c r="K457" i="14"/>
  <c r="N472" i="5" l="1"/>
  <c r="K458" i="14"/>
  <c r="N473" i="5" l="1"/>
  <c r="K459" i="14"/>
  <c r="N474" i="5" l="1"/>
  <c r="K460" i="14"/>
  <c r="N475" i="5" l="1"/>
  <c r="K461" i="14"/>
  <c r="N476" i="5" l="1"/>
  <c r="K462" i="14"/>
  <c r="N477" i="5" l="1"/>
  <c r="K463" i="14"/>
  <c r="N478" i="5" l="1"/>
  <c r="K464" i="14"/>
  <c r="N479" i="5" l="1"/>
  <c r="K465" i="14"/>
  <c r="N480" i="5" l="1"/>
  <c r="K466" i="14"/>
  <c r="N481" i="5" l="1"/>
  <c r="K467" i="14"/>
  <c r="N482" i="5" l="1"/>
  <c r="K468" i="14"/>
  <c r="N483" i="5" l="1"/>
  <c r="K469" i="14"/>
  <c r="N484" i="5" l="1"/>
  <c r="K470" i="14"/>
  <c r="N485" i="5" l="1"/>
  <c r="K471" i="14"/>
  <c r="N486" i="5" l="1"/>
  <c r="K472" i="14"/>
  <c r="N487" i="5" l="1"/>
  <c r="K473" i="14"/>
  <c r="N488" i="5" l="1"/>
  <c r="K474" i="14"/>
  <c r="N489" i="5" l="1"/>
  <c r="K475" i="14"/>
  <c r="N490" i="5" l="1"/>
  <c r="K476" i="14"/>
  <c r="N491" i="5" l="1"/>
  <c r="K477" i="14"/>
  <c r="N492" i="5" l="1"/>
  <c r="K478" i="14"/>
  <c r="N493" i="5" l="1"/>
  <c r="K479" i="14"/>
  <c r="N494" i="5" l="1"/>
  <c r="K480" i="14"/>
  <c r="N495" i="5" l="1"/>
  <c r="K481" i="14"/>
  <c r="N496" i="5" l="1"/>
  <c r="K482" i="14"/>
  <c r="N497" i="5" l="1"/>
  <c r="K483" i="14"/>
  <c r="N498" i="5" l="1"/>
  <c r="K484" i="14"/>
  <c r="N499" i="5" l="1"/>
  <c r="K485" i="14"/>
  <c r="L8" i="10"/>
  <c r="M8" i="10" l="1"/>
  <c r="F8" i="10" s="1"/>
  <c r="G8" i="10" s="1"/>
  <c r="K486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tc={B9782BC0-E551-4022-9838-2C3F2A976DFE}</author>
  </authors>
  <commentList>
    <comment ref="C1" authorId="0" shapeId="0" xr:uid="{B9782BC0-E551-4022-9838-2C3F2A976DFE}">
      <text>
        <t>[Threaded comment]
Your version of Excel allows you to read this threaded comment; however, any edits to it will get removed if the file is opened in a newer version of Excel. Learn more: https://go.microsoft.com/fwlink/?linkid=870924
Comment:
    Arima3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tc={B391ABBE-AF7F-4456-8479-65675966EAC0}</author>
  </authors>
  <commentList>
    <comment ref="C1" authorId="0" shapeId="0" xr:uid="{B391ABBE-AF7F-4456-8479-65675966EAC0}">
      <text>
        <t>[Threaded comment]
Your version of Excel allows you to read this threaded comment; however, any edits to it will get removed if the file is opened in a newer version of Excel. Learn more: https://go.microsoft.com/fwlink/?linkid=870924
Comment:
    Arimax5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<sst xmlns="http://schemas.openxmlformats.org/spreadsheetml/2006/main" count="271" uniqueCount="66">
  <si>
    <t>Date</t>
  </si>
  <si>
    <t>Predicted</t>
  </si>
  <si>
    <t>TARGET</t>
  </si>
  <si>
    <t>Prediction</t>
  </si>
  <si>
    <t>Close</t>
  </si>
  <si>
    <t>High</t>
  </si>
  <si>
    <t>Open</t>
  </si>
  <si>
    <t>Accuracy</t>
  </si>
  <si>
    <t>Buy  and hold</t>
  </si>
  <si>
    <t>SP500 daily return</t>
  </si>
  <si>
    <t>SP500</t>
  </si>
  <si>
    <t>SP500 Predicted</t>
  </si>
  <si>
    <t>Prediccion</t>
  </si>
  <si>
    <t>ARIMA daily</t>
  </si>
  <si>
    <t>Prophet</t>
  </si>
  <si>
    <t>LOGIT</t>
  </si>
  <si>
    <t>RF</t>
  </si>
  <si>
    <t>RF opt</t>
  </si>
  <si>
    <t>ProphetX</t>
  </si>
  <si>
    <t>Buy and hold</t>
  </si>
  <si>
    <t>Retorno total</t>
  </si>
  <si>
    <t>Target vs. Prediction</t>
  </si>
  <si>
    <t>Verdaderos Positivos (VP)</t>
  </si>
  <si>
    <t>Falsos Positvos (FP)</t>
  </si>
  <si>
    <t>Falsos Negativos (FN)</t>
  </si>
  <si>
    <t>Verdaderos Negativos (VN)</t>
  </si>
  <si>
    <t>Precision</t>
  </si>
  <si>
    <t>Recuperacion (verdaderos positivos)</t>
  </si>
  <si>
    <t>ESpecificidad (verdaderos negativos)</t>
  </si>
  <si>
    <t>Valor predictivo Negativo</t>
  </si>
  <si>
    <t>=VP / (VP + FN)</t>
  </si>
  <si>
    <t>=VP / (VP + FP)</t>
  </si>
  <si>
    <t>=VN / (VN + FP)</t>
  </si>
  <si>
    <t>=VN / (VN + FN)</t>
  </si>
  <si>
    <t>=(VP + VN) / (VP + FP + VN + FN)</t>
  </si>
  <si>
    <t>RF 20VAR</t>
  </si>
  <si>
    <t>LSTM 1</t>
  </si>
  <si>
    <t>LSTM 2</t>
  </si>
  <si>
    <t>ARIMAX daily</t>
  </si>
  <si>
    <t>SP500 
Predicted</t>
  </si>
  <si>
    <t>Detalle</t>
  </si>
  <si>
    <t>Estrategia</t>
  </si>
  <si>
    <t>Prophet sin variaciones</t>
  </si>
  <si>
    <t>Random Forest con todas las variables</t>
  </si>
  <si>
    <t>Random Forest con 20 variables más relevantes e hiperparámetros optimizados</t>
  </si>
  <si>
    <t>Random Forest con 20 variables más relevantes</t>
  </si>
  <si>
    <t>ARIMA con variables exógenas seleccionadas y  ventana expandida de ajuste diario</t>
  </si>
  <si>
    <t>Prophet con variables exógenas seleccionadas</t>
  </si>
  <si>
    <t>LOGIT con variables exógenas seleccionadas</t>
  </si>
  <si>
    <t>LSTM  con variables técnicas y cambios diarios de las alternativas</t>
  </si>
  <si>
    <t>LSTM  con 20 variables más relevantes del Random Forest e hiperparámetros optimizados</t>
  </si>
  <si>
    <t>LTSM2 Retorno Acumulado</t>
  </si>
  <si>
    <t>SP500 Retorno Diario</t>
  </si>
  <si>
    <t>Buy  and hold Retorno Acumulado</t>
  </si>
  <si>
    <t>RF20Var</t>
  </si>
  <si>
    <t>Retorno vs. Buy and Hold</t>
  </si>
  <si>
    <t>LTSM 1 Retorno Acumulado</t>
  </si>
  <si>
    <t>RF opt Retorno Acumulado</t>
  </si>
  <si>
    <t>RF 20VAR Retorno Acumulado</t>
  </si>
  <si>
    <t>RF Retorno Acumulado</t>
  </si>
  <si>
    <t>LOGIT Retorno Acumulado</t>
  </si>
  <si>
    <t>ProphetX Retorno Acumulado</t>
  </si>
  <si>
    <t>Prophet Retorno Acumulado</t>
  </si>
  <si>
    <t>ARIMAX daily  Retorno Acumulado</t>
  </si>
  <si>
    <t>ARIMA daily  Retorno Acumulado</t>
  </si>
  <si>
    <t>Comparación de retornos acumulados a través del tiempo. Se escalan los datos diviendo el retorno acumulado de cada día para cada estrategia / el valor del retorno acumulado para cada estrategia para el 20/05/2022 (a partir de este día todos tienen un 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</si>
</sst>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b/>
      <sz val="9"/>
      <color theme="0"/>
      <name val="Calibri Light"/>
      <family val="2"/>
    </font>
    <font>
      <b/>
      <sz val="9"/>
      <color indexed="8"/>
      <name val="Calibri Light"/>
      <family val="2"/>
    </font>
    <font>
      <sz val="11"/>
      <color theme="1"/>
      <name val="Calibri Light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10" fontId="18" fillId="0" borderId="0" xfId="1" applyNumberFormat="1" applyFont="1" applyAlignment="1">
      <alignment horizontal="center"/>
    </xf>
    <xf numFmtId="10" fontId="18" fillId="35" borderId="0" xfId="1" applyNumberFormat="1" applyFont="1" applyFill="1" applyAlignment="1">
      <alignment horizontal="center"/>
    </xf>
    <xf numFmtId="10" fontId="18" fillId="34" borderId="0" xfId="1" applyNumberFormat="1" applyFont="1" applyFill="1" applyAlignment="1">
      <alignment horizontal="center"/>
    </xf>
    <xf numFmtId="10" fontId="18" fillId="33" borderId="0" xfId="1" applyNumberFormat="1" applyFont="1" applyFill="1" applyAlignment="1">
      <alignment horizontal="center"/>
    </xf>
    <xf numFmtId="14" fontId="18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8" fillId="0" borderId="10" xfId="0" applyNumberFormat="1" applyFont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9" fontId="18" fillId="0" borderId="10" xfId="1" applyFont="1" applyBorder="1" applyAlignment="1">
      <alignment horizontal="center"/>
    </xf>
    <xf numFmtId="3" fontId="18" fillId="0" borderId="10" xfId="0" applyNumberFormat="1" applyFont="1" applyBorder="1" applyAlignment="1">
      <alignment horizontal="left"/>
    </xf>
    <xf numFmtId="3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36" borderId="0" xfId="0" applyFont="1" applyFill="1" applyAlignment="1">
      <alignment horizontal="center"/>
    </xf>
    <xf numFmtId="164" fontId="18" fillId="35" borderId="0" xfId="1" applyNumberFormat="1" applyFont="1" applyFill="1" applyAlignment="1">
      <alignment horizontal="center"/>
    </xf>
    <xf numFmtId="164" fontId="18" fillId="36" borderId="0" xfId="1" applyNumberFormat="1" applyFont="1" applyFill="1" applyAlignment="1">
      <alignment horizontal="center"/>
    </xf>
    <xf numFmtId="10" fontId="18" fillId="36" borderId="0" xfId="1" applyNumberFormat="1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164" fontId="18" fillId="37" borderId="0" xfId="1" applyNumberFormat="1" applyFont="1" applyFill="1" applyAlignment="1">
      <alignment horizontal="center"/>
    </xf>
    <xf numFmtId="2" fontId="18" fillId="36" borderId="0" xfId="0" applyNumberFormat="1" applyFont="1" applyFill="1" applyAlignment="1">
      <alignment horizontal="center"/>
    </xf>
    <xf numFmtId="2" fontId="18" fillId="37" borderId="0" xfId="0" applyNumberFormat="1" applyFont="1" applyFill="1" applyAlignment="1">
      <alignment horizontal="center"/>
    </xf>
    <xf numFmtId="165" fontId="18" fillId="0" borderId="0" xfId="0" applyNumberFormat="1" applyFont="1" applyAlignment="1">
      <alignment horizontal="center"/>
    </xf>
    <xf numFmtId="0" fontId="20" fillId="38" borderId="0" xfId="0" applyFont="1" applyFill="1" applyAlignment="1">
      <alignment horizontal="center" vertical="top" wrapText="1"/>
    </xf>
    <xf numFmtId="3" fontId="20" fillId="38" borderId="0" xfId="0" applyNumberFormat="1" applyFont="1" applyFill="1" applyAlignment="1">
      <alignment horizontal="center" vertical="top" wrapText="1"/>
    </xf>
    <xf numFmtId="3" fontId="18" fillId="39" borderId="0" xfId="0" applyNumberFormat="1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10" fontId="18" fillId="39" borderId="0" xfId="1" applyNumberFormat="1" applyFont="1" applyFill="1" applyAlignment="1">
      <alignment horizontal="center"/>
    </xf>
    <xf numFmtId="2" fontId="18" fillId="39" borderId="0" xfId="0" applyNumberFormat="1" applyFont="1" applyFill="1" applyAlignment="1">
      <alignment horizontal="center"/>
    </xf>
    <xf numFmtId="3" fontId="18" fillId="40" borderId="0" xfId="0" applyNumberFormat="1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10" fontId="18" fillId="40" borderId="0" xfId="1" applyNumberFormat="1" applyFont="1" applyFill="1" applyAlignment="1">
      <alignment horizontal="center"/>
    </xf>
    <xf numFmtId="2" fontId="18" fillId="40" borderId="0" xfId="0" applyNumberFormat="1" applyFont="1" applyFill="1" applyAlignment="1">
      <alignment horizontal="center"/>
    </xf>
    <xf numFmtId="3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41" borderId="0" xfId="0" applyFont="1" applyFill="1" applyAlignment="1">
      <alignment horizontal="center"/>
    </xf>
    <xf numFmtId="3" fontId="18" fillId="41" borderId="0" xfId="0" applyNumberFormat="1" applyFont="1" applyFill="1" applyAlignment="1">
      <alignment horizontal="center"/>
    </xf>
    <xf numFmtId="10" fontId="18" fillId="41" borderId="0" xfId="1" applyNumberFormat="1" applyFont="1" applyFill="1" applyAlignment="1">
      <alignment horizontal="center"/>
    </xf>
    <xf numFmtId="2" fontId="18" fillId="41" borderId="0" xfId="0" applyNumberFormat="1" applyFont="1" applyFill="1" applyAlignment="1">
      <alignment horizontal="center"/>
    </xf>
    <xf numFmtId="3" fontId="18" fillId="42" borderId="0" xfId="0" applyNumberFormat="1" applyFont="1" applyFill="1" applyAlignment="1">
      <alignment horizontal="center"/>
    </xf>
    <xf numFmtId="0" fontId="18" fillId="42" borderId="0" xfId="0" applyFont="1" applyFill="1" applyAlignment="1">
      <alignment horizontal="center"/>
    </xf>
    <xf numFmtId="10" fontId="18" fillId="42" borderId="0" xfId="1" applyNumberFormat="1" applyFont="1" applyFill="1" applyAlignment="1">
      <alignment horizontal="center"/>
    </xf>
    <xf numFmtId="2" fontId="18" fillId="42" borderId="0" xfId="0" applyNumberFormat="1" applyFont="1" applyFill="1" applyAlignment="1">
      <alignment horizontal="center"/>
    </xf>
    <xf numFmtId="0" fontId="21" fillId="35" borderId="0" xfId="0" applyFont="1" applyFill="1" applyAlignment="1">
      <alignment horizontal="center" vertical="center" wrapText="1"/>
    </xf>
    <xf numFmtId="3" fontId="21" fillId="35" borderId="0" xfId="0" applyNumberFormat="1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  <xf numFmtId="3" fontId="19" fillId="43" borderId="0" xfId="0" applyNumberFormat="1" applyFont="1" applyFill="1" applyAlignment="1">
      <alignment horizontal="center" vertical="center" wrapText="1"/>
    </xf>
    <xf numFmtId="3" fontId="18" fillId="43" borderId="0" xfId="0" applyNumberFormat="1" applyFont="1" applyFill="1" applyAlignment="1">
      <alignment horizontal="center"/>
    </xf>
    <xf numFmtId="0" fontId="19" fillId="43" borderId="0" xfId="0" applyFont="1" applyFill="1" applyAlignment="1">
      <alignment horizontal="center" vertical="center" wrapText="1"/>
    </xf>
    <xf numFmtId="0" fontId="18" fillId="43" borderId="0" xfId="0" applyFont="1" applyFill="1" applyAlignment="1">
      <alignment horizontal="center"/>
    </xf>
    <xf numFmtId="0" fontId="19" fillId="0" borderId="10" xfId="0" applyFont="1" applyBorder="1"/>
    <xf numFmtId="9" fontId="19" fillId="0" borderId="10" xfId="1" applyFont="1" applyBorder="1"/>
    <xf numFmtId="0" fontId="21" fillId="0" borderId="10" xfId="0" applyFont="1" applyBorder="1"/>
    <xf numFmtId="9" fontId="21" fillId="0" borderId="10" xfId="1" applyFont="1" applyBorder="1"/>
    <xf numFmtId="0" fontId="19" fillId="0" borderId="13" xfId="0" quotePrefix="1" applyFont="1" applyBorder="1"/>
    <xf numFmtId="0" fontId="19" fillId="0" borderId="14" xfId="0" applyFont="1" applyBorder="1"/>
    <xf numFmtId="0" fontId="19" fillId="0" borderId="15" xfId="0" quotePrefix="1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21" fillId="0" borderId="13" xfId="0" quotePrefix="1" applyFont="1" applyBorder="1"/>
    <xf numFmtId="0" fontId="21" fillId="0" borderId="14" xfId="0" applyFont="1" applyBorder="1"/>
    <xf numFmtId="0" fontId="21" fillId="0" borderId="15" xfId="0" quotePrefix="1" applyFont="1" applyBorder="1"/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19" fillId="36" borderId="11" xfId="0" applyFont="1" applyFill="1" applyBorder="1"/>
    <xf numFmtId="9" fontId="19" fillId="36" borderId="12" xfId="1" applyFont="1" applyFill="1" applyBorder="1"/>
    <xf numFmtId="0" fontId="21" fillId="36" borderId="11" xfId="0" applyFont="1" applyFill="1" applyBorder="1"/>
    <xf numFmtId="9" fontId="21" fillId="36" borderId="12" xfId="1" applyFont="1" applyFill="1" applyBorder="1"/>
    <xf numFmtId="0" fontId="20" fillId="43" borderId="0" xfId="0" applyFont="1" applyFill="1" applyAlignment="1">
      <alignment horizontal="center" vertical="top" wrapText="1"/>
    </xf>
    <xf numFmtId="3" fontId="20" fillId="43" borderId="0" xfId="0" applyNumberFormat="1" applyFont="1" applyFill="1" applyAlignment="1">
      <alignment horizontal="center" vertical="top" wrapText="1"/>
    </xf>
    <xf numFmtId="2" fontId="22" fillId="0" borderId="0" xfId="0" applyNumberFormat="1" applyFont="1" applyAlignment="1">
      <alignment horizontal="center"/>
    </xf>
    <xf numFmtId="0" fontId="22" fillId="0" borderId="0" xfId="0" applyFont="1"/>
    <xf numFmtId="0" fontId="19" fillId="35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14" fontId="18" fillId="44" borderId="0" xfId="0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Buy and hold</c:v>
                </c:pt>
              </c:strCache>
            </c:strRef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Sheet1!$E$4:$E$486</c:f>
              <c:numCache>
                <c:formatCode>m/d/yyyy</c:formatCode>
                <c:ptCount val="483"/>
                <c:pt idx="0">
                  <c:v>44701</c:v>
                </c:pt>
                <c:pt idx="1">
                  <c:v>44704</c:v>
                </c:pt>
                <c:pt idx="2">
                  <c:v>44705</c:v>
                </c:pt>
                <c:pt idx="3">
                  <c:v>44706</c:v>
                </c:pt>
                <c:pt idx="4">
                  <c:v>44707</c:v>
                </c:pt>
                <c:pt idx="5">
                  <c:v>44708</c:v>
                </c:pt>
                <c:pt idx="6">
                  <c:v>44712</c:v>
                </c:pt>
                <c:pt idx="7">
                  <c:v>44713</c:v>
                </c:pt>
                <c:pt idx="8">
                  <c:v>44714</c:v>
                </c:pt>
                <c:pt idx="9">
                  <c:v>44715</c:v>
                </c:pt>
                <c:pt idx="10">
                  <c:v>44718</c:v>
                </c:pt>
                <c:pt idx="11">
                  <c:v>44719</c:v>
                </c:pt>
                <c:pt idx="12">
                  <c:v>44720</c:v>
                </c:pt>
                <c:pt idx="13">
                  <c:v>44721</c:v>
                </c:pt>
                <c:pt idx="14">
                  <c:v>44722</c:v>
                </c:pt>
                <c:pt idx="15">
                  <c:v>44725</c:v>
                </c:pt>
                <c:pt idx="16">
                  <c:v>44726</c:v>
                </c:pt>
                <c:pt idx="17">
                  <c:v>44727</c:v>
                </c:pt>
                <c:pt idx="18">
                  <c:v>44728</c:v>
                </c:pt>
                <c:pt idx="19">
                  <c:v>44729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44739</c:v>
                </c:pt>
                <c:pt idx="25">
                  <c:v>44740</c:v>
                </c:pt>
                <c:pt idx="26">
                  <c:v>44741</c:v>
                </c:pt>
                <c:pt idx="27">
                  <c:v>44742</c:v>
                </c:pt>
                <c:pt idx="28">
                  <c:v>44743</c:v>
                </c:pt>
                <c:pt idx="29">
                  <c:v>44747</c:v>
                </c:pt>
                <c:pt idx="30">
                  <c:v>44749</c:v>
                </c:pt>
                <c:pt idx="31">
                  <c:v>44750</c:v>
                </c:pt>
                <c:pt idx="32">
                  <c:v>44753</c:v>
                </c:pt>
                <c:pt idx="33">
                  <c:v>44754</c:v>
                </c:pt>
                <c:pt idx="34">
                  <c:v>44755</c:v>
                </c:pt>
                <c:pt idx="35">
                  <c:v>44756</c:v>
                </c:pt>
                <c:pt idx="36">
                  <c:v>44757</c:v>
                </c:pt>
                <c:pt idx="37">
                  <c:v>44760</c:v>
                </c:pt>
                <c:pt idx="38">
                  <c:v>44761</c:v>
                </c:pt>
                <c:pt idx="39">
                  <c:v>44762</c:v>
                </c:pt>
                <c:pt idx="40">
                  <c:v>44763</c:v>
                </c:pt>
                <c:pt idx="41">
                  <c:v>44764</c:v>
                </c:pt>
                <c:pt idx="42">
                  <c:v>44767</c:v>
                </c:pt>
                <c:pt idx="43">
                  <c:v>44768</c:v>
                </c:pt>
                <c:pt idx="44">
                  <c:v>44769</c:v>
                </c:pt>
                <c:pt idx="45">
                  <c:v>44770</c:v>
                </c:pt>
                <c:pt idx="46">
                  <c:v>44771</c:v>
                </c:pt>
                <c:pt idx="47">
                  <c:v>44774</c:v>
                </c:pt>
                <c:pt idx="48">
                  <c:v>44775</c:v>
                </c:pt>
                <c:pt idx="49">
                  <c:v>44776</c:v>
                </c:pt>
                <c:pt idx="50">
                  <c:v>44777</c:v>
                </c:pt>
                <c:pt idx="51">
                  <c:v>44778</c:v>
                </c:pt>
                <c:pt idx="52">
                  <c:v>44781</c:v>
                </c:pt>
                <c:pt idx="53">
                  <c:v>44782</c:v>
                </c:pt>
                <c:pt idx="54">
                  <c:v>44783</c:v>
                </c:pt>
                <c:pt idx="55">
                  <c:v>44784</c:v>
                </c:pt>
                <c:pt idx="56">
                  <c:v>44785</c:v>
                </c:pt>
                <c:pt idx="57">
                  <c:v>44788</c:v>
                </c:pt>
                <c:pt idx="58">
                  <c:v>44789</c:v>
                </c:pt>
                <c:pt idx="59">
                  <c:v>44790</c:v>
                </c:pt>
                <c:pt idx="60">
                  <c:v>44791</c:v>
                </c:pt>
                <c:pt idx="61">
                  <c:v>44792</c:v>
                </c:pt>
                <c:pt idx="62">
                  <c:v>44795</c:v>
                </c:pt>
                <c:pt idx="63">
                  <c:v>44796</c:v>
                </c:pt>
                <c:pt idx="64">
                  <c:v>44797</c:v>
                </c:pt>
                <c:pt idx="65">
                  <c:v>44798</c:v>
                </c:pt>
                <c:pt idx="66">
                  <c:v>44799</c:v>
                </c:pt>
                <c:pt idx="67">
                  <c:v>44802</c:v>
                </c:pt>
                <c:pt idx="68">
                  <c:v>44803</c:v>
                </c:pt>
                <c:pt idx="69">
                  <c:v>44804</c:v>
                </c:pt>
                <c:pt idx="70">
                  <c:v>44805</c:v>
                </c:pt>
                <c:pt idx="71">
                  <c:v>44806</c:v>
                </c:pt>
                <c:pt idx="72">
                  <c:v>44810</c:v>
                </c:pt>
                <c:pt idx="73">
                  <c:v>44811</c:v>
                </c:pt>
                <c:pt idx="74">
                  <c:v>44812</c:v>
                </c:pt>
                <c:pt idx="75">
                  <c:v>44813</c:v>
                </c:pt>
                <c:pt idx="76">
                  <c:v>44816</c:v>
                </c:pt>
                <c:pt idx="77">
                  <c:v>44817</c:v>
                </c:pt>
                <c:pt idx="78">
                  <c:v>44818</c:v>
                </c:pt>
                <c:pt idx="79">
                  <c:v>44819</c:v>
                </c:pt>
                <c:pt idx="80">
                  <c:v>44820</c:v>
                </c:pt>
                <c:pt idx="81">
                  <c:v>44823</c:v>
                </c:pt>
                <c:pt idx="82">
                  <c:v>44824</c:v>
                </c:pt>
                <c:pt idx="83">
                  <c:v>44825</c:v>
                </c:pt>
                <c:pt idx="84">
                  <c:v>44826</c:v>
                </c:pt>
                <c:pt idx="85">
                  <c:v>44827</c:v>
                </c:pt>
                <c:pt idx="86">
                  <c:v>44830</c:v>
                </c:pt>
                <c:pt idx="87">
                  <c:v>44831</c:v>
                </c:pt>
                <c:pt idx="88">
                  <c:v>44832</c:v>
                </c:pt>
                <c:pt idx="89">
                  <c:v>44833</c:v>
                </c:pt>
                <c:pt idx="90">
                  <c:v>44834</c:v>
                </c:pt>
                <c:pt idx="91">
                  <c:v>44837</c:v>
                </c:pt>
                <c:pt idx="92">
                  <c:v>44838</c:v>
                </c:pt>
                <c:pt idx="93">
                  <c:v>44839</c:v>
                </c:pt>
                <c:pt idx="94">
                  <c:v>44840</c:v>
                </c:pt>
                <c:pt idx="95">
                  <c:v>44841</c:v>
                </c:pt>
                <c:pt idx="96">
                  <c:v>44845</c:v>
                </c:pt>
                <c:pt idx="97">
                  <c:v>44846</c:v>
                </c:pt>
                <c:pt idx="98">
                  <c:v>44847</c:v>
                </c:pt>
                <c:pt idx="99">
                  <c:v>44848</c:v>
                </c:pt>
                <c:pt idx="100">
                  <c:v>44851</c:v>
                </c:pt>
                <c:pt idx="101">
                  <c:v>44852</c:v>
                </c:pt>
                <c:pt idx="102">
                  <c:v>44853</c:v>
                </c:pt>
                <c:pt idx="103">
                  <c:v>44854</c:v>
                </c:pt>
                <c:pt idx="104">
                  <c:v>44855</c:v>
                </c:pt>
                <c:pt idx="105">
                  <c:v>44858</c:v>
                </c:pt>
                <c:pt idx="106">
                  <c:v>44859</c:v>
                </c:pt>
                <c:pt idx="107">
                  <c:v>44860</c:v>
                </c:pt>
                <c:pt idx="108">
                  <c:v>44861</c:v>
                </c:pt>
                <c:pt idx="109">
                  <c:v>44862</c:v>
                </c:pt>
                <c:pt idx="110">
                  <c:v>44865</c:v>
                </c:pt>
                <c:pt idx="111">
                  <c:v>44866</c:v>
                </c:pt>
                <c:pt idx="112">
                  <c:v>44867</c:v>
                </c:pt>
                <c:pt idx="113">
                  <c:v>44868</c:v>
                </c:pt>
                <c:pt idx="114">
                  <c:v>44869</c:v>
                </c:pt>
                <c:pt idx="115">
                  <c:v>44872</c:v>
                </c:pt>
                <c:pt idx="116">
                  <c:v>44873</c:v>
                </c:pt>
                <c:pt idx="117">
                  <c:v>44874</c:v>
                </c:pt>
                <c:pt idx="118">
                  <c:v>44875</c:v>
                </c:pt>
                <c:pt idx="119">
                  <c:v>44879</c:v>
                </c:pt>
                <c:pt idx="120">
                  <c:v>44880</c:v>
                </c:pt>
                <c:pt idx="121">
                  <c:v>44881</c:v>
                </c:pt>
                <c:pt idx="122">
                  <c:v>44882</c:v>
                </c:pt>
                <c:pt idx="123">
                  <c:v>44883</c:v>
                </c:pt>
                <c:pt idx="124">
                  <c:v>44886</c:v>
                </c:pt>
                <c:pt idx="125">
                  <c:v>44887</c:v>
                </c:pt>
                <c:pt idx="126">
                  <c:v>44888</c:v>
                </c:pt>
                <c:pt idx="127">
                  <c:v>44890</c:v>
                </c:pt>
                <c:pt idx="128">
                  <c:v>44893</c:v>
                </c:pt>
                <c:pt idx="129">
                  <c:v>44894</c:v>
                </c:pt>
                <c:pt idx="130">
                  <c:v>44895</c:v>
                </c:pt>
                <c:pt idx="131">
                  <c:v>44896</c:v>
                </c:pt>
                <c:pt idx="132">
                  <c:v>44897</c:v>
                </c:pt>
                <c:pt idx="133">
                  <c:v>44900</c:v>
                </c:pt>
                <c:pt idx="134">
                  <c:v>44901</c:v>
                </c:pt>
                <c:pt idx="135">
                  <c:v>44902</c:v>
                </c:pt>
                <c:pt idx="136">
                  <c:v>44903</c:v>
                </c:pt>
                <c:pt idx="137">
                  <c:v>44904</c:v>
                </c:pt>
                <c:pt idx="138">
                  <c:v>44907</c:v>
                </c:pt>
                <c:pt idx="139">
                  <c:v>44908</c:v>
                </c:pt>
                <c:pt idx="140">
                  <c:v>44909</c:v>
                </c:pt>
                <c:pt idx="141">
                  <c:v>44910</c:v>
                </c:pt>
                <c:pt idx="142">
                  <c:v>44911</c:v>
                </c:pt>
                <c:pt idx="143">
                  <c:v>44914</c:v>
                </c:pt>
                <c:pt idx="144">
                  <c:v>44915</c:v>
                </c:pt>
                <c:pt idx="145">
                  <c:v>44916</c:v>
                </c:pt>
                <c:pt idx="146">
                  <c:v>44917</c:v>
                </c:pt>
                <c:pt idx="147">
                  <c:v>44918</c:v>
                </c:pt>
                <c:pt idx="148">
                  <c:v>44922</c:v>
                </c:pt>
                <c:pt idx="149">
                  <c:v>44923</c:v>
                </c:pt>
                <c:pt idx="150">
                  <c:v>44924</c:v>
                </c:pt>
                <c:pt idx="151">
                  <c:v>44925</c:v>
                </c:pt>
                <c:pt idx="152">
                  <c:v>44929</c:v>
                </c:pt>
                <c:pt idx="153">
                  <c:v>44930</c:v>
                </c:pt>
                <c:pt idx="154">
                  <c:v>44931</c:v>
                </c:pt>
                <c:pt idx="155">
                  <c:v>44932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44943</c:v>
                </c:pt>
                <c:pt idx="162">
                  <c:v>44944</c:v>
                </c:pt>
                <c:pt idx="163">
                  <c:v>44945</c:v>
                </c:pt>
                <c:pt idx="164">
                  <c:v>44946</c:v>
                </c:pt>
                <c:pt idx="165">
                  <c:v>44949</c:v>
                </c:pt>
                <c:pt idx="166">
                  <c:v>44950</c:v>
                </c:pt>
                <c:pt idx="167">
                  <c:v>44951</c:v>
                </c:pt>
                <c:pt idx="168">
                  <c:v>44952</c:v>
                </c:pt>
                <c:pt idx="169">
                  <c:v>44953</c:v>
                </c:pt>
                <c:pt idx="170">
                  <c:v>44956</c:v>
                </c:pt>
                <c:pt idx="171">
                  <c:v>44957</c:v>
                </c:pt>
                <c:pt idx="172">
                  <c:v>44958</c:v>
                </c:pt>
                <c:pt idx="173">
                  <c:v>44959</c:v>
                </c:pt>
                <c:pt idx="174">
                  <c:v>44960</c:v>
                </c:pt>
                <c:pt idx="175">
                  <c:v>44963</c:v>
                </c:pt>
                <c:pt idx="176">
                  <c:v>44964</c:v>
                </c:pt>
                <c:pt idx="177">
                  <c:v>44965</c:v>
                </c:pt>
                <c:pt idx="178">
                  <c:v>44966</c:v>
                </c:pt>
                <c:pt idx="179">
                  <c:v>44967</c:v>
                </c:pt>
                <c:pt idx="180">
                  <c:v>44970</c:v>
                </c:pt>
                <c:pt idx="181">
                  <c:v>44971</c:v>
                </c:pt>
                <c:pt idx="182">
                  <c:v>44972</c:v>
                </c:pt>
                <c:pt idx="183">
                  <c:v>44973</c:v>
                </c:pt>
                <c:pt idx="184">
                  <c:v>44974</c:v>
                </c:pt>
                <c:pt idx="185">
                  <c:v>44978</c:v>
                </c:pt>
                <c:pt idx="186">
                  <c:v>44979</c:v>
                </c:pt>
                <c:pt idx="187">
                  <c:v>44980</c:v>
                </c:pt>
                <c:pt idx="188">
                  <c:v>44981</c:v>
                </c:pt>
                <c:pt idx="189">
                  <c:v>44984</c:v>
                </c:pt>
                <c:pt idx="190">
                  <c:v>44985</c:v>
                </c:pt>
                <c:pt idx="191">
                  <c:v>44986</c:v>
                </c:pt>
                <c:pt idx="192">
                  <c:v>44987</c:v>
                </c:pt>
                <c:pt idx="193">
                  <c:v>44988</c:v>
                </c:pt>
                <c:pt idx="194">
                  <c:v>44991</c:v>
                </c:pt>
                <c:pt idx="195">
                  <c:v>44992</c:v>
                </c:pt>
                <c:pt idx="196">
                  <c:v>44993</c:v>
                </c:pt>
                <c:pt idx="197">
                  <c:v>44994</c:v>
                </c:pt>
                <c:pt idx="198">
                  <c:v>44995</c:v>
                </c:pt>
                <c:pt idx="199">
                  <c:v>44998</c:v>
                </c:pt>
                <c:pt idx="200">
                  <c:v>44999</c:v>
                </c:pt>
                <c:pt idx="201">
                  <c:v>45000</c:v>
                </c:pt>
                <c:pt idx="202">
                  <c:v>45001</c:v>
                </c:pt>
                <c:pt idx="203">
                  <c:v>45002</c:v>
                </c:pt>
                <c:pt idx="204">
                  <c:v>45005</c:v>
                </c:pt>
                <c:pt idx="205">
                  <c:v>45006</c:v>
                </c:pt>
                <c:pt idx="206">
                  <c:v>45007</c:v>
                </c:pt>
                <c:pt idx="207">
                  <c:v>45008</c:v>
                </c:pt>
                <c:pt idx="208">
                  <c:v>45009</c:v>
                </c:pt>
                <c:pt idx="209">
                  <c:v>45012</c:v>
                </c:pt>
                <c:pt idx="210">
                  <c:v>45013</c:v>
                </c:pt>
                <c:pt idx="211">
                  <c:v>45014</c:v>
                </c:pt>
                <c:pt idx="212">
                  <c:v>45015</c:v>
                </c:pt>
                <c:pt idx="213">
                  <c:v>45016</c:v>
                </c:pt>
                <c:pt idx="214">
                  <c:v>45019</c:v>
                </c:pt>
                <c:pt idx="215">
                  <c:v>45020</c:v>
                </c:pt>
                <c:pt idx="216">
                  <c:v>45021</c:v>
                </c:pt>
                <c:pt idx="217">
                  <c:v>45022</c:v>
                </c:pt>
                <c:pt idx="218">
                  <c:v>45026</c:v>
                </c:pt>
                <c:pt idx="219">
                  <c:v>45027</c:v>
                </c:pt>
                <c:pt idx="220">
                  <c:v>45028</c:v>
                </c:pt>
                <c:pt idx="221">
                  <c:v>45029</c:v>
                </c:pt>
                <c:pt idx="222">
                  <c:v>45030</c:v>
                </c:pt>
                <c:pt idx="223">
                  <c:v>45033</c:v>
                </c:pt>
                <c:pt idx="224">
                  <c:v>45034</c:v>
                </c:pt>
                <c:pt idx="225">
                  <c:v>45035</c:v>
                </c:pt>
                <c:pt idx="226">
                  <c:v>45036</c:v>
                </c:pt>
                <c:pt idx="227">
                  <c:v>45037</c:v>
                </c:pt>
                <c:pt idx="228">
                  <c:v>45040</c:v>
                </c:pt>
                <c:pt idx="229">
                  <c:v>45041</c:v>
                </c:pt>
                <c:pt idx="230">
                  <c:v>45042</c:v>
                </c:pt>
                <c:pt idx="231">
                  <c:v>45043</c:v>
                </c:pt>
                <c:pt idx="232">
                  <c:v>45044</c:v>
                </c:pt>
                <c:pt idx="233">
                  <c:v>45047</c:v>
                </c:pt>
                <c:pt idx="234">
                  <c:v>45048</c:v>
                </c:pt>
                <c:pt idx="235">
                  <c:v>45049</c:v>
                </c:pt>
                <c:pt idx="236">
                  <c:v>45050</c:v>
                </c:pt>
                <c:pt idx="237">
                  <c:v>45051</c:v>
                </c:pt>
                <c:pt idx="238">
                  <c:v>45054</c:v>
                </c:pt>
                <c:pt idx="239">
                  <c:v>45055</c:v>
                </c:pt>
                <c:pt idx="240">
                  <c:v>45056</c:v>
                </c:pt>
                <c:pt idx="241">
                  <c:v>45057</c:v>
                </c:pt>
                <c:pt idx="242">
                  <c:v>45058</c:v>
                </c:pt>
                <c:pt idx="243">
                  <c:v>45061</c:v>
                </c:pt>
                <c:pt idx="244">
                  <c:v>45062</c:v>
                </c:pt>
                <c:pt idx="245">
                  <c:v>45063</c:v>
                </c:pt>
                <c:pt idx="246">
                  <c:v>45064</c:v>
                </c:pt>
                <c:pt idx="247">
                  <c:v>45065</c:v>
                </c:pt>
                <c:pt idx="248">
                  <c:v>45068</c:v>
                </c:pt>
                <c:pt idx="249">
                  <c:v>45069</c:v>
                </c:pt>
                <c:pt idx="250">
                  <c:v>45070</c:v>
                </c:pt>
                <c:pt idx="251">
                  <c:v>45071</c:v>
                </c:pt>
                <c:pt idx="252">
                  <c:v>45072</c:v>
                </c:pt>
                <c:pt idx="253">
                  <c:v>45076</c:v>
                </c:pt>
                <c:pt idx="254">
                  <c:v>45077</c:v>
                </c:pt>
                <c:pt idx="255">
                  <c:v>45078</c:v>
                </c:pt>
                <c:pt idx="256">
                  <c:v>45079</c:v>
                </c:pt>
                <c:pt idx="257">
                  <c:v>45082</c:v>
                </c:pt>
                <c:pt idx="258">
                  <c:v>45083</c:v>
                </c:pt>
                <c:pt idx="259">
                  <c:v>45084</c:v>
                </c:pt>
                <c:pt idx="260">
                  <c:v>45085</c:v>
                </c:pt>
                <c:pt idx="261">
                  <c:v>45086</c:v>
                </c:pt>
                <c:pt idx="262">
                  <c:v>45089</c:v>
                </c:pt>
                <c:pt idx="263">
                  <c:v>45090</c:v>
                </c:pt>
                <c:pt idx="264">
                  <c:v>45091</c:v>
                </c:pt>
                <c:pt idx="265">
                  <c:v>45092</c:v>
                </c:pt>
                <c:pt idx="266">
                  <c:v>45093</c:v>
                </c:pt>
                <c:pt idx="267">
                  <c:v>45097</c:v>
                </c:pt>
                <c:pt idx="268">
                  <c:v>45098</c:v>
                </c:pt>
                <c:pt idx="269">
                  <c:v>45099</c:v>
                </c:pt>
                <c:pt idx="270">
                  <c:v>45100</c:v>
                </c:pt>
                <c:pt idx="271">
                  <c:v>45103</c:v>
                </c:pt>
                <c:pt idx="272">
                  <c:v>45104</c:v>
                </c:pt>
                <c:pt idx="273">
                  <c:v>45105</c:v>
                </c:pt>
                <c:pt idx="274">
                  <c:v>45106</c:v>
                </c:pt>
                <c:pt idx="275">
                  <c:v>45107</c:v>
                </c:pt>
                <c:pt idx="276">
                  <c:v>45110</c:v>
                </c:pt>
                <c:pt idx="277">
                  <c:v>45112</c:v>
                </c:pt>
                <c:pt idx="278">
                  <c:v>45113</c:v>
                </c:pt>
                <c:pt idx="279">
                  <c:v>45114</c:v>
                </c:pt>
                <c:pt idx="280">
                  <c:v>45117</c:v>
                </c:pt>
                <c:pt idx="281">
                  <c:v>45118</c:v>
                </c:pt>
                <c:pt idx="282">
                  <c:v>45119</c:v>
                </c:pt>
                <c:pt idx="283">
                  <c:v>45120</c:v>
                </c:pt>
                <c:pt idx="284">
                  <c:v>45121</c:v>
                </c:pt>
                <c:pt idx="285">
                  <c:v>45124</c:v>
                </c:pt>
                <c:pt idx="286">
                  <c:v>45125</c:v>
                </c:pt>
                <c:pt idx="287">
                  <c:v>45126</c:v>
                </c:pt>
                <c:pt idx="288">
                  <c:v>45127</c:v>
                </c:pt>
                <c:pt idx="289">
                  <c:v>45128</c:v>
                </c:pt>
                <c:pt idx="290">
                  <c:v>45131</c:v>
                </c:pt>
                <c:pt idx="291">
                  <c:v>45132</c:v>
                </c:pt>
                <c:pt idx="292">
                  <c:v>45133</c:v>
                </c:pt>
                <c:pt idx="293">
                  <c:v>45134</c:v>
                </c:pt>
                <c:pt idx="294">
                  <c:v>45135</c:v>
                </c:pt>
                <c:pt idx="295">
                  <c:v>45138</c:v>
                </c:pt>
                <c:pt idx="296">
                  <c:v>45139</c:v>
                </c:pt>
                <c:pt idx="297">
                  <c:v>45140</c:v>
                </c:pt>
                <c:pt idx="298">
                  <c:v>45141</c:v>
                </c:pt>
                <c:pt idx="299">
                  <c:v>45142</c:v>
                </c:pt>
                <c:pt idx="300">
                  <c:v>45145</c:v>
                </c:pt>
                <c:pt idx="301">
                  <c:v>45146</c:v>
                </c:pt>
                <c:pt idx="302">
                  <c:v>45147</c:v>
                </c:pt>
                <c:pt idx="303">
                  <c:v>45148</c:v>
                </c:pt>
                <c:pt idx="304">
                  <c:v>45149</c:v>
                </c:pt>
                <c:pt idx="305">
                  <c:v>45152</c:v>
                </c:pt>
                <c:pt idx="306">
                  <c:v>45153</c:v>
                </c:pt>
                <c:pt idx="307">
                  <c:v>45154</c:v>
                </c:pt>
                <c:pt idx="308">
                  <c:v>45155</c:v>
                </c:pt>
                <c:pt idx="309">
                  <c:v>45156</c:v>
                </c:pt>
                <c:pt idx="310">
                  <c:v>45159</c:v>
                </c:pt>
                <c:pt idx="311">
                  <c:v>45160</c:v>
                </c:pt>
                <c:pt idx="312">
                  <c:v>45161</c:v>
                </c:pt>
                <c:pt idx="313">
                  <c:v>45162</c:v>
                </c:pt>
                <c:pt idx="314">
                  <c:v>45163</c:v>
                </c:pt>
                <c:pt idx="315">
                  <c:v>45166</c:v>
                </c:pt>
                <c:pt idx="316">
                  <c:v>45167</c:v>
                </c:pt>
                <c:pt idx="317">
                  <c:v>45168</c:v>
                </c:pt>
                <c:pt idx="318">
                  <c:v>45169</c:v>
                </c:pt>
                <c:pt idx="319">
                  <c:v>45170</c:v>
                </c:pt>
                <c:pt idx="320">
                  <c:v>45174</c:v>
                </c:pt>
                <c:pt idx="321">
                  <c:v>45175</c:v>
                </c:pt>
                <c:pt idx="322">
                  <c:v>45176</c:v>
                </c:pt>
                <c:pt idx="323">
                  <c:v>45177</c:v>
                </c:pt>
                <c:pt idx="324">
                  <c:v>45180</c:v>
                </c:pt>
                <c:pt idx="325">
                  <c:v>45181</c:v>
                </c:pt>
                <c:pt idx="326">
                  <c:v>45182</c:v>
                </c:pt>
                <c:pt idx="327">
                  <c:v>45183</c:v>
                </c:pt>
                <c:pt idx="328">
                  <c:v>45184</c:v>
                </c:pt>
                <c:pt idx="329">
                  <c:v>45187</c:v>
                </c:pt>
                <c:pt idx="330">
                  <c:v>45188</c:v>
                </c:pt>
                <c:pt idx="331">
                  <c:v>45189</c:v>
                </c:pt>
                <c:pt idx="332">
                  <c:v>45190</c:v>
                </c:pt>
                <c:pt idx="333">
                  <c:v>45191</c:v>
                </c:pt>
                <c:pt idx="334">
                  <c:v>45194</c:v>
                </c:pt>
                <c:pt idx="335">
                  <c:v>45195</c:v>
                </c:pt>
                <c:pt idx="336">
                  <c:v>45196</c:v>
                </c:pt>
                <c:pt idx="337">
                  <c:v>45197</c:v>
                </c:pt>
                <c:pt idx="338">
                  <c:v>45198</c:v>
                </c:pt>
                <c:pt idx="339">
                  <c:v>45201</c:v>
                </c:pt>
                <c:pt idx="340">
                  <c:v>45202</c:v>
                </c:pt>
                <c:pt idx="341">
                  <c:v>45203</c:v>
                </c:pt>
                <c:pt idx="342">
                  <c:v>45204</c:v>
                </c:pt>
                <c:pt idx="343">
                  <c:v>45205</c:v>
                </c:pt>
                <c:pt idx="344">
                  <c:v>45209</c:v>
                </c:pt>
                <c:pt idx="345">
                  <c:v>45210</c:v>
                </c:pt>
                <c:pt idx="346">
                  <c:v>45211</c:v>
                </c:pt>
                <c:pt idx="347">
                  <c:v>45212</c:v>
                </c:pt>
                <c:pt idx="348">
                  <c:v>45215</c:v>
                </c:pt>
                <c:pt idx="349">
                  <c:v>45216</c:v>
                </c:pt>
                <c:pt idx="350">
                  <c:v>45217</c:v>
                </c:pt>
                <c:pt idx="351">
                  <c:v>45218</c:v>
                </c:pt>
                <c:pt idx="352">
                  <c:v>45219</c:v>
                </c:pt>
                <c:pt idx="353">
                  <c:v>45222</c:v>
                </c:pt>
                <c:pt idx="354">
                  <c:v>45223</c:v>
                </c:pt>
                <c:pt idx="355">
                  <c:v>45224</c:v>
                </c:pt>
                <c:pt idx="356">
                  <c:v>45225</c:v>
                </c:pt>
                <c:pt idx="357">
                  <c:v>45226</c:v>
                </c:pt>
                <c:pt idx="358">
                  <c:v>45229</c:v>
                </c:pt>
                <c:pt idx="359">
                  <c:v>45230</c:v>
                </c:pt>
                <c:pt idx="360">
                  <c:v>45231</c:v>
                </c:pt>
                <c:pt idx="361">
                  <c:v>45232</c:v>
                </c:pt>
                <c:pt idx="362">
                  <c:v>45233</c:v>
                </c:pt>
                <c:pt idx="363">
                  <c:v>45236</c:v>
                </c:pt>
                <c:pt idx="364">
                  <c:v>45237</c:v>
                </c:pt>
                <c:pt idx="365">
                  <c:v>45238</c:v>
                </c:pt>
                <c:pt idx="366">
                  <c:v>45239</c:v>
                </c:pt>
                <c:pt idx="367">
                  <c:v>45243</c:v>
                </c:pt>
                <c:pt idx="368">
                  <c:v>45244</c:v>
                </c:pt>
                <c:pt idx="369">
                  <c:v>45245</c:v>
                </c:pt>
                <c:pt idx="370">
                  <c:v>45246</c:v>
                </c:pt>
                <c:pt idx="371">
                  <c:v>45247</c:v>
                </c:pt>
                <c:pt idx="372">
                  <c:v>45250</c:v>
                </c:pt>
                <c:pt idx="373">
                  <c:v>45251</c:v>
                </c:pt>
                <c:pt idx="374">
                  <c:v>45252</c:v>
                </c:pt>
                <c:pt idx="375">
                  <c:v>45254</c:v>
                </c:pt>
                <c:pt idx="376">
                  <c:v>45257</c:v>
                </c:pt>
                <c:pt idx="377">
                  <c:v>45258</c:v>
                </c:pt>
                <c:pt idx="378">
                  <c:v>45259</c:v>
                </c:pt>
                <c:pt idx="379">
                  <c:v>45260</c:v>
                </c:pt>
                <c:pt idx="380">
                  <c:v>45261</c:v>
                </c:pt>
                <c:pt idx="381">
                  <c:v>45264</c:v>
                </c:pt>
                <c:pt idx="382">
                  <c:v>45265</c:v>
                </c:pt>
                <c:pt idx="383">
                  <c:v>45266</c:v>
                </c:pt>
                <c:pt idx="384">
                  <c:v>45267</c:v>
                </c:pt>
                <c:pt idx="385">
                  <c:v>45268</c:v>
                </c:pt>
                <c:pt idx="386">
                  <c:v>45271</c:v>
                </c:pt>
                <c:pt idx="387">
                  <c:v>45272</c:v>
                </c:pt>
                <c:pt idx="388">
                  <c:v>45273</c:v>
                </c:pt>
                <c:pt idx="389">
                  <c:v>45274</c:v>
                </c:pt>
                <c:pt idx="390">
                  <c:v>45275</c:v>
                </c:pt>
                <c:pt idx="391">
                  <c:v>45278</c:v>
                </c:pt>
                <c:pt idx="392">
                  <c:v>45279</c:v>
                </c:pt>
                <c:pt idx="393">
                  <c:v>45280</c:v>
                </c:pt>
                <c:pt idx="394">
                  <c:v>45281</c:v>
                </c:pt>
                <c:pt idx="395">
                  <c:v>45282</c:v>
                </c:pt>
                <c:pt idx="396">
                  <c:v>45286</c:v>
                </c:pt>
                <c:pt idx="397">
                  <c:v>45287</c:v>
                </c:pt>
                <c:pt idx="398">
                  <c:v>45288</c:v>
                </c:pt>
                <c:pt idx="399">
                  <c:v>45289</c:v>
                </c:pt>
                <c:pt idx="400">
                  <c:v>45293</c:v>
                </c:pt>
                <c:pt idx="401">
                  <c:v>45294</c:v>
                </c:pt>
                <c:pt idx="402">
                  <c:v>45295</c:v>
                </c:pt>
                <c:pt idx="403">
                  <c:v>45296</c:v>
                </c:pt>
                <c:pt idx="404">
                  <c:v>45299</c:v>
                </c:pt>
                <c:pt idx="405">
                  <c:v>45300</c:v>
                </c:pt>
                <c:pt idx="406">
                  <c:v>45301</c:v>
                </c:pt>
                <c:pt idx="407">
                  <c:v>45302</c:v>
                </c:pt>
                <c:pt idx="408">
                  <c:v>45303</c:v>
                </c:pt>
                <c:pt idx="409">
                  <c:v>45307</c:v>
                </c:pt>
                <c:pt idx="410">
                  <c:v>45308</c:v>
                </c:pt>
                <c:pt idx="411">
                  <c:v>45309</c:v>
                </c:pt>
                <c:pt idx="412">
                  <c:v>45310</c:v>
                </c:pt>
                <c:pt idx="413">
                  <c:v>45313</c:v>
                </c:pt>
                <c:pt idx="414">
                  <c:v>45314</c:v>
                </c:pt>
                <c:pt idx="415">
                  <c:v>45315</c:v>
                </c:pt>
                <c:pt idx="416">
                  <c:v>45316</c:v>
                </c:pt>
                <c:pt idx="417">
                  <c:v>45317</c:v>
                </c:pt>
                <c:pt idx="418">
                  <c:v>45320</c:v>
                </c:pt>
                <c:pt idx="419">
                  <c:v>45321</c:v>
                </c:pt>
                <c:pt idx="420">
                  <c:v>45322</c:v>
                </c:pt>
                <c:pt idx="421">
                  <c:v>45323</c:v>
                </c:pt>
                <c:pt idx="422">
                  <c:v>45324</c:v>
                </c:pt>
                <c:pt idx="423">
                  <c:v>45327</c:v>
                </c:pt>
                <c:pt idx="424">
                  <c:v>45328</c:v>
                </c:pt>
                <c:pt idx="425">
                  <c:v>45329</c:v>
                </c:pt>
                <c:pt idx="426">
                  <c:v>45330</c:v>
                </c:pt>
                <c:pt idx="427">
                  <c:v>45331</c:v>
                </c:pt>
                <c:pt idx="428">
                  <c:v>45334</c:v>
                </c:pt>
                <c:pt idx="429">
                  <c:v>45335</c:v>
                </c:pt>
                <c:pt idx="430">
                  <c:v>45336</c:v>
                </c:pt>
                <c:pt idx="431">
                  <c:v>45337</c:v>
                </c:pt>
                <c:pt idx="432">
                  <c:v>45338</c:v>
                </c:pt>
                <c:pt idx="433">
                  <c:v>45342</c:v>
                </c:pt>
                <c:pt idx="434">
                  <c:v>45343</c:v>
                </c:pt>
                <c:pt idx="435">
                  <c:v>45344</c:v>
                </c:pt>
                <c:pt idx="436">
                  <c:v>45345</c:v>
                </c:pt>
                <c:pt idx="437">
                  <c:v>45348</c:v>
                </c:pt>
                <c:pt idx="438">
                  <c:v>45349</c:v>
                </c:pt>
                <c:pt idx="439">
                  <c:v>45350</c:v>
                </c:pt>
                <c:pt idx="440">
                  <c:v>45351</c:v>
                </c:pt>
                <c:pt idx="441">
                  <c:v>45352</c:v>
                </c:pt>
                <c:pt idx="442">
                  <c:v>45355</c:v>
                </c:pt>
                <c:pt idx="443">
                  <c:v>45356</c:v>
                </c:pt>
                <c:pt idx="444">
                  <c:v>45357</c:v>
                </c:pt>
                <c:pt idx="445">
                  <c:v>45358</c:v>
                </c:pt>
                <c:pt idx="446">
                  <c:v>45359</c:v>
                </c:pt>
                <c:pt idx="447">
                  <c:v>45362</c:v>
                </c:pt>
                <c:pt idx="448">
                  <c:v>45363</c:v>
                </c:pt>
                <c:pt idx="449">
                  <c:v>45364</c:v>
                </c:pt>
                <c:pt idx="450">
                  <c:v>45365</c:v>
                </c:pt>
                <c:pt idx="451">
                  <c:v>45366</c:v>
                </c:pt>
                <c:pt idx="452">
                  <c:v>45369</c:v>
                </c:pt>
                <c:pt idx="453">
                  <c:v>45370</c:v>
                </c:pt>
                <c:pt idx="454">
                  <c:v>45371</c:v>
                </c:pt>
                <c:pt idx="455">
                  <c:v>45372</c:v>
                </c:pt>
                <c:pt idx="456">
                  <c:v>45373</c:v>
                </c:pt>
                <c:pt idx="457">
                  <c:v>45376</c:v>
                </c:pt>
                <c:pt idx="458">
                  <c:v>45377</c:v>
                </c:pt>
                <c:pt idx="459">
                  <c:v>45378</c:v>
                </c:pt>
                <c:pt idx="460">
                  <c:v>45379</c:v>
                </c:pt>
                <c:pt idx="461">
                  <c:v>45383</c:v>
                </c:pt>
                <c:pt idx="462">
                  <c:v>45384</c:v>
                </c:pt>
                <c:pt idx="463">
                  <c:v>45385</c:v>
                </c:pt>
                <c:pt idx="464">
                  <c:v>45386</c:v>
                </c:pt>
                <c:pt idx="465">
                  <c:v>45387</c:v>
                </c:pt>
                <c:pt idx="466">
                  <c:v>45390</c:v>
                </c:pt>
                <c:pt idx="467">
                  <c:v>45391</c:v>
                </c:pt>
                <c:pt idx="468">
                  <c:v>45392</c:v>
                </c:pt>
                <c:pt idx="469">
                  <c:v>45393</c:v>
                </c:pt>
                <c:pt idx="470">
                  <c:v>45394</c:v>
                </c:pt>
                <c:pt idx="471">
                  <c:v>45397</c:v>
                </c:pt>
                <c:pt idx="472">
                  <c:v>45398</c:v>
                </c:pt>
                <c:pt idx="473">
                  <c:v>45399</c:v>
                </c:pt>
                <c:pt idx="474">
                  <c:v>45400</c:v>
                </c:pt>
                <c:pt idx="475">
                  <c:v>45401</c:v>
                </c:pt>
                <c:pt idx="476">
                  <c:v>45404</c:v>
                </c:pt>
                <c:pt idx="477">
                  <c:v>45405</c:v>
                </c:pt>
                <c:pt idx="478">
                  <c:v>45406</c:v>
                </c:pt>
                <c:pt idx="479">
                  <c:v>45407</c:v>
                </c:pt>
                <c:pt idx="480">
                  <c:v>45408</c:v>
                </c:pt>
                <c:pt idx="481">
                  <c:v>45411</c:v>
                </c:pt>
                <c:pt idx="482">
                  <c:v>45412</c:v>
                </c:pt>
              </c:numCache>
            </c:numRef>
          </c:cat>
          <c:val>
            <c:numRef>
              <c:f>Sheet1!$F$4:$F$486</c:f>
              <c:numCache>
                <c:formatCode>0.00</c:formatCode>
                <c:ptCount val="483"/>
                <c:pt idx="0">
                  <c:v>100</c:v>
                </c:pt>
                <c:pt idx="1">
                  <c:v>101.85550399309248</c:v>
                </c:pt>
                <c:pt idx="2">
                  <c:v>101.02835605896921</c:v>
                </c:pt>
                <c:pt idx="3">
                  <c:v>101.98315128356627</c:v>
                </c:pt>
                <c:pt idx="4">
                  <c:v>104.01090840527807</c:v>
                </c:pt>
                <c:pt idx="5">
                  <c:v>106.58437365124141</c:v>
                </c:pt>
                <c:pt idx="6">
                  <c:v>105.91562400207121</c:v>
                </c:pt>
                <c:pt idx="7">
                  <c:v>105.12308188794597</c:v>
                </c:pt>
                <c:pt idx="8">
                  <c:v>107.06060730648394</c:v>
                </c:pt>
                <c:pt idx="9">
                  <c:v>105.31045394262615</c:v>
                </c:pt>
                <c:pt idx="10">
                  <c:v>105.64085504285346</c:v>
                </c:pt>
                <c:pt idx="11">
                  <c:v>106.64691444058327</c:v>
                </c:pt>
                <c:pt idx="12">
                  <c:v>105.49577342787431</c:v>
                </c:pt>
                <c:pt idx="13">
                  <c:v>102.98511180026544</c:v>
                </c:pt>
                <c:pt idx="14">
                  <c:v>99.987183956716791</c:v>
                </c:pt>
                <c:pt idx="15">
                  <c:v>96.110837748078609</c:v>
                </c:pt>
                <c:pt idx="16">
                  <c:v>95.748146226298019</c:v>
                </c:pt>
                <c:pt idx="17">
                  <c:v>97.145351515343776</c:v>
                </c:pt>
                <c:pt idx="18">
                  <c:v>93.986966559576459</c:v>
                </c:pt>
                <c:pt idx="19">
                  <c:v>94.193819250360306</c:v>
                </c:pt>
                <c:pt idx="20">
                  <c:v>96.499424185438215</c:v>
                </c:pt>
                <c:pt idx="21">
                  <c:v>96.373823206562719</c:v>
                </c:pt>
                <c:pt idx="22">
                  <c:v>97.292479441921486</c:v>
                </c:pt>
                <c:pt idx="23">
                  <c:v>100.26605805479869</c:v>
                </c:pt>
                <c:pt idx="24">
                  <c:v>99.967959891792006</c:v>
                </c:pt>
                <c:pt idx="25">
                  <c:v>97.954301669258314</c:v>
                </c:pt>
                <c:pt idx="26">
                  <c:v>97.88458314473796</c:v>
                </c:pt>
                <c:pt idx="27">
                  <c:v>97.027184842826159</c:v>
                </c:pt>
                <c:pt idx="28">
                  <c:v>98.051191707419321</c:v>
                </c:pt>
                <c:pt idx="29">
                  <c:v>98.206517396057805</c:v>
                </c:pt>
                <c:pt idx="30">
                  <c:v>100.03229667938707</c:v>
                </c:pt>
                <c:pt idx="31">
                  <c:v>99.949242711391733</c:v>
                </c:pt>
                <c:pt idx="32">
                  <c:v>98.797081671800242</c:v>
                </c:pt>
                <c:pt idx="33">
                  <c:v>97.883813431200807</c:v>
                </c:pt>
                <c:pt idx="34">
                  <c:v>97.447554817214581</c:v>
                </c:pt>
                <c:pt idx="35">
                  <c:v>97.155345275657965</c:v>
                </c:pt>
                <c:pt idx="36">
                  <c:v>99.020849286897914</c:v>
                </c:pt>
                <c:pt idx="37">
                  <c:v>98.192681325892366</c:v>
                </c:pt>
                <c:pt idx="38">
                  <c:v>100.90557736306289</c:v>
                </c:pt>
                <c:pt idx="39">
                  <c:v>101.50049709101484</c:v>
                </c:pt>
                <c:pt idx="40">
                  <c:v>102.50143132299799</c:v>
                </c:pt>
                <c:pt idx="41">
                  <c:v>101.54484010014795</c:v>
                </c:pt>
                <c:pt idx="42">
                  <c:v>101.67838852773883</c:v>
                </c:pt>
                <c:pt idx="43">
                  <c:v>100.5046942826116</c:v>
                </c:pt>
                <c:pt idx="44">
                  <c:v>103.13352258273805</c:v>
                </c:pt>
                <c:pt idx="45">
                  <c:v>104.38487654326775</c:v>
                </c:pt>
                <c:pt idx="46">
                  <c:v>105.86795182544455</c:v>
                </c:pt>
                <c:pt idx="47">
                  <c:v>105.56907769106721</c:v>
                </c:pt>
                <c:pt idx="48">
                  <c:v>104.86573473756621</c:v>
                </c:pt>
                <c:pt idx="49">
                  <c:v>106.50567513545555</c:v>
                </c:pt>
                <c:pt idx="50">
                  <c:v>106.42288399647288</c:v>
                </c:pt>
                <c:pt idx="51">
                  <c:v>106.24986741214992</c:v>
                </c:pt>
                <c:pt idx="52">
                  <c:v>106.11837781182463</c:v>
                </c:pt>
                <c:pt idx="53">
                  <c:v>105.66751341413578</c:v>
                </c:pt>
                <c:pt idx="54">
                  <c:v>107.91724215269231</c:v>
                </c:pt>
                <c:pt idx="55">
                  <c:v>107.84110934869662</c:v>
                </c:pt>
                <c:pt idx="56">
                  <c:v>109.70917281389312</c:v>
                </c:pt>
                <c:pt idx="57">
                  <c:v>110.14466797217595</c:v>
                </c:pt>
                <c:pt idx="58">
                  <c:v>110.35126409178091</c:v>
                </c:pt>
                <c:pt idx="59">
                  <c:v>109.55256426935946</c:v>
                </c:pt>
                <c:pt idx="60">
                  <c:v>109.80120051532009</c:v>
                </c:pt>
                <c:pt idx="61">
                  <c:v>108.3847649035158</c:v>
                </c:pt>
                <c:pt idx="62">
                  <c:v>106.06532389827244</c:v>
                </c:pt>
                <c:pt idx="63">
                  <c:v>105.8279642685209</c:v>
                </c:pt>
                <c:pt idx="64">
                  <c:v>106.13657559203334</c:v>
                </c:pt>
                <c:pt idx="65">
                  <c:v>107.63221034631418</c:v>
                </c:pt>
                <c:pt idx="66">
                  <c:v>104.00629012405582</c:v>
                </c:pt>
                <c:pt idx="67">
                  <c:v>103.31294718870257</c:v>
                </c:pt>
                <c:pt idx="68">
                  <c:v>102.17359593456075</c:v>
                </c:pt>
                <c:pt idx="69">
                  <c:v>101.37490236997306</c:v>
                </c:pt>
                <c:pt idx="70">
                  <c:v>101.67864509891793</c:v>
                </c:pt>
                <c:pt idx="71">
                  <c:v>100.58697227923621</c:v>
                </c:pt>
                <c:pt idx="72">
                  <c:v>100.17506289592141</c:v>
                </c:pt>
                <c:pt idx="73">
                  <c:v>102.01237536663868</c:v>
                </c:pt>
                <c:pt idx="74">
                  <c:v>102.68675080824603</c:v>
                </c:pt>
                <c:pt idx="75">
                  <c:v>104.25492637001643</c:v>
                </c:pt>
                <c:pt idx="76">
                  <c:v>105.3583889482653</c:v>
                </c:pt>
                <c:pt idx="77">
                  <c:v>100.80304901679733</c:v>
                </c:pt>
                <c:pt idx="78">
                  <c:v>101.14447016205462</c:v>
                </c:pt>
                <c:pt idx="79">
                  <c:v>99.999743428820992</c:v>
                </c:pt>
                <c:pt idx="80">
                  <c:v>99.281531862604737</c:v>
                </c:pt>
                <c:pt idx="81">
                  <c:v>99.962315325853695</c:v>
                </c:pt>
                <c:pt idx="82">
                  <c:v>98.835529801649685</c:v>
                </c:pt>
                <c:pt idx="83">
                  <c:v>97.143812088269584</c:v>
                </c:pt>
                <c:pt idx="84">
                  <c:v>96.325124745219966</c:v>
                </c:pt>
                <c:pt idx="85">
                  <c:v>94.665190568868965</c:v>
                </c:pt>
                <c:pt idx="86">
                  <c:v>93.686302684779548</c:v>
                </c:pt>
                <c:pt idx="87">
                  <c:v>93.487654013890236</c:v>
                </c:pt>
                <c:pt idx="88">
                  <c:v>95.326756225026898</c:v>
                </c:pt>
                <c:pt idx="89">
                  <c:v>93.312841431314069</c:v>
                </c:pt>
                <c:pt idx="90">
                  <c:v>91.906925237849251</c:v>
                </c:pt>
                <c:pt idx="91">
                  <c:v>94.285834436119899</c:v>
                </c:pt>
                <c:pt idx="92">
                  <c:v>97.169444174835945</c:v>
                </c:pt>
                <c:pt idx="93">
                  <c:v>96.973361215736702</c:v>
                </c:pt>
                <c:pt idx="94">
                  <c:v>95.979861290111188</c:v>
                </c:pt>
                <c:pt idx="95">
                  <c:v>93.292077939315249</c:v>
                </c:pt>
                <c:pt idx="96">
                  <c:v>91.989459805652814</c:v>
                </c:pt>
                <c:pt idx="97">
                  <c:v>91.686743361423964</c:v>
                </c:pt>
                <c:pt idx="98">
                  <c:v>94.067448557947785</c:v>
                </c:pt>
                <c:pt idx="99">
                  <c:v>91.841562165538178</c:v>
                </c:pt>
                <c:pt idx="100">
                  <c:v>94.273531535194735</c:v>
                </c:pt>
                <c:pt idx="101">
                  <c:v>95.350848884519209</c:v>
                </c:pt>
                <c:pt idx="102">
                  <c:v>94.714658743748487</c:v>
                </c:pt>
                <c:pt idx="103">
                  <c:v>93.961591044188836</c:v>
                </c:pt>
                <c:pt idx="104">
                  <c:v>96.190812861925664</c:v>
                </c:pt>
                <c:pt idx="105">
                  <c:v>97.33374985473985</c:v>
                </c:pt>
                <c:pt idx="106">
                  <c:v>98.917044342570904</c:v>
                </c:pt>
                <c:pt idx="107">
                  <c:v>98.186273304250619</c:v>
                </c:pt>
                <c:pt idx="108">
                  <c:v>97.58904443568747</c:v>
                </c:pt>
                <c:pt idx="109">
                  <c:v>99.992309122463325</c:v>
                </c:pt>
                <c:pt idx="110">
                  <c:v>99.246926042606674</c:v>
                </c:pt>
                <c:pt idx="111">
                  <c:v>98.839891511692954</c:v>
                </c:pt>
                <c:pt idx="112">
                  <c:v>96.368698040816199</c:v>
                </c:pt>
                <c:pt idx="113">
                  <c:v>95.348539743908034</c:v>
                </c:pt>
                <c:pt idx="114">
                  <c:v>96.647065254373587</c:v>
                </c:pt>
                <c:pt idx="115">
                  <c:v>97.576228392404303</c:v>
                </c:pt>
                <c:pt idx="116">
                  <c:v>98.122449659013583</c:v>
                </c:pt>
                <c:pt idx="117">
                  <c:v>96.08367249227156</c:v>
                </c:pt>
                <c:pt idx="118">
                  <c:v>101.41002133232901</c:v>
                </c:pt>
                <c:pt idx="119">
                  <c:v>101.43257456474728</c:v>
                </c:pt>
                <c:pt idx="120">
                  <c:v>102.31636840892887</c:v>
                </c:pt>
                <c:pt idx="121">
                  <c:v>101.47204897931286</c:v>
                </c:pt>
                <c:pt idx="122">
                  <c:v>101.15856906123291</c:v>
                </c:pt>
                <c:pt idx="123">
                  <c:v>101.63994039788915</c:v>
                </c:pt>
                <c:pt idx="124">
                  <c:v>101.24520251006707</c:v>
                </c:pt>
                <c:pt idx="125">
                  <c:v>102.62011113787372</c:v>
                </c:pt>
                <c:pt idx="126">
                  <c:v>103.2270771955717</c:v>
                </c:pt>
                <c:pt idx="127">
                  <c:v>103.19785937033295</c:v>
                </c:pt>
                <c:pt idx="128">
                  <c:v>101.60405172199616</c:v>
                </c:pt>
                <c:pt idx="129">
                  <c:v>101.44231175388232</c:v>
                </c:pt>
                <c:pt idx="130">
                  <c:v>104.5817354737375</c:v>
                </c:pt>
                <c:pt idx="131">
                  <c:v>104.49099688603918</c:v>
                </c:pt>
                <c:pt idx="132">
                  <c:v>104.36616562070084</c:v>
                </c:pt>
                <c:pt idx="133">
                  <c:v>102.49861529786234</c:v>
                </c:pt>
                <c:pt idx="134">
                  <c:v>101.02271775086429</c:v>
                </c:pt>
                <c:pt idx="135">
                  <c:v>100.83457598264718</c:v>
                </c:pt>
                <c:pt idx="136">
                  <c:v>101.59303167696589</c:v>
                </c:pt>
                <c:pt idx="137">
                  <c:v>100.84636574121433</c:v>
                </c:pt>
                <c:pt idx="138">
                  <c:v>102.28638087015291</c:v>
                </c:pt>
                <c:pt idx="139">
                  <c:v>103.03201426335495</c:v>
                </c:pt>
                <c:pt idx="140">
                  <c:v>102.40838985252203</c:v>
                </c:pt>
                <c:pt idx="141">
                  <c:v>99.856201240915794</c:v>
                </c:pt>
                <c:pt idx="142">
                  <c:v>98.744027758247896</c:v>
                </c:pt>
                <c:pt idx="143">
                  <c:v>97.854589348128115</c:v>
                </c:pt>
                <c:pt idx="144">
                  <c:v>97.956097667511315</c:v>
                </c:pt>
                <c:pt idx="145">
                  <c:v>99.412508320571945</c:v>
                </c:pt>
                <c:pt idx="146">
                  <c:v>97.975828616960342</c:v>
                </c:pt>
                <c:pt idx="147">
                  <c:v>98.550760824284126</c:v>
                </c:pt>
                <c:pt idx="148">
                  <c:v>98.151667484252542</c:v>
                </c:pt>
                <c:pt idx="149">
                  <c:v>96.971821788662609</c:v>
                </c:pt>
                <c:pt idx="150">
                  <c:v>98.665078929116731</c:v>
                </c:pt>
                <c:pt idx="151">
                  <c:v>98.414396371557785</c:v>
                </c:pt>
                <c:pt idx="152">
                  <c:v>98.020684768451488</c:v>
                </c:pt>
                <c:pt idx="153">
                  <c:v>98.75965982666655</c:v>
                </c:pt>
                <c:pt idx="154">
                  <c:v>97.609551356507367</c:v>
                </c:pt>
                <c:pt idx="155">
                  <c:v>99.839029745423105</c:v>
                </c:pt>
                <c:pt idx="156">
                  <c:v>99.762390056902888</c:v>
                </c:pt>
                <c:pt idx="157">
                  <c:v>100.45855527522536</c:v>
                </c:pt>
                <c:pt idx="158">
                  <c:v>101.74938990815417</c:v>
                </c:pt>
                <c:pt idx="159">
                  <c:v>102.09695624604065</c:v>
                </c:pt>
                <c:pt idx="160">
                  <c:v>102.50502331950393</c:v>
                </c:pt>
                <c:pt idx="161">
                  <c:v>102.2968877728249</c:v>
                </c:pt>
                <c:pt idx="162">
                  <c:v>100.70488238057482</c:v>
                </c:pt>
                <c:pt idx="163">
                  <c:v>99.93566321240499</c:v>
                </c:pt>
                <c:pt idx="164">
                  <c:v>101.82628616785327</c:v>
                </c:pt>
                <c:pt idx="165">
                  <c:v>103.0361194022191</c:v>
                </c:pt>
                <c:pt idx="166">
                  <c:v>102.96280888119236</c:v>
                </c:pt>
                <c:pt idx="167">
                  <c:v>102.9440979586256</c:v>
                </c:pt>
                <c:pt idx="168">
                  <c:v>104.07729150447121</c:v>
                </c:pt>
                <c:pt idx="169">
                  <c:v>104.33694779546209</c:v>
                </c:pt>
                <c:pt idx="170">
                  <c:v>102.9838289443703</c:v>
                </c:pt>
                <c:pt idx="171">
                  <c:v>104.49176659957631</c:v>
                </c:pt>
                <c:pt idx="172">
                  <c:v>105.58394630378227</c:v>
                </c:pt>
                <c:pt idx="173">
                  <c:v>107.13596413910875</c:v>
                </c:pt>
                <c:pt idx="174">
                  <c:v>106.02661293941007</c:v>
                </c:pt>
                <c:pt idx="175">
                  <c:v>105.37556044375786</c:v>
                </c:pt>
                <c:pt idx="176">
                  <c:v>106.73200846234312</c:v>
                </c:pt>
                <c:pt idx="177">
                  <c:v>105.54934048378422</c:v>
                </c:pt>
                <c:pt idx="178">
                  <c:v>104.61736132061803</c:v>
                </c:pt>
                <c:pt idx="179">
                  <c:v>104.84702381499929</c:v>
                </c:pt>
                <c:pt idx="180">
                  <c:v>106.04737643140891</c:v>
                </c:pt>
                <c:pt idx="181">
                  <c:v>106.0176392059784</c:v>
                </c:pt>
                <c:pt idx="182">
                  <c:v>106.3116447457882</c:v>
                </c:pt>
                <c:pt idx="183">
                  <c:v>104.84574095910411</c:v>
                </c:pt>
                <c:pt idx="184">
                  <c:v>104.55559024481306</c:v>
                </c:pt>
                <c:pt idx="185">
                  <c:v>102.46016716801276</c:v>
                </c:pt>
                <c:pt idx="186">
                  <c:v>102.29894034225693</c:v>
                </c:pt>
                <c:pt idx="187">
                  <c:v>102.8441353241502</c:v>
                </c:pt>
                <c:pt idx="188">
                  <c:v>101.76040995318438</c:v>
                </c:pt>
                <c:pt idx="189">
                  <c:v>102.07312015772717</c:v>
                </c:pt>
                <c:pt idx="190">
                  <c:v>101.76322597831984</c:v>
                </c:pt>
                <c:pt idx="191">
                  <c:v>101.28236778402137</c:v>
                </c:pt>
                <c:pt idx="192">
                  <c:v>102.05031035413006</c:v>
                </c:pt>
                <c:pt idx="193">
                  <c:v>103.69819194290129</c:v>
                </c:pt>
                <c:pt idx="194">
                  <c:v>103.76944989449595</c:v>
                </c:pt>
                <c:pt idx="195">
                  <c:v>102.17898392931993</c:v>
                </c:pt>
                <c:pt idx="196">
                  <c:v>102.3235461441073</c:v>
                </c:pt>
                <c:pt idx="197">
                  <c:v>100.43471918691193</c:v>
                </c:pt>
                <c:pt idx="198">
                  <c:v>98.980611416628761</c:v>
                </c:pt>
                <c:pt idx="199">
                  <c:v>98.83117434944009</c:v>
                </c:pt>
                <c:pt idx="200">
                  <c:v>100.4595815599414</c:v>
                </c:pt>
                <c:pt idx="201">
                  <c:v>99.758284918038726</c:v>
                </c:pt>
                <c:pt idx="202">
                  <c:v>101.51024053798324</c:v>
                </c:pt>
                <c:pt idx="203">
                  <c:v>100.39165277584023</c:v>
                </c:pt>
                <c:pt idx="204">
                  <c:v>101.2869860652436</c:v>
                </c:pt>
                <c:pt idx="205">
                  <c:v>102.60191335766496</c:v>
                </c:pt>
                <c:pt idx="206">
                  <c:v>100.91275509824121</c:v>
                </c:pt>
                <c:pt idx="207">
                  <c:v>101.21393211539598</c:v>
                </c:pt>
                <c:pt idx="208">
                  <c:v>101.78475918385563</c:v>
                </c:pt>
                <c:pt idx="209">
                  <c:v>101.95239403125302</c:v>
                </c:pt>
                <c:pt idx="210">
                  <c:v>101.79193691903437</c:v>
                </c:pt>
                <c:pt idx="211">
                  <c:v>103.24117609475</c:v>
                </c:pt>
                <c:pt idx="212">
                  <c:v>103.83122722813442</c:v>
                </c:pt>
                <c:pt idx="213">
                  <c:v>105.33019114990876</c:v>
                </c:pt>
                <c:pt idx="214">
                  <c:v>105.71979135631713</c:v>
                </c:pt>
                <c:pt idx="215">
                  <c:v>105.10693667716909</c:v>
                </c:pt>
                <c:pt idx="216">
                  <c:v>104.84497124556724</c:v>
                </c:pt>
                <c:pt idx="217">
                  <c:v>105.22022849728565</c:v>
                </c:pt>
                <c:pt idx="218">
                  <c:v>105.32505972632858</c:v>
                </c:pt>
                <c:pt idx="219">
                  <c:v>105.32070427411907</c:v>
                </c:pt>
                <c:pt idx="220">
                  <c:v>104.88521537366972</c:v>
                </c:pt>
                <c:pt idx="221">
                  <c:v>106.2762754700868</c:v>
                </c:pt>
                <c:pt idx="222">
                  <c:v>106.05635016484062</c:v>
                </c:pt>
                <c:pt idx="223">
                  <c:v>106.40698909904145</c:v>
                </c:pt>
                <c:pt idx="224">
                  <c:v>106.49799051575239</c:v>
                </c:pt>
                <c:pt idx="225">
                  <c:v>106.48901678232072</c:v>
                </c:pt>
                <c:pt idx="226">
                  <c:v>105.8551357821612</c:v>
                </c:pt>
                <c:pt idx="227">
                  <c:v>105.95074296442706</c:v>
                </c:pt>
                <c:pt idx="228">
                  <c:v>106.04096840976736</c:v>
                </c:pt>
                <c:pt idx="229">
                  <c:v>104.36436962244791</c:v>
                </c:pt>
                <c:pt idx="230">
                  <c:v>103.96348654199663</c:v>
                </c:pt>
                <c:pt idx="231">
                  <c:v>105.99765168535029</c:v>
                </c:pt>
                <c:pt idx="232">
                  <c:v>106.87247179610017</c:v>
                </c:pt>
                <c:pt idx="233">
                  <c:v>106.83120764111516</c:v>
                </c:pt>
                <c:pt idx="234">
                  <c:v>105.59343317957202</c:v>
                </c:pt>
                <c:pt idx="235">
                  <c:v>104.85445812135697</c:v>
                </c:pt>
                <c:pt idx="236">
                  <c:v>104.09754185411204</c:v>
                </c:pt>
                <c:pt idx="237">
                  <c:v>106.02071806012654</c:v>
                </c:pt>
                <c:pt idx="238">
                  <c:v>106.06865306576579</c:v>
                </c:pt>
                <c:pt idx="239">
                  <c:v>105.58292001906626</c:v>
                </c:pt>
                <c:pt idx="240">
                  <c:v>106.05635016484062</c:v>
                </c:pt>
                <c:pt idx="241">
                  <c:v>105.87641241651804</c:v>
                </c:pt>
                <c:pt idx="242">
                  <c:v>105.70877756912063</c:v>
                </c:pt>
                <c:pt idx="243">
                  <c:v>106.02148151582993</c:v>
                </c:pt>
                <c:pt idx="244">
                  <c:v>105.34531007596937</c:v>
                </c:pt>
                <c:pt idx="245">
                  <c:v>106.59795315022778</c:v>
                </c:pt>
                <c:pt idx="246">
                  <c:v>107.60477600366099</c:v>
                </c:pt>
                <c:pt idx="247">
                  <c:v>107.44919374384337</c:v>
                </c:pt>
                <c:pt idx="248">
                  <c:v>107.46585209697805</c:v>
                </c:pt>
                <c:pt idx="249">
                  <c:v>106.25986743029752</c:v>
                </c:pt>
                <c:pt idx="250">
                  <c:v>105.48219392888754</c:v>
                </c:pt>
                <c:pt idx="251">
                  <c:v>106.40596281432543</c:v>
                </c:pt>
                <c:pt idx="252">
                  <c:v>107.79446345678593</c:v>
                </c:pt>
                <c:pt idx="253">
                  <c:v>107.79625319720536</c:v>
                </c:pt>
                <c:pt idx="254">
                  <c:v>107.13776639519553</c:v>
                </c:pt>
                <c:pt idx="255">
                  <c:v>108.19355053898403</c:v>
                </c:pt>
                <c:pt idx="256">
                  <c:v>109.76608155296397</c:v>
                </c:pt>
                <c:pt idx="257">
                  <c:v>109.54615624771779</c:v>
                </c:pt>
                <c:pt idx="258">
                  <c:v>109.80401654045548</c:v>
                </c:pt>
                <c:pt idx="259">
                  <c:v>109.38544256431999</c:v>
                </c:pt>
                <c:pt idx="260">
                  <c:v>110.0623899755512</c:v>
                </c:pt>
                <c:pt idx="261">
                  <c:v>110.18874815229634</c:v>
                </c:pt>
                <c:pt idx="262">
                  <c:v>111.21583387103762</c:v>
                </c:pt>
                <c:pt idx="263">
                  <c:v>111.98683652179338</c:v>
                </c:pt>
                <c:pt idx="264">
                  <c:v>112.07860139420771</c:v>
                </c:pt>
                <c:pt idx="265">
                  <c:v>113.44351000386663</c:v>
                </c:pt>
                <c:pt idx="266">
                  <c:v>113.0269885971632</c:v>
                </c:pt>
                <c:pt idx="267">
                  <c:v>112.49179363341764</c:v>
                </c:pt>
                <c:pt idx="268">
                  <c:v>111.90174250003324</c:v>
                </c:pt>
                <c:pt idx="269">
                  <c:v>112.31698730867525</c:v>
                </c:pt>
                <c:pt idx="270">
                  <c:v>111.45677298162798</c:v>
                </c:pt>
                <c:pt idx="271">
                  <c:v>110.95668446457121</c:v>
                </c:pt>
                <c:pt idx="272">
                  <c:v>112.22778814805096</c:v>
                </c:pt>
                <c:pt idx="273">
                  <c:v>112.18805090447277</c:v>
                </c:pt>
                <c:pt idx="274">
                  <c:v>112.68992916194892</c:v>
                </c:pt>
                <c:pt idx="275">
                  <c:v>114.0725224094586</c:v>
                </c:pt>
                <c:pt idx="276">
                  <c:v>114.20606457921598</c:v>
                </c:pt>
                <c:pt idx="277">
                  <c:v>113.98127067940227</c:v>
                </c:pt>
                <c:pt idx="278">
                  <c:v>113.07825277029593</c:v>
                </c:pt>
                <c:pt idx="279">
                  <c:v>112.75427220737751</c:v>
                </c:pt>
                <c:pt idx="280">
                  <c:v>113.02544917008912</c:v>
                </c:pt>
                <c:pt idx="281">
                  <c:v>113.78749060308047</c:v>
                </c:pt>
                <c:pt idx="282">
                  <c:v>114.6307962636477</c:v>
                </c:pt>
                <c:pt idx="283">
                  <c:v>115.60173669902144</c:v>
                </c:pt>
                <c:pt idx="284">
                  <c:v>115.4833134553247</c:v>
                </c:pt>
                <c:pt idx="285">
                  <c:v>115.92854580274259</c:v>
                </c:pt>
                <c:pt idx="286">
                  <c:v>116.75364116743381</c:v>
                </c:pt>
                <c:pt idx="287">
                  <c:v>117.02893578467686</c:v>
                </c:pt>
                <c:pt idx="288">
                  <c:v>116.23818341097105</c:v>
                </c:pt>
                <c:pt idx="289">
                  <c:v>116.27585556944993</c:v>
                </c:pt>
                <c:pt idx="290">
                  <c:v>116.74493026301478</c:v>
                </c:pt>
                <c:pt idx="291">
                  <c:v>117.07352910715537</c:v>
                </c:pt>
                <c:pt idx="292">
                  <c:v>117.05533132694663</c:v>
                </c:pt>
                <c:pt idx="293">
                  <c:v>116.303289912103</c:v>
                </c:pt>
                <c:pt idx="294">
                  <c:v>117.45211552636725</c:v>
                </c:pt>
                <c:pt idx="295">
                  <c:v>117.6246189683322</c:v>
                </c:pt>
                <c:pt idx="296">
                  <c:v>117.31113905025225</c:v>
                </c:pt>
                <c:pt idx="297">
                  <c:v>115.68760669215223</c:v>
                </c:pt>
                <c:pt idx="298">
                  <c:v>115.39283769663903</c:v>
                </c:pt>
                <c:pt idx="299">
                  <c:v>114.78124709988514</c:v>
                </c:pt>
                <c:pt idx="300">
                  <c:v>115.81704372304544</c:v>
                </c:pt>
                <c:pt idx="301">
                  <c:v>115.32849465121046</c:v>
                </c:pt>
                <c:pt idx="302">
                  <c:v>114.51672847216048</c:v>
                </c:pt>
                <c:pt idx="303">
                  <c:v>114.54543941287494</c:v>
                </c:pt>
                <c:pt idx="304">
                  <c:v>114.42291103031405</c:v>
                </c:pt>
                <c:pt idx="305">
                  <c:v>115.08089720563315</c:v>
                </c:pt>
                <c:pt idx="306">
                  <c:v>113.75160818502104</c:v>
                </c:pt>
                <c:pt idx="307">
                  <c:v>112.89216982934443</c:v>
                </c:pt>
                <c:pt idx="308">
                  <c:v>112.02144234179141</c:v>
                </c:pt>
                <c:pt idx="309">
                  <c:v>112.00478398865673</c:v>
                </c:pt>
                <c:pt idx="310">
                  <c:v>112.77528601272171</c:v>
                </c:pt>
                <c:pt idx="311">
                  <c:v>112.46205640798715</c:v>
                </c:pt>
                <c:pt idx="312">
                  <c:v>113.7041863217398</c:v>
                </c:pt>
                <c:pt idx="313">
                  <c:v>112.1739582631282</c:v>
                </c:pt>
                <c:pt idx="314">
                  <c:v>112.92753910504585</c:v>
                </c:pt>
                <c:pt idx="315">
                  <c:v>113.63498719741099</c:v>
                </c:pt>
                <c:pt idx="316">
                  <c:v>115.28363849971934</c:v>
                </c:pt>
                <c:pt idx="317">
                  <c:v>115.72554167964375</c:v>
                </c:pt>
                <c:pt idx="318">
                  <c:v>115.54073533675364</c:v>
                </c:pt>
                <c:pt idx="319">
                  <c:v>115.74860805442002</c:v>
                </c:pt>
                <c:pt idx="320">
                  <c:v>115.26313783673316</c:v>
                </c:pt>
                <c:pt idx="321">
                  <c:v>114.45956941974416</c:v>
                </c:pt>
                <c:pt idx="322">
                  <c:v>114.092009303396</c:v>
                </c:pt>
                <c:pt idx="323">
                  <c:v>114.25477555622588</c:v>
                </c:pt>
                <c:pt idx="324">
                  <c:v>115.02296218184615</c:v>
                </c:pt>
                <c:pt idx="325">
                  <c:v>114.3678045473298</c:v>
                </c:pt>
                <c:pt idx="326">
                  <c:v>114.50980730816083</c:v>
                </c:pt>
                <c:pt idx="327">
                  <c:v>115.47511569326365</c:v>
                </c:pt>
                <c:pt idx="328">
                  <c:v>114.07098298238452</c:v>
                </c:pt>
                <c:pt idx="329">
                  <c:v>114.15326097900918</c:v>
                </c:pt>
                <c:pt idx="330">
                  <c:v>113.9077161028639</c:v>
                </c:pt>
                <c:pt idx="331">
                  <c:v>112.8375764887182</c:v>
                </c:pt>
                <c:pt idx="332">
                  <c:v>110.98693483235975</c:v>
                </c:pt>
                <c:pt idx="333">
                  <c:v>110.73215339377016</c:v>
                </c:pt>
                <c:pt idx="334">
                  <c:v>111.17763605453344</c:v>
                </c:pt>
                <c:pt idx="335">
                  <c:v>109.53948539706353</c:v>
                </c:pt>
                <c:pt idx="336">
                  <c:v>109.56460434127189</c:v>
                </c:pt>
                <c:pt idx="337">
                  <c:v>110.21028761566582</c:v>
                </c:pt>
                <c:pt idx="338">
                  <c:v>109.91166379463384</c:v>
                </c:pt>
                <c:pt idx="339">
                  <c:v>109.92038721472015</c:v>
                </c:pt>
                <c:pt idx="340">
                  <c:v>108.40963353437867</c:v>
                </c:pt>
                <c:pt idx="341">
                  <c:v>109.28880909733807</c:v>
                </c:pt>
                <c:pt idx="342">
                  <c:v>109.14629319414901</c:v>
                </c:pt>
                <c:pt idx="343">
                  <c:v>110.43584497118289</c:v>
                </c:pt>
                <c:pt idx="344">
                  <c:v>111.71079096451417</c:v>
                </c:pt>
                <c:pt idx="345">
                  <c:v>112.19036630291748</c:v>
                </c:pt>
                <c:pt idx="346">
                  <c:v>111.48957654553931</c:v>
                </c:pt>
                <c:pt idx="347">
                  <c:v>110.93002609328882</c:v>
                </c:pt>
                <c:pt idx="348">
                  <c:v>112.10525976549009</c:v>
                </c:pt>
                <c:pt idx="349">
                  <c:v>112.0942459782936</c:v>
                </c:pt>
                <c:pt idx="350">
                  <c:v>110.59220320237118</c:v>
                </c:pt>
                <c:pt idx="351">
                  <c:v>109.65406633090878</c:v>
                </c:pt>
                <c:pt idx="352">
                  <c:v>108.27403879518923</c:v>
                </c:pt>
                <c:pt idx="353">
                  <c:v>108.09153533507654</c:v>
                </c:pt>
                <c:pt idx="354">
                  <c:v>108.8769059718568</c:v>
                </c:pt>
                <c:pt idx="355">
                  <c:v>107.315651574086</c:v>
                </c:pt>
                <c:pt idx="356">
                  <c:v>106.0458370043349</c:v>
                </c:pt>
                <c:pt idx="357">
                  <c:v>105.53678726951374</c:v>
                </c:pt>
                <c:pt idx="358">
                  <c:v>106.80428644082012</c:v>
                </c:pt>
                <c:pt idx="359">
                  <c:v>107.49583963575395</c:v>
                </c:pt>
                <c:pt idx="360">
                  <c:v>108.62519087174806</c:v>
                </c:pt>
                <c:pt idx="361">
                  <c:v>110.67370522762516</c:v>
                </c:pt>
                <c:pt idx="362">
                  <c:v>111.71334416063698</c:v>
                </c:pt>
                <c:pt idx="363">
                  <c:v>111.90917680639086</c:v>
                </c:pt>
                <c:pt idx="364">
                  <c:v>112.22701217668032</c:v>
                </c:pt>
                <c:pt idx="365">
                  <c:v>112.33979085443886</c:v>
                </c:pt>
                <c:pt idx="366">
                  <c:v>111.43165403741959</c:v>
                </c:pt>
                <c:pt idx="367">
                  <c:v>113.07722648557987</c:v>
                </c:pt>
                <c:pt idx="368">
                  <c:v>115.23417658267327</c:v>
                </c:pt>
                <c:pt idx="369">
                  <c:v>115.41820695419274</c:v>
                </c:pt>
                <c:pt idx="370">
                  <c:v>115.55560394946889</c:v>
                </c:pt>
                <c:pt idx="371">
                  <c:v>115.70375190292886</c:v>
                </c:pt>
                <c:pt idx="372">
                  <c:v>116.55883480639595</c:v>
                </c:pt>
                <c:pt idx="373">
                  <c:v>116.32327743273115</c:v>
                </c:pt>
                <c:pt idx="374">
                  <c:v>116.79568129378946</c:v>
                </c:pt>
                <c:pt idx="375">
                  <c:v>116.86539356047629</c:v>
                </c:pt>
                <c:pt idx="376">
                  <c:v>116.63702017982374</c:v>
                </c:pt>
                <c:pt idx="377">
                  <c:v>116.75133828465634</c:v>
                </c:pt>
                <c:pt idx="378">
                  <c:v>116.64086248967523</c:v>
                </c:pt>
                <c:pt idx="379">
                  <c:v>117.08224001157437</c:v>
                </c:pt>
                <c:pt idx="380">
                  <c:v>117.7699508966567</c:v>
                </c:pt>
                <c:pt idx="381">
                  <c:v>117.13299104234906</c:v>
                </c:pt>
                <c:pt idx="382">
                  <c:v>117.06635762981033</c:v>
                </c:pt>
                <c:pt idx="383">
                  <c:v>116.60907269481264</c:v>
                </c:pt>
                <c:pt idx="384">
                  <c:v>117.53823583284336</c:v>
                </c:pt>
                <c:pt idx="385">
                  <c:v>118.01961342733335</c:v>
                </c:pt>
                <c:pt idx="386">
                  <c:v>118.48278072594735</c:v>
                </c:pt>
                <c:pt idx="387">
                  <c:v>119.02772539449526</c:v>
                </c:pt>
                <c:pt idx="388">
                  <c:v>120.65253435065668</c:v>
                </c:pt>
                <c:pt idx="389">
                  <c:v>120.9719091480202</c:v>
                </c:pt>
                <c:pt idx="390">
                  <c:v>120.96268510124312</c:v>
                </c:pt>
                <c:pt idx="391">
                  <c:v>121.51044579492651</c:v>
                </c:pt>
                <c:pt idx="392">
                  <c:v>122.22327562421718</c:v>
                </c:pt>
                <c:pt idx="393">
                  <c:v>120.42851642221362</c:v>
                </c:pt>
                <c:pt idx="394">
                  <c:v>121.66910690889222</c:v>
                </c:pt>
                <c:pt idx="395">
                  <c:v>121.87108474727503</c:v>
                </c:pt>
                <c:pt idx="396">
                  <c:v>122.38680533275046</c:v>
                </c:pt>
                <c:pt idx="397">
                  <c:v>122.56187448650549</c:v>
                </c:pt>
                <c:pt idx="398">
                  <c:v>122.60724378035464</c:v>
                </c:pt>
                <c:pt idx="399">
                  <c:v>122.26069746935069</c:v>
                </c:pt>
                <c:pt idx="400">
                  <c:v>121.56863113205883</c:v>
                </c:pt>
                <c:pt idx="401">
                  <c:v>120.59409870017895</c:v>
                </c:pt>
                <c:pt idx="402">
                  <c:v>120.18065614762361</c:v>
                </c:pt>
                <c:pt idx="403">
                  <c:v>120.40006831051177</c:v>
                </c:pt>
                <c:pt idx="404">
                  <c:v>122.09947064359486</c:v>
                </c:pt>
                <c:pt idx="405">
                  <c:v>121.91901975291427</c:v>
                </c:pt>
                <c:pt idx="406">
                  <c:v>122.60980949214471</c:v>
                </c:pt>
                <c:pt idx="407">
                  <c:v>122.52753149552005</c:v>
                </c:pt>
                <c:pt idx="408">
                  <c:v>122.61954668127979</c:v>
                </c:pt>
                <c:pt idx="409">
                  <c:v>122.16201143293672</c:v>
                </c:pt>
                <c:pt idx="410">
                  <c:v>121.47583997492846</c:v>
                </c:pt>
                <c:pt idx="411">
                  <c:v>122.54546644671616</c:v>
                </c:pt>
                <c:pt idx="412">
                  <c:v>124.05443038663819</c:v>
                </c:pt>
                <c:pt idx="413">
                  <c:v>124.32664614973315</c:v>
                </c:pt>
                <c:pt idx="414">
                  <c:v>124.68985081387179</c:v>
                </c:pt>
                <c:pt idx="415">
                  <c:v>124.79109004640856</c:v>
                </c:pt>
                <c:pt idx="416">
                  <c:v>125.44753679465359</c:v>
                </c:pt>
                <c:pt idx="417">
                  <c:v>125.36577194038696</c:v>
                </c:pt>
                <c:pt idx="418">
                  <c:v>126.31313285862642</c:v>
                </c:pt>
                <c:pt idx="419">
                  <c:v>126.23726288364334</c:v>
                </c:pt>
                <c:pt idx="420">
                  <c:v>124.20411776717224</c:v>
                </c:pt>
                <c:pt idx="421">
                  <c:v>125.75588528915334</c:v>
                </c:pt>
                <c:pt idx="422">
                  <c:v>127.09951726445543</c:v>
                </c:pt>
                <c:pt idx="423">
                  <c:v>126.69453530297376</c:v>
                </c:pt>
                <c:pt idx="424">
                  <c:v>126.98725172905488</c:v>
                </c:pt>
                <c:pt idx="425">
                  <c:v>128.03381182606631</c:v>
                </c:pt>
                <c:pt idx="426">
                  <c:v>128.10686577591389</c:v>
                </c:pt>
                <c:pt idx="427">
                  <c:v>128.84249915096822</c:v>
                </c:pt>
                <c:pt idx="428">
                  <c:v>128.72023359741996</c:v>
                </c:pt>
                <c:pt idx="429">
                  <c:v>126.96008021541445</c:v>
                </c:pt>
                <c:pt idx="430">
                  <c:v>128.17632772925535</c:v>
                </c:pt>
                <c:pt idx="431">
                  <c:v>128.92247426481543</c:v>
                </c:pt>
                <c:pt idx="432">
                  <c:v>128.30319904835849</c:v>
                </c:pt>
                <c:pt idx="433">
                  <c:v>127.53269702429351</c:v>
                </c:pt>
                <c:pt idx="434">
                  <c:v>127.69392385004932</c:v>
                </c:pt>
                <c:pt idx="435">
                  <c:v>130.3911878188012</c:v>
                </c:pt>
                <c:pt idx="436">
                  <c:v>130.43655711265038</c:v>
                </c:pt>
                <c:pt idx="437">
                  <c:v>129.94262630388982</c:v>
                </c:pt>
                <c:pt idx="438">
                  <c:v>130.16435386522269</c:v>
                </c:pt>
                <c:pt idx="439">
                  <c:v>129.9485211831734</c:v>
                </c:pt>
                <c:pt idx="440">
                  <c:v>130.62803430619471</c:v>
                </c:pt>
                <c:pt idx="441">
                  <c:v>131.67408126084814</c:v>
                </c:pt>
                <c:pt idx="442">
                  <c:v>131.51695957395646</c:v>
                </c:pt>
                <c:pt idx="443">
                  <c:v>130.17639393713523</c:v>
                </c:pt>
                <c:pt idx="444">
                  <c:v>130.84564421299615</c:v>
                </c:pt>
                <c:pt idx="445">
                  <c:v>132.19389446952042</c:v>
                </c:pt>
                <c:pt idx="446">
                  <c:v>131.33086411733768</c:v>
                </c:pt>
                <c:pt idx="447">
                  <c:v>131.18347961958105</c:v>
                </c:pt>
                <c:pt idx="448">
                  <c:v>132.65296914493752</c:v>
                </c:pt>
                <c:pt idx="449">
                  <c:v>132.39767456398991</c:v>
                </c:pt>
                <c:pt idx="450">
                  <c:v>132.01754871770396</c:v>
                </c:pt>
                <c:pt idx="451">
                  <c:v>131.1616898428662</c:v>
                </c:pt>
                <c:pt idx="452">
                  <c:v>131.99037720406352</c:v>
                </c:pt>
                <c:pt idx="453">
                  <c:v>132.73601059726556</c:v>
                </c:pt>
                <c:pt idx="454">
                  <c:v>133.91791512012105</c:v>
                </c:pt>
                <c:pt idx="455">
                  <c:v>134.35134519330455</c:v>
                </c:pt>
                <c:pt idx="456">
                  <c:v>134.16295936957559</c:v>
                </c:pt>
                <c:pt idx="457">
                  <c:v>133.75309629785912</c:v>
                </c:pt>
                <c:pt idx="458">
                  <c:v>133.37861501751135</c:v>
                </c:pt>
                <c:pt idx="459">
                  <c:v>134.52975603022034</c:v>
                </c:pt>
                <c:pt idx="460">
                  <c:v>134.67995655311242</c:v>
                </c:pt>
                <c:pt idx="461">
                  <c:v>134.40876707473353</c:v>
                </c:pt>
                <c:pt idx="462">
                  <c:v>133.43577406992767</c:v>
                </c:pt>
                <c:pt idx="463">
                  <c:v>133.58136882726487</c:v>
                </c:pt>
                <c:pt idx="464">
                  <c:v>131.93373129400524</c:v>
                </c:pt>
                <c:pt idx="465">
                  <c:v>133.39808939578151</c:v>
                </c:pt>
                <c:pt idx="466">
                  <c:v>133.34811433637748</c:v>
                </c:pt>
                <c:pt idx="467">
                  <c:v>133.5408681279832</c:v>
                </c:pt>
                <c:pt idx="468">
                  <c:v>132.2779747222317</c:v>
                </c:pt>
                <c:pt idx="469">
                  <c:v>133.26275748560471</c:v>
                </c:pt>
                <c:pt idx="470">
                  <c:v>131.32369263999263</c:v>
                </c:pt>
                <c:pt idx="471">
                  <c:v>129.74500391771647</c:v>
                </c:pt>
                <c:pt idx="472">
                  <c:v>129.47818240721438</c:v>
                </c:pt>
                <c:pt idx="473">
                  <c:v>128.72972047320962</c:v>
                </c:pt>
                <c:pt idx="474">
                  <c:v>128.44546463820217</c:v>
                </c:pt>
                <c:pt idx="475">
                  <c:v>127.32046885441757</c:v>
                </c:pt>
                <c:pt idx="476">
                  <c:v>128.43213545256097</c:v>
                </c:pt>
                <c:pt idx="477">
                  <c:v>129.96877153281417</c:v>
                </c:pt>
                <c:pt idx="478">
                  <c:v>129.99645618881257</c:v>
                </c:pt>
                <c:pt idx="479">
                  <c:v>129.40153646086063</c:v>
                </c:pt>
                <c:pt idx="480">
                  <c:v>130.72261520374445</c:v>
                </c:pt>
                <c:pt idx="481">
                  <c:v>131.13811032573184</c:v>
                </c:pt>
                <c:pt idx="482">
                  <c:v>129.07524049949748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C-42CC-8412-AA4A2E1346E5}"/>
            </c:ext>
          </c:extLst>
        </c:ser>
        <c:ser>
          <c:idx val="6"/>
          <c:order val="6"/>
          <c:tx>
            <c:strRef>
              <c:f>Sheet1!$L$3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Sheet1!$E$4:$E$486</c:f>
              <c:numCache>
                <c:formatCode>m/d/yyyy</c:formatCode>
                <c:ptCount val="483"/>
                <c:pt idx="0">
                  <c:v>44701</c:v>
                </c:pt>
                <c:pt idx="1">
                  <c:v>44704</c:v>
                </c:pt>
                <c:pt idx="2">
                  <c:v>44705</c:v>
                </c:pt>
                <c:pt idx="3">
                  <c:v>44706</c:v>
                </c:pt>
                <c:pt idx="4">
                  <c:v>44707</c:v>
                </c:pt>
                <c:pt idx="5">
                  <c:v>44708</c:v>
                </c:pt>
                <c:pt idx="6">
                  <c:v>44712</c:v>
                </c:pt>
                <c:pt idx="7">
                  <c:v>44713</c:v>
                </c:pt>
                <c:pt idx="8">
                  <c:v>44714</c:v>
                </c:pt>
                <c:pt idx="9">
                  <c:v>44715</c:v>
                </c:pt>
                <c:pt idx="10">
                  <c:v>44718</c:v>
                </c:pt>
                <c:pt idx="11">
                  <c:v>44719</c:v>
                </c:pt>
                <c:pt idx="12">
                  <c:v>44720</c:v>
                </c:pt>
                <c:pt idx="13">
                  <c:v>44721</c:v>
                </c:pt>
                <c:pt idx="14">
                  <c:v>44722</c:v>
                </c:pt>
                <c:pt idx="15">
                  <c:v>44725</c:v>
                </c:pt>
                <c:pt idx="16">
                  <c:v>44726</c:v>
                </c:pt>
                <c:pt idx="17">
                  <c:v>44727</c:v>
                </c:pt>
                <c:pt idx="18">
                  <c:v>44728</c:v>
                </c:pt>
                <c:pt idx="19">
                  <c:v>44729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44739</c:v>
                </c:pt>
                <c:pt idx="25">
                  <c:v>44740</c:v>
                </c:pt>
                <c:pt idx="26">
                  <c:v>44741</c:v>
                </c:pt>
                <c:pt idx="27">
                  <c:v>44742</c:v>
                </c:pt>
                <c:pt idx="28">
                  <c:v>44743</c:v>
                </c:pt>
                <c:pt idx="29">
                  <c:v>44747</c:v>
                </c:pt>
                <c:pt idx="30">
                  <c:v>44749</c:v>
                </c:pt>
                <c:pt idx="31">
                  <c:v>44750</c:v>
                </c:pt>
                <c:pt idx="32">
                  <c:v>44753</c:v>
                </c:pt>
                <c:pt idx="33">
                  <c:v>44754</c:v>
                </c:pt>
                <c:pt idx="34">
                  <c:v>44755</c:v>
                </c:pt>
                <c:pt idx="35">
                  <c:v>44756</c:v>
                </c:pt>
                <c:pt idx="36">
                  <c:v>44757</c:v>
                </c:pt>
                <c:pt idx="37">
                  <c:v>44760</c:v>
                </c:pt>
                <c:pt idx="38">
                  <c:v>44761</c:v>
                </c:pt>
                <c:pt idx="39">
                  <c:v>44762</c:v>
                </c:pt>
                <c:pt idx="40">
                  <c:v>44763</c:v>
                </c:pt>
                <c:pt idx="41">
                  <c:v>44764</c:v>
                </c:pt>
                <c:pt idx="42">
                  <c:v>44767</c:v>
                </c:pt>
                <c:pt idx="43">
                  <c:v>44768</c:v>
                </c:pt>
                <c:pt idx="44">
                  <c:v>44769</c:v>
                </c:pt>
                <c:pt idx="45">
                  <c:v>44770</c:v>
                </c:pt>
                <c:pt idx="46">
                  <c:v>44771</c:v>
                </c:pt>
                <c:pt idx="47">
                  <c:v>44774</c:v>
                </c:pt>
                <c:pt idx="48">
                  <c:v>44775</c:v>
                </c:pt>
                <c:pt idx="49">
                  <c:v>44776</c:v>
                </c:pt>
                <c:pt idx="50">
                  <c:v>44777</c:v>
                </c:pt>
                <c:pt idx="51">
                  <c:v>44778</c:v>
                </c:pt>
                <c:pt idx="52">
                  <c:v>44781</c:v>
                </c:pt>
                <c:pt idx="53">
                  <c:v>44782</c:v>
                </c:pt>
                <c:pt idx="54">
                  <c:v>44783</c:v>
                </c:pt>
                <c:pt idx="55">
                  <c:v>44784</c:v>
                </c:pt>
                <c:pt idx="56">
                  <c:v>44785</c:v>
                </c:pt>
                <c:pt idx="57">
                  <c:v>44788</c:v>
                </c:pt>
                <c:pt idx="58">
                  <c:v>44789</c:v>
                </c:pt>
                <c:pt idx="59">
                  <c:v>44790</c:v>
                </c:pt>
                <c:pt idx="60">
                  <c:v>44791</c:v>
                </c:pt>
                <c:pt idx="61">
                  <c:v>44792</c:v>
                </c:pt>
                <c:pt idx="62">
                  <c:v>44795</c:v>
                </c:pt>
                <c:pt idx="63">
                  <c:v>44796</c:v>
                </c:pt>
                <c:pt idx="64">
                  <c:v>44797</c:v>
                </c:pt>
                <c:pt idx="65">
                  <c:v>44798</c:v>
                </c:pt>
                <c:pt idx="66">
                  <c:v>44799</c:v>
                </c:pt>
                <c:pt idx="67">
                  <c:v>44802</c:v>
                </c:pt>
                <c:pt idx="68">
                  <c:v>44803</c:v>
                </c:pt>
                <c:pt idx="69">
                  <c:v>44804</c:v>
                </c:pt>
                <c:pt idx="70">
                  <c:v>44805</c:v>
                </c:pt>
                <c:pt idx="71">
                  <c:v>44806</c:v>
                </c:pt>
                <c:pt idx="72">
                  <c:v>44810</c:v>
                </c:pt>
                <c:pt idx="73">
                  <c:v>44811</c:v>
                </c:pt>
                <c:pt idx="74">
                  <c:v>44812</c:v>
                </c:pt>
                <c:pt idx="75">
                  <c:v>44813</c:v>
                </c:pt>
                <c:pt idx="76">
                  <c:v>44816</c:v>
                </c:pt>
                <c:pt idx="77">
                  <c:v>44817</c:v>
                </c:pt>
                <c:pt idx="78">
                  <c:v>44818</c:v>
                </c:pt>
                <c:pt idx="79">
                  <c:v>44819</c:v>
                </c:pt>
                <c:pt idx="80">
                  <c:v>44820</c:v>
                </c:pt>
                <c:pt idx="81">
                  <c:v>44823</c:v>
                </c:pt>
                <c:pt idx="82">
                  <c:v>44824</c:v>
                </c:pt>
                <c:pt idx="83">
                  <c:v>44825</c:v>
                </c:pt>
                <c:pt idx="84">
                  <c:v>44826</c:v>
                </c:pt>
                <c:pt idx="85">
                  <c:v>44827</c:v>
                </c:pt>
                <c:pt idx="86">
                  <c:v>44830</c:v>
                </c:pt>
                <c:pt idx="87">
                  <c:v>44831</c:v>
                </c:pt>
                <c:pt idx="88">
                  <c:v>44832</c:v>
                </c:pt>
                <c:pt idx="89">
                  <c:v>44833</c:v>
                </c:pt>
                <c:pt idx="90">
                  <c:v>44834</c:v>
                </c:pt>
                <c:pt idx="91">
                  <c:v>44837</c:v>
                </c:pt>
                <c:pt idx="92">
                  <c:v>44838</c:v>
                </c:pt>
                <c:pt idx="93">
                  <c:v>44839</c:v>
                </c:pt>
                <c:pt idx="94">
                  <c:v>44840</c:v>
                </c:pt>
                <c:pt idx="95">
                  <c:v>44841</c:v>
                </c:pt>
                <c:pt idx="96">
                  <c:v>44845</c:v>
                </c:pt>
                <c:pt idx="97">
                  <c:v>44846</c:v>
                </c:pt>
                <c:pt idx="98">
                  <c:v>44847</c:v>
                </c:pt>
                <c:pt idx="99">
                  <c:v>44848</c:v>
                </c:pt>
                <c:pt idx="100">
                  <c:v>44851</c:v>
                </c:pt>
                <c:pt idx="101">
                  <c:v>44852</c:v>
                </c:pt>
                <c:pt idx="102">
                  <c:v>44853</c:v>
                </c:pt>
                <c:pt idx="103">
                  <c:v>44854</c:v>
                </c:pt>
                <c:pt idx="104">
                  <c:v>44855</c:v>
                </c:pt>
                <c:pt idx="105">
                  <c:v>44858</c:v>
                </c:pt>
                <c:pt idx="106">
                  <c:v>44859</c:v>
                </c:pt>
                <c:pt idx="107">
                  <c:v>44860</c:v>
                </c:pt>
                <c:pt idx="108">
                  <c:v>44861</c:v>
                </c:pt>
                <c:pt idx="109">
                  <c:v>44862</c:v>
                </c:pt>
                <c:pt idx="110">
                  <c:v>44865</c:v>
                </c:pt>
                <c:pt idx="111">
                  <c:v>44866</c:v>
                </c:pt>
                <c:pt idx="112">
                  <c:v>44867</c:v>
                </c:pt>
                <c:pt idx="113">
                  <c:v>44868</c:v>
                </c:pt>
                <c:pt idx="114">
                  <c:v>44869</c:v>
                </c:pt>
                <c:pt idx="115">
                  <c:v>44872</c:v>
                </c:pt>
                <c:pt idx="116">
                  <c:v>44873</c:v>
                </c:pt>
                <c:pt idx="117">
                  <c:v>44874</c:v>
                </c:pt>
                <c:pt idx="118">
                  <c:v>44875</c:v>
                </c:pt>
                <c:pt idx="119">
                  <c:v>44879</c:v>
                </c:pt>
                <c:pt idx="120">
                  <c:v>44880</c:v>
                </c:pt>
                <c:pt idx="121">
                  <c:v>44881</c:v>
                </c:pt>
                <c:pt idx="122">
                  <c:v>44882</c:v>
                </c:pt>
                <c:pt idx="123">
                  <c:v>44883</c:v>
                </c:pt>
                <c:pt idx="124">
                  <c:v>44886</c:v>
                </c:pt>
                <c:pt idx="125">
                  <c:v>44887</c:v>
                </c:pt>
                <c:pt idx="126">
                  <c:v>44888</c:v>
                </c:pt>
                <c:pt idx="127">
                  <c:v>44890</c:v>
                </c:pt>
                <c:pt idx="128">
                  <c:v>44893</c:v>
                </c:pt>
                <c:pt idx="129">
                  <c:v>44894</c:v>
                </c:pt>
                <c:pt idx="130">
                  <c:v>44895</c:v>
                </c:pt>
                <c:pt idx="131">
                  <c:v>44896</c:v>
                </c:pt>
                <c:pt idx="132">
                  <c:v>44897</c:v>
                </c:pt>
                <c:pt idx="133">
                  <c:v>44900</c:v>
                </c:pt>
                <c:pt idx="134">
                  <c:v>44901</c:v>
                </c:pt>
                <c:pt idx="135">
                  <c:v>44902</c:v>
                </c:pt>
                <c:pt idx="136">
                  <c:v>44903</c:v>
                </c:pt>
                <c:pt idx="137">
                  <c:v>44904</c:v>
                </c:pt>
                <c:pt idx="138">
                  <c:v>44907</c:v>
                </c:pt>
                <c:pt idx="139">
                  <c:v>44908</c:v>
                </c:pt>
                <c:pt idx="140">
                  <c:v>44909</c:v>
                </c:pt>
                <c:pt idx="141">
                  <c:v>44910</c:v>
                </c:pt>
                <c:pt idx="142">
                  <c:v>44911</c:v>
                </c:pt>
                <c:pt idx="143">
                  <c:v>44914</c:v>
                </c:pt>
                <c:pt idx="144">
                  <c:v>44915</c:v>
                </c:pt>
                <c:pt idx="145">
                  <c:v>44916</c:v>
                </c:pt>
                <c:pt idx="146">
                  <c:v>44917</c:v>
                </c:pt>
                <c:pt idx="147">
                  <c:v>44918</c:v>
                </c:pt>
                <c:pt idx="148">
                  <c:v>44922</c:v>
                </c:pt>
                <c:pt idx="149">
                  <c:v>44923</c:v>
                </c:pt>
                <c:pt idx="150">
                  <c:v>44924</c:v>
                </c:pt>
                <c:pt idx="151">
                  <c:v>44925</c:v>
                </c:pt>
                <c:pt idx="152">
                  <c:v>44929</c:v>
                </c:pt>
                <c:pt idx="153">
                  <c:v>44930</c:v>
                </c:pt>
                <c:pt idx="154">
                  <c:v>44931</c:v>
                </c:pt>
                <c:pt idx="155">
                  <c:v>44932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44943</c:v>
                </c:pt>
                <c:pt idx="162">
                  <c:v>44944</c:v>
                </c:pt>
                <c:pt idx="163">
                  <c:v>44945</c:v>
                </c:pt>
                <c:pt idx="164">
                  <c:v>44946</c:v>
                </c:pt>
                <c:pt idx="165">
                  <c:v>44949</c:v>
                </c:pt>
                <c:pt idx="166">
                  <c:v>44950</c:v>
                </c:pt>
                <c:pt idx="167">
                  <c:v>44951</c:v>
                </c:pt>
                <c:pt idx="168">
                  <c:v>44952</c:v>
                </c:pt>
                <c:pt idx="169">
                  <c:v>44953</c:v>
                </c:pt>
                <c:pt idx="170">
                  <c:v>44956</c:v>
                </c:pt>
                <c:pt idx="171">
                  <c:v>44957</c:v>
                </c:pt>
                <c:pt idx="172">
                  <c:v>44958</c:v>
                </c:pt>
                <c:pt idx="173">
                  <c:v>44959</c:v>
                </c:pt>
                <c:pt idx="174">
                  <c:v>44960</c:v>
                </c:pt>
                <c:pt idx="175">
                  <c:v>44963</c:v>
                </c:pt>
                <c:pt idx="176">
                  <c:v>44964</c:v>
                </c:pt>
                <c:pt idx="177">
                  <c:v>44965</c:v>
                </c:pt>
                <c:pt idx="178">
                  <c:v>44966</c:v>
                </c:pt>
                <c:pt idx="179">
                  <c:v>44967</c:v>
                </c:pt>
                <c:pt idx="180">
                  <c:v>44970</c:v>
                </c:pt>
                <c:pt idx="181">
                  <c:v>44971</c:v>
                </c:pt>
                <c:pt idx="182">
                  <c:v>44972</c:v>
                </c:pt>
                <c:pt idx="183">
                  <c:v>44973</c:v>
                </c:pt>
                <c:pt idx="184">
                  <c:v>44974</c:v>
                </c:pt>
                <c:pt idx="185">
                  <c:v>44978</c:v>
                </c:pt>
                <c:pt idx="186">
                  <c:v>44979</c:v>
                </c:pt>
                <c:pt idx="187">
                  <c:v>44980</c:v>
                </c:pt>
                <c:pt idx="188">
                  <c:v>44981</c:v>
                </c:pt>
                <c:pt idx="189">
                  <c:v>44984</c:v>
                </c:pt>
                <c:pt idx="190">
                  <c:v>44985</c:v>
                </c:pt>
                <c:pt idx="191">
                  <c:v>44986</c:v>
                </c:pt>
                <c:pt idx="192">
                  <c:v>44987</c:v>
                </c:pt>
                <c:pt idx="193">
                  <c:v>44988</c:v>
                </c:pt>
                <c:pt idx="194">
                  <c:v>44991</c:v>
                </c:pt>
                <c:pt idx="195">
                  <c:v>44992</c:v>
                </c:pt>
                <c:pt idx="196">
                  <c:v>44993</c:v>
                </c:pt>
                <c:pt idx="197">
                  <c:v>44994</c:v>
                </c:pt>
                <c:pt idx="198">
                  <c:v>44995</c:v>
                </c:pt>
                <c:pt idx="199">
                  <c:v>44998</c:v>
                </c:pt>
                <c:pt idx="200">
                  <c:v>44999</c:v>
                </c:pt>
                <c:pt idx="201">
                  <c:v>45000</c:v>
                </c:pt>
                <c:pt idx="202">
                  <c:v>45001</c:v>
                </c:pt>
                <c:pt idx="203">
                  <c:v>45002</c:v>
                </c:pt>
                <c:pt idx="204">
                  <c:v>45005</c:v>
                </c:pt>
                <c:pt idx="205">
                  <c:v>45006</c:v>
                </c:pt>
                <c:pt idx="206">
                  <c:v>45007</c:v>
                </c:pt>
                <c:pt idx="207">
                  <c:v>45008</c:v>
                </c:pt>
                <c:pt idx="208">
                  <c:v>45009</c:v>
                </c:pt>
                <c:pt idx="209">
                  <c:v>45012</c:v>
                </c:pt>
                <c:pt idx="210">
                  <c:v>45013</c:v>
                </c:pt>
                <c:pt idx="211">
                  <c:v>45014</c:v>
                </c:pt>
                <c:pt idx="212">
                  <c:v>45015</c:v>
                </c:pt>
                <c:pt idx="213">
                  <c:v>45016</c:v>
                </c:pt>
                <c:pt idx="214">
                  <c:v>45019</c:v>
                </c:pt>
                <c:pt idx="215">
                  <c:v>45020</c:v>
                </c:pt>
                <c:pt idx="216">
                  <c:v>45021</c:v>
                </c:pt>
                <c:pt idx="217">
                  <c:v>45022</c:v>
                </c:pt>
                <c:pt idx="218">
                  <c:v>45026</c:v>
                </c:pt>
                <c:pt idx="219">
                  <c:v>45027</c:v>
                </c:pt>
                <c:pt idx="220">
                  <c:v>45028</c:v>
                </c:pt>
                <c:pt idx="221">
                  <c:v>45029</c:v>
                </c:pt>
                <c:pt idx="222">
                  <c:v>45030</c:v>
                </c:pt>
                <c:pt idx="223">
                  <c:v>45033</c:v>
                </c:pt>
                <c:pt idx="224">
                  <c:v>45034</c:v>
                </c:pt>
                <c:pt idx="225">
                  <c:v>45035</c:v>
                </c:pt>
                <c:pt idx="226">
                  <c:v>45036</c:v>
                </c:pt>
                <c:pt idx="227">
                  <c:v>45037</c:v>
                </c:pt>
                <c:pt idx="228">
                  <c:v>45040</c:v>
                </c:pt>
                <c:pt idx="229">
                  <c:v>45041</c:v>
                </c:pt>
                <c:pt idx="230">
                  <c:v>45042</c:v>
                </c:pt>
                <c:pt idx="231">
                  <c:v>45043</c:v>
                </c:pt>
                <c:pt idx="232">
                  <c:v>45044</c:v>
                </c:pt>
                <c:pt idx="233">
                  <c:v>45047</c:v>
                </c:pt>
                <c:pt idx="234">
                  <c:v>45048</c:v>
                </c:pt>
                <c:pt idx="235">
                  <c:v>45049</c:v>
                </c:pt>
                <c:pt idx="236">
                  <c:v>45050</c:v>
                </c:pt>
                <c:pt idx="237">
                  <c:v>45051</c:v>
                </c:pt>
                <c:pt idx="238">
                  <c:v>45054</c:v>
                </c:pt>
                <c:pt idx="239">
                  <c:v>45055</c:v>
                </c:pt>
                <c:pt idx="240">
                  <c:v>45056</c:v>
                </c:pt>
                <c:pt idx="241">
                  <c:v>45057</c:v>
                </c:pt>
                <c:pt idx="242">
                  <c:v>45058</c:v>
                </c:pt>
                <c:pt idx="243">
                  <c:v>45061</c:v>
                </c:pt>
                <c:pt idx="244">
                  <c:v>45062</c:v>
                </c:pt>
                <c:pt idx="245">
                  <c:v>45063</c:v>
                </c:pt>
                <c:pt idx="246">
                  <c:v>45064</c:v>
                </c:pt>
                <c:pt idx="247">
                  <c:v>45065</c:v>
                </c:pt>
                <c:pt idx="248">
                  <c:v>45068</c:v>
                </c:pt>
                <c:pt idx="249">
                  <c:v>45069</c:v>
                </c:pt>
                <c:pt idx="250">
                  <c:v>45070</c:v>
                </c:pt>
                <c:pt idx="251">
                  <c:v>45071</c:v>
                </c:pt>
                <c:pt idx="252">
                  <c:v>45072</c:v>
                </c:pt>
                <c:pt idx="253">
                  <c:v>45076</c:v>
                </c:pt>
                <c:pt idx="254">
                  <c:v>45077</c:v>
                </c:pt>
                <c:pt idx="255">
                  <c:v>45078</c:v>
                </c:pt>
                <c:pt idx="256">
                  <c:v>45079</c:v>
                </c:pt>
                <c:pt idx="257">
                  <c:v>45082</c:v>
                </c:pt>
                <c:pt idx="258">
                  <c:v>45083</c:v>
                </c:pt>
                <c:pt idx="259">
                  <c:v>45084</c:v>
                </c:pt>
                <c:pt idx="260">
                  <c:v>45085</c:v>
                </c:pt>
                <c:pt idx="261">
                  <c:v>45086</c:v>
                </c:pt>
                <c:pt idx="262">
                  <c:v>45089</c:v>
                </c:pt>
                <c:pt idx="263">
                  <c:v>45090</c:v>
                </c:pt>
                <c:pt idx="264">
                  <c:v>45091</c:v>
                </c:pt>
                <c:pt idx="265">
                  <c:v>45092</c:v>
                </c:pt>
                <c:pt idx="266">
                  <c:v>45093</c:v>
                </c:pt>
                <c:pt idx="267">
                  <c:v>45097</c:v>
                </c:pt>
                <c:pt idx="268">
                  <c:v>45098</c:v>
                </c:pt>
                <c:pt idx="269">
                  <c:v>45099</c:v>
                </c:pt>
                <c:pt idx="270">
                  <c:v>45100</c:v>
                </c:pt>
                <c:pt idx="271">
                  <c:v>45103</c:v>
                </c:pt>
                <c:pt idx="272">
                  <c:v>45104</c:v>
                </c:pt>
                <c:pt idx="273">
                  <c:v>45105</c:v>
                </c:pt>
                <c:pt idx="274">
                  <c:v>45106</c:v>
                </c:pt>
                <c:pt idx="275">
                  <c:v>45107</c:v>
                </c:pt>
                <c:pt idx="276">
                  <c:v>45110</c:v>
                </c:pt>
                <c:pt idx="277">
                  <c:v>45112</c:v>
                </c:pt>
                <c:pt idx="278">
                  <c:v>45113</c:v>
                </c:pt>
                <c:pt idx="279">
                  <c:v>45114</c:v>
                </c:pt>
                <c:pt idx="280">
                  <c:v>45117</c:v>
                </c:pt>
                <c:pt idx="281">
                  <c:v>45118</c:v>
                </c:pt>
                <c:pt idx="282">
                  <c:v>45119</c:v>
                </c:pt>
                <c:pt idx="283">
                  <c:v>45120</c:v>
                </c:pt>
                <c:pt idx="284">
                  <c:v>45121</c:v>
                </c:pt>
                <c:pt idx="285">
                  <c:v>45124</c:v>
                </c:pt>
                <c:pt idx="286">
                  <c:v>45125</c:v>
                </c:pt>
                <c:pt idx="287">
                  <c:v>45126</c:v>
                </c:pt>
                <c:pt idx="288">
                  <c:v>45127</c:v>
                </c:pt>
                <c:pt idx="289">
                  <c:v>45128</c:v>
                </c:pt>
                <c:pt idx="290">
                  <c:v>45131</c:v>
                </c:pt>
                <c:pt idx="291">
                  <c:v>45132</c:v>
                </c:pt>
                <c:pt idx="292">
                  <c:v>45133</c:v>
                </c:pt>
                <c:pt idx="293">
                  <c:v>45134</c:v>
                </c:pt>
                <c:pt idx="294">
                  <c:v>45135</c:v>
                </c:pt>
                <c:pt idx="295">
                  <c:v>45138</c:v>
                </c:pt>
                <c:pt idx="296">
                  <c:v>45139</c:v>
                </c:pt>
                <c:pt idx="297">
                  <c:v>45140</c:v>
                </c:pt>
                <c:pt idx="298">
                  <c:v>45141</c:v>
                </c:pt>
                <c:pt idx="299">
                  <c:v>45142</c:v>
                </c:pt>
                <c:pt idx="300">
                  <c:v>45145</c:v>
                </c:pt>
                <c:pt idx="301">
                  <c:v>45146</c:v>
                </c:pt>
                <c:pt idx="302">
                  <c:v>45147</c:v>
                </c:pt>
                <c:pt idx="303">
                  <c:v>45148</c:v>
                </c:pt>
                <c:pt idx="304">
                  <c:v>45149</c:v>
                </c:pt>
                <c:pt idx="305">
                  <c:v>45152</c:v>
                </c:pt>
                <c:pt idx="306">
                  <c:v>45153</c:v>
                </c:pt>
                <c:pt idx="307">
                  <c:v>45154</c:v>
                </c:pt>
                <c:pt idx="308">
                  <c:v>45155</c:v>
                </c:pt>
                <c:pt idx="309">
                  <c:v>45156</c:v>
                </c:pt>
                <c:pt idx="310">
                  <c:v>45159</c:v>
                </c:pt>
                <c:pt idx="311">
                  <c:v>45160</c:v>
                </c:pt>
                <c:pt idx="312">
                  <c:v>45161</c:v>
                </c:pt>
                <c:pt idx="313">
                  <c:v>45162</c:v>
                </c:pt>
                <c:pt idx="314">
                  <c:v>45163</c:v>
                </c:pt>
                <c:pt idx="315">
                  <c:v>45166</c:v>
                </c:pt>
                <c:pt idx="316">
                  <c:v>45167</c:v>
                </c:pt>
                <c:pt idx="317">
                  <c:v>45168</c:v>
                </c:pt>
                <c:pt idx="318">
                  <c:v>45169</c:v>
                </c:pt>
                <c:pt idx="319">
                  <c:v>45170</c:v>
                </c:pt>
                <c:pt idx="320">
                  <c:v>45174</c:v>
                </c:pt>
                <c:pt idx="321">
                  <c:v>45175</c:v>
                </c:pt>
                <c:pt idx="322">
                  <c:v>45176</c:v>
                </c:pt>
                <c:pt idx="323">
                  <c:v>45177</c:v>
                </c:pt>
                <c:pt idx="324">
                  <c:v>45180</c:v>
                </c:pt>
                <c:pt idx="325">
                  <c:v>45181</c:v>
                </c:pt>
                <c:pt idx="326">
                  <c:v>45182</c:v>
                </c:pt>
                <c:pt idx="327">
                  <c:v>45183</c:v>
                </c:pt>
                <c:pt idx="328">
                  <c:v>45184</c:v>
                </c:pt>
                <c:pt idx="329">
                  <c:v>45187</c:v>
                </c:pt>
                <c:pt idx="330">
                  <c:v>45188</c:v>
                </c:pt>
                <c:pt idx="331">
                  <c:v>45189</c:v>
                </c:pt>
                <c:pt idx="332">
                  <c:v>45190</c:v>
                </c:pt>
                <c:pt idx="333">
                  <c:v>45191</c:v>
                </c:pt>
                <c:pt idx="334">
                  <c:v>45194</c:v>
                </c:pt>
                <c:pt idx="335">
                  <c:v>45195</c:v>
                </c:pt>
                <c:pt idx="336">
                  <c:v>45196</c:v>
                </c:pt>
                <c:pt idx="337">
                  <c:v>45197</c:v>
                </c:pt>
                <c:pt idx="338">
                  <c:v>45198</c:v>
                </c:pt>
                <c:pt idx="339">
                  <c:v>45201</c:v>
                </c:pt>
                <c:pt idx="340">
                  <c:v>45202</c:v>
                </c:pt>
                <c:pt idx="341">
                  <c:v>45203</c:v>
                </c:pt>
                <c:pt idx="342">
                  <c:v>45204</c:v>
                </c:pt>
                <c:pt idx="343">
                  <c:v>45205</c:v>
                </c:pt>
                <c:pt idx="344">
                  <c:v>45209</c:v>
                </c:pt>
                <c:pt idx="345">
                  <c:v>45210</c:v>
                </c:pt>
                <c:pt idx="346">
                  <c:v>45211</c:v>
                </c:pt>
                <c:pt idx="347">
                  <c:v>45212</c:v>
                </c:pt>
                <c:pt idx="348">
                  <c:v>45215</c:v>
                </c:pt>
                <c:pt idx="349">
                  <c:v>45216</c:v>
                </c:pt>
                <c:pt idx="350">
                  <c:v>45217</c:v>
                </c:pt>
                <c:pt idx="351">
                  <c:v>45218</c:v>
                </c:pt>
                <c:pt idx="352">
                  <c:v>45219</c:v>
                </c:pt>
                <c:pt idx="353">
                  <c:v>45222</c:v>
                </c:pt>
                <c:pt idx="354">
                  <c:v>45223</c:v>
                </c:pt>
                <c:pt idx="355">
                  <c:v>45224</c:v>
                </c:pt>
                <c:pt idx="356">
                  <c:v>45225</c:v>
                </c:pt>
                <c:pt idx="357">
                  <c:v>45226</c:v>
                </c:pt>
                <c:pt idx="358">
                  <c:v>45229</c:v>
                </c:pt>
                <c:pt idx="359">
                  <c:v>45230</c:v>
                </c:pt>
                <c:pt idx="360">
                  <c:v>45231</c:v>
                </c:pt>
                <c:pt idx="361">
                  <c:v>45232</c:v>
                </c:pt>
                <c:pt idx="362">
                  <c:v>45233</c:v>
                </c:pt>
                <c:pt idx="363">
                  <c:v>45236</c:v>
                </c:pt>
                <c:pt idx="364">
                  <c:v>45237</c:v>
                </c:pt>
                <c:pt idx="365">
                  <c:v>45238</c:v>
                </c:pt>
                <c:pt idx="366">
                  <c:v>45239</c:v>
                </c:pt>
                <c:pt idx="367">
                  <c:v>45243</c:v>
                </c:pt>
                <c:pt idx="368">
                  <c:v>45244</c:v>
                </c:pt>
                <c:pt idx="369">
                  <c:v>45245</c:v>
                </c:pt>
                <c:pt idx="370">
                  <c:v>45246</c:v>
                </c:pt>
                <c:pt idx="371">
                  <c:v>45247</c:v>
                </c:pt>
                <c:pt idx="372">
                  <c:v>45250</c:v>
                </c:pt>
                <c:pt idx="373">
                  <c:v>45251</c:v>
                </c:pt>
                <c:pt idx="374">
                  <c:v>45252</c:v>
                </c:pt>
                <c:pt idx="375">
                  <c:v>45254</c:v>
                </c:pt>
                <c:pt idx="376">
                  <c:v>45257</c:v>
                </c:pt>
                <c:pt idx="377">
                  <c:v>45258</c:v>
                </c:pt>
                <c:pt idx="378">
                  <c:v>45259</c:v>
                </c:pt>
                <c:pt idx="379">
                  <c:v>45260</c:v>
                </c:pt>
                <c:pt idx="380">
                  <c:v>45261</c:v>
                </c:pt>
                <c:pt idx="381">
                  <c:v>45264</c:v>
                </c:pt>
                <c:pt idx="382">
                  <c:v>45265</c:v>
                </c:pt>
                <c:pt idx="383">
                  <c:v>45266</c:v>
                </c:pt>
                <c:pt idx="384">
                  <c:v>45267</c:v>
                </c:pt>
                <c:pt idx="385">
                  <c:v>45268</c:v>
                </c:pt>
                <c:pt idx="386">
                  <c:v>45271</c:v>
                </c:pt>
                <c:pt idx="387">
                  <c:v>45272</c:v>
                </c:pt>
                <c:pt idx="388">
                  <c:v>45273</c:v>
                </c:pt>
                <c:pt idx="389">
                  <c:v>45274</c:v>
                </c:pt>
                <c:pt idx="390">
                  <c:v>45275</c:v>
                </c:pt>
                <c:pt idx="391">
                  <c:v>45278</c:v>
                </c:pt>
                <c:pt idx="392">
                  <c:v>45279</c:v>
                </c:pt>
                <c:pt idx="393">
                  <c:v>45280</c:v>
                </c:pt>
                <c:pt idx="394">
                  <c:v>45281</c:v>
                </c:pt>
                <c:pt idx="395">
                  <c:v>45282</c:v>
                </c:pt>
                <c:pt idx="396">
                  <c:v>45286</c:v>
                </c:pt>
                <c:pt idx="397">
                  <c:v>45287</c:v>
                </c:pt>
                <c:pt idx="398">
                  <c:v>45288</c:v>
                </c:pt>
                <c:pt idx="399">
                  <c:v>45289</c:v>
                </c:pt>
                <c:pt idx="400">
                  <c:v>45293</c:v>
                </c:pt>
                <c:pt idx="401">
                  <c:v>45294</c:v>
                </c:pt>
                <c:pt idx="402">
                  <c:v>45295</c:v>
                </c:pt>
                <c:pt idx="403">
                  <c:v>45296</c:v>
                </c:pt>
                <c:pt idx="404">
                  <c:v>45299</c:v>
                </c:pt>
                <c:pt idx="405">
                  <c:v>45300</c:v>
                </c:pt>
                <c:pt idx="406">
                  <c:v>45301</c:v>
                </c:pt>
                <c:pt idx="407">
                  <c:v>45302</c:v>
                </c:pt>
                <c:pt idx="408">
                  <c:v>45303</c:v>
                </c:pt>
                <c:pt idx="409">
                  <c:v>45307</c:v>
                </c:pt>
                <c:pt idx="410">
                  <c:v>45308</c:v>
                </c:pt>
                <c:pt idx="411">
                  <c:v>45309</c:v>
                </c:pt>
                <c:pt idx="412">
                  <c:v>45310</c:v>
                </c:pt>
                <c:pt idx="413">
                  <c:v>45313</c:v>
                </c:pt>
                <c:pt idx="414">
                  <c:v>45314</c:v>
                </c:pt>
                <c:pt idx="415">
                  <c:v>45315</c:v>
                </c:pt>
                <c:pt idx="416">
                  <c:v>45316</c:v>
                </c:pt>
                <c:pt idx="417">
                  <c:v>45317</c:v>
                </c:pt>
                <c:pt idx="418">
                  <c:v>45320</c:v>
                </c:pt>
                <c:pt idx="419">
                  <c:v>45321</c:v>
                </c:pt>
                <c:pt idx="420">
                  <c:v>45322</c:v>
                </c:pt>
                <c:pt idx="421">
                  <c:v>45323</c:v>
                </c:pt>
                <c:pt idx="422">
                  <c:v>45324</c:v>
                </c:pt>
                <c:pt idx="423">
                  <c:v>45327</c:v>
                </c:pt>
                <c:pt idx="424">
                  <c:v>45328</c:v>
                </c:pt>
                <c:pt idx="425">
                  <c:v>45329</c:v>
                </c:pt>
                <c:pt idx="426">
                  <c:v>45330</c:v>
                </c:pt>
                <c:pt idx="427">
                  <c:v>45331</c:v>
                </c:pt>
                <c:pt idx="428">
                  <c:v>45334</c:v>
                </c:pt>
                <c:pt idx="429">
                  <c:v>45335</c:v>
                </c:pt>
                <c:pt idx="430">
                  <c:v>45336</c:v>
                </c:pt>
                <c:pt idx="431">
                  <c:v>45337</c:v>
                </c:pt>
                <c:pt idx="432">
                  <c:v>45338</c:v>
                </c:pt>
                <c:pt idx="433">
                  <c:v>45342</c:v>
                </c:pt>
                <c:pt idx="434">
                  <c:v>45343</c:v>
                </c:pt>
                <c:pt idx="435">
                  <c:v>45344</c:v>
                </c:pt>
                <c:pt idx="436">
                  <c:v>45345</c:v>
                </c:pt>
                <c:pt idx="437">
                  <c:v>45348</c:v>
                </c:pt>
                <c:pt idx="438">
                  <c:v>45349</c:v>
                </c:pt>
                <c:pt idx="439">
                  <c:v>45350</c:v>
                </c:pt>
                <c:pt idx="440">
                  <c:v>45351</c:v>
                </c:pt>
                <c:pt idx="441">
                  <c:v>45352</c:v>
                </c:pt>
                <c:pt idx="442">
                  <c:v>45355</c:v>
                </c:pt>
                <c:pt idx="443">
                  <c:v>45356</c:v>
                </c:pt>
                <c:pt idx="444">
                  <c:v>45357</c:v>
                </c:pt>
                <c:pt idx="445">
                  <c:v>45358</c:v>
                </c:pt>
                <c:pt idx="446">
                  <c:v>45359</c:v>
                </c:pt>
                <c:pt idx="447">
                  <c:v>45362</c:v>
                </c:pt>
                <c:pt idx="448">
                  <c:v>45363</c:v>
                </c:pt>
                <c:pt idx="449">
                  <c:v>45364</c:v>
                </c:pt>
                <c:pt idx="450">
                  <c:v>45365</c:v>
                </c:pt>
                <c:pt idx="451">
                  <c:v>45366</c:v>
                </c:pt>
                <c:pt idx="452">
                  <c:v>45369</c:v>
                </c:pt>
                <c:pt idx="453">
                  <c:v>45370</c:v>
                </c:pt>
                <c:pt idx="454">
                  <c:v>45371</c:v>
                </c:pt>
                <c:pt idx="455">
                  <c:v>45372</c:v>
                </c:pt>
                <c:pt idx="456">
                  <c:v>45373</c:v>
                </c:pt>
                <c:pt idx="457">
                  <c:v>45376</c:v>
                </c:pt>
                <c:pt idx="458">
                  <c:v>45377</c:v>
                </c:pt>
                <c:pt idx="459">
                  <c:v>45378</c:v>
                </c:pt>
                <c:pt idx="460">
                  <c:v>45379</c:v>
                </c:pt>
                <c:pt idx="461">
                  <c:v>45383</c:v>
                </c:pt>
                <c:pt idx="462">
                  <c:v>45384</c:v>
                </c:pt>
                <c:pt idx="463">
                  <c:v>45385</c:v>
                </c:pt>
                <c:pt idx="464">
                  <c:v>45386</c:v>
                </c:pt>
                <c:pt idx="465">
                  <c:v>45387</c:v>
                </c:pt>
                <c:pt idx="466">
                  <c:v>45390</c:v>
                </c:pt>
                <c:pt idx="467">
                  <c:v>45391</c:v>
                </c:pt>
                <c:pt idx="468">
                  <c:v>45392</c:v>
                </c:pt>
                <c:pt idx="469">
                  <c:v>45393</c:v>
                </c:pt>
                <c:pt idx="470">
                  <c:v>45394</c:v>
                </c:pt>
                <c:pt idx="471">
                  <c:v>45397</c:v>
                </c:pt>
                <c:pt idx="472">
                  <c:v>45398</c:v>
                </c:pt>
                <c:pt idx="473">
                  <c:v>45399</c:v>
                </c:pt>
                <c:pt idx="474">
                  <c:v>45400</c:v>
                </c:pt>
                <c:pt idx="475">
                  <c:v>45401</c:v>
                </c:pt>
                <c:pt idx="476">
                  <c:v>45404</c:v>
                </c:pt>
                <c:pt idx="477">
                  <c:v>45405</c:v>
                </c:pt>
                <c:pt idx="478">
                  <c:v>45406</c:v>
                </c:pt>
                <c:pt idx="479">
                  <c:v>45407</c:v>
                </c:pt>
                <c:pt idx="480">
                  <c:v>45408</c:v>
                </c:pt>
                <c:pt idx="481">
                  <c:v>45411</c:v>
                </c:pt>
                <c:pt idx="482">
                  <c:v>45412</c:v>
                </c:pt>
              </c:numCache>
            </c:numRef>
          </c:cat>
          <c:val>
            <c:numRef>
              <c:f>Sheet1!$L$4:$L$486</c:f>
              <c:numCache>
                <c:formatCode>0.00</c:formatCode>
                <c:ptCount val="483"/>
                <c:pt idx="0">
                  <c:v>100</c:v>
                </c:pt>
                <c:pt idx="1">
                  <c:v>100</c:v>
                </c:pt>
                <c:pt idx="2">
                  <c:v>99.187920238282487</c:v>
                </c:pt>
                <c:pt idx="3">
                  <c:v>99.187920238282487</c:v>
                </c:pt>
                <c:pt idx="4">
                  <c:v>99.187920238282487</c:v>
                </c:pt>
                <c:pt idx="5">
                  <c:v>101.64205384278864</c:v>
                </c:pt>
                <c:pt idx="6">
                  <c:v>101.64205384278864</c:v>
                </c:pt>
                <c:pt idx="7">
                  <c:v>101.64205384278864</c:v>
                </c:pt>
                <c:pt idx="8">
                  <c:v>101.64205384278864</c:v>
                </c:pt>
                <c:pt idx="9">
                  <c:v>101.64205384278864</c:v>
                </c:pt>
                <c:pt idx="10">
                  <c:v>101.64205384278864</c:v>
                </c:pt>
                <c:pt idx="11">
                  <c:v>101.64205384278864</c:v>
                </c:pt>
                <c:pt idx="12">
                  <c:v>101.64205384278864</c:v>
                </c:pt>
                <c:pt idx="13">
                  <c:v>101.64205384278864</c:v>
                </c:pt>
                <c:pt idx="14">
                  <c:v>98.683222823779317</c:v>
                </c:pt>
                <c:pt idx="15">
                  <c:v>98.683222823779317</c:v>
                </c:pt>
                <c:pt idx="16">
                  <c:v>98.310823944539635</c:v>
                </c:pt>
                <c:pt idx="17">
                  <c:v>99.745425120640846</c:v>
                </c:pt>
                <c:pt idx="18">
                  <c:v>99.745425120640846</c:v>
                </c:pt>
                <c:pt idx="19">
                  <c:v>99.745425120640846</c:v>
                </c:pt>
                <c:pt idx="20">
                  <c:v>102.18691805764919</c:v>
                </c:pt>
                <c:pt idx="21">
                  <c:v>102.18691805764919</c:v>
                </c:pt>
                <c:pt idx="22">
                  <c:v>102.18691805764919</c:v>
                </c:pt>
                <c:pt idx="23">
                  <c:v>102.18691805764919</c:v>
                </c:pt>
                <c:pt idx="24">
                  <c:v>102.18691805764919</c:v>
                </c:pt>
                <c:pt idx="25">
                  <c:v>102.18691805764919</c:v>
                </c:pt>
                <c:pt idx="26">
                  <c:v>102.18691805764919</c:v>
                </c:pt>
                <c:pt idx="27">
                  <c:v>102.18691805764919</c:v>
                </c:pt>
                <c:pt idx="28">
                  <c:v>102.18691805764919</c:v>
                </c:pt>
                <c:pt idx="29">
                  <c:v>102.18691805764919</c:v>
                </c:pt>
                <c:pt idx="30">
                  <c:v>102.18691805764919</c:v>
                </c:pt>
                <c:pt idx="31">
                  <c:v>102.18691805764919</c:v>
                </c:pt>
                <c:pt idx="32">
                  <c:v>102.18691805764919</c:v>
                </c:pt>
                <c:pt idx="33">
                  <c:v>102.18691805764919</c:v>
                </c:pt>
                <c:pt idx="34">
                  <c:v>102.18691805764919</c:v>
                </c:pt>
                <c:pt idx="35">
                  <c:v>102.18691805764919</c:v>
                </c:pt>
                <c:pt idx="36">
                  <c:v>102.18691805764919</c:v>
                </c:pt>
                <c:pt idx="37">
                  <c:v>101.3322704538496</c:v>
                </c:pt>
                <c:pt idx="38">
                  <c:v>101.3322704538496</c:v>
                </c:pt>
                <c:pt idx="39">
                  <c:v>101.3322704538496</c:v>
                </c:pt>
                <c:pt idx="40">
                  <c:v>101.3322704538496</c:v>
                </c:pt>
                <c:pt idx="41">
                  <c:v>101.3322704538496</c:v>
                </c:pt>
                <c:pt idx="42">
                  <c:v>101.3322704538496</c:v>
                </c:pt>
                <c:pt idx="43">
                  <c:v>101.3322704538496</c:v>
                </c:pt>
                <c:pt idx="44">
                  <c:v>103.98274506288718</c:v>
                </c:pt>
                <c:pt idx="45">
                  <c:v>103.98274506288718</c:v>
                </c:pt>
                <c:pt idx="46">
                  <c:v>103.98274506288718</c:v>
                </c:pt>
                <c:pt idx="47">
                  <c:v>103.68919302579771</c:v>
                </c:pt>
                <c:pt idx="48">
                  <c:v>103.68919302579771</c:v>
                </c:pt>
                <c:pt idx="49">
                  <c:v>103.68919302579771</c:v>
                </c:pt>
                <c:pt idx="50">
                  <c:v>103.60859125148023</c:v>
                </c:pt>
                <c:pt idx="51">
                  <c:v>103.60859125148023</c:v>
                </c:pt>
                <c:pt idx="52">
                  <c:v>103.60859125148023</c:v>
                </c:pt>
                <c:pt idx="53">
                  <c:v>103.60859125148023</c:v>
                </c:pt>
                <c:pt idx="54">
                  <c:v>103.60859125148023</c:v>
                </c:pt>
                <c:pt idx="55">
                  <c:v>103.60859125148023</c:v>
                </c:pt>
                <c:pt idx="56">
                  <c:v>103.60859125148023</c:v>
                </c:pt>
                <c:pt idx="57">
                  <c:v>103.60859125148023</c:v>
                </c:pt>
                <c:pt idx="58">
                  <c:v>103.60859125148023</c:v>
                </c:pt>
                <c:pt idx="59">
                  <c:v>103.60859125148023</c:v>
                </c:pt>
                <c:pt idx="60">
                  <c:v>103.60859125148023</c:v>
                </c:pt>
                <c:pt idx="61">
                  <c:v>103.60859125148023</c:v>
                </c:pt>
                <c:pt idx="62">
                  <c:v>103.60859125148023</c:v>
                </c:pt>
                <c:pt idx="63">
                  <c:v>103.60859125148023</c:v>
                </c:pt>
                <c:pt idx="64">
                  <c:v>103.60859125148023</c:v>
                </c:pt>
                <c:pt idx="65">
                  <c:v>105.06860264767816</c:v>
                </c:pt>
                <c:pt idx="66">
                  <c:v>105.06860264767816</c:v>
                </c:pt>
                <c:pt idx="67">
                  <c:v>104.36817795907216</c:v>
                </c:pt>
                <c:pt idx="68">
                  <c:v>103.21718945583092</c:v>
                </c:pt>
                <c:pt idx="69">
                  <c:v>102.41033809448703</c:v>
                </c:pt>
                <c:pt idx="70">
                  <c:v>102.41033809448703</c:v>
                </c:pt>
                <c:pt idx="71">
                  <c:v>102.41033809448703</c:v>
                </c:pt>
                <c:pt idx="72">
                  <c:v>101.99096192425642</c:v>
                </c:pt>
                <c:pt idx="73">
                  <c:v>101.99096192425642</c:v>
                </c:pt>
                <c:pt idx="74">
                  <c:v>101.99096192425642</c:v>
                </c:pt>
                <c:pt idx="75">
                  <c:v>103.54851178100223</c:v>
                </c:pt>
                <c:pt idx="76">
                  <c:v>104.64449747455271</c:v>
                </c:pt>
                <c:pt idx="77">
                  <c:v>104.64449747455271</c:v>
                </c:pt>
                <c:pt idx="78">
                  <c:v>104.99892965216155</c:v>
                </c:pt>
                <c:pt idx="79">
                  <c:v>104.99892965216155</c:v>
                </c:pt>
                <c:pt idx="80">
                  <c:v>104.99892965216155</c:v>
                </c:pt>
                <c:pt idx="81">
                  <c:v>104.99892965216155</c:v>
                </c:pt>
                <c:pt idx="82">
                  <c:v>104.99892965216155</c:v>
                </c:pt>
                <c:pt idx="83">
                  <c:v>104.99892965216155</c:v>
                </c:pt>
                <c:pt idx="84">
                  <c:v>104.99892965216155</c:v>
                </c:pt>
                <c:pt idx="85">
                  <c:v>103.18952310043478</c:v>
                </c:pt>
                <c:pt idx="86">
                  <c:v>103.18952310043478</c:v>
                </c:pt>
                <c:pt idx="87">
                  <c:v>103.18952310043478</c:v>
                </c:pt>
                <c:pt idx="88">
                  <c:v>103.18952310043478</c:v>
                </c:pt>
                <c:pt idx="89">
                  <c:v>101.00949605076184</c:v>
                </c:pt>
                <c:pt idx="90">
                  <c:v>99.487616703683798</c:v>
                </c:pt>
                <c:pt idx="91">
                  <c:v>99.487616703683798</c:v>
                </c:pt>
                <c:pt idx="92">
                  <c:v>102.53031619427122</c:v>
                </c:pt>
                <c:pt idx="93">
                  <c:v>102.32341527014349</c:v>
                </c:pt>
                <c:pt idx="94">
                  <c:v>102.32341527014349</c:v>
                </c:pt>
                <c:pt idx="95">
                  <c:v>102.32341527014349</c:v>
                </c:pt>
                <c:pt idx="96">
                  <c:v>100.8946944272455</c:v>
                </c:pt>
                <c:pt idx="97">
                  <c:v>100.8946944272455</c:v>
                </c:pt>
                <c:pt idx="98">
                  <c:v>100.8946944272455</c:v>
                </c:pt>
                <c:pt idx="99">
                  <c:v>98.507257212409343</c:v>
                </c:pt>
                <c:pt idx="100">
                  <c:v>101.11573453553737</c:v>
                </c:pt>
                <c:pt idx="101">
                  <c:v>101.11573453553737</c:v>
                </c:pt>
                <c:pt idx="102">
                  <c:v>101.11573453553737</c:v>
                </c:pt>
                <c:pt idx="103">
                  <c:v>101.11573453553737</c:v>
                </c:pt>
                <c:pt idx="104">
                  <c:v>101.11573453553737</c:v>
                </c:pt>
                <c:pt idx="105">
                  <c:v>102.31718933270324</c:v>
                </c:pt>
                <c:pt idx="106">
                  <c:v>102.31718933270324</c:v>
                </c:pt>
                <c:pt idx="107">
                  <c:v>102.31718933270324</c:v>
                </c:pt>
                <c:pt idx="108">
                  <c:v>102.31718933270324</c:v>
                </c:pt>
                <c:pt idx="109">
                  <c:v>102.31718933270324</c:v>
                </c:pt>
                <c:pt idx="110">
                  <c:v>102.31718933270324</c:v>
                </c:pt>
                <c:pt idx="111">
                  <c:v>102.31718933270324</c:v>
                </c:pt>
                <c:pt idx="112">
                  <c:v>102.31718933270324</c:v>
                </c:pt>
                <c:pt idx="113">
                  <c:v>102.31718933270324</c:v>
                </c:pt>
                <c:pt idx="114">
                  <c:v>102.31718933270324</c:v>
                </c:pt>
                <c:pt idx="115">
                  <c:v>102.31718933270324</c:v>
                </c:pt>
                <c:pt idx="116">
                  <c:v>102.88994999043697</c:v>
                </c:pt>
                <c:pt idx="117">
                  <c:v>100.75211424075169</c:v>
                </c:pt>
                <c:pt idx="118">
                  <c:v>100.75211424075169</c:v>
                </c:pt>
                <c:pt idx="119">
                  <c:v>100.75211424075169</c:v>
                </c:pt>
                <c:pt idx="120">
                  <c:v>100.75211424075169</c:v>
                </c:pt>
                <c:pt idx="121">
                  <c:v>99.920703109266171</c:v>
                </c:pt>
                <c:pt idx="122">
                  <c:v>99.920703109266171</c:v>
                </c:pt>
                <c:pt idx="123">
                  <c:v>99.920703109266171</c:v>
                </c:pt>
                <c:pt idx="124">
                  <c:v>99.920703109266171</c:v>
                </c:pt>
                <c:pt idx="125">
                  <c:v>99.920703109266171</c:v>
                </c:pt>
                <c:pt idx="126">
                  <c:v>99.920703109266171</c:v>
                </c:pt>
                <c:pt idx="127">
                  <c:v>99.920703109266171</c:v>
                </c:pt>
                <c:pt idx="128">
                  <c:v>99.920703109266171</c:v>
                </c:pt>
                <c:pt idx="129">
                  <c:v>99.920703109266171</c:v>
                </c:pt>
                <c:pt idx="130">
                  <c:v>99.920703109266171</c:v>
                </c:pt>
                <c:pt idx="131">
                  <c:v>99.834008588077694</c:v>
                </c:pt>
                <c:pt idx="132">
                  <c:v>99.834008588077694</c:v>
                </c:pt>
                <c:pt idx="133">
                  <c:v>99.834008588077694</c:v>
                </c:pt>
                <c:pt idx="134">
                  <c:v>99.834008588077694</c:v>
                </c:pt>
                <c:pt idx="135">
                  <c:v>99.834008588077694</c:v>
                </c:pt>
                <c:pt idx="136">
                  <c:v>99.834008588077694</c:v>
                </c:pt>
                <c:pt idx="137">
                  <c:v>99.834008588077694</c:v>
                </c:pt>
                <c:pt idx="138">
                  <c:v>99.834008588077694</c:v>
                </c:pt>
                <c:pt idx="139">
                  <c:v>99.834008588077694</c:v>
                </c:pt>
                <c:pt idx="140">
                  <c:v>99.834008588077694</c:v>
                </c:pt>
                <c:pt idx="141">
                  <c:v>99.834008588077694</c:v>
                </c:pt>
                <c:pt idx="142">
                  <c:v>99.834008588077694</c:v>
                </c:pt>
                <c:pt idx="143">
                  <c:v>99.834008588077694</c:v>
                </c:pt>
                <c:pt idx="144">
                  <c:v>99.834008588077694</c:v>
                </c:pt>
                <c:pt idx="145">
                  <c:v>99.834008588077694</c:v>
                </c:pt>
                <c:pt idx="146">
                  <c:v>99.834008588077694</c:v>
                </c:pt>
                <c:pt idx="147">
                  <c:v>99.834008588077694</c:v>
                </c:pt>
                <c:pt idx="148">
                  <c:v>99.834008588077694</c:v>
                </c:pt>
                <c:pt idx="149">
                  <c:v>99.834008588077694</c:v>
                </c:pt>
                <c:pt idx="150">
                  <c:v>101.57724332146584</c:v>
                </c:pt>
                <c:pt idx="151">
                  <c:v>101.57724332146584</c:v>
                </c:pt>
                <c:pt idx="152">
                  <c:v>101.57724332146584</c:v>
                </c:pt>
                <c:pt idx="153">
                  <c:v>102.34303116996048</c:v>
                </c:pt>
                <c:pt idx="154">
                  <c:v>102.34303116996048</c:v>
                </c:pt>
                <c:pt idx="155">
                  <c:v>102.34303116996048</c:v>
                </c:pt>
                <c:pt idx="156">
                  <c:v>102.34303116996048</c:v>
                </c:pt>
                <c:pt idx="157">
                  <c:v>102.34303116996048</c:v>
                </c:pt>
                <c:pt idx="158">
                  <c:v>102.34303116996048</c:v>
                </c:pt>
                <c:pt idx="159">
                  <c:v>102.34303116996048</c:v>
                </c:pt>
                <c:pt idx="160">
                  <c:v>102.34303116996048</c:v>
                </c:pt>
                <c:pt idx="161">
                  <c:v>102.34303116996048</c:v>
                </c:pt>
                <c:pt idx="162">
                  <c:v>102.34303116996048</c:v>
                </c:pt>
                <c:pt idx="163">
                  <c:v>102.34303116996048</c:v>
                </c:pt>
                <c:pt idx="164">
                  <c:v>102.34303116996048</c:v>
                </c:pt>
                <c:pt idx="165">
                  <c:v>102.34303116996048</c:v>
                </c:pt>
                <c:pt idx="166">
                  <c:v>102.34303116996048</c:v>
                </c:pt>
                <c:pt idx="167">
                  <c:v>102.34303116996048</c:v>
                </c:pt>
                <c:pt idx="168">
                  <c:v>102.34303116996048</c:v>
                </c:pt>
                <c:pt idx="169">
                  <c:v>102.34303116996048</c:v>
                </c:pt>
                <c:pt idx="170">
                  <c:v>102.34303116996048</c:v>
                </c:pt>
                <c:pt idx="171">
                  <c:v>102.34303116996048</c:v>
                </c:pt>
                <c:pt idx="172">
                  <c:v>102.34303116996048</c:v>
                </c:pt>
                <c:pt idx="173">
                  <c:v>102.34303116996048</c:v>
                </c:pt>
                <c:pt idx="174">
                  <c:v>102.34303116996048</c:v>
                </c:pt>
                <c:pt idx="175">
                  <c:v>102.34303116996048</c:v>
                </c:pt>
                <c:pt idx="176">
                  <c:v>102.34303116996048</c:v>
                </c:pt>
                <c:pt idx="177">
                  <c:v>102.34303116996048</c:v>
                </c:pt>
                <c:pt idx="178">
                  <c:v>102.34303116996048</c:v>
                </c:pt>
                <c:pt idx="179">
                  <c:v>102.34303116996048</c:v>
                </c:pt>
                <c:pt idx="180">
                  <c:v>102.34303116996048</c:v>
                </c:pt>
                <c:pt idx="181">
                  <c:v>102.34303116996048</c:v>
                </c:pt>
                <c:pt idx="182">
                  <c:v>102.34303116996048</c:v>
                </c:pt>
                <c:pt idx="183">
                  <c:v>102.34303116996048</c:v>
                </c:pt>
                <c:pt idx="184">
                  <c:v>102.34303116996048</c:v>
                </c:pt>
                <c:pt idx="185">
                  <c:v>102.34303116996048</c:v>
                </c:pt>
                <c:pt idx="186">
                  <c:v>102.34303116996048</c:v>
                </c:pt>
                <c:pt idx="187">
                  <c:v>102.34303116996048</c:v>
                </c:pt>
                <c:pt idx="188">
                  <c:v>102.34303116996048</c:v>
                </c:pt>
                <c:pt idx="189">
                  <c:v>102.34303116996048</c:v>
                </c:pt>
                <c:pt idx="190">
                  <c:v>102.34303116996048</c:v>
                </c:pt>
                <c:pt idx="191">
                  <c:v>101.85943324257263</c:v>
                </c:pt>
                <c:pt idx="192">
                  <c:v>101.85943324257263</c:v>
                </c:pt>
                <c:pt idx="193">
                  <c:v>101.85943324257263</c:v>
                </c:pt>
                <c:pt idx="194">
                  <c:v>101.85943324257263</c:v>
                </c:pt>
                <c:pt idx="195">
                  <c:v>101.85943324257263</c:v>
                </c:pt>
                <c:pt idx="196">
                  <c:v>101.85943324257263</c:v>
                </c:pt>
                <c:pt idx="197">
                  <c:v>101.85943324257263</c:v>
                </c:pt>
                <c:pt idx="198">
                  <c:v>101.85943324257263</c:v>
                </c:pt>
                <c:pt idx="199">
                  <c:v>101.705649842456</c:v>
                </c:pt>
                <c:pt idx="200">
                  <c:v>101.705649842456</c:v>
                </c:pt>
                <c:pt idx="201">
                  <c:v>101.705649842456</c:v>
                </c:pt>
                <c:pt idx="202">
                  <c:v>101.705649842456</c:v>
                </c:pt>
                <c:pt idx="203">
                  <c:v>101.705649842456</c:v>
                </c:pt>
                <c:pt idx="204">
                  <c:v>101.705649842456</c:v>
                </c:pt>
                <c:pt idx="205">
                  <c:v>101.705649842456</c:v>
                </c:pt>
                <c:pt idx="206">
                  <c:v>101.705649842456</c:v>
                </c:pt>
                <c:pt idx="207">
                  <c:v>101.705649842456</c:v>
                </c:pt>
                <c:pt idx="208">
                  <c:v>101.705649842456</c:v>
                </c:pt>
                <c:pt idx="209">
                  <c:v>101.705649842456</c:v>
                </c:pt>
                <c:pt idx="210">
                  <c:v>101.705649842456</c:v>
                </c:pt>
                <c:pt idx="211">
                  <c:v>101.705649842456</c:v>
                </c:pt>
                <c:pt idx="212">
                  <c:v>102.28692502965518</c:v>
                </c:pt>
                <c:pt idx="213">
                  <c:v>103.76359456715191</c:v>
                </c:pt>
                <c:pt idx="214">
                  <c:v>103.76359456715191</c:v>
                </c:pt>
                <c:pt idx="215">
                  <c:v>103.76359456715191</c:v>
                </c:pt>
                <c:pt idx="216">
                  <c:v>103.50497724183845</c:v>
                </c:pt>
                <c:pt idx="217">
                  <c:v>103.50497724183845</c:v>
                </c:pt>
                <c:pt idx="218">
                  <c:v>103.60809956091418</c:v>
                </c:pt>
                <c:pt idx="219">
                  <c:v>103.60809956091418</c:v>
                </c:pt>
                <c:pt idx="220">
                  <c:v>103.60809956091418</c:v>
                </c:pt>
                <c:pt idx="221">
                  <c:v>103.60809956091418</c:v>
                </c:pt>
                <c:pt idx="222">
                  <c:v>103.60809956091418</c:v>
                </c:pt>
                <c:pt idx="223">
                  <c:v>103.95064419448066</c:v>
                </c:pt>
                <c:pt idx="224">
                  <c:v>103.95064419448066</c:v>
                </c:pt>
                <c:pt idx="225">
                  <c:v>103.95064419448066</c:v>
                </c:pt>
                <c:pt idx="226">
                  <c:v>103.95064419448066</c:v>
                </c:pt>
                <c:pt idx="227">
                  <c:v>103.95064419448066</c:v>
                </c:pt>
                <c:pt idx="228">
                  <c:v>103.95064419448066</c:v>
                </c:pt>
                <c:pt idx="229">
                  <c:v>103.95064419448066</c:v>
                </c:pt>
                <c:pt idx="230">
                  <c:v>103.95064419448066</c:v>
                </c:pt>
                <c:pt idx="231">
                  <c:v>105.98455806254002</c:v>
                </c:pt>
                <c:pt idx="232">
                  <c:v>105.98455806254002</c:v>
                </c:pt>
                <c:pt idx="233">
                  <c:v>105.94363673681026</c:v>
                </c:pt>
                <c:pt idx="234">
                  <c:v>105.94363673681026</c:v>
                </c:pt>
                <c:pt idx="235">
                  <c:v>105.20221084726693</c:v>
                </c:pt>
                <c:pt idx="236">
                  <c:v>105.20221084726693</c:v>
                </c:pt>
                <c:pt idx="237">
                  <c:v>107.14579553829766</c:v>
                </c:pt>
                <c:pt idx="238">
                  <c:v>107.19423922371429</c:v>
                </c:pt>
                <c:pt idx="239">
                  <c:v>106.70335164381368</c:v>
                </c:pt>
                <c:pt idx="240">
                  <c:v>106.70335164381368</c:v>
                </c:pt>
                <c:pt idx="241">
                  <c:v>106.70335164381368</c:v>
                </c:pt>
                <c:pt idx="242">
                  <c:v>106.53440749788592</c:v>
                </c:pt>
                <c:pt idx="243">
                  <c:v>106.53440749788592</c:v>
                </c:pt>
                <c:pt idx="244">
                  <c:v>106.53440749788592</c:v>
                </c:pt>
                <c:pt idx="245">
                  <c:v>106.53440749788592</c:v>
                </c:pt>
                <c:pt idx="246">
                  <c:v>107.54063015954129</c:v>
                </c:pt>
                <c:pt idx="247">
                  <c:v>107.54063015954129</c:v>
                </c:pt>
                <c:pt idx="248">
                  <c:v>107.55730268849292</c:v>
                </c:pt>
                <c:pt idx="249">
                  <c:v>106.35029176082833</c:v>
                </c:pt>
                <c:pt idx="250">
                  <c:v>106.35029176082833</c:v>
                </c:pt>
                <c:pt idx="251">
                  <c:v>106.35029176082833</c:v>
                </c:pt>
                <c:pt idx="252">
                  <c:v>106.35029176082833</c:v>
                </c:pt>
                <c:pt idx="253">
                  <c:v>106.35205752327732</c:v>
                </c:pt>
                <c:pt idx="254">
                  <c:v>106.35205752327732</c:v>
                </c:pt>
                <c:pt idx="255">
                  <c:v>106.35205752327732</c:v>
                </c:pt>
                <c:pt idx="256">
                  <c:v>107.89782349567392</c:v>
                </c:pt>
                <c:pt idx="257">
                  <c:v>107.68164139796248</c:v>
                </c:pt>
                <c:pt idx="258">
                  <c:v>107.68164139796248</c:v>
                </c:pt>
                <c:pt idx="259">
                  <c:v>107.68164139796248</c:v>
                </c:pt>
                <c:pt idx="260">
                  <c:v>107.68164139796248</c:v>
                </c:pt>
                <c:pt idx="261">
                  <c:v>107.68164139796248</c:v>
                </c:pt>
                <c:pt idx="262">
                  <c:v>107.68164139796248</c:v>
                </c:pt>
                <c:pt idx="263">
                  <c:v>107.68164139796248</c:v>
                </c:pt>
                <c:pt idx="264">
                  <c:v>107.68164139796248</c:v>
                </c:pt>
                <c:pt idx="265">
                  <c:v>107.68164139796248</c:v>
                </c:pt>
                <c:pt idx="266">
                  <c:v>107.68164139796248</c:v>
                </c:pt>
                <c:pt idx="267">
                  <c:v>107.68164139796248</c:v>
                </c:pt>
                <c:pt idx="268">
                  <c:v>107.68164139796248</c:v>
                </c:pt>
                <c:pt idx="269">
                  <c:v>107.68164139796248</c:v>
                </c:pt>
                <c:pt idx="270">
                  <c:v>107.68164139796248</c:v>
                </c:pt>
                <c:pt idx="271">
                  <c:v>107.68164139796248</c:v>
                </c:pt>
                <c:pt idx="272">
                  <c:v>107.68164139796248</c:v>
                </c:pt>
                <c:pt idx="273">
                  <c:v>107.68164139796248</c:v>
                </c:pt>
                <c:pt idx="274">
                  <c:v>107.68164139796248</c:v>
                </c:pt>
                <c:pt idx="275">
                  <c:v>107.68164139796248</c:v>
                </c:pt>
                <c:pt idx="276">
                  <c:v>107.68164139796248</c:v>
                </c:pt>
                <c:pt idx="277">
                  <c:v>107.68164139796248</c:v>
                </c:pt>
                <c:pt idx="278">
                  <c:v>107.68164139796248</c:v>
                </c:pt>
                <c:pt idx="279">
                  <c:v>107.68164139796248</c:v>
                </c:pt>
                <c:pt idx="280">
                  <c:v>107.68164139796248</c:v>
                </c:pt>
                <c:pt idx="281">
                  <c:v>107.68164139796248</c:v>
                </c:pt>
                <c:pt idx="282">
                  <c:v>108.47969518444447</c:v>
                </c:pt>
                <c:pt idx="283">
                  <c:v>108.47969518444447</c:v>
                </c:pt>
                <c:pt idx="284">
                  <c:v>108.47969518444447</c:v>
                </c:pt>
                <c:pt idx="285">
                  <c:v>108.47969518444447</c:v>
                </c:pt>
                <c:pt idx="286">
                  <c:v>108.47969518444447</c:v>
                </c:pt>
                <c:pt idx="287">
                  <c:v>108.47969518444447</c:v>
                </c:pt>
                <c:pt idx="288">
                  <c:v>108.47969518444447</c:v>
                </c:pt>
                <c:pt idx="289">
                  <c:v>108.47969518444447</c:v>
                </c:pt>
                <c:pt idx="290">
                  <c:v>108.47969518444447</c:v>
                </c:pt>
                <c:pt idx="291">
                  <c:v>108.47969518444447</c:v>
                </c:pt>
                <c:pt idx="292">
                  <c:v>108.47969518444447</c:v>
                </c:pt>
                <c:pt idx="293">
                  <c:v>108.47969518444447</c:v>
                </c:pt>
                <c:pt idx="294">
                  <c:v>108.47969518444447</c:v>
                </c:pt>
                <c:pt idx="295">
                  <c:v>108.47969518444447</c:v>
                </c:pt>
                <c:pt idx="296">
                  <c:v>108.47969518444447</c:v>
                </c:pt>
                <c:pt idx="297">
                  <c:v>108.47969518444447</c:v>
                </c:pt>
                <c:pt idx="298">
                  <c:v>108.47969518444447</c:v>
                </c:pt>
                <c:pt idx="299">
                  <c:v>108.47969518444447</c:v>
                </c:pt>
                <c:pt idx="300">
                  <c:v>108.47969518444447</c:v>
                </c:pt>
                <c:pt idx="301">
                  <c:v>108.47969518444447</c:v>
                </c:pt>
                <c:pt idx="302">
                  <c:v>108.47969518444447</c:v>
                </c:pt>
                <c:pt idx="303">
                  <c:v>108.47969518444447</c:v>
                </c:pt>
                <c:pt idx="304">
                  <c:v>108.47969518444447</c:v>
                </c:pt>
                <c:pt idx="305">
                  <c:v>108.47969518444447</c:v>
                </c:pt>
                <c:pt idx="306">
                  <c:v>108.47969518444447</c:v>
                </c:pt>
                <c:pt idx="307">
                  <c:v>108.47969518444447</c:v>
                </c:pt>
                <c:pt idx="308">
                  <c:v>108.47969518444447</c:v>
                </c:pt>
                <c:pt idx="309">
                  <c:v>108.47969518444447</c:v>
                </c:pt>
                <c:pt idx="310">
                  <c:v>108.47969518444447</c:v>
                </c:pt>
                <c:pt idx="311">
                  <c:v>108.47969518444447</c:v>
                </c:pt>
                <c:pt idx="312">
                  <c:v>108.47969518444447</c:v>
                </c:pt>
                <c:pt idx="313">
                  <c:v>107.01977819518642</c:v>
                </c:pt>
                <c:pt idx="314">
                  <c:v>107.01977819518642</c:v>
                </c:pt>
                <c:pt idx="315">
                  <c:v>107.01977819518642</c:v>
                </c:pt>
                <c:pt idx="316">
                  <c:v>107.01977819518642</c:v>
                </c:pt>
                <c:pt idx="317">
                  <c:v>107.4300044936856</c:v>
                </c:pt>
                <c:pt idx="318">
                  <c:v>107.4300044936856</c:v>
                </c:pt>
                <c:pt idx="319">
                  <c:v>107.4300044936856</c:v>
                </c:pt>
                <c:pt idx="320">
                  <c:v>107.4300044936856</c:v>
                </c:pt>
                <c:pt idx="321">
                  <c:v>107.4300044936856</c:v>
                </c:pt>
                <c:pt idx="322">
                  <c:v>107.4300044936856</c:v>
                </c:pt>
                <c:pt idx="323">
                  <c:v>107.4300044936856</c:v>
                </c:pt>
                <c:pt idx="324">
                  <c:v>107.4300044936856</c:v>
                </c:pt>
                <c:pt idx="325">
                  <c:v>107.4300044936856</c:v>
                </c:pt>
                <c:pt idx="326">
                  <c:v>107.4300044936856</c:v>
                </c:pt>
                <c:pt idx="327">
                  <c:v>107.4300044936856</c:v>
                </c:pt>
                <c:pt idx="328">
                  <c:v>107.4300044936856</c:v>
                </c:pt>
                <c:pt idx="329">
                  <c:v>107.4300044936856</c:v>
                </c:pt>
                <c:pt idx="330">
                  <c:v>107.4300044936856</c:v>
                </c:pt>
                <c:pt idx="331">
                  <c:v>107.4300044936856</c:v>
                </c:pt>
                <c:pt idx="332">
                  <c:v>107.4300044936856</c:v>
                </c:pt>
                <c:pt idx="333">
                  <c:v>107.4300044936856</c:v>
                </c:pt>
                <c:pt idx="334">
                  <c:v>107.4300044936856</c:v>
                </c:pt>
                <c:pt idx="335">
                  <c:v>107.4300044936856</c:v>
                </c:pt>
                <c:pt idx="336">
                  <c:v>107.4300044936856</c:v>
                </c:pt>
                <c:pt idx="337">
                  <c:v>107.4300044936856</c:v>
                </c:pt>
                <c:pt idx="338">
                  <c:v>107.4300044936856</c:v>
                </c:pt>
                <c:pt idx="339">
                  <c:v>107.4300044936856</c:v>
                </c:pt>
                <c:pt idx="340">
                  <c:v>107.4300044936856</c:v>
                </c:pt>
                <c:pt idx="341">
                  <c:v>107.4300044936856</c:v>
                </c:pt>
                <c:pt idx="342">
                  <c:v>107.4300044936856</c:v>
                </c:pt>
                <c:pt idx="343">
                  <c:v>107.4300044936856</c:v>
                </c:pt>
                <c:pt idx="344">
                  <c:v>107.4300044936856</c:v>
                </c:pt>
                <c:pt idx="345">
                  <c:v>107.4300044936856</c:v>
                </c:pt>
                <c:pt idx="346">
                  <c:v>107.4300044936856</c:v>
                </c:pt>
                <c:pt idx="347">
                  <c:v>107.4300044936856</c:v>
                </c:pt>
                <c:pt idx="348">
                  <c:v>107.4300044936856</c:v>
                </c:pt>
                <c:pt idx="349">
                  <c:v>107.4300044936856</c:v>
                </c:pt>
                <c:pt idx="350">
                  <c:v>107.4300044936856</c:v>
                </c:pt>
                <c:pt idx="351">
                  <c:v>107.4300044936856</c:v>
                </c:pt>
                <c:pt idx="352">
                  <c:v>107.4300044936856</c:v>
                </c:pt>
                <c:pt idx="353">
                  <c:v>107.4300044936856</c:v>
                </c:pt>
                <c:pt idx="354">
                  <c:v>107.4300044936856</c:v>
                </c:pt>
                <c:pt idx="355">
                  <c:v>107.4300044936856</c:v>
                </c:pt>
                <c:pt idx="356">
                  <c:v>107.4300044936856</c:v>
                </c:pt>
                <c:pt idx="357">
                  <c:v>107.4300044936856</c:v>
                </c:pt>
                <c:pt idx="358">
                  <c:v>107.4300044936856</c:v>
                </c:pt>
                <c:pt idx="359">
                  <c:v>107.4300044936856</c:v>
                </c:pt>
                <c:pt idx="360">
                  <c:v>107.4300044936856</c:v>
                </c:pt>
                <c:pt idx="361">
                  <c:v>109.45597935910234</c:v>
                </c:pt>
                <c:pt idx="362">
                  <c:v>109.45597935910234</c:v>
                </c:pt>
                <c:pt idx="363">
                  <c:v>109.45597935910234</c:v>
                </c:pt>
                <c:pt idx="364">
                  <c:v>109.45597935910234</c:v>
                </c:pt>
                <c:pt idx="365">
                  <c:v>109.45597935910234</c:v>
                </c:pt>
                <c:pt idx="366">
                  <c:v>109.45597935910234</c:v>
                </c:pt>
                <c:pt idx="367">
                  <c:v>109.45597935910234</c:v>
                </c:pt>
                <c:pt idx="368">
                  <c:v>109.45597935910234</c:v>
                </c:pt>
                <c:pt idx="369">
                  <c:v>109.45597935910234</c:v>
                </c:pt>
                <c:pt idx="370">
                  <c:v>109.45597935910234</c:v>
                </c:pt>
                <c:pt idx="371">
                  <c:v>109.45597935910234</c:v>
                </c:pt>
                <c:pt idx="372">
                  <c:v>109.45597935910234</c:v>
                </c:pt>
                <c:pt idx="373">
                  <c:v>109.45597935910234</c:v>
                </c:pt>
                <c:pt idx="374">
                  <c:v>109.45597935910234</c:v>
                </c:pt>
                <c:pt idx="375">
                  <c:v>109.45597935910234</c:v>
                </c:pt>
                <c:pt idx="376">
                  <c:v>109.45597935910234</c:v>
                </c:pt>
                <c:pt idx="377">
                  <c:v>109.45597935910234</c:v>
                </c:pt>
                <c:pt idx="378">
                  <c:v>109.45597935910234</c:v>
                </c:pt>
                <c:pt idx="379">
                  <c:v>109.45597935910234</c:v>
                </c:pt>
                <c:pt idx="380">
                  <c:v>109.45597935910234</c:v>
                </c:pt>
                <c:pt idx="381">
                  <c:v>109.45597935910234</c:v>
                </c:pt>
                <c:pt idx="382">
                  <c:v>109.45597935910234</c:v>
                </c:pt>
                <c:pt idx="383">
                  <c:v>109.45597935910234</c:v>
                </c:pt>
                <c:pt idx="384">
                  <c:v>110.32814529702814</c:v>
                </c:pt>
                <c:pt idx="385">
                  <c:v>110.32814529702814</c:v>
                </c:pt>
                <c:pt idx="386">
                  <c:v>110.32814529702814</c:v>
                </c:pt>
                <c:pt idx="387">
                  <c:v>110.32814529702814</c:v>
                </c:pt>
                <c:pt idx="388">
                  <c:v>110.32814529702814</c:v>
                </c:pt>
                <c:pt idx="389">
                  <c:v>110.32814529702814</c:v>
                </c:pt>
                <c:pt idx="390">
                  <c:v>110.32814529702814</c:v>
                </c:pt>
                <c:pt idx="391">
                  <c:v>110.32814529702814</c:v>
                </c:pt>
                <c:pt idx="392">
                  <c:v>110.32814529702814</c:v>
                </c:pt>
                <c:pt idx="393">
                  <c:v>110.32814529702814</c:v>
                </c:pt>
                <c:pt idx="394">
                  <c:v>110.32814529702814</c:v>
                </c:pt>
                <c:pt idx="395">
                  <c:v>110.32814529702814</c:v>
                </c:pt>
                <c:pt idx="396">
                  <c:v>110.32814529702814</c:v>
                </c:pt>
                <c:pt idx="397">
                  <c:v>110.32814529702814</c:v>
                </c:pt>
                <c:pt idx="398">
                  <c:v>110.32814529702814</c:v>
                </c:pt>
                <c:pt idx="399">
                  <c:v>110.32814529702814</c:v>
                </c:pt>
                <c:pt idx="400">
                  <c:v>110.32814529702814</c:v>
                </c:pt>
                <c:pt idx="401">
                  <c:v>110.32814529702814</c:v>
                </c:pt>
                <c:pt idx="402">
                  <c:v>110.32814529702814</c:v>
                </c:pt>
                <c:pt idx="403">
                  <c:v>110.32814529702814</c:v>
                </c:pt>
                <c:pt idx="404">
                  <c:v>110.32814529702814</c:v>
                </c:pt>
                <c:pt idx="405">
                  <c:v>110.32814529702814</c:v>
                </c:pt>
                <c:pt idx="406">
                  <c:v>110.32814529702814</c:v>
                </c:pt>
                <c:pt idx="407">
                  <c:v>110.32814529702814</c:v>
                </c:pt>
                <c:pt idx="408">
                  <c:v>110.32814529702814</c:v>
                </c:pt>
                <c:pt idx="409">
                  <c:v>110.32814529702814</c:v>
                </c:pt>
                <c:pt idx="410">
                  <c:v>110.32814529702814</c:v>
                </c:pt>
                <c:pt idx="411">
                  <c:v>110.32814529702814</c:v>
                </c:pt>
                <c:pt idx="412">
                  <c:v>110.32814529702814</c:v>
                </c:pt>
                <c:pt idx="413">
                  <c:v>110.32814529702814</c:v>
                </c:pt>
                <c:pt idx="414">
                  <c:v>110.32814529702814</c:v>
                </c:pt>
                <c:pt idx="415">
                  <c:v>110.32814529702814</c:v>
                </c:pt>
                <c:pt idx="416">
                  <c:v>110.32814529702814</c:v>
                </c:pt>
                <c:pt idx="417">
                  <c:v>110.32814529702814</c:v>
                </c:pt>
                <c:pt idx="418">
                  <c:v>110.32814529702814</c:v>
                </c:pt>
                <c:pt idx="419">
                  <c:v>110.32814529702814</c:v>
                </c:pt>
                <c:pt idx="420">
                  <c:v>110.32814529702814</c:v>
                </c:pt>
                <c:pt idx="421">
                  <c:v>110.32814529702814</c:v>
                </c:pt>
                <c:pt idx="422">
                  <c:v>110.32814529702814</c:v>
                </c:pt>
                <c:pt idx="423">
                  <c:v>110.32814529702814</c:v>
                </c:pt>
                <c:pt idx="424">
                  <c:v>110.32814529702814</c:v>
                </c:pt>
                <c:pt idx="425">
                  <c:v>110.32814529702814</c:v>
                </c:pt>
                <c:pt idx="426">
                  <c:v>110.32814529702814</c:v>
                </c:pt>
                <c:pt idx="427">
                  <c:v>110.32814529702814</c:v>
                </c:pt>
                <c:pt idx="428">
                  <c:v>110.32814529702814</c:v>
                </c:pt>
                <c:pt idx="429">
                  <c:v>110.32814529702814</c:v>
                </c:pt>
                <c:pt idx="430">
                  <c:v>110.32814529702814</c:v>
                </c:pt>
                <c:pt idx="431">
                  <c:v>110.32814529702814</c:v>
                </c:pt>
                <c:pt idx="432">
                  <c:v>110.32814529702814</c:v>
                </c:pt>
                <c:pt idx="433">
                  <c:v>110.32814529702814</c:v>
                </c:pt>
                <c:pt idx="434">
                  <c:v>110.32814529702814</c:v>
                </c:pt>
                <c:pt idx="435">
                  <c:v>110.32814529702814</c:v>
                </c:pt>
                <c:pt idx="436">
                  <c:v>110.32814529702814</c:v>
                </c:pt>
                <c:pt idx="437">
                  <c:v>110.32814529702814</c:v>
                </c:pt>
                <c:pt idx="438">
                  <c:v>110.32814529702814</c:v>
                </c:pt>
                <c:pt idx="439">
                  <c:v>110.32814529702814</c:v>
                </c:pt>
                <c:pt idx="440">
                  <c:v>110.32814529702814</c:v>
                </c:pt>
                <c:pt idx="441">
                  <c:v>110.32814529702814</c:v>
                </c:pt>
                <c:pt idx="442">
                  <c:v>110.32814529702814</c:v>
                </c:pt>
                <c:pt idx="443">
                  <c:v>110.32814529702814</c:v>
                </c:pt>
                <c:pt idx="444">
                  <c:v>110.32814529702814</c:v>
                </c:pt>
                <c:pt idx="445">
                  <c:v>110.32814529702814</c:v>
                </c:pt>
                <c:pt idx="446">
                  <c:v>110.32814529702814</c:v>
                </c:pt>
                <c:pt idx="447">
                  <c:v>110.32814529702814</c:v>
                </c:pt>
                <c:pt idx="448">
                  <c:v>110.32814529702814</c:v>
                </c:pt>
                <c:pt idx="449">
                  <c:v>110.32814529702814</c:v>
                </c:pt>
                <c:pt idx="450">
                  <c:v>110.32814529702814</c:v>
                </c:pt>
                <c:pt idx="451">
                  <c:v>110.32814529702814</c:v>
                </c:pt>
                <c:pt idx="452">
                  <c:v>110.32814529702814</c:v>
                </c:pt>
                <c:pt idx="453">
                  <c:v>110.32814529702814</c:v>
                </c:pt>
                <c:pt idx="454">
                  <c:v>110.32814529702814</c:v>
                </c:pt>
                <c:pt idx="455">
                  <c:v>110.32814529702814</c:v>
                </c:pt>
                <c:pt idx="456">
                  <c:v>110.32814529702814</c:v>
                </c:pt>
                <c:pt idx="457">
                  <c:v>110.32814529702814</c:v>
                </c:pt>
                <c:pt idx="458">
                  <c:v>110.32814529702814</c:v>
                </c:pt>
                <c:pt idx="459">
                  <c:v>110.32814529702814</c:v>
                </c:pt>
                <c:pt idx="460">
                  <c:v>110.32814529702814</c:v>
                </c:pt>
                <c:pt idx="461">
                  <c:v>110.32814529702814</c:v>
                </c:pt>
                <c:pt idx="462">
                  <c:v>110.32814529702814</c:v>
                </c:pt>
                <c:pt idx="463">
                  <c:v>110.32814529702814</c:v>
                </c:pt>
                <c:pt idx="464">
                  <c:v>110.32814529702814</c:v>
                </c:pt>
                <c:pt idx="465">
                  <c:v>110.32814529702814</c:v>
                </c:pt>
                <c:pt idx="466">
                  <c:v>110.32814529702814</c:v>
                </c:pt>
                <c:pt idx="467">
                  <c:v>110.32814529702814</c:v>
                </c:pt>
                <c:pt idx="468">
                  <c:v>110.32814529702814</c:v>
                </c:pt>
                <c:pt idx="469">
                  <c:v>110.32814529702814</c:v>
                </c:pt>
                <c:pt idx="470">
                  <c:v>110.32814529702814</c:v>
                </c:pt>
                <c:pt idx="471">
                  <c:v>110.32814529702814</c:v>
                </c:pt>
                <c:pt idx="472">
                  <c:v>110.32814529702814</c:v>
                </c:pt>
                <c:pt idx="473">
                  <c:v>110.32814529702814</c:v>
                </c:pt>
                <c:pt idx="474">
                  <c:v>110.32814529702814</c:v>
                </c:pt>
                <c:pt idx="475">
                  <c:v>110.32814529702814</c:v>
                </c:pt>
                <c:pt idx="476">
                  <c:v>110.32814529702814</c:v>
                </c:pt>
                <c:pt idx="477">
                  <c:v>110.32814529702814</c:v>
                </c:pt>
                <c:pt idx="478">
                  <c:v>110.32814529702814</c:v>
                </c:pt>
                <c:pt idx="479">
                  <c:v>110.32814529702814</c:v>
                </c:pt>
                <c:pt idx="480">
                  <c:v>110.32814529702814</c:v>
                </c:pt>
                <c:pt idx="481">
                  <c:v>110.32814529702814</c:v>
                </c:pt>
                <c:pt idx="482">
                  <c:v>110.32814529702814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FC-42CC-8412-AA4A2E1346E5}"/>
            </c:ext>
          </c:extLst>
        </c:ser>
        <c:ser>
          <c:idx val="7"/>
          <c:order val="7"/>
          <c:tx>
            <c:strRef>
              <c:f>Sheet1!$M$3</c:f>
              <c:strCache>
                <c:ptCount val="1"/>
                <c:pt idx="0">
                  <c:v>RF20Var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Sheet1!$E$4:$E$486</c:f>
              <c:numCache>
                <c:formatCode>m/d/yyyy</c:formatCode>
                <c:ptCount val="483"/>
                <c:pt idx="0">
                  <c:v>44701</c:v>
                </c:pt>
                <c:pt idx="1">
                  <c:v>44704</c:v>
                </c:pt>
                <c:pt idx="2">
                  <c:v>44705</c:v>
                </c:pt>
                <c:pt idx="3">
                  <c:v>44706</c:v>
                </c:pt>
                <c:pt idx="4">
                  <c:v>44707</c:v>
                </c:pt>
                <c:pt idx="5">
                  <c:v>44708</c:v>
                </c:pt>
                <c:pt idx="6">
                  <c:v>44712</c:v>
                </c:pt>
                <c:pt idx="7">
                  <c:v>44713</c:v>
                </c:pt>
                <c:pt idx="8">
                  <c:v>44714</c:v>
                </c:pt>
                <c:pt idx="9">
                  <c:v>44715</c:v>
                </c:pt>
                <c:pt idx="10">
                  <c:v>44718</c:v>
                </c:pt>
                <c:pt idx="11">
                  <c:v>44719</c:v>
                </c:pt>
                <c:pt idx="12">
                  <c:v>44720</c:v>
                </c:pt>
                <c:pt idx="13">
                  <c:v>44721</c:v>
                </c:pt>
                <c:pt idx="14">
                  <c:v>44722</c:v>
                </c:pt>
                <c:pt idx="15">
                  <c:v>44725</c:v>
                </c:pt>
                <c:pt idx="16">
                  <c:v>44726</c:v>
                </c:pt>
                <c:pt idx="17">
                  <c:v>44727</c:v>
                </c:pt>
                <c:pt idx="18">
                  <c:v>44728</c:v>
                </c:pt>
                <c:pt idx="19">
                  <c:v>44729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44739</c:v>
                </c:pt>
                <c:pt idx="25">
                  <c:v>44740</c:v>
                </c:pt>
                <c:pt idx="26">
                  <c:v>44741</c:v>
                </c:pt>
                <c:pt idx="27">
                  <c:v>44742</c:v>
                </c:pt>
                <c:pt idx="28">
                  <c:v>44743</c:v>
                </c:pt>
                <c:pt idx="29">
                  <c:v>44747</c:v>
                </c:pt>
                <c:pt idx="30">
                  <c:v>44749</c:v>
                </c:pt>
                <c:pt idx="31">
                  <c:v>44750</c:v>
                </c:pt>
                <c:pt idx="32">
                  <c:v>44753</c:v>
                </c:pt>
                <c:pt idx="33">
                  <c:v>44754</c:v>
                </c:pt>
                <c:pt idx="34">
                  <c:v>44755</c:v>
                </c:pt>
                <c:pt idx="35">
                  <c:v>44756</c:v>
                </c:pt>
                <c:pt idx="36">
                  <c:v>44757</c:v>
                </c:pt>
                <c:pt idx="37">
                  <c:v>44760</c:v>
                </c:pt>
                <c:pt idx="38">
                  <c:v>44761</c:v>
                </c:pt>
                <c:pt idx="39">
                  <c:v>44762</c:v>
                </c:pt>
                <c:pt idx="40">
                  <c:v>44763</c:v>
                </c:pt>
                <c:pt idx="41">
                  <c:v>44764</c:v>
                </c:pt>
                <c:pt idx="42">
                  <c:v>44767</c:v>
                </c:pt>
                <c:pt idx="43">
                  <c:v>44768</c:v>
                </c:pt>
                <c:pt idx="44">
                  <c:v>44769</c:v>
                </c:pt>
                <c:pt idx="45">
                  <c:v>44770</c:v>
                </c:pt>
                <c:pt idx="46">
                  <c:v>44771</c:v>
                </c:pt>
                <c:pt idx="47">
                  <c:v>44774</c:v>
                </c:pt>
                <c:pt idx="48">
                  <c:v>44775</c:v>
                </c:pt>
                <c:pt idx="49">
                  <c:v>44776</c:v>
                </c:pt>
                <c:pt idx="50">
                  <c:v>44777</c:v>
                </c:pt>
                <c:pt idx="51">
                  <c:v>44778</c:v>
                </c:pt>
                <c:pt idx="52">
                  <c:v>44781</c:v>
                </c:pt>
                <c:pt idx="53">
                  <c:v>44782</c:v>
                </c:pt>
                <c:pt idx="54">
                  <c:v>44783</c:v>
                </c:pt>
                <c:pt idx="55">
                  <c:v>44784</c:v>
                </c:pt>
                <c:pt idx="56">
                  <c:v>44785</c:v>
                </c:pt>
                <c:pt idx="57">
                  <c:v>44788</c:v>
                </c:pt>
                <c:pt idx="58">
                  <c:v>44789</c:v>
                </c:pt>
                <c:pt idx="59">
                  <c:v>44790</c:v>
                </c:pt>
                <c:pt idx="60">
                  <c:v>44791</c:v>
                </c:pt>
                <c:pt idx="61">
                  <c:v>44792</c:v>
                </c:pt>
                <c:pt idx="62">
                  <c:v>44795</c:v>
                </c:pt>
                <c:pt idx="63">
                  <c:v>44796</c:v>
                </c:pt>
                <c:pt idx="64">
                  <c:v>44797</c:v>
                </c:pt>
                <c:pt idx="65">
                  <c:v>44798</c:v>
                </c:pt>
                <c:pt idx="66">
                  <c:v>44799</c:v>
                </c:pt>
                <c:pt idx="67">
                  <c:v>44802</c:v>
                </c:pt>
                <c:pt idx="68">
                  <c:v>44803</c:v>
                </c:pt>
                <c:pt idx="69">
                  <c:v>44804</c:v>
                </c:pt>
                <c:pt idx="70">
                  <c:v>44805</c:v>
                </c:pt>
                <c:pt idx="71">
                  <c:v>44806</c:v>
                </c:pt>
                <c:pt idx="72">
                  <c:v>44810</c:v>
                </c:pt>
                <c:pt idx="73">
                  <c:v>44811</c:v>
                </c:pt>
                <c:pt idx="74">
                  <c:v>44812</c:v>
                </c:pt>
                <c:pt idx="75">
                  <c:v>44813</c:v>
                </c:pt>
                <c:pt idx="76">
                  <c:v>44816</c:v>
                </c:pt>
                <c:pt idx="77">
                  <c:v>44817</c:v>
                </c:pt>
                <c:pt idx="78">
                  <c:v>44818</c:v>
                </c:pt>
                <c:pt idx="79">
                  <c:v>44819</c:v>
                </c:pt>
                <c:pt idx="80">
                  <c:v>44820</c:v>
                </c:pt>
                <c:pt idx="81">
                  <c:v>44823</c:v>
                </c:pt>
                <c:pt idx="82">
                  <c:v>44824</c:v>
                </c:pt>
                <c:pt idx="83">
                  <c:v>44825</c:v>
                </c:pt>
                <c:pt idx="84">
                  <c:v>44826</c:v>
                </c:pt>
                <c:pt idx="85">
                  <c:v>44827</c:v>
                </c:pt>
                <c:pt idx="86">
                  <c:v>44830</c:v>
                </c:pt>
                <c:pt idx="87">
                  <c:v>44831</c:v>
                </c:pt>
                <c:pt idx="88">
                  <c:v>44832</c:v>
                </c:pt>
                <c:pt idx="89">
                  <c:v>44833</c:v>
                </c:pt>
                <c:pt idx="90">
                  <c:v>44834</c:v>
                </c:pt>
                <c:pt idx="91">
                  <c:v>44837</c:v>
                </c:pt>
                <c:pt idx="92">
                  <c:v>44838</c:v>
                </c:pt>
                <c:pt idx="93">
                  <c:v>44839</c:v>
                </c:pt>
                <c:pt idx="94">
                  <c:v>44840</c:v>
                </c:pt>
                <c:pt idx="95">
                  <c:v>44841</c:v>
                </c:pt>
                <c:pt idx="96">
                  <c:v>44845</c:v>
                </c:pt>
                <c:pt idx="97">
                  <c:v>44846</c:v>
                </c:pt>
                <c:pt idx="98">
                  <c:v>44847</c:v>
                </c:pt>
                <c:pt idx="99">
                  <c:v>44848</c:v>
                </c:pt>
                <c:pt idx="100">
                  <c:v>44851</c:v>
                </c:pt>
                <c:pt idx="101">
                  <c:v>44852</c:v>
                </c:pt>
                <c:pt idx="102">
                  <c:v>44853</c:v>
                </c:pt>
                <c:pt idx="103">
                  <c:v>44854</c:v>
                </c:pt>
                <c:pt idx="104">
                  <c:v>44855</c:v>
                </c:pt>
                <c:pt idx="105">
                  <c:v>44858</c:v>
                </c:pt>
                <c:pt idx="106">
                  <c:v>44859</c:v>
                </c:pt>
                <c:pt idx="107">
                  <c:v>44860</c:v>
                </c:pt>
                <c:pt idx="108">
                  <c:v>44861</c:v>
                </c:pt>
                <c:pt idx="109">
                  <c:v>44862</c:v>
                </c:pt>
                <c:pt idx="110">
                  <c:v>44865</c:v>
                </c:pt>
                <c:pt idx="111">
                  <c:v>44866</c:v>
                </c:pt>
                <c:pt idx="112">
                  <c:v>44867</c:v>
                </c:pt>
                <c:pt idx="113">
                  <c:v>44868</c:v>
                </c:pt>
                <c:pt idx="114">
                  <c:v>44869</c:v>
                </c:pt>
                <c:pt idx="115">
                  <c:v>44872</c:v>
                </c:pt>
                <c:pt idx="116">
                  <c:v>44873</c:v>
                </c:pt>
                <c:pt idx="117">
                  <c:v>44874</c:v>
                </c:pt>
                <c:pt idx="118">
                  <c:v>44875</c:v>
                </c:pt>
                <c:pt idx="119">
                  <c:v>44879</c:v>
                </c:pt>
                <c:pt idx="120">
                  <c:v>44880</c:v>
                </c:pt>
                <c:pt idx="121">
                  <c:v>44881</c:v>
                </c:pt>
                <c:pt idx="122">
                  <c:v>44882</c:v>
                </c:pt>
                <c:pt idx="123">
                  <c:v>44883</c:v>
                </c:pt>
                <c:pt idx="124">
                  <c:v>44886</c:v>
                </c:pt>
                <c:pt idx="125">
                  <c:v>44887</c:v>
                </c:pt>
                <c:pt idx="126">
                  <c:v>44888</c:v>
                </c:pt>
                <c:pt idx="127">
                  <c:v>44890</c:v>
                </c:pt>
                <c:pt idx="128">
                  <c:v>44893</c:v>
                </c:pt>
                <c:pt idx="129">
                  <c:v>44894</c:v>
                </c:pt>
                <c:pt idx="130">
                  <c:v>44895</c:v>
                </c:pt>
                <c:pt idx="131">
                  <c:v>44896</c:v>
                </c:pt>
                <c:pt idx="132">
                  <c:v>44897</c:v>
                </c:pt>
                <c:pt idx="133">
                  <c:v>44900</c:v>
                </c:pt>
                <c:pt idx="134">
                  <c:v>44901</c:v>
                </c:pt>
                <c:pt idx="135">
                  <c:v>44902</c:v>
                </c:pt>
                <c:pt idx="136">
                  <c:v>44903</c:v>
                </c:pt>
                <c:pt idx="137">
                  <c:v>44904</c:v>
                </c:pt>
                <c:pt idx="138">
                  <c:v>44907</c:v>
                </c:pt>
                <c:pt idx="139">
                  <c:v>44908</c:v>
                </c:pt>
                <c:pt idx="140">
                  <c:v>44909</c:v>
                </c:pt>
                <c:pt idx="141">
                  <c:v>44910</c:v>
                </c:pt>
                <c:pt idx="142">
                  <c:v>44911</c:v>
                </c:pt>
                <c:pt idx="143">
                  <c:v>44914</c:v>
                </c:pt>
                <c:pt idx="144">
                  <c:v>44915</c:v>
                </c:pt>
                <c:pt idx="145">
                  <c:v>44916</c:v>
                </c:pt>
                <c:pt idx="146">
                  <c:v>44917</c:v>
                </c:pt>
                <c:pt idx="147">
                  <c:v>44918</c:v>
                </c:pt>
                <c:pt idx="148">
                  <c:v>44922</c:v>
                </c:pt>
                <c:pt idx="149">
                  <c:v>44923</c:v>
                </c:pt>
                <c:pt idx="150">
                  <c:v>44924</c:v>
                </c:pt>
                <c:pt idx="151">
                  <c:v>44925</c:v>
                </c:pt>
                <c:pt idx="152">
                  <c:v>44929</c:v>
                </c:pt>
                <c:pt idx="153">
                  <c:v>44930</c:v>
                </c:pt>
                <c:pt idx="154">
                  <c:v>44931</c:v>
                </c:pt>
                <c:pt idx="155">
                  <c:v>44932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44943</c:v>
                </c:pt>
                <c:pt idx="162">
                  <c:v>44944</c:v>
                </c:pt>
                <c:pt idx="163">
                  <c:v>44945</c:v>
                </c:pt>
                <c:pt idx="164">
                  <c:v>44946</c:v>
                </c:pt>
                <c:pt idx="165">
                  <c:v>44949</c:v>
                </c:pt>
                <c:pt idx="166">
                  <c:v>44950</c:v>
                </c:pt>
                <c:pt idx="167">
                  <c:v>44951</c:v>
                </c:pt>
                <c:pt idx="168">
                  <c:v>44952</c:v>
                </c:pt>
                <c:pt idx="169">
                  <c:v>44953</c:v>
                </c:pt>
                <c:pt idx="170">
                  <c:v>44956</c:v>
                </c:pt>
                <c:pt idx="171">
                  <c:v>44957</c:v>
                </c:pt>
                <c:pt idx="172">
                  <c:v>44958</c:v>
                </c:pt>
                <c:pt idx="173">
                  <c:v>44959</c:v>
                </c:pt>
                <c:pt idx="174">
                  <c:v>44960</c:v>
                </c:pt>
                <c:pt idx="175">
                  <c:v>44963</c:v>
                </c:pt>
                <c:pt idx="176">
                  <c:v>44964</c:v>
                </c:pt>
                <c:pt idx="177">
                  <c:v>44965</c:v>
                </c:pt>
                <c:pt idx="178">
                  <c:v>44966</c:v>
                </c:pt>
                <c:pt idx="179">
                  <c:v>44967</c:v>
                </c:pt>
                <c:pt idx="180">
                  <c:v>44970</c:v>
                </c:pt>
                <c:pt idx="181">
                  <c:v>44971</c:v>
                </c:pt>
                <c:pt idx="182">
                  <c:v>44972</c:v>
                </c:pt>
                <c:pt idx="183">
                  <c:v>44973</c:v>
                </c:pt>
                <c:pt idx="184">
                  <c:v>44974</c:v>
                </c:pt>
                <c:pt idx="185">
                  <c:v>44978</c:v>
                </c:pt>
                <c:pt idx="186">
                  <c:v>44979</c:v>
                </c:pt>
                <c:pt idx="187">
                  <c:v>44980</c:v>
                </c:pt>
                <c:pt idx="188">
                  <c:v>44981</c:v>
                </c:pt>
                <c:pt idx="189">
                  <c:v>44984</c:v>
                </c:pt>
                <c:pt idx="190">
                  <c:v>44985</c:v>
                </c:pt>
                <c:pt idx="191">
                  <c:v>44986</c:v>
                </c:pt>
                <c:pt idx="192">
                  <c:v>44987</c:v>
                </c:pt>
                <c:pt idx="193">
                  <c:v>44988</c:v>
                </c:pt>
                <c:pt idx="194">
                  <c:v>44991</c:v>
                </c:pt>
                <c:pt idx="195">
                  <c:v>44992</c:v>
                </c:pt>
                <c:pt idx="196">
                  <c:v>44993</c:v>
                </c:pt>
                <c:pt idx="197">
                  <c:v>44994</c:v>
                </c:pt>
                <c:pt idx="198">
                  <c:v>44995</c:v>
                </c:pt>
                <c:pt idx="199">
                  <c:v>44998</c:v>
                </c:pt>
                <c:pt idx="200">
                  <c:v>44999</c:v>
                </c:pt>
                <c:pt idx="201">
                  <c:v>45000</c:v>
                </c:pt>
                <c:pt idx="202">
                  <c:v>45001</c:v>
                </c:pt>
                <c:pt idx="203">
                  <c:v>45002</c:v>
                </c:pt>
                <c:pt idx="204">
                  <c:v>45005</c:v>
                </c:pt>
                <c:pt idx="205">
                  <c:v>45006</c:v>
                </c:pt>
                <c:pt idx="206">
                  <c:v>45007</c:v>
                </c:pt>
                <c:pt idx="207">
                  <c:v>45008</c:v>
                </c:pt>
                <c:pt idx="208">
                  <c:v>45009</c:v>
                </c:pt>
                <c:pt idx="209">
                  <c:v>45012</c:v>
                </c:pt>
                <c:pt idx="210">
                  <c:v>45013</c:v>
                </c:pt>
                <c:pt idx="211">
                  <c:v>45014</c:v>
                </c:pt>
                <c:pt idx="212">
                  <c:v>45015</c:v>
                </c:pt>
                <c:pt idx="213">
                  <c:v>45016</c:v>
                </c:pt>
                <c:pt idx="214">
                  <c:v>45019</c:v>
                </c:pt>
                <c:pt idx="215">
                  <c:v>45020</c:v>
                </c:pt>
                <c:pt idx="216">
                  <c:v>45021</c:v>
                </c:pt>
                <c:pt idx="217">
                  <c:v>45022</c:v>
                </c:pt>
                <c:pt idx="218">
                  <c:v>45026</c:v>
                </c:pt>
                <c:pt idx="219">
                  <c:v>45027</c:v>
                </c:pt>
                <c:pt idx="220">
                  <c:v>45028</c:v>
                </c:pt>
                <c:pt idx="221">
                  <c:v>45029</c:v>
                </c:pt>
                <c:pt idx="222">
                  <c:v>45030</c:v>
                </c:pt>
                <c:pt idx="223">
                  <c:v>45033</c:v>
                </c:pt>
                <c:pt idx="224">
                  <c:v>45034</c:v>
                </c:pt>
                <c:pt idx="225">
                  <c:v>45035</c:v>
                </c:pt>
                <c:pt idx="226">
                  <c:v>45036</c:v>
                </c:pt>
                <c:pt idx="227">
                  <c:v>45037</c:v>
                </c:pt>
                <c:pt idx="228">
                  <c:v>45040</c:v>
                </c:pt>
                <c:pt idx="229">
                  <c:v>45041</c:v>
                </c:pt>
                <c:pt idx="230">
                  <c:v>45042</c:v>
                </c:pt>
                <c:pt idx="231">
                  <c:v>45043</c:v>
                </c:pt>
                <c:pt idx="232">
                  <c:v>45044</c:v>
                </c:pt>
                <c:pt idx="233">
                  <c:v>45047</c:v>
                </c:pt>
                <c:pt idx="234">
                  <c:v>45048</c:v>
                </c:pt>
                <c:pt idx="235">
                  <c:v>45049</c:v>
                </c:pt>
                <c:pt idx="236">
                  <c:v>45050</c:v>
                </c:pt>
                <c:pt idx="237">
                  <c:v>45051</c:v>
                </c:pt>
                <c:pt idx="238">
                  <c:v>45054</c:v>
                </c:pt>
                <c:pt idx="239">
                  <c:v>45055</c:v>
                </c:pt>
                <c:pt idx="240">
                  <c:v>45056</c:v>
                </c:pt>
                <c:pt idx="241">
                  <c:v>45057</c:v>
                </c:pt>
                <c:pt idx="242">
                  <c:v>45058</c:v>
                </c:pt>
                <c:pt idx="243">
                  <c:v>45061</c:v>
                </c:pt>
                <c:pt idx="244">
                  <c:v>45062</c:v>
                </c:pt>
                <c:pt idx="245">
                  <c:v>45063</c:v>
                </c:pt>
                <c:pt idx="246">
                  <c:v>45064</c:v>
                </c:pt>
                <c:pt idx="247">
                  <c:v>45065</c:v>
                </c:pt>
                <c:pt idx="248">
                  <c:v>45068</c:v>
                </c:pt>
                <c:pt idx="249">
                  <c:v>45069</c:v>
                </c:pt>
                <c:pt idx="250">
                  <c:v>45070</c:v>
                </c:pt>
                <c:pt idx="251">
                  <c:v>45071</c:v>
                </c:pt>
                <c:pt idx="252">
                  <c:v>45072</c:v>
                </c:pt>
                <c:pt idx="253">
                  <c:v>45076</c:v>
                </c:pt>
                <c:pt idx="254">
                  <c:v>45077</c:v>
                </c:pt>
                <c:pt idx="255">
                  <c:v>45078</c:v>
                </c:pt>
                <c:pt idx="256">
                  <c:v>45079</c:v>
                </c:pt>
                <c:pt idx="257">
                  <c:v>45082</c:v>
                </c:pt>
                <c:pt idx="258">
                  <c:v>45083</c:v>
                </c:pt>
                <c:pt idx="259">
                  <c:v>45084</c:v>
                </c:pt>
                <c:pt idx="260">
                  <c:v>45085</c:v>
                </c:pt>
                <c:pt idx="261">
                  <c:v>45086</c:v>
                </c:pt>
                <c:pt idx="262">
                  <c:v>45089</c:v>
                </c:pt>
                <c:pt idx="263">
                  <c:v>45090</c:v>
                </c:pt>
                <c:pt idx="264">
                  <c:v>45091</c:v>
                </c:pt>
                <c:pt idx="265">
                  <c:v>45092</c:v>
                </c:pt>
                <c:pt idx="266">
                  <c:v>45093</c:v>
                </c:pt>
                <c:pt idx="267">
                  <c:v>45097</c:v>
                </c:pt>
                <c:pt idx="268">
                  <c:v>45098</c:v>
                </c:pt>
                <c:pt idx="269">
                  <c:v>45099</c:v>
                </c:pt>
                <c:pt idx="270">
                  <c:v>45100</c:v>
                </c:pt>
                <c:pt idx="271">
                  <c:v>45103</c:v>
                </c:pt>
                <c:pt idx="272">
                  <c:v>45104</c:v>
                </c:pt>
                <c:pt idx="273">
                  <c:v>45105</c:v>
                </c:pt>
                <c:pt idx="274">
                  <c:v>45106</c:v>
                </c:pt>
                <c:pt idx="275">
                  <c:v>45107</c:v>
                </c:pt>
                <c:pt idx="276">
                  <c:v>45110</c:v>
                </c:pt>
                <c:pt idx="277">
                  <c:v>45112</c:v>
                </c:pt>
                <c:pt idx="278">
                  <c:v>45113</c:v>
                </c:pt>
                <c:pt idx="279">
                  <c:v>45114</c:v>
                </c:pt>
                <c:pt idx="280">
                  <c:v>45117</c:v>
                </c:pt>
                <c:pt idx="281">
                  <c:v>45118</c:v>
                </c:pt>
                <c:pt idx="282">
                  <c:v>45119</c:v>
                </c:pt>
                <c:pt idx="283">
                  <c:v>45120</c:v>
                </c:pt>
                <c:pt idx="284">
                  <c:v>45121</c:v>
                </c:pt>
                <c:pt idx="285">
                  <c:v>45124</c:v>
                </c:pt>
                <c:pt idx="286">
                  <c:v>45125</c:v>
                </c:pt>
                <c:pt idx="287">
                  <c:v>45126</c:v>
                </c:pt>
                <c:pt idx="288">
                  <c:v>45127</c:v>
                </c:pt>
                <c:pt idx="289">
                  <c:v>45128</c:v>
                </c:pt>
                <c:pt idx="290">
                  <c:v>45131</c:v>
                </c:pt>
                <c:pt idx="291">
                  <c:v>45132</c:v>
                </c:pt>
                <c:pt idx="292">
                  <c:v>45133</c:v>
                </c:pt>
                <c:pt idx="293">
                  <c:v>45134</c:v>
                </c:pt>
                <c:pt idx="294">
                  <c:v>45135</c:v>
                </c:pt>
                <c:pt idx="295">
                  <c:v>45138</c:v>
                </c:pt>
                <c:pt idx="296">
                  <c:v>45139</c:v>
                </c:pt>
                <c:pt idx="297">
                  <c:v>45140</c:v>
                </c:pt>
                <c:pt idx="298">
                  <c:v>45141</c:v>
                </c:pt>
                <c:pt idx="299">
                  <c:v>45142</c:v>
                </c:pt>
                <c:pt idx="300">
                  <c:v>45145</c:v>
                </c:pt>
                <c:pt idx="301">
                  <c:v>45146</c:v>
                </c:pt>
                <c:pt idx="302">
                  <c:v>45147</c:v>
                </c:pt>
                <c:pt idx="303">
                  <c:v>45148</c:v>
                </c:pt>
                <c:pt idx="304">
                  <c:v>45149</c:v>
                </c:pt>
                <c:pt idx="305">
                  <c:v>45152</c:v>
                </c:pt>
                <c:pt idx="306">
                  <c:v>45153</c:v>
                </c:pt>
                <c:pt idx="307">
                  <c:v>45154</c:v>
                </c:pt>
                <c:pt idx="308">
                  <c:v>45155</c:v>
                </c:pt>
                <c:pt idx="309">
                  <c:v>45156</c:v>
                </c:pt>
                <c:pt idx="310">
                  <c:v>45159</c:v>
                </c:pt>
                <c:pt idx="311">
                  <c:v>45160</c:v>
                </c:pt>
                <c:pt idx="312">
                  <c:v>45161</c:v>
                </c:pt>
                <c:pt idx="313">
                  <c:v>45162</c:v>
                </c:pt>
                <c:pt idx="314">
                  <c:v>45163</c:v>
                </c:pt>
                <c:pt idx="315">
                  <c:v>45166</c:v>
                </c:pt>
                <c:pt idx="316">
                  <c:v>45167</c:v>
                </c:pt>
                <c:pt idx="317">
                  <c:v>45168</c:v>
                </c:pt>
                <c:pt idx="318">
                  <c:v>45169</c:v>
                </c:pt>
                <c:pt idx="319">
                  <c:v>45170</c:v>
                </c:pt>
                <c:pt idx="320">
                  <c:v>45174</c:v>
                </c:pt>
                <c:pt idx="321">
                  <c:v>45175</c:v>
                </c:pt>
                <c:pt idx="322">
                  <c:v>45176</c:v>
                </c:pt>
                <c:pt idx="323">
                  <c:v>45177</c:v>
                </c:pt>
                <c:pt idx="324">
                  <c:v>45180</c:v>
                </c:pt>
                <c:pt idx="325">
                  <c:v>45181</c:v>
                </c:pt>
                <c:pt idx="326">
                  <c:v>45182</c:v>
                </c:pt>
                <c:pt idx="327">
                  <c:v>45183</c:v>
                </c:pt>
                <c:pt idx="328">
                  <c:v>45184</c:v>
                </c:pt>
                <c:pt idx="329">
                  <c:v>45187</c:v>
                </c:pt>
                <c:pt idx="330">
                  <c:v>45188</c:v>
                </c:pt>
                <c:pt idx="331">
                  <c:v>45189</c:v>
                </c:pt>
                <c:pt idx="332">
                  <c:v>45190</c:v>
                </c:pt>
                <c:pt idx="333">
                  <c:v>45191</c:v>
                </c:pt>
                <c:pt idx="334">
                  <c:v>45194</c:v>
                </c:pt>
                <c:pt idx="335">
                  <c:v>45195</c:v>
                </c:pt>
                <c:pt idx="336">
                  <c:v>45196</c:v>
                </c:pt>
                <c:pt idx="337">
                  <c:v>45197</c:v>
                </c:pt>
                <c:pt idx="338">
                  <c:v>45198</c:v>
                </c:pt>
                <c:pt idx="339">
                  <c:v>45201</c:v>
                </c:pt>
                <c:pt idx="340">
                  <c:v>45202</c:v>
                </c:pt>
                <c:pt idx="341">
                  <c:v>45203</c:v>
                </c:pt>
                <c:pt idx="342">
                  <c:v>45204</c:v>
                </c:pt>
                <c:pt idx="343">
                  <c:v>45205</c:v>
                </c:pt>
                <c:pt idx="344">
                  <c:v>45209</c:v>
                </c:pt>
                <c:pt idx="345">
                  <c:v>45210</c:v>
                </c:pt>
                <c:pt idx="346">
                  <c:v>45211</c:v>
                </c:pt>
                <c:pt idx="347">
                  <c:v>45212</c:v>
                </c:pt>
                <c:pt idx="348">
                  <c:v>45215</c:v>
                </c:pt>
                <c:pt idx="349">
                  <c:v>45216</c:v>
                </c:pt>
                <c:pt idx="350">
                  <c:v>45217</c:v>
                </c:pt>
                <c:pt idx="351">
                  <c:v>45218</c:v>
                </c:pt>
                <c:pt idx="352">
                  <c:v>45219</c:v>
                </c:pt>
                <c:pt idx="353">
                  <c:v>45222</c:v>
                </c:pt>
                <c:pt idx="354">
                  <c:v>45223</c:v>
                </c:pt>
                <c:pt idx="355">
                  <c:v>45224</c:v>
                </c:pt>
                <c:pt idx="356">
                  <c:v>45225</c:v>
                </c:pt>
                <c:pt idx="357">
                  <c:v>45226</c:v>
                </c:pt>
                <c:pt idx="358">
                  <c:v>45229</c:v>
                </c:pt>
                <c:pt idx="359">
                  <c:v>45230</c:v>
                </c:pt>
                <c:pt idx="360">
                  <c:v>45231</c:v>
                </c:pt>
                <c:pt idx="361">
                  <c:v>45232</c:v>
                </c:pt>
                <c:pt idx="362">
                  <c:v>45233</c:v>
                </c:pt>
                <c:pt idx="363">
                  <c:v>45236</c:v>
                </c:pt>
                <c:pt idx="364">
                  <c:v>45237</c:v>
                </c:pt>
                <c:pt idx="365">
                  <c:v>45238</c:v>
                </c:pt>
                <c:pt idx="366">
                  <c:v>45239</c:v>
                </c:pt>
                <c:pt idx="367">
                  <c:v>45243</c:v>
                </c:pt>
                <c:pt idx="368">
                  <c:v>45244</c:v>
                </c:pt>
                <c:pt idx="369">
                  <c:v>45245</c:v>
                </c:pt>
                <c:pt idx="370">
                  <c:v>45246</c:v>
                </c:pt>
                <c:pt idx="371">
                  <c:v>45247</c:v>
                </c:pt>
                <c:pt idx="372">
                  <c:v>45250</c:v>
                </c:pt>
                <c:pt idx="373">
                  <c:v>45251</c:v>
                </c:pt>
                <c:pt idx="374">
                  <c:v>45252</c:v>
                </c:pt>
                <c:pt idx="375">
                  <c:v>45254</c:v>
                </c:pt>
                <c:pt idx="376">
                  <c:v>45257</c:v>
                </c:pt>
                <c:pt idx="377">
                  <c:v>45258</c:v>
                </c:pt>
                <c:pt idx="378">
                  <c:v>45259</c:v>
                </c:pt>
                <c:pt idx="379">
                  <c:v>45260</c:v>
                </c:pt>
                <c:pt idx="380">
                  <c:v>45261</c:v>
                </c:pt>
                <c:pt idx="381">
                  <c:v>45264</c:v>
                </c:pt>
                <c:pt idx="382">
                  <c:v>45265</c:v>
                </c:pt>
                <c:pt idx="383">
                  <c:v>45266</c:v>
                </c:pt>
                <c:pt idx="384">
                  <c:v>45267</c:v>
                </c:pt>
                <c:pt idx="385">
                  <c:v>45268</c:v>
                </c:pt>
                <c:pt idx="386">
                  <c:v>45271</c:v>
                </c:pt>
                <c:pt idx="387">
                  <c:v>45272</c:v>
                </c:pt>
                <c:pt idx="388">
                  <c:v>45273</c:v>
                </c:pt>
                <c:pt idx="389">
                  <c:v>45274</c:v>
                </c:pt>
                <c:pt idx="390">
                  <c:v>45275</c:v>
                </c:pt>
                <c:pt idx="391">
                  <c:v>45278</c:v>
                </c:pt>
                <c:pt idx="392">
                  <c:v>45279</c:v>
                </c:pt>
                <c:pt idx="393">
                  <c:v>45280</c:v>
                </c:pt>
                <c:pt idx="394">
                  <c:v>45281</c:v>
                </c:pt>
                <c:pt idx="395">
                  <c:v>45282</c:v>
                </c:pt>
                <c:pt idx="396">
                  <c:v>45286</c:v>
                </c:pt>
                <c:pt idx="397">
                  <c:v>45287</c:v>
                </c:pt>
                <c:pt idx="398">
                  <c:v>45288</c:v>
                </c:pt>
                <c:pt idx="399">
                  <c:v>45289</c:v>
                </c:pt>
                <c:pt idx="400">
                  <c:v>45293</c:v>
                </c:pt>
                <c:pt idx="401">
                  <c:v>45294</c:v>
                </c:pt>
                <c:pt idx="402">
                  <c:v>45295</c:v>
                </c:pt>
                <c:pt idx="403">
                  <c:v>45296</c:v>
                </c:pt>
                <c:pt idx="404">
                  <c:v>45299</c:v>
                </c:pt>
                <c:pt idx="405">
                  <c:v>45300</c:v>
                </c:pt>
                <c:pt idx="406">
                  <c:v>45301</c:v>
                </c:pt>
                <c:pt idx="407">
                  <c:v>45302</c:v>
                </c:pt>
                <c:pt idx="408">
                  <c:v>45303</c:v>
                </c:pt>
                <c:pt idx="409">
                  <c:v>45307</c:v>
                </c:pt>
                <c:pt idx="410">
                  <c:v>45308</c:v>
                </c:pt>
                <c:pt idx="411">
                  <c:v>45309</c:v>
                </c:pt>
                <c:pt idx="412">
                  <c:v>45310</c:v>
                </c:pt>
                <c:pt idx="413">
                  <c:v>45313</c:v>
                </c:pt>
                <c:pt idx="414">
                  <c:v>45314</c:v>
                </c:pt>
                <c:pt idx="415">
                  <c:v>45315</c:v>
                </c:pt>
                <c:pt idx="416">
                  <c:v>45316</c:v>
                </c:pt>
                <c:pt idx="417">
                  <c:v>45317</c:v>
                </c:pt>
                <c:pt idx="418">
                  <c:v>45320</c:v>
                </c:pt>
                <c:pt idx="419">
                  <c:v>45321</c:v>
                </c:pt>
                <c:pt idx="420">
                  <c:v>45322</c:v>
                </c:pt>
                <c:pt idx="421">
                  <c:v>45323</c:v>
                </c:pt>
                <c:pt idx="422">
                  <c:v>45324</c:v>
                </c:pt>
                <c:pt idx="423">
                  <c:v>45327</c:v>
                </c:pt>
                <c:pt idx="424">
                  <c:v>45328</c:v>
                </c:pt>
                <c:pt idx="425">
                  <c:v>45329</c:v>
                </c:pt>
                <c:pt idx="426">
                  <c:v>45330</c:v>
                </c:pt>
                <c:pt idx="427">
                  <c:v>45331</c:v>
                </c:pt>
                <c:pt idx="428">
                  <c:v>45334</c:v>
                </c:pt>
                <c:pt idx="429">
                  <c:v>45335</c:v>
                </c:pt>
                <c:pt idx="430">
                  <c:v>45336</c:v>
                </c:pt>
                <c:pt idx="431">
                  <c:v>45337</c:v>
                </c:pt>
                <c:pt idx="432">
                  <c:v>45338</c:v>
                </c:pt>
                <c:pt idx="433">
                  <c:v>45342</c:v>
                </c:pt>
                <c:pt idx="434">
                  <c:v>45343</c:v>
                </c:pt>
                <c:pt idx="435">
                  <c:v>45344</c:v>
                </c:pt>
                <c:pt idx="436">
                  <c:v>45345</c:v>
                </c:pt>
                <c:pt idx="437">
                  <c:v>45348</c:v>
                </c:pt>
                <c:pt idx="438">
                  <c:v>45349</c:v>
                </c:pt>
                <c:pt idx="439">
                  <c:v>45350</c:v>
                </c:pt>
                <c:pt idx="440">
                  <c:v>45351</c:v>
                </c:pt>
                <c:pt idx="441">
                  <c:v>45352</c:v>
                </c:pt>
                <c:pt idx="442">
                  <c:v>45355</c:v>
                </c:pt>
                <c:pt idx="443">
                  <c:v>45356</c:v>
                </c:pt>
                <c:pt idx="444">
                  <c:v>45357</c:v>
                </c:pt>
                <c:pt idx="445">
                  <c:v>45358</c:v>
                </c:pt>
                <c:pt idx="446">
                  <c:v>45359</c:v>
                </c:pt>
                <c:pt idx="447">
                  <c:v>45362</c:v>
                </c:pt>
                <c:pt idx="448">
                  <c:v>45363</c:v>
                </c:pt>
                <c:pt idx="449">
                  <c:v>45364</c:v>
                </c:pt>
                <c:pt idx="450">
                  <c:v>45365</c:v>
                </c:pt>
                <c:pt idx="451">
                  <c:v>45366</c:v>
                </c:pt>
                <c:pt idx="452">
                  <c:v>45369</c:v>
                </c:pt>
                <c:pt idx="453">
                  <c:v>45370</c:v>
                </c:pt>
                <c:pt idx="454">
                  <c:v>45371</c:v>
                </c:pt>
                <c:pt idx="455">
                  <c:v>45372</c:v>
                </c:pt>
                <c:pt idx="456">
                  <c:v>45373</c:v>
                </c:pt>
                <c:pt idx="457">
                  <c:v>45376</c:v>
                </c:pt>
                <c:pt idx="458">
                  <c:v>45377</c:v>
                </c:pt>
                <c:pt idx="459">
                  <c:v>45378</c:v>
                </c:pt>
                <c:pt idx="460">
                  <c:v>45379</c:v>
                </c:pt>
                <c:pt idx="461">
                  <c:v>45383</c:v>
                </c:pt>
                <c:pt idx="462">
                  <c:v>45384</c:v>
                </c:pt>
                <c:pt idx="463">
                  <c:v>45385</c:v>
                </c:pt>
                <c:pt idx="464">
                  <c:v>45386</c:v>
                </c:pt>
                <c:pt idx="465">
                  <c:v>45387</c:v>
                </c:pt>
                <c:pt idx="466">
                  <c:v>45390</c:v>
                </c:pt>
                <c:pt idx="467">
                  <c:v>45391</c:v>
                </c:pt>
                <c:pt idx="468">
                  <c:v>45392</c:v>
                </c:pt>
                <c:pt idx="469">
                  <c:v>45393</c:v>
                </c:pt>
                <c:pt idx="470">
                  <c:v>45394</c:v>
                </c:pt>
                <c:pt idx="471">
                  <c:v>45397</c:v>
                </c:pt>
                <c:pt idx="472">
                  <c:v>45398</c:v>
                </c:pt>
                <c:pt idx="473">
                  <c:v>45399</c:v>
                </c:pt>
                <c:pt idx="474">
                  <c:v>45400</c:v>
                </c:pt>
                <c:pt idx="475">
                  <c:v>45401</c:v>
                </c:pt>
                <c:pt idx="476">
                  <c:v>45404</c:v>
                </c:pt>
                <c:pt idx="477">
                  <c:v>45405</c:v>
                </c:pt>
                <c:pt idx="478">
                  <c:v>45406</c:v>
                </c:pt>
                <c:pt idx="479">
                  <c:v>45407</c:v>
                </c:pt>
                <c:pt idx="480">
                  <c:v>45408</c:v>
                </c:pt>
                <c:pt idx="481">
                  <c:v>45411</c:v>
                </c:pt>
                <c:pt idx="482">
                  <c:v>45412</c:v>
                </c:pt>
              </c:numCache>
            </c:numRef>
          </c:cat>
          <c:val>
            <c:numRef>
              <c:f>Sheet1!$M$4:$M$486</c:f>
              <c:numCache>
                <c:formatCode>0.00</c:formatCode>
                <c:ptCount val="48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100.94507647342077</c:v>
                </c:pt>
                <c:pt idx="4">
                  <c:v>100.94507647342077</c:v>
                </c:pt>
                <c:pt idx="5">
                  <c:v>100.94507647342077</c:v>
                </c:pt>
                <c:pt idx="6">
                  <c:v>100.31170985348874</c:v>
                </c:pt>
                <c:pt idx="7">
                  <c:v>99.561100532646279</c:v>
                </c:pt>
                <c:pt idx="8">
                  <c:v>101.396112972495</c:v>
                </c:pt>
                <c:pt idx="9">
                  <c:v>101.396112972495</c:v>
                </c:pt>
                <c:pt idx="10">
                  <c:v>101.71423321631367</c:v>
                </c:pt>
                <c:pt idx="11">
                  <c:v>101.71423321631367</c:v>
                </c:pt>
                <c:pt idx="12">
                  <c:v>101.71423321631367</c:v>
                </c:pt>
                <c:pt idx="13">
                  <c:v>101.71423321631367</c:v>
                </c:pt>
                <c:pt idx="14">
                  <c:v>98.753301033846469</c:v>
                </c:pt>
                <c:pt idx="15">
                  <c:v>94.924790529752613</c:v>
                </c:pt>
                <c:pt idx="16">
                  <c:v>94.566574770337581</c:v>
                </c:pt>
                <c:pt idx="17">
                  <c:v>95.946537972171015</c:v>
                </c:pt>
                <c:pt idx="18">
                  <c:v>95.946537972171015</c:v>
                </c:pt>
                <c:pt idx="19">
                  <c:v>95.946537972171015</c:v>
                </c:pt>
                <c:pt idx="20">
                  <c:v>95.946537972171015</c:v>
                </c:pt>
                <c:pt idx="21">
                  <c:v>95.946537972171015</c:v>
                </c:pt>
                <c:pt idx="22">
                  <c:v>96.861121231779819</c:v>
                </c:pt>
                <c:pt idx="23">
                  <c:v>96.861121231779819</c:v>
                </c:pt>
                <c:pt idx="24">
                  <c:v>96.861121231779819</c:v>
                </c:pt>
                <c:pt idx="25">
                  <c:v>94.910044172456736</c:v>
                </c:pt>
                <c:pt idx="26">
                  <c:v>94.910044172456736</c:v>
                </c:pt>
                <c:pt idx="27">
                  <c:v>94.910044172456736</c:v>
                </c:pt>
                <c:pt idx="28">
                  <c:v>95.911707128141501</c:v>
                </c:pt>
                <c:pt idx="29">
                  <c:v>95.911707128141501</c:v>
                </c:pt>
                <c:pt idx="30">
                  <c:v>95.911707128141501</c:v>
                </c:pt>
                <c:pt idx="31">
                  <c:v>95.911707128141501</c:v>
                </c:pt>
                <c:pt idx="32">
                  <c:v>94.80608862422902</c:v>
                </c:pt>
                <c:pt idx="33">
                  <c:v>93.929712639323</c:v>
                </c:pt>
                <c:pt idx="34">
                  <c:v>93.51107706708963</c:v>
                </c:pt>
                <c:pt idx="35">
                  <c:v>93.230671581169617</c:v>
                </c:pt>
                <c:pt idx="36">
                  <c:v>95.020816954147278</c:v>
                </c:pt>
                <c:pt idx="37">
                  <c:v>95.020816954147278</c:v>
                </c:pt>
                <c:pt idx="38">
                  <c:v>95.020816954147278</c:v>
                </c:pt>
                <c:pt idx="39">
                  <c:v>95.020816954147278</c:v>
                </c:pt>
                <c:pt idx="40">
                  <c:v>95.020816954147278</c:v>
                </c:pt>
                <c:pt idx="41">
                  <c:v>94.134038317857332</c:v>
                </c:pt>
                <c:pt idx="42">
                  <c:v>94.257840303145116</c:v>
                </c:pt>
                <c:pt idx="43">
                  <c:v>94.257840303145116</c:v>
                </c:pt>
                <c:pt idx="44">
                  <c:v>94.257840303145116</c:v>
                </c:pt>
                <c:pt idx="45">
                  <c:v>94.257840303145116</c:v>
                </c:pt>
                <c:pt idx="46">
                  <c:v>95.597033084074624</c:v>
                </c:pt>
                <c:pt idx="47">
                  <c:v>95.597033084074624</c:v>
                </c:pt>
                <c:pt idx="48">
                  <c:v>94.960127836194701</c:v>
                </c:pt>
                <c:pt idx="49">
                  <c:v>94.960127836194701</c:v>
                </c:pt>
                <c:pt idx="50">
                  <c:v>94.960127836194701</c:v>
                </c:pt>
                <c:pt idx="51">
                  <c:v>94.805746782533035</c:v>
                </c:pt>
                <c:pt idx="52">
                  <c:v>94.805746782533035</c:v>
                </c:pt>
                <c:pt idx="53">
                  <c:v>94.402946279906203</c:v>
                </c:pt>
                <c:pt idx="54">
                  <c:v>94.402946279906203</c:v>
                </c:pt>
                <c:pt idx="55">
                  <c:v>94.402946279906203</c:v>
                </c:pt>
                <c:pt idx="56">
                  <c:v>94.402946279906203</c:v>
                </c:pt>
                <c:pt idx="57">
                  <c:v>94.402946279906203</c:v>
                </c:pt>
                <c:pt idx="58">
                  <c:v>94.402946279906203</c:v>
                </c:pt>
                <c:pt idx="59">
                  <c:v>94.402946279906203</c:v>
                </c:pt>
                <c:pt idx="60">
                  <c:v>94.402946279906203</c:v>
                </c:pt>
                <c:pt idx="61">
                  <c:v>94.402946279906203</c:v>
                </c:pt>
                <c:pt idx="62">
                  <c:v>94.402946279906203</c:v>
                </c:pt>
                <c:pt idx="63">
                  <c:v>94.191685449760215</c:v>
                </c:pt>
                <c:pt idx="64">
                  <c:v>94.191685449760215</c:v>
                </c:pt>
                <c:pt idx="65">
                  <c:v>94.191685449760215</c:v>
                </c:pt>
                <c:pt idx="66">
                  <c:v>91.018550419438142</c:v>
                </c:pt>
                <c:pt idx="67">
                  <c:v>91.018550419438142</c:v>
                </c:pt>
                <c:pt idx="68">
                  <c:v>90.014783685524861</c:v>
                </c:pt>
                <c:pt idx="69">
                  <c:v>89.31113586154666</c:v>
                </c:pt>
                <c:pt idx="70">
                  <c:v>89.578732746944866</c:v>
                </c:pt>
                <c:pt idx="71">
                  <c:v>89.578732746944866</c:v>
                </c:pt>
                <c:pt idx="72">
                  <c:v>89.211902731806518</c:v>
                </c:pt>
                <c:pt idx="73">
                  <c:v>90.84813970223756</c:v>
                </c:pt>
                <c:pt idx="74">
                  <c:v>90.84813970223756</c:v>
                </c:pt>
                <c:pt idx="75">
                  <c:v>92.235522508607488</c:v>
                </c:pt>
                <c:pt idx="76">
                  <c:v>92.235522508607488</c:v>
                </c:pt>
                <c:pt idx="77">
                  <c:v>92.235522508607488</c:v>
                </c:pt>
                <c:pt idx="78">
                  <c:v>92.547925338040201</c:v>
                </c:pt>
                <c:pt idx="79">
                  <c:v>92.547925338040201</c:v>
                </c:pt>
                <c:pt idx="80">
                  <c:v>91.883233728562132</c:v>
                </c:pt>
                <c:pt idx="81">
                  <c:v>92.513286316376849</c:v>
                </c:pt>
                <c:pt idx="82">
                  <c:v>92.513286316376849</c:v>
                </c:pt>
                <c:pt idx="83">
                  <c:v>92.513286316376849</c:v>
                </c:pt>
                <c:pt idx="84">
                  <c:v>91.733623104248394</c:v>
                </c:pt>
                <c:pt idx="85">
                  <c:v>91.733623104248394</c:v>
                </c:pt>
                <c:pt idx="86">
                  <c:v>90.785049170358249</c:v>
                </c:pt>
                <c:pt idx="87">
                  <c:v>90.592552200817323</c:v>
                </c:pt>
                <c:pt idx="88">
                  <c:v>90.592552200817323</c:v>
                </c:pt>
                <c:pt idx="89">
                  <c:v>90.592552200817323</c:v>
                </c:pt>
                <c:pt idx="90">
                  <c:v>89.22762177760022</c:v>
                </c:pt>
                <c:pt idx="91">
                  <c:v>91.537180166559693</c:v>
                </c:pt>
                <c:pt idx="92">
                  <c:v>94.336725885823938</c:v>
                </c:pt>
                <c:pt idx="93">
                  <c:v>94.336725885823938</c:v>
                </c:pt>
                <c:pt idx="94">
                  <c:v>93.370238502316482</c:v>
                </c:pt>
                <c:pt idx="95">
                  <c:v>90.755534030637605</c:v>
                </c:pt>
                <c:pt idx="96">
                  <c:v>89.488333138880989</c:v>
                </c:pt>
                <c:pt idx="97">
                  <c:v>89.193847335126947</c:v>
                </c:pt>
                <c:pt idx="98">
                  <c:v>89.193847335126947</c:v>
                </c:pt>
                <c:pt idx="99">
                  <c:v>89.193847335126947</c:v>
                </c:pt>
                <c:pt idx="100">
                  <c:v>91.555705077592975</c:v>
                </c:pt>
                <c:pt idx="101">
                  <c:v>91.555705077592975</c:v>
                </c:pt>
                <c:pt idx="102">
                  <c:v>90.9448365055447</c:v>
                </c:pt>
                <c:pt idx="103">
                  <c:v>90.9448365055447</c:v>
                </c:pt>
                <c:pt idx="104">
                  <c:v>90.9448365055447</c:v>
                </c:pt>
                <c:pt idx="105">
                  <c:v>90.9448365055447</c:v>
                </c:pt>
                <c:pt idx="106">
                  <c:v>90.9448365055447</c:v>
                </c:pt>
                <c:pt idx="107">
                  <c:v>90.9448365055447</c:v>
                </c:pt>
                <c:pt idx="108">
                  <c:v>90.391654477344474</c:v>
                </c:pt>
                <c:pt idx="109">
                  <c:v>92.617673519141803</c:v>
                </c:pt>
                <c:pt idx="110">
                  <c:v>92.617673519141803</c:v>
                </c:pt>
                <c:pt idx="111">
                  <c:v>92.237827081590666</c:v>
                </c:pt>
                <c:pt idx="112">
                  <c:v>89.931698325622534</c:v>
                </c:pt>
                <c:pt idx="113">
                  <c:v>88.979682058233834</c:v>
                </c:pt>
                <c:pt idx="114">
                  <c:v>88.979682058233834</c:v>
                </c:pt>
                <c:pt idx="115">
                  <c:v>88.979682058233834</c:v>
                </c:pt>
                <c:pt idx="116">
                  <c:v>89.47778077999304</c:v>
                </c:pt>
                <c:pt idx="117">
                  <c:v>89.47778077999304</c:v>
                </c:pt>
                <c:pt idx="118">
                  <c:v>94.437935419240063</c:v>
                </c:pt>
                <c:pt idx="119">
                  <c:v>94.437935419240063</c:v>
                </c:pt>
                <c:pt idx="120">
                  <c:v>95.260784157319407</c:v>
                </c:pt>
                <c:pt idx="121">
                  <c:v>95.260784157319407</c:v>
                </c:pt>
                <c:pt idx="122">
                  <c:v>94.966492841491572</c:v>
                </c:pt>
                <c:pt idx="123">
                  <c:v>95.418398676270556</c:v>
                </c:pt>
                <c:pt idx="124">
                  <c:v>95.418398676270556</c:v>
                </c:pt>
                <c:pt idx="125">
                  <c:v>95.418398676270556</c:v>
                </c:pt>
                <c:pt idx="126">
                  <c:v>95.418398676270556</c:v>
                </c:pt>
                <c:pt idx="127">
                  <c:v>95.418398676270556</c:v>
                </c:pt>
                <c:pt idx="128">
                  <c:v>95.418398676270556</c:v>
                </c:pt>
                <c:pt idx="129">
                  <c:v>95.418398676270556</c:v>
                </c:pt>
                <c:pt idx="130">
                  <c:v>95.418398676270556</c:v>
                </c:pt>
                <c:pt idx="131">
                  <c:v>95.335610503965896</c:v>
                </c:pt>
                <c:pt idx="132">
                  <c:v>95.221716816991204</c:v>
                </c:pt>
                <c:pt idx="133">
                  <c:v>93.517799202262481</c:v>
                </c:pt>
                <c:pt idx="134">
                  <c:v>92.171218177317101</c:v>
                </c:pt>
                <c:pt idx="135">
                  <c:v>91.99956118419037</c:v>
                </c:pt>
                <c:pt idx="136">
                  <c:v>92.691561823603777</c:v>
                </c:pt>
                <c:pt idx="137">
                  <c:v>92.010317937060847</c:v>
                </c:pt>
                <c:pt idx="138">
                  <c:v>93.324160522006551</c:v>
                </c:pt>
                <c:pt idx="139">
                  <c:v>93.324160522006551</c:v>
                </c:pt>
                <c:pt idx="140">
                  <c:v>93.324160522006551</c:v>
                </c:pt>
                <c:pt idx="141">
                  <c:v>90.9983661216163</c:v>
                </c:pt>
                <c:pt idx="142">
                  <c:v>89.984848998905079</c:v>
                </c:pt>
                <c:pt idx="143">
                  <c:v>89.174309031623181</c:v>
                </c:pt>
                <c:pt idx="144">
                  <c:v>89.266812963245172</c:v>
                </c:pt>
                <c:pt idx="145">
                  <c:v>89.266812963245172</c:v>
                </c:pt>
                <c:pt idx="146">
                  <c:v>89.266812963245172</c:v>
                </c:pt>
                <c:pt idx="147">
                  <c:v>89.790639773818654</c:v>
                </c:pt>
                <c:pt idx="148">
                  <c:v>89.427021613682882</c:v>
                </c:pt>
                <c:pt idx="149">
                  <c:v>88.352051730595974</c:v>
                </c:pt>
                <c:pt idx="150">
                  <c:v>89.894796207364109</c:v>
                </c:pt>
                <c:pt idx="151">
                  <c:v>89.894796207364109</c:v>
                </c:pt>
                <c:pt idx="152">
                  <c:v>89.535167681146348</c:v>
                </c:pt>
                <c:pt idx="153">
                  <c:v>90.210170675726161</c:v>
                </c:pt>
                <c:pt idx="154">
                  <c:v>90.210170675726161</c:v>
                </c:pt>
                <c:pt idx="155">
                  <c:v>92.270641430758715</c:v>
                </c:pt>
                <c:pt idx="156">
                  <c:v>92.270641430758715</c:v>
                </c:pt>
                <c:pt idx="157">
                  <c:v>92.914527480398874</c:v>
                </c:pt>
                <c:pt idx="158">
                  <c:v>94.108425696885504</c:v>
                </c:pt>
                <c:pt idx="159">
                  <c:v>94.429891220298003</c:v>
                </c:pt>
                <c:pt idx="160">
                  <c:v>94.807314120789371</c:v>
                </c:pt>
                <c:pt idx="161">
                  <c:v>94.614808704813868</c:v>
                </c:pt>
                <c:pt idx="162">
                  <c:v>94.614808704813868</c:v>
                </c:pt>
                <c:pt idx="163">
                  <c:v>93.89210765270974</c:v>
                </c:pt>
                <c:pt idx="164">
                  <c:v>95.668396200336062</c:v>
                </c:pt>
                <c:pt idx="165">
                  <c:v>96.805065419626345</c:v>
                </c:pt>
                <c:pt idx="166">
                  <c:v>96.736188312985348</c:v>
                </c:pt>
                <c:pt idx="167">
                  <c:v>96.718608923411637</c:v>
                </c:pt>
                <c:pt idx="168">
                  <c:v>96.718608923411637</c:v>
                </c:pt>
                <c:pt idx="169">
                  <c:v>96.95990647160707</c:v>
                </c:pt>
                <c:pt idx="170">
                  <c:v>96.95990647160707</c:v>
                </c:pt>
                <c:pt idx="171">
                  <c:v>98.379639021003413</c:v>
                </c:pt>
                <c:pt idx="172">
                  <c:v>98.379639021003413</c:v>
                </c:pt>
                <c:pt idx="173">
                  <c:v>99.82575805461363</c:v>
                </c:pt>
                <c:pt idx="174">
                  <c:v>99.82575805461363</c:v>
                </c:pt>
                <c:pt idx="175">
                  <c:v>99.212781679059972</c:v>
                </c:pt>
                <c:pt idx="176">
                  <c:v>99.212781679059972</c:v>
                </c:pt>
                <c:pt idx="177">
                  <c:v>99.212781679059972</c:v>
                </c:pt>
                <c:pt idx="178">
                  <c:v>98.336753038607725</c:v>
                </c:pt>
                <c:pt idx="179">
                  <c:v>98.336753038607725</c:v>
                </c:pt>
                <c:pt idx="180">
                  <c:v>99.462572108182812</c:v>
                </c:pt>
                <c:pt idx="181">
                  <c:v>99.462572108182812</c:v>
                </c:pt>
                <c:pt idx="182">
                  <c:v>99.738399295267442</c:v>
                </c:pt>
                <c:pt idx="183">
                  <c:v>99.738399295267442</c:v>
                </c:pt>
                <c:pt idx="184">
                  <c:v>99.738399295267442</c:v>
                </c:pt>
                <c:pt idx="185">
                  <c:v>99.738399295267442</c:v>
                </c:pt>
                <c:pt idx="186">
                  <c:v>99.581455324075463</c:v>
                </c:pt>
                <c:pt idx="187">
                  <c:v>99.581455324075463</c:v>
                </c:pt>
                <c:pt idx="188">
                  <c:v>99.581455324075463</c:v>
                </c:pt>
                <c:pt idx="189">
                  <c:v>99.887469591091374</c:v>
                </c:pt>
                <c:pt idx="190">
                  <c:v>99.584211050800107</c:v>
                </c:pt>
                <c:pt idx="191">
                  <c:v>99.113649279136879</c:v>
                </c:pt>
                <c:pt idx="192">
                  <c:v>99.113649279136879</c:v>
                </c:pt>
                <c:pt idx="193">
                  <c:v>100.71411043673891</c:v>
                </c:pt>
                <c:pt idx="194">
                  <c:v>100.71411043673891</c:v>
                </c:pt>
                <c:pt idx="195">
                  <c:v>100.71411043673891</c:v>
                </c:pt>
                <c:pt idx="196">
                  <c:v>100.71411043673891</c:v>
                </c:pt>
                <c:pt idx="197">
                  <c:v>100.71411043673891</c:v>
                </c:pt>
                <c:pt idx="198">
                  <c:v>99.255957601257023</c:v>
                </c:pt>
                <c:pt idx="199">
                  <c:v>99.106104827136434</c:v>
                </c:pt>
                <c:pt idx="200">
                  <c:v>100.73904197239986</c:v>
                </c:pt>
                <c:pt idx="201">
                  <c:v>100.73904197239986</c:v>
                </c:pt>
                <c:pt idx="202">
                  <c:v>100.73904197239986</c:v>
                </c:pt>
                <c:pt idx="203">
                  <c:v>100.73904197239986</c:v>
                </c:pt>
                <c:pt idx="204">
                  <c:v>101.63747341890553</c:v>
                </c:pt>
                <c:pt idx="205">
                  <c:v>101.63747341890553</c:v>
                </c:pt>
                <c:pt idx="206">
                  <c:v>99.964192950011793</c:v>
                </c:pt>
                <c:pt idx="207">
                  <c:v>100.26253895617978</c:v>
                </c:pt>
                <c:pt idx="208">
                  <c:v>100.82800035059951</c:v>
                </c:pt>
                <c:pt idx="209">
                  <c:v>100.82800035059951</c:v>
                </c:pt>
                <c:pt idx="210">
                  <c:v>100.82800035059951</c:v>
                </c:pt>
                <c:pt idx="211">
                  <c:v>102.26351570220724</c:v>
                </c:pt>
                <c:pt idx="212">
                  <c:v>102.26351570220724</c:v>
                </c:pt>
                <c:pt idx="213">
                  <c:v>103.73984728995404</c:v>
                </c:pt>
                <c:pt idx="214">
                  <c:v>104.12356505857954</c:v>
                </c:pt>
                <c:pt idx="215">
                  <c:v>104.12356505857954</c:v>
                </c:pt>
                <c:pt idx="216">
                  <c:v>103.86405055342112</c:v>
                </c:pt>
                <c:pt idx="217">
                  <c:v>104.23579692999965</c:v>
                </c:pt>
                <c:pt idx="218">
                  <c:v>104.3396473669213</c:v>
                </c:pt>
                <c:pt idx="219">
                  <c:v>104.3396473669213</c:v>
                </c:pt>
                <c:pt idx="220">
                  <c:v>104.3396473669213</c:v>
                </c:pt>
                <c:pt idx="221">
                  <c:v>104.3396473669213</c:v>
                </c:pt>
                <c:pt idx="222">
                  <c:v>104.3396473669213</c:v>
                </c:pt>
                <c:pt idx="223">
                  <c:v>104.3396473669213</c:v>
                </c:pt>
                <c:pt idx="224">
                  <c:v>104.3396473669213</c:v>
                </c:pt>
                <c:pt idx="225">
                  <c:v>104.3396473669213</c:v>
                </c:pt>
                <c:pt idx="226">
                  <c:v>104.3396473669213</c:v>
                </c:pt>
                <c:pt idx="227">
                  <c:v>104.43388577689218</c:v>
                </c:pt>
                <c:pt idx="228">
                  <c:v>104.43388577689218</c:v>
                </c:pt>
                <c:pt idx="229">
                  <c:v>102.78269634629409</c:v>
                </c:pt>
                <c:pt idx="230">
                  <c:v>102.78269634629409</c:v>
                </c:pt>
                <c:pt idx="231">
                  <c:v>104.79375797188774</c:v>
                </c:pt>
                <c:pt idx="232">
                  <c:v>105.65864210372682</c:v>
                </c:pt>
                <c:pt idx="233">
                  <c:v>105.61784661626403</c:v>
                </c:pt>
                <c:pt idx="234">
                  <c:v>105.61784661626403</c:v>
                </c:pt>
                <c:pt idx="235">
                  <c:v>104.87870070537133</c:v>
                </c:pt>
                <c:pt idx="236">
                  <c:v>104.12160943740132</c:v>
                </c:pt>
                <c:pt idx="237">
                  <c:v>104.12160943740132</c:v>
                </c:pt>
                <c:pt idx="238">
                  <c:v>104.12160943740132</c:v>
                </c:pt>
                <c:pt idx="239">
                  <c:v>104.12160943740132</c:v>
                </c:pt>
                <c:pt idx="240">
                  <c:v>104.12160943740132</c:v>
                </c:pt>
                <c:pt idx="241">
                  <c:v>104.12160943740132</c:v>
                </c:pt>
                <c:pt idx="242">
                  <c:v>103.95675298155405</c:v>
                </c:pt>
                <c:pt idx="243">
                  <c:v>103.95675298155405</c:v>
                </c:pt>
                <c:pt idx="244">
                  <c:v>103.95675298155405</c:v>
                </c:pt>
                <c:pt idx="245">
                  <c:v>103.95675298155405</c:v>
                </c:pt>
                <c:pt idx="246">
                  <c:v>104.93862957090127</c:v>
                </c:pt>
                <c:pt idx="247">
                  <c:v>104.93862957090127</c:v>
                </c:pt>
                <c:pt idx="248">
                  <c:v>104.93862957090127</c:v>
                </c:pt>
                <c:pt idx="249">
                  <c:v>104.93862957090127</c:v>
                </c:pt>
                <c:pt idx="250">
                  <c:v>104.17062568133215</c:v>
                </c:pt>
                <c:pt idx="251">
                  <c:v>104.17062568133215</c:v>
                </c:pt>
                <c:pt idx="252">
                  <c:v>104.17062568133215</c:v>
                </c:pt>
                <c:pt idx="253">
                  <c:v>104.17062568133215</c:v>
                </c:pt>
                <c:pt idx="254">
                  <c:v>103.53428647534162</c:v>
                </c:pt>
                <c:pt idx="255">
                  <c:v>103.53428647534162</c:v>
                </c:pt>
                <c:pt idx="256">
                  <c:v>103.53428647534162</c:v>
                </c:pt>
                <c:pt idx="257">
                  <c:v>103.53428647534162</c:v>
                </c:pt>
                <c:pt idx="258">
                  <c:v>103.53428647534162</c:v>
                </c:pt>
                <c:pt idx="259">
                  <c:v>103.13961277102983</c:v>
                </c:pt>
                <c:pt idx="260">
                  <c:v>103.77790697384097</c:v>
                </c:pt>
                <c:pt idx="261">
                  <c:v>103.89705018992552</c:v>
                </c:pt>
                <c:pt idx="262">
                  <c:v>103.89705018992552</c:v>
                </c:pt>
                <c:pt idx="263">
                  <c:v>103.89705018992552</c:v>
                </c:pt>
                <c:pt idx="264">
                  <c:v>103.9821860849202</c:v>
                </c:pt>
                <c:pt idx="265">
                  <c:v>105.24849543633043</c:v>
                </c:pt>
                <c:pt idx="266">
                  <c:v>105.24849543633043</c:v>
                </c:pt>
                <c:pt idx="267">
                  <c:v>104.75013247542664</c:v>
                </c:pt>
                <c:pt idx="268">
                  <c:v>104.75013247542664</c:v>
                </c:pt>
                <c:pt idx="269">
                  <c:v>105.13883910092868</c:v>
                </c:pt>
                <c:pt idx="270">
                  <c:v>105.13883910092868</c:v>
                </c:pt>
                <c:pt idx="271">
                  <c:v>105.13883910092868</c:v>
                </c:pt>
                <c:pt idx="272">
                  <c:v>105.13883910092868</c:v>
                </c:pt>
                <c:pt idx="273">
                  <c:v>105.13883910092868</c:v>
                </c:pt>
                <c:pt idx="274">
                  <c:v>105.13883910092868</c:v>
                </c:pt>
                <c:pt idx="275">
                  <c:v>105.13883910092868</c:v>
                </c:pt>
                <c:pt idx="276">
                  <c:v>105.26192280595022</c:v>
                </c:pt>
                <c:pt idx="277">
                  <c:v>105.26192280595022</c:v>
                </c:pt>
                <c:pt idx="278">
                  <c:v>105.26192280595022</c:v>
                </c:pt>
                <c:pt idx="279">
                  <c:v>105.26192280595022</c:v>
                </c:pt>
                <c:pt idx="280">
                  <c:v>105.51508047312228</c:v>
                </c:pt>
                <c:pt idx="281">
                  <c:v>106.22648541525112</c:v>
                </c:pt>
                <c:pt idx="282">
                  <c:v>107.01375470098769</c:v>
                </c:pt>
                <c:pt idx="283">
                  <c:v>107.92017762542923</c:v>
                </c:pt>
                <c:pt idx="284">
                  <c:v>107.92017762542923</c:v>
                </c:pt>
                <c:pt idx="285">
                  <c:v>107.92017762542923</c:v>
                </c:pt>
                <c:pt idx="286">
                  <c:v>107.92017762542923</c:v>
                </c:pt>
                <c:pt idx="287">
                  <c:v>107.92017762542923</c:v>
                </c:pt>
                <c:pt idx="288">
                  <c:v>107.19097218528854</c:v>
                </c:pt>
                <c:pt idx="289">
                  <c:v>107.19097218528854</c:v>
                </c:pt>
                <c:pt idx="290">
                  <c:v>107.19097218528854</c:v>
                </c:pt>
                <c:pt idx="291">
                  <c:v>107.19097218528854</c:v>
                </c:pt>
                <c:pt idx="292">
                  <c:v>107.1743105388253</c:v>
                </c:pt>
                <c:pt idx="293">
                  <c:v>106.48575138292162</c:v>
                </c:pt>
                <c:pt idx="294">
                  <c:v>106.48575138292162</c:v>
                </c:pt>
                <c:pt idx="295">
                  <c:v>106.64214838395864</c:v>
                </c:pt>
                <c:pt idx="296">
                  <c:v>106.64214838395864</c:v>
                </c:pt>
                <c:pt idx="297">
                  <c:v>106.64214838395864</c:v>
                </c:pt>
                <c:pt idx="298">
                  <c:v>106.64214838395864</c:v>
                </c:pt>
                <c:pt idx="299">
                  <c:v>106.07693708946975</c:v>
                </c:pt>
                <c:pt idx="300">
                  <c:v>107.03418521151575</c:v>
                </c:pt>
                <c:pt idx="301">
                  <c:v>106.58268472282477</c:v>
                </c:pt>
                <c:pt idx="302">
                  <c:v>106.58268472282477</c:v>
                </c:pt>
                <c:pt idx="303">
                  <c:v>106.60940648813447</c:v>
                </c:pt>
                <c:pt idx="304">
                  <c:v>106.49536721944142</c:v>
                </c:pt>
                <c:pt idx="305">
                  <c:v>107.10776624630553</c:v>
                </c:pt>
                <c:pt idx="306">
                  <c:v>107.10776624630553</c:v>
                </c:pt>
                <c:pt idx="307">
                  <c:v>106.2985247421925</c:v>
                </c:pt>
                <c:pt idx="308">
                  <c:v>105.47865346574103</c:v>
                </c:pt>
                <c:pt idx="309">
                  <c:v>105.4629680699733</c:v>
                </c:pt>
                <c:pt idx="310">
                  <c:v>106.18846770907841</c:v>
                </c:pt>
                <c:pt idx="311">
                  <c:v>105.89353277303107</c:v>
                </c:pt>
                <c:pt idx="312">
                  <c:v>107.06311413168197</c:v>
                </c:pt>
                <c:pt idx="313">
                  <c:v>105.62226145434026</c:v>
                </c:pt>
                <c:pt idx="314">
                  <c:v>106.3318282196077</c:v>
                </c:pt>
                <c:pt idx="315">
                  <c:v>106.99795669126138</c:v>
                </c:pt>
                <c:pt idx="316">
                  <c:v>106.99795669126138</c:v>
                </c:pt>
                <c:pt idx="317">
                  <c:v>106.99795669126138</c:v>
                </c:pt>
                <c:pt idx="318">
                  <c:v>106.99795669126138</c:v>
                </c:pt>
                <c:pt idx="319">
                  <c:v>106.99795669126138</c:v>
                </c:pt>
                <c:pt idx="320">
                  <c:v>106.99795669126138</c:v>
                </c:pt>
                <c:pt idx="321">
                  <c:v>106.99795669126138</c:v>
                </c:pt>
                <c:pt idx="322">
                  <c:v>106.65435779769723</c:v>
                </c:pt>
                <c:pt idx="323">
                  <c:v>106.65435779769723</c:v>
                </c:pt>
                <c:pt idx="324">
                  <c:v>107.37144337092994</c:v>
                </c:pt>
                <c:pt idx="325">
                  <c:v>107.37144337092994</c:v>
                </c:pt>
                <c:pt idx="326">
                  <c:v>107.37144337092994</c:v>
                </c:pt>
                <c:pt idx="327">
                  <c:v>107.37144337092994</c:v>
                </c:pt>
                <c:pt idx="328">
                  <c:v>107.37144337092994</c:v>
                </c:pt>
                <c:pt idx="329">
                  <c:v>107.44888907205643</c:v>
                </c:pt>
                <c:pt idx="330">
                  <c:v>107.44888907205643</c:v>
                </c:pt>
                <c:pt idx="331">
                  <c:v>106.43942881224295</c:v>
                </c:pt>
                <c:pt idx="332">
                  <c:v>104.69372275430904</c:v>
                </c:pt>
                <c:pt idx="333">
                  <c:v>104.45338800378248</c:v>
                </c:pt>
                <c:pt idx="334">
                  <c:v>104.87361078269109</c:v>
                </c:pt>
                <c:pt idx="335">
                  <c:v>104.87361078269109</c:v>
                </c:pt>
                <c:pt idx="336">
                  <c:v>104.89765977624468</c:v>
                </c:pt>
                <c:pt idx="337">
                  <c:v>105.51583993440615</c:v>
                </c:pt>
                <c:pt idx="338">
                  <c:v>105.22993610471565</c:v>
                </c:pt>
                <c:pt idx="339">
                  <c:v>105.23828794751925</c:v>
                </c:pt>
                <c:pt idx="340">
                  <c:v>103.79188537509221</c:v>
                </c:pt>
                <c:pt idx="341">
                  <c:v>103.79188537509221</c:v>
                </c:pt>
                <c:pt idx="342">
                  <c:v>103.79188537509221</c:v>
                </c:pt>
                <c:pt idx="343">
                  <c:v>105.01817539658715</c:v>
                </c:pt>
                <c:pt idx="344">
                  <c:v>106.23057615273457</c:v>
                </c:pt>
                <c:pt idx="345">
                  <c:v>106.68662488417189</c:v>
                </c:pt>
                <c:pt idx="346">
                  <c:v>106.02021388622393</c:v>
                </c:pt>
                <c:pt idx="347">
                  <c:v>106.02021388622393</c:v>
                </c:pt>
                <c:pt idx="348">
                  <c:v>107.14343119429783</c:v>
                </c:pt>
                <c:pt idx="349">
                  <c:v>107.13290488221273</c:v>
                </c:pt>
                <c:pt idx="350">
                  <c:v>107.13290488221273</c:v>
                </c:pt>
                <c:pt idx="351">
                  <c:v>106.22411271326601</c:v>
                </c:pt>
                <c:pt idx="352">
                  <c:v>106.22411271326601</c:v>
                </c:pt>
                <c:pt idx="353">
                  <c:v>106.22411271326601</c:v>
                </c:pt>
                <c:pt idx="354">
                  <c:v>106.99591504528416</c:v>
                </c:pt>
                <c:pt idx="355">
                  <c:v>106.99591504528416</c:v>
                </c:pt>
                <c:pt idx="356">
                  <c:v>105.72988376433389</c:v>
                </c:pt>
                <c:pt idx="357">
                  <c:v>105.72988376433389</c:v>
                </c:pt>
                <c:pt idx="358">
                  <c:v>106.99970202885412</c:v>
                </c:pt>
                <c:pt idx="359">
                  <c:v>106.99970202885412</c:v>
                </c:pt>
                <c:pt idx="360">
                  <c:v>108.12384084340501</c:v>
                </c:pt>
                <c:pt idx="361">
                  <c:v>108.12384084340501</c:v>
                </c:pt>
                <c:pt idx="362">
                  <c:v>108.12384084340501</c:v>
                </c:pt>
                <c:pt idx="363">
                  <c:v>108.3133811170449</c:v>
                </c:pt>
                <c:pt idx="364">
                  <c:v>108.3133811170449</c:v>
                </c:pt>
                <c:pt idx="365">
                  <c:v>108.42222692581245</c:v>
                </c:pt>
                <c:pt idx="366">
                  <c:v>108.42222692581245</c:v>
                </c:pt>
                <c:pt idx="367">
                  <c:v>108.42222692581245</c:v>
                </c:pt>
                <c:pt idx="368">
                  <c:v>110.49038282389274</c:v>
                </c:pt>
                <c:pt idx="369">
                  <c:v>110.49038282389274</c:v>
                </c:pt>
                <c:pt idx="370">
                  <c:v>110.62191360233345</c:v>
                </c:pt>
                <c:pt idx="371">
                  <c:v>110.62191360233345</c:v>
                </c:pt>
                <c:pt idx="372">
                  <c:v>111.43944030751346</c:v>
                </c:pt>
                <c:pt idx="373">
                  <c:v>111.21422887737936</c:v>
                </c:pt>
                <c:pt idx="374">
                  <c:v>111.6658842320583</c:v>
                </c:pt>
                <c:pt idx="375">
                  <c:v>111.7325346579574</c:v>
                </c:pt>
                <c:pt idx="376">
                  <c:v>111.51419169182077</c:v>
                </c:pt>
                <c:pt idx="377">
                  <c:v>111.62348881752318</c:v>
                </c:pt>
                <c:pt idx="378">
                  <c:v>111.51786524312257</c:v>
                </c:pt>
                <c:pt idx="379">
                  <c:v>111.93985697018863</c:v>
                </c:pt>
                <c:pt idx="380">
                  <c:v>111.93985697018863</c:v>
                </c:pt>
                <c:pt idx="381">
                  <c:v>111.3344292320934</c:v>
                </c:pt>
                <c:pt idx="382">
                  <c:v>111.27109444582379</c:v>
                </c:pt>
                <c:pt idx="383">
                  <c:v>111.27109444582379</c:v>
                </c:pt>
                <c:pt idx="384">
                  <c:v>112.15772356393694</c:v>
                </c:pt>
                <c:pt idx="385">
                  <c:v>112.15772356393694</c:v>
                </c:pt>
                <c:pt idx="386">
                  <c:v>112.59788590927278</c:v>
                </c:pt>
                <c:pt idx="387">
                  <c:v>112.59788590927278</c:v>
                </c:pt>
                <c:pt idx="388">
                  <c:v>114.13492320763226</c:v>
                </c:pt>
                <c:pt idx="389">
                  <c:v>114.43704548104921</c:v>
                </c:pt>
                <c:pt idx="390">
                  <c:v>114.42831971431558</c:v>
                </c:pt>
                <c:pt idx="391">
                  <c:v>114.42831971431558</c:v>
                </c:pt>
                <c:pt idx="392">
                  <c:v>114.42831971431558</c:v>
                </c:pt>
                <c:pt idx="393">
                  <c:v>112.74802372545255</c:v>
                </c:pt>
                <c:pt idx="394">
                  <c:v>113.90949386376448</c:v>
                </c:pt>
                <c:pt idx="395">
                  <c:v>113.90949386376448</c:v>
                </c:pt>
                <c:pt idx="396">
                  <c:v>113.90949386376448</c:v>
                </c:pt>
                <c:pt idx="397">
                  <c:v>114.07243658165937</c:v>
                </c:pt>
                <c:pt idx="398">
                  <c:v>114.1146633011596</c:v>
                </c:pt>
                <c:pt idx="399">
                  <c:v>114.1146633011596</c:v>
                </c:pt>
                <c:pt idx="400">
                  <c:v>113.46870823385822</c:v>
                </c:pt>
                <c:pt idx="401">
                  <c:v>112.55910733478017</c:v>
                </c:pt>
                <c:pt idx="402">
                  <c:v>112.17321179634641</c:v>
                </c:pt>
                <c:pt idx="403">
                  <c:v>112.37800487875489</c:v>
                </c:pt>
                <c:pt idx="404">
                  <c:v>113.96417876019865</c:v>
                </c:pt>
                <c:pt idx="405">
                  <c:v>113.79575102292378</c:v>
                </c:pt>
                <c:pt idx="406">
                  <c:v>114.44051454984492</c:v>
                </c:pt>
                <c:pt idx="407">
                  <c:v>114.44051454984492</c:v>
                </c:pt>
                <c:pt idx="408">
                  <c:v>114.52645658324928</c:v>
                </c:pt>
                <c:pt idx="409">
                  <c:v>114.52645658324928</c:v>
                </c:pt>
                <c:pt idx="410">
                  <c:v>114.52645658324928</c:v>
                </c:pt>
                <c:pt idx="411">
                  <c:v>114.52645658324928</c:v>
                </c:pt>
                <c:pt idx="412">
                  <c:v>115.93667842304546</c:v>
                </c:pt>
                <c:pt idx="413">
                  <c:v>116.19108119841803</c:v>
                </c:pt>
                <c:pt idx="414">
                  <c:v>116.19108119841803</c:v>
                </c:pt>
                <c:pt idx="415">
                  <c:v>116.19108119841803</c:v>
                </c:pt>
                <c:pt idx="416">
                  <c:v>116.19108119841803</c:v>
                </c:pt>
                <c:pt idx="417">
                  <c:v>116.19108119841803</c:v>
                </c:pt>
                <c:pt idx="418">
                  <c:v>117.06911104397835</c:v>
                </c:pt>
                <c:pt idx="419">
                  <c:v>117.06911104397835</c:v>
                </c:pt>
                <c:pt idx="420">
                  <c:v>115.18362583959723</c:v>
                </c:pt>
                <c:pt idx="421">
                  <c:v>116.62269414791989</c:v>
                </c:pt>
                <c:pt idx="422">
                  <c:v>116.62269414791989</c:v>
                </c:pt>
                <c:pt idx="423">
                  <c:v>116.62269414791989</c:v>
                </c:pt>
                <c:pt idx="424">
                  <c:v>116.62269414791989</c:v>
                </c:pt>
                <c:pt idx="425">
                  <c:v>117.58383517931725</c:v>
                </c:pt>
                <c:pt idx="426">
                  <c:v>117.58383517931725</c:v>
                </c:pt>
                <c:pt idx="427">
                  <c:v>117.58383517931725</c:v>
                </c:pt>
                <c:pt idx="428">
                  <c:v>117.58383517931725</c:v>
                </c:pt>
                <c:pt idx="429">
                  <c:v>115.97596375634151</c:v>
                </c:pt>
                <c:pt idx="430">
                  <c:v>115.97596375634151</c:v>
                </c:pt>
                <c:pt idx="431">
                  <c:v>115.97596375634151</c:v>
                </c:pt>
                <c:pt idx="432">
                  <c:v>115.41887671260793</c:v>
                </c:pt>
                <c:pt idx="433">
                  <c:v>115.41887671260793</c:v>
                </c:pt>
                <c:pt idx="434">
                  <c:v>115.56478924765869</c:v>
                </c:pt>
                <c:pt idx="435">
                  <c:v>118.00585091054683</c:v>
                </c:pt>
                <c:pt idx="436">
                  <c:v>118.00585091054683</c:v>
                </c:pt>
                <c:pt idx="437">
                  <c:v>117.55899209528093</c:v>
                </c:pt>
                <c:pt idx="438">
                  <c:v>117.55899209528093</c:v>
                </c:pt>
                <c:pt idx="439">
                  <c:v>117.55899209528093</c:v>
                </c:pt>
                <c:pt idx="440">
                  <c:v>117.55899209528093</c:v>
                </c:pt>
                <c:pt idx="441">
                  <c:v>118.50038439538359</c:v>
                </c:pt>
                <c:pt idx="442">
                  <c:v>118.35898238129525</c:v>
                </c:pt>
                <c:pt idx="443">
                  <c:v>118.35898238129525</c:v>
                </c:pt>
                <c:pt idx="444">
                  <c:v>118.96747812475208</c:v>
                </c:pt>
                <c:pt idx="445">
                  <c:v>120.19333423837735</c:v>
                </c:pt>
                <c:pt idx="446">
                  <c:v>120.19333423837735</c:v>
                </c:pt>
                <c:pt idx="447">
                  <c:v>120.19333423837735</c:v>
                </c:pt>
                <c:pt idx="448">
                  <c:v>120.19333423837735</c:v>
                </c:pt>
                <c:pt idx="449">
                  <c:v>120.19333423837735</c:v>
                </c:pt>
                <c:pt idx="450">
                  <c:v>119.84824817062159</c:v>
                </c:pt>
                <c:pt idx="451">
                  <c:v>119.07128186707419</c:v>
                </c:pt>
                <c:pt idx="452">
                  <c:v>119.82358131124131</c:v>
                </c:pt>
                <c:pt idx="453">
                  <c:v>119.82358131124131</c:v>
                </c:pt>
                <c:pt idx="454">
                  <c:v>120.89051131809671</c:v>
                </c:pt>
                <c:pt idx="455">
                  <c:v>120.89051131809671</c:v>
                </c:pt>
                <c:pt idx="456">
                  <c:v>120.72100011206518</c:v>
                </c:pt>
                <c:pt idx="457">
                  <c:v>120.35220174805241</c:v>
                </c:pt>
                <c:pt idx="458">
                  <c:v>120.35220174805241</c:v>
                </c:pt>
                <c:pt idx="459">
                  <c:v>120.35220174805241</c:v>
                </c:pt>
                <c:pt idx="460">
                  <c:v>120.48657323706121</c:v>
                </c:pt>
                <c:pt idx="461">
                  <c:v>120.48657323706121</c:v>
                </c:pt>
                <c:pt idx="462">
                  <c:v>120.48657323706121</c:v>
                </c:pt>
                <c:pt idx="463">
                  <c:v>120.48657323706121</c:v>
                </c:pt>
                <c:pt idx="464">
                  <c:v>120.48657323706121</c:v>
                </c:pt>
                <c:pt idx="465">
                  <c:v>121.82387710881916</c:v>
                </c:pt>
                <c:pt idx="466">
                  <c:v>121.77823810811894</c:v>
                </c:pt>
                <c:pt idx="467">
                  <c:v>121.95426772239</c:v>
                </c:pt>
                <c:pt idx="468">
                  <c:v>121.95426772239</c:v>
                </c:pt>
                <c:pt idx="469">
                  <c:v>122.8621925755258</c:v>
                </c:pt>
                <c:pt idx="470">
                  <c:v>122.8621925755258</c:v>
                </c:pt>
                <c:pt idx="471">
                  <c:v>122.8621925755258</c:v>
                </c:pt>
                <c:pt idx="472">
                  <c:v>122.60952561482037</c:v>
                </c:pt>
                <c:pt idx="473">
                  <c:v>122.60952561482037</c:v>
                </c:pt>
                <c:pt idx="474">
                  <c:v>122.60952561482037</c:v>
                </c:pt>
                <c:pt idx="475">
                  <c:v>121.53564418384084</c:v>
                </c:pt>
                <c:pt idx="476">
                  <c:v>122.59680204273549</c:v>
                </c:pt>
                <c:pt idx="477">
                  <c:v>122.59680204273549</c:v>
                </c:pt>
                <c:pt idx="478">
                  <c:v>122.62291639506051</c:v>
                </c:pt>
                <c:pt idx="479">
                  <c:v>122.06174115843353</c:v>
                </c:pt>
                <c:pt idx="480">
                  <c:v>123.30788688416507</c:v>
                </c:pt>
                <c:pt idx="481">
                  <c:v>123.30788688416507</c:v>
                </c:pt>
                <c:pt idx="482">
                  <c:v>121.36819049416646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FC-42CC-8412-AA4A2E1346E5}"/>
            </c:ext>
          </c:extLst>
        </c:ser>
        <c:ser>
          <c:idx val="8"/>
          <c:order val="8"/>
          <c:tx>
            <c:strRef>
              <c:f>Sheet1!$N$3</c:f>
              <c:strCache>
                <c:ptCount val="1"/>
                <c:pt idx="0">
                  <c:v>RF opt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Sheet1!$E$4:$E$486</c:f>
              <c:numCache>
                <c:formatCode>m/d/yyyy</c:formatCode>
                <c:ptCount val="483"/>
                <c:pt idx="0">
                  <c:v>44701</c:v>
                </c:pt>
                <c:pt idx="1">
                  <c:v>44704</c:v>
                </c:pt>
                <c:pt idx="2">
                  <c:v>44705</c:v>
                </c:pt>
                <c:pt idx="3">
                  <c:v>44706</c:v>
                </c:pt>
                <c:pt idx="4">
                  <c:v>44707</c:v>
                </c:pt>
                <c:pt idx="5">
                  <c:v>44708</c:v>
                </c:pt>
                <c:pt idx="6">
                  <c:v>44712</c:v>
                </c:pt>
                <c:pt idx="7">
                  <c:v>44713</c:v>
                </c:pt>
                <c:pt idx="8">
                  <c:v>44714</c:v>
                </c:pt>
                <c:pt idx="9">
                  <c:v>44715</c:v>
                </c:pt>
                <c:pt idx="10">
                  <c:v>44718</c:v>
                </c:pt>
                <c:pt idx="11">
                  <c:v>44719</c:v>
                </c:pt>
                <c:pt idx="12">
                  <c:v>44720</c:v>
                </c:pt>
                <c:pt idx="13">
                  <c:v>44721</c:v>
                </c:pt>
                <c:pt idx="14">
                  <c:v>44722</c:v>
                </c:pt>
                <c:pt idx="15">
                  <c:v>44725</c:v>
                </c:pt>
                <c:pt idx="16">
                  <c:v>44726</c:v>
                </c:pt>
                <c:pt idx="17">
                  <c:v>44727</c:v>
                </c:pt>
                <c:pt idx="18">
                  <c:v>44728</c:v>
                </c:pt>
                <c:pt idx="19">
                  <c:v>44729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44739</c:v>
                </c:pt>
                <c:pt idx="25">
                  <c:v>44740</c:v>
                </c:pt>
                <c:pt idx="26">
                  <c:v>44741</c:v>
                </c:pt>
                <c:pt idx="27">
                  <c:v>44742</c:v>
                </c:pt>
                <c:pt idx="28">
                  <c:v>44743</c:v>
                </c:pt>
                <c:pt idx="29">
                  <c:v>44747</c:v>
                </c:pt>
                <c:pt idx="30">
                  <c:v>44749</c:v>
                </c:pt>
                <c:pt idx="31">
                  <c:v>44750</c:v>
                </c:pt>
                <c:pt idx="32">
                  <c:v>44753</c:v>
                </c:pt>
                <c:pt idx="33">
                  <c:v>44754</c:v>
                </c:pt>
                <c:pt idx="34">
                  <c:v>44755</c:v>
                </c:pt>
                <c:pt idx="35">
                  <c:v>44756</c:v>
                </c:pt>
                <c:pt idx="36">
                  <c:v>44757</c:v>
                </c:pt>
                <c:pt idx="37">
                  <c:v>44760</c:v>
                </c:pt>
                <c:pt idx="38">
                  <c:v>44761</c:v>
                </c:pt>
                <c:pt idx="39">
                  <c:v>44762</c:v>
                </c:pt>
                <c:pt idx="40">
                  <c:v>44763</c:v>
                </c:pt>
                <c:pt idx="41">
                  <c:v>44764</c:v>
                </c:pt>
                <c:pt idx="42">
                  <c:v>44767</c:v>
                </c:pt>
                <c:pt idx="43">
                  <c:v>44768</c:v>
                </c:pt>
                <c:pt idx="44">
                  <c:v>44769</c:v>
                </c:pt>
                <c:pt idx="45">
                  <c:v>44770</c:v>
                </c:pt>
                <c:pt idx="46">
                  <c:v>44771</c:v>
                </c:pt>
                <c:pt idx="47">
                  <c:v>44774</c:v>
                </c:pt>
                <c:pt idx="48">
                  <c:v>44775</c:v>
                </c:pt>
                <c:pt idx="49">
                  <c:v>44776</c:v>
                </c:pt>
                <c:pt idx="50">
                  <c:v>44777</c:v>
                </c:pt>
                <c:pt idx="51">
                  <c:v>44778</c:v>
                </c:pt>
                <c:pt idx="52">
                  <c:v>44781</c:v>
                </c:pt>
                <c:pt idx="53">
                  <c:v>44782</c:v>
                </c:pt>
                <c:pt idx="54">
                  <c:v>44783</c:v>
                </c:pt>
                <c:pt idx="55">
                  <c:v>44784</c:v>
                </c:pt>
                <c:pt idx="56">
                  <c:v>44785</c:v>
                </c:pt>
                <c:pt idx="57">
                  <c:v>44788</c:v>
                </c:pt>
                <c:pt idx="58">
                  <c:v>44789</c:v>
                </c:pt>
                <c:pt idx="59">
                  <c:v>44790</c:v>
                </c:pt>
                <c:pt idx="60">
                  <c:v>44791</c:v>
                </c:pt>
                <c:pt idx="61">
                  <c:v>44792</c:v>
                </c:pt>
                <c:pt idx="62">
                  <c:v>44795</c:v>
                </c:pt>
                <c:pt idx="63">
                  <c:v>44796</c:v>
                </c:pt>
                <c:pt idx="64">
                  <c:v>44797</c:v>
                </c:pt>
                <c:pt idx="65">
                  <c:v>44798</c:v>
                </c:pt>
                <c:pt idx="66">
                  <c:v>44799</c:v>
                </c:pt>
                <c:pt idx="67">
                  <c:v>44802</c:v>
                </c:pt>
                <c:pt idx="68">
                  <c:v>44803</c:v>
                </c:pt>
                <c:pt idx="69">
                  <c:v>44804</c:v>
                </c:pt>
                <c:pt idx="70">
                  <c:v>44805</c:v>
                </c:pt>
                <c:pt idx="71">
                  <c:v>44806</c:v>
                </c:pt>
                <c:pt idx="72">
                  <c:v>44810</c:v>
                </c:pt>
                <c:pt idx="73">
                  <c:v>44811</c:v>
                </c:pt>
                <c:pt idx="74">
                  <c:v>44812</c:v>
                </c:pt>
                <c:pt idx="75">
                  <c:v>44813</c:v>
                </c:pt>
                <c:pt idx="76">
                  <c:v>44816</c:v>
                </c:pt>
                <c:pt idx="77">
                  <c:v>44817</c:v>
                </c:pt>
                <c:pt idx="78">
                  <c:v>44818</c:v>
                </c:pt>
                <c:pt idx="79">
                  <c:v>44819</c:v>
                </c:pt>
                <c:pt idx="80">
                  <c:v>44820</c:v>
                </c:pt>
                <c:pt idx="81">
                  <c:v>44823</c:v>
                </c:pt>
                <c:pt idx="82">
                  <c:v>44824</c:v>
                </c:pt>
                <c:pt idx="83">
                  <c:v>44825</c:v>
                </c:pt>
                <c:pt idx="84">
                  <c:v>44826</c:v>
                </c:pt>
                <c:pt idx="85">
                  <c:v>44827</c:v>
                </c:pt>
                <c:pt idx="86">
                  <c:v>44830</c:v>
                </c:pt>
                <c:pt idx="87">
                  <c:v>44831</c:v>
                </c:pt>
                <c:pt idx="88">
                  <c:v>44832</c:v>
                </c:pt>
                <c:pt idx="89">
                  <c:v>44833</c:v>
                </c:pt>
                <c:pt idx="90">
                  <c:v>44834</c:v>
                </c:pt>
                <c:pt idx="91">
                  <c:v>44837</c:v>
                </c:pt>
                <c:pt idx="92">
                  <c:v>44838</c:v>
                </c:pt>
                <c:pt idx="93">
                  <c:v>44839</c:v>
                </c:pt>
                <c:pt idx="94">
                  <c:v>44840</c:v>
                </c:pt>
                <c:pt idx="95">
                  <c:v>44841</c:v>
                </c:pt>
                <c:pt idx="96">
                  <c:v>44845</c:v>
                </c:pt>
                <c:pt idx="97">
                  <c:v>44846</c:v>
                </c:pt>
                <c:pt idx="98">
                  <c:v>44847</c:v>
                </c:pt>
                <c:pt idx="99">
                  <c:v>44848</c:v>
                </c:pt>
                <c:pt idx="100">
                  <c:v>44851</c:v>
                </c:pt>
                <c:pt idx="101">
                  <c:v>44852</c:v>
                </c:pt>
                <c:pt idx="102">
                  <c:v>44853</c:v>
                </c:pt>
                <c:pt idx="103">
                  <c:v>44854</c:v>
                </c:pt>
                <c:pt idx="104">
                  <c:v>44855</c:v>
                </c:pt>
                <c:pt idx="105">
                  <c:v>44858</c:v>
                </c:pt>
                <c:pt idx="106">
                  <c:v>44859</c:v>
                </c:pt>
                <c:pt idx="107">
                  <c:v>44860</c:v>
                </c:pt>
                <c:pt idx="108">
                  <c:v>44861</c:v>
                </c:pt>
                <c:pt idx="109">
                  <c:v>44862</c:v>
                </c:pt>
                <c:pt idx="110">
                  <c:v>44865</c:v>
                </c:pt>
                <c:pt idx="111">
                  <c:v>44866</c:v>
                </c:pt>
                <c:pt idx="112">
                  <c:v>44867</c:v>
                </c:pt>
                <c:pt idx="113">
                  <c:v>44868</c:v>
                </c:pt>
                <c:pt idx="114">
                  <c:v>44869</c:v>
                </c:pt>
                <c:pt idx="115">
                  <c:v>44872</c:v>
                </c:pt>
                <c:pt idx="116">
                  <c:v>44873</c:v>
                </c:pt>
                <c:pt idx="117">
                  <c:v>44874</c:v>
                </c:pt>
                <c:pt idx="118">
                  <c:v>44875</c:v>
                </c:pt>
                <c:pt idx="119">
                  <c:v>44879</c:v>
                </c:pt>
                <c:pt idx="120">
                  <c:v>44880</c:v>
                </c:pt>
                <c:pt idx="121">
                  <c:v>44881</c:v>
                </c:pt>
                <c:pt idx="122">
                  <c:v>44882</c:v>
                </c:pt>
                <c:pt idx="123">
                  <c:v>44883</c:v>
                </c:pt>
                <c:pt idx="124">
                  <c:v>44886</c:v>
                </c:pt>
                <c:pt idx="125">
                  <c:v>44887</c:v>
                </c:pt>
                <c:pt idx="126">
                  <c:v>44888</c:v>
                </c:pt>
                <c:pt idx="127">
                  <c:v>44890</c:v>
                </c:pt>
                <c:pt idx="128">
                  <c:v>44893</c:v>
                </c:pt>
                <c:pt idx="129">
                  <c:v>44894</c:v>
                </c:pt>
                <c:pt idx="130">
                  <c:v>44895</c:v>
                </c:pt>
                <c:pt idx="131">
                  <c:v>44896</c:v>
                </c:pt>
                <c:pt idx="132">
                  <c:v>44897</c:v>
                </c:pt>
                <c:pt idx="133">
                  <c:v>44900</c:v>
                </c:pt>
                <c:pt idx="134">
                  <c:v>44901</c:v>
                </c:pt>
                <c:pt idx="135">
                  <c:v>44902</c:v>
                </c:pt>
                <c:pt idx="136">
                  <c:v>44903</c:v>
                </c:pt>
                <c:pt idx="137">
                  <c:v>44904</c:v>
                </c:pt>
                <c:pt idx="138">
                  <c:v>44907</c:v>
                </c:pt>
                <c:pt idx="139">
                  <c:v>44908</c:v>
                </c:pt>
                <c:pt idx="140">
                  <c:v>44909</c:v>
                </c:pt>
                <c:pt idx="141">
                  <c:v>44910</c:v>
                </c:pt>
                <c:pt idx="142">
                  <c:v>44911</c:v>
                </c:pt>
                <c:pt idx="143">
                  <c:v>44914</c:v>
                </c:pt>
                <c:pt idx="144">
                  <c:v>44915</c:v>
                </c:pt>
                <c:pt idx="145">
                  <c:v>44916</c:v>
                </c:pt>
                <c:pt idx="146">
                  <c:v>44917</c:v>
                </c:pt>
                <c:pt idx="147">
                  <c:v>44918</c:v>
                </c:pt>
                <c:pt idx="148">
                  <c:v>44922</c:v>
                </c:pt>
                <c:pt idx="149">
                  <c:v>44923</c:v>
                </c:pt>
                <c:pt idx="150">
                  <c:v>44924</c:v>
                </c:pt>
                <c:pt idx="151">
                  <c:v>44925</c:v>
                </c:pt>
                <c:pt idx="152">
                  <c:v>44929</c:v>
                </c:pt>
                <c:pt idx="153">
                  <c:v>44930</c:v>
                </c:pt>
                <c:pt idx="154">
                  <c:v>44931</c:v>
                </c:pt>
                <c:pt idx="155">
                  <c:v>44932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44943</c:v>
                </c:pt>
                <c:pt idx="162">
                  <c:v>44944</c:v>
                </c:pt>
                <c:pt idx="163">
                  <c:v>44945</c:v>
                </c:pt>
                <c:pt idx="164">
                  <c:v>44946</c:v>
                </c:pt>
                <c:pt idx="165">
                  <c:v>44949</c:v>
                </c:pt>
                <c:pt idx="166">
                  <c:v>44950</c:v>
                </c:pt>
                <c:pt idx="167">
                  <c:v>44951</c:v>
                </c:pt>
                <c:pt idx="168">
                  <c:v>44952</c:v>
                </c:pt>
                <c:pt idx="169">
                  <c:v>44953</c:v>
                </c:pt>
                <c:pt idx="170">
                  <c:v>44956</c:v>
                </c:pt>
                <c:pt idx="171">
                  <c:v>44957</c:v>
                </c:pt>
                <c:pt idx="172">
                  <c:v>44958</c:v>
                </c:pt>
                <c:pt idx="173">
                  <c:v>44959</c:v>
                </c:pt>
                <c:pt idx="174">
                  <c:v>44960</c:v>
                </c:pt>
                <c:pt idx="175">
                  <c:v>44963</c:v>
                </c:pt>
                <c:pt idx="176">
                  <c:v>44964</c:v>
                </c:pt>
                <c:pt idx="177">
                  <c:v>44965</c:v>
                </c:pt>
                <c:pt idx="178">
                  <c:v>44966</c:v>
                </c:pt>
                <c:pt idx="179">
                  <c:v>44967</c:v>
                </c:pt>
                <c:pt idx="180">
                  <c:v>44970</c:v>
                </c:pt>
                <c:pt idx="181">
                  <c:v>44971</c:v>
                </c:pt>
                <c:pt idx="182">
                  <c:v>44972</c:v>
                </c:pt>
                <c:pt idx="183">
                  <c:v>44973</c:v>
                </c:pt>
                <c:pt idx="184">
                  <c:v>44974</c:v>
                </c:pt>
                <c:pt idx="185">
                  <c:v>44978</c:v>
                </c:pt>
                <c:pt idx="186">
                  <c:v>44979</c:v>
                </c:pt>
                <c:pt idx="187">
                  <c:v>44980</c:v>
                </c:pt>
                <c:pt idx="188">
                  <c:v>44981</c:v>
                </c:pt>
                <c:pt idx="189">
                  <c:v>44984</c:v>
                </c:pt>
                <c:pt idx="190">
                  <c:v>44985</c:v>
                </c:pt>
                <c:pt idx="191">
                  <c:v>44986</c:v>
                </c:pt>
                <c:pt idx="192">
                  <c:v>44987</c:v>
                </c:pt>
                <c:pt idx="193">
                  <c:v>44988</c:v>
                </c:pt>
                <c:pt idx="194">
                  <c:v>44991</c:v>
                </c:pt>
                <c:pt idx="195">
                  <c:v>44992</c:v>
                </c:pt>
                <c:pt idx="196">
                  <c:v>44993</c:v>
                </c:pt>
                <c:pt idx="197">
                  <c:v>44994</c:v>
                </c:pt>
                <c:pt idx="198">
                  <c:v>44995</c:v>
                </c:pt>
                <c:pt idx="199">
                  <c:v>44998</c:v>
                </c:pt>
                <c:pt idx="200">
                  <c:v>44999</c:v>
                </c:pt>
                <c:pt idx="201">
                  <c:v>45000</c:v>
                </c:pt>
                <c:pt idx="202">
                  <c:v>45001</c:v>
                </c:pt>
                <c:pt idx="203">
                  <c:v>45002</c:v>
                </c:pt>
                <c:pt idx="204">
                  <c:v>45005</c:v>
                </c:pt>
                <c:pt idx="205">
                  <c:v>45006</c:v>
                </c:pt>
                <c:pt idx="206">
                  <c:v>45007</c:v>
                </c:pt>
                <c:pt idx="207">
                  <c:v>45008</c:v>
                </c:pt>
                <c:pt idx="208">
                  <c:v>45009</c:v>
                </c:pt>
                <c:pt idx="209">
                  <c:v>45012</c:v>
                </c:pt>
                <c:pt idx="210">
                  <c:v>45013</c:v>
                </c:pt>
                <c:pt idx="211">
                  <c:v>45014</c:v>
                </c:pt>
                <c:pt idx="212">
                  <c:v>45015</c:v>
                </c:pt>
                <c:pt idx="213">
                  <c:v>45016</c:v>
                </c:pt>
                <c:pt idx="214">
                  <c:v>45019</c:v>
                </c:pt>
                <c:pt idx="215">
                  <c:v>45020</c:v>
                </c:pt>
                <c:pt idx="216">
                  <c:v>45021</c:v>
                </c:pt>
                <c:pt idx="217">
                  <c:v>45022</c:v>
                </c:pt>
                <c:pt idx="218">
                  <c:v>45026</c:v>
                </c:pt>
                <c:pt idx="219">
                  <c:v>45027</c:v>
                </c:pt>
                <c:pt idx="220">
                  <c:v>45028</c:v>
                </c:pt>
                <c:pt idx="221">
                  <c:v>45029</c:v>
                </c:pt>
                <c:pt idx="222">
                  <c:v>45030</c:v>
                </c:pt>
                <c:pt idx="223">
                  <c:v>45033</c:v>
                </c:pt>
                <c:pt idx="224">
                  <c:v>45034</c:v>
                </c:pt>
                <c:pt idx="225">
                  <c:v>45035</c:v>
                </c:pt>
                <c:pt idx="226">
                  <c:v>45036</c:v>
                </c:pt>
                <c:pt idx="227">
                  <c:v>45037</c:v>
                </c:pt>
                <c:pt idx="228">
                  <c:v>45040</c:v>
                </c:pt>
                <c:pt idx="229">
                  <c:v>45041</c:v>
                </c:pt>
                <c:pt idx="230">
                  <c:v>45042</c:v>
                </c:pt>
                <c:pt idx="231">
                  <c:v>45043</c:v>
                </c:pt>
                <c:pt idx="232">
                  <c:v>45044</c:v>
                </c:pt>
                <c:pt idx="233">
                  <c:v>45047</c:v>
                </c:pt>
                <c:pt idx="234">
                  <c:v>45048</c:v>
                </c:pt>
                <c:pt idx="235">
                  <c:v>45049</c:v>
                </c:pt>
                <c:pt idx="236">
                  <c:v>45050</c:v>
                </c:pt>
                <c:pt idx="237">
                  <c:v>45051</c:v>
                </c:pt>
                <c:pt idx="238">
                  <c:v>45054</c:v>
                </c:pt>
                <c:pt idx="239">
                  <c:v>45055</c:v>
                </c:pt>
                <c:pt idx="240">
                  <c:v>45056</c:v>
                </c:pt>
                <c:pt idx="241">
                  <c:v>45057</c:v>
                </c:pt>
                <c:pt idx="242">
                  <c:v>45058</c:v>
                </c:pt>
                <c:pt idx="243">
                  <c:v>45061</c:v>
                </c:pt>
                <c:pt idx="244">
                  <c:v>45062</c:v>
                </c:pt>
                <c:pt idx="245">
                  <c:v>45063</c:v>
                </c:pt>
                <c:pt idx="246">
                  <c:v>45064</c:v>
                </c:pt>
                <c:pt idx="247">
                  <c:v>45065</c:v>
                </c:pt>
                <c:pt idx="248">
                  <c:v>45068</c:v>
                </c:pt>
                <c:pt idx="249">
                  <c:v>45069</c:v>
                </c:pt>
                <c:pt idx="250">
                  <c:v>45070</c:v>
                </c:pt>
                <c:pt idx="251">
                  <c:v>45071</c:v>
                </c:pt>
                <c:pt idx="252">
                  <c:v>45072</c:v>
                </c:pt>
                <c:pt idx="253">
                  <c:v>45076</c:v>
                </c:pt>
                <c:pt idx="254">
                  <c:v>45077</c:v>
                </c:pt>
                <c:pt idx="255">
                  <c:v>45078</c:v>
                </c:pt>
                <c:pt idx="256">
                  <c:v>45079</c:v>
                </c:pt>
                <c:pt idx="257">
                  <c:v>45082</c:v>
                </c:pt>
                <c:pt idx="258">
                  <c:v>45083</c:v>
                </c:pt>
                <c:pt idx="259">
                  <c:v>45084</c:v>
                </c:pt>
                <c:pt idx="260">
                  <c:v>45085</c:v>
                </c:pt>
                <c:pt idx="261">
                  <c:v>45086</c:v>
                </c:pt>
                <c:pt idx="262">
                  <c:v>45089</c:v>
                </c:pt>
                <c:pt idx="263">
                  <c:v>45090</c:v>
                </c:pt>
                <c:pt idx="264">
                  <c:v>45091</c:v>
                </c:pt>
                <c:pt idx="265">
                  <c:v>45092</c:v>
                </c:pt>
                <c:pt idx="266">
                  <c:v>45093</c:v>
                </c:pt>
                <c:pt idx="267">
                  <c:v>45097</c:v>
                </c:pt>
                <c:pt idx="268">
                  <c:v>45098</c:v>
                </c:pt>
                <c:pt idx="269">
                  <c:v>45099</c:v>
                </c:pt>
                <c:pt idx="270">
                  <c:v>45100</c:v>
                </c:pt>
                <c:pt idx="271">
                  <c:v>45103</c:v>
                </c:pt>
                <c:pt idx="272">
                  <c:v>45104</c:v>
                </c:pt>
                <c:pt idx="273">
                  <c:v>45105</c:v>
                </c:pt>
                <c:pt idx="274">
                  <c:v>45106</c:v>
                </c:pt>
                <c:pt idx="275">
                  <c:v>45107</c:v>
                </c:pt>
                <c:pt idx="276">
                  <c:v>45110</c:v>
                </c:pt>
                <c:pt idx="277">
                  <c:v>45112</c:v>
                </c:pt>
                <c:pt idx="278">
                  <c:v>45113</c:v>
                </c:pt>
                <c:pt idx="279">
                  <c:v>45114</c:v>
                </c:pt>
                <c:pt idx="280">
                  <c:v>45117</c:v>
                </c:pt>
                <c:pt idx="281">
                  <c:v>45118</c:v>
                </c:pt>
                <c:pt idx="282">
                  <c:v>45119</c:v>
                </c:pt>
                <c:pt idx="283">
                  <c:v>45120</c:v>
                </c:pt>
                <c:pt idx="284">
                  <c:v>45121</c:v>
                </c:pt>
                <c:pt idx="285">
                  <c:v>45124</c:v>
                </c:pt>
                <c:pt idx="286">
                  <c:v>45125</c:v>
                </c:pt>
                <c:pt idx="287">
                  <c:v>45126</c:v>
                </c:pt>
                <c:pt idx="288">
                  <c:v>45127</c:v>
                </c:pt>
                <c:pt idx="289">
                  <c:v>45128</c:v>
                </c:pt>
                <c:pt idx="290">
                  <c:v>45131</c:v>
                </c:pt>
                <c:pt idx="291">
                  <c:v>45132</c:v>
                </c:pt>
                <c:pt idx="292">
                  <c:v>45133</c:v>
                </c:pt>
                <c:pt idx="293">
                  <c:v>45134</c:v>
                </c:pt>
                <c:pt idx="294">
                  <c:v>45135</c:v>
                </c:pt>
                <c:pt idx="295">
                  <c:v>45138</c:v>
                </c:pt>
                <c:pt idx="296">
                  <c:v>45139</c:v>
                </c:pt>
                <c:pt idx="297">
                  <c:v>45140</c:v>
                </c:pt>
                <c:pt idx="298">
                  <c:v>45141</c:v>
                </c:pt>
                <c:pt idx="299">
                  <c:v>45142</c:v>
                </c:pt>
                <c:pt idx="300">
                  <c:v>45145</c:v>
                </c:pt>
                <c:pt idx="301">
                  <c:v>45146</c:v>
                </c:pt>
                <c:pt idx="302">
                  <c:v>45147</c:v>
                </c:pt>
                <c:pt idx="303">
                  <c:v>45148</c:v>
                </c:pt>
                <c:pt idx="304">
                  <c:v>45149</c:v>
                </c:pt>
                <c:pt idx="305">
                  <c:v>45152</c:v>
                </c:pt>
                <c:pt idx="306">
                  <c:v>45153</c:v>
                </c:pt>
                <c:pt idx="307">
                  <c:v>45154</c:v>
                </c:pt>
                <c:pt idx="308">
                  <c:v>45155</c:v>
                </c:pt>
                <c:pt idx="309">
                  <c:v>45156</c:v>
                </c:pt>
                <c:pt idx="310">
                  <c:v>45159</c:v>
                </c:pt>
                <c:pt idx="311">
                  <c:v>45160</c:v>
                </c:pt>
                <c:pt idx="312">
                  <c:v>45161</c:v>
                </c:pt>
                <c:pt idx="313">
                  <c:v>45162</c:v>
                </c:pt>
                <c:pt idx="314">
                  <c:v>45163</c:v>
                </c:pt>
                <c:pt idx="315">
                  <c:v>45166</c:v>
                </c:pt>
                <c:pt idx="316">
                  <c:v>45167</c:v>
                </c:pt>
                <c:pt idx="317">
                  <c:v>45168</c:v>
                </c:pt>
                <c:pt idx="318">
                  <c:v>45169</c:v>
                </c:pt>
                <c:pt idx="319">
                  <c:v>45170</c:v>
                </c:pt>
                <c:pt idx="320">
                  <c:v>45174</c:v>
                </c:pt>
                <c:pt idx="321">
                  <c:v>45175</c:v>
                </c:pt>
                <c:pt idx="322">
                  <c:v>45176</c:v>
                </c:pt>
                <c:pt idx="323">
                  <c:v>45177</c:v>
                </c:pt>
                <c:pt idx="324">
                  <c:v>45180</c:v>
                </c:pt>
                <c:pt idx="325">
                  <c:v>45181</c:v>
                </c:pt>
                <c:pt idx="326">
                  <c:v>45182</c:v>
                </c:pt>
                <c:pt idx="327">
                  <c:v>45183</c:v>
                </c:pt>
                <c:pt idx="328">
                  <c:v>45184</c:v>
                </c:pt>
                <c:pt idx="329">
                  <c:v>45187</c:v>
                </c:pt>
                <c:pt idx="330">
                  <c:v>45188</c:v>
                </c:pt>
                <c:pt idx="331">
                  <c:v>45189</c:v>
                </c:pt>
                <c:pt idx="332">
                  <c:v>45190</c:v>
                </c:pt>
                <c:pt idx="333">
                  <c:v>45191</c:v>
                </c:pt>
                <c:pt idx="334">
                  <c:v>45194</c:v>
                </c:pt>
                <c:pt idx="335">
                  <c:v>45195</c:v>
                </c:pt>
                <c:pt idx="336">
                  <c:v>45196</c:v>
                </c:pt>
                <c:pt idx="337">
                  <c:v>45197</c:v>
                </c:pt>
                <c:pt idx="338">
                  <c:v>45198</c:v>
                </c:pt>
                <c:pt idx="339">
                  <c:v>45201</c:v>
                </c:pt>
                <c:pt idx="340">
                  <c:v>45202</c:v>
                </c:pt>
                <c:pt idx="341">
                  <c:v>45203</c:v>
                </c:pt>
                <c:pt idx="342">
                  <c:v>45204</c:v>
                </c:pt>
                <c:pt idx="343">
                  <c:v>45205</c:v>
                </c:pt>
                <c:pt idx="344">
                  <c:v>45209</c:v>
                </c:pt>
                <c:pt idx="345">
                  <c:v>45210</c:v>
                </c:pt>
                <c:pt idx="346">
                  <c:v>45211</c:v>
                </c:pt>
                <c:pt idx="347">
                  <c:v>45212</c:v>
                </c:pt>
                <c:pt idx="348">
                  <c:v>45215</c:v>
                </c:pt>
                <c:pt idx="349">
                  <c:v>45216</c:v>
                </c:pt>
                <c:pt idx="350">
                  <c:v>45217</c:v>
                </c:pt>
                <c:pt idx="351">
                  <c:v>45218</c:v>
                </c:pt>
                <c:pt idx="352">
                  <c:v>45219</c:v>
                </c:pt>
                <c:pt idx="353">
                  <c:v>45222</c:v>
                </c:pt>
                <c:pt idx="354">
                  <c:v>45223</c:v>
                </c:pt>
                <c:pt idx="355">
                  <c:v>45224</c:v>
                </c:pt>
                <c:pt idx="356">
                  <c:v>45225</c:v>
                </c:pt>
                <c:pt idx="357">
                  <c:v>45226</c:v>
                </c:pt>
                <c:pt idx="358">
                  <c:v>45229</c:v>
                </c:pt>
                <c:pt idx="359">
                  <c:v>45230</c:v>
                </c:pt>
                <c:pt idx="360">
                  <c:v>45231</c:v>
                </c:pt>
                <c:pt idx="361">
                  <c:v>45232</c:v>
                </c:pt>
                <c:pt idx="362">
                  <c:v>45233</c:v>
                </c:pt>
                <c:pt idx="363">
                  <c:v>45236</c:v>
                </c:pt>
                <c:pt idx="364">
                  <c:v>45237</c:v>
                </c:pt>
                <c:pt idx="365">
                  <c:v>45238</c:v>
                </c:pt>
                <c:pt idx="366">
                  <c:v>45239</c:v>
                </c:pt>
                <c:pt idx="367">
                  <c:v>45243</c:v>
                </c:pt>
                <c:pt idx="368">
                  <c:v>45244</c:v>
                </c:pt>
                <c:pt idx="369">
                  <c:v>45245</c:v>
                </c:pt>
                <c:pt idx="370">
                  <c:v>45246</c:v>
                </c:pt>
                <c:pt idx="371">
                  <c:v>45247</c:v>
                </c:pt>
                <c:pt idx="372">
                  <c:v>45250</c:v>
                </c:pt>
                <c:pt idx="373">
                  <c:v>45251</c:v>
                </c:pt>
                <c:pt idx="374">
                  <c:v>45252</c:v>
                </c:pt>
                <c:pt idx="375">
                  <c:v>45254</c:v>
                </c:pt>
                <c:pt idx="376">
                  <c:v>45257</c:v>
                </c:pt>
                <c:pt idx="377">
                  <c:v>45258</c:v>
                </c:pt>
                <c:pt idx="378">
                  <c:v>45259</c:v>
                </c:pt>
                <c:pt idx="379">
                  <c:v>45260</c:v>
                </c:pt>
                <c:pt idx="380">
                  <c:v>45261</c:v>
                </c:pt>
                <c:pt idx="381">
                  <c:v>45264</c:v>
                </c:pt>
                <c:pt idx="382">
                  <c:v>45265</c:v>
                </c:pt>
                <c:pt idx="383">
                  <c:v>45266</c:v>
                </c:pt>
                <c:pt idx="384">
                  <c:v>45267</c:v>
                </c:pt>
                <c:pt idx="385">
                  <c:v>45268</c:v>
                </c:pt>
                <c:pt idx="386">
                  <c:v>45271</c:v>
                </c:pt>
                <c:pt idx="387">
                  <c:v>45272</c:v>
                </c:pt>
                <c:pt idx="388">
                  <c:v>45273</c:v>
                </c:pt>
                <c:pt idx="389">
                  <c:v>45274</c:v>
                </c:pt>
                <c:pt idx="390">
                  <c:v>45275</c:v>
                </c:pt>
                <c:pt idx="391">
                  <c:v>45278</c:v>
                </c:pt>
                <c:pt idx="392">
                  <c:v>45279</c:v>
                </c:pt>
                <c:pt idx="393">
                  <c:v>45280</c:v>
                </c:pt>
                <c:pt idx="394">
                  <c:v>45281</c:v>
                </c:pt>
                <c:pt idx="395">
                  <c:v>45282</c:v>
                </c:pt>
                <c:pt idx="396">
                  <c:v>45286</c:v>
                </c:pt>
                <c:pt idx="397">
                  <c:v>45287</c:v>
                </c:pt>
                <c:pt idx="398">
                  <c:v>45288</c:v>
                </c:pt>
                <c:pt idx="399">
                  <c:v>45289</c:v>
                </c:pt>
                <c:pt idx="400">
                  <c:v>45293</c:v>
                </c:pt>
                <c:pt idx="401">
                  <c:v>45294</c:v>
                </c:pt>
                <c:pt idx="402">
                  <c:v>45295</c:v>
                </c:pt>
                <c:pt idx="403">
                  <c:v>45296</c:v>
                </c:pt>
                <c:pt idx="404">
                  <c:v>45299</c:v>
                </c:pt>
                <c:pt idx="405">
                  <c:v>45300</c:v>
                </c:pt>
                <c:pt idx="406">
                  <c:v>45301</c:v>
                </c:pt>
                <c:pt idx="407">
                  <c:v>45302</c:v>
                </c:pt>
                <c:pt idx="408">
                  <c:v>45303</c:v>
                </c:pt>
                <c:pt idx="409">
                  <c:v>45307</c:v>
                </c:pt>
                <c:pt idx="410">
                  <c:v>45308</c:v>
                </c:pt>
                <c:pt idx="411">
                  <c:v>45309</c:v>
                </c:pt>
                <c:pt idx="412">
                  <c:v>45310</c:v>
                </c:pt>
                <c:pt idx="413">
                  <c:v>45313</c:v>
                </c:pt>
                <c:pt idx="414">
                  <c:v>45314</c:v>
                </c:pt>
                <c:pt idx="415">
                  <c:v>45315</c:v>
                </c:pt>
                <c:pt idx="416">
                  <c:v>45316</c:v>
                </c:pt>
                <c:pt idx="417">
                  <c:v>45317</c:v>
                </c:pt>
                <c:pt idx="418">
                  <c:v>45320</c:v>
                </c:pt>
                <c:pt idx="419">
                  <c:v>45321</c:v>
                </c:pt>
                <c:pt idx="420">
                  <c:v>45322</c:v>
                </c:pt>
                <c:pt idx="421">
                  <c:v>45323</c:v>
                </c:pt>
                <c:pt idx="422">
                  <c:v>45324</c:v>
                </c:pt>
                <c:pt idx="423">
                  <c:v>45327</c:v>
                </c:pt>
                <c:pt idx="424">
                  <c:v>45328</c:v>
                </c:pt>
                <c:pt idx="425">
                  <c:v>45329</c:v>
                </c:pt>
                <c:pt idx="426">
                  <c:v>45330</c:v>
                </c:pt>
                <c:pt idx="427">
                  <c:v>45331</c:v>
                </c:pt>
                <c:pt idx="428">
                  <c:v>45334</c:v>
                </c:pt>
                <c:pt idx="429">
                  <c:v>45335</c:v>
                </c:pt>
                <c:pt idx="430">
                  <c:v>45336</c:v>
                </c:pt>
                <c:pt idx="431">
                  <c:v>45337</c:v>
                </c:pt>
                <c:pt idx="432">
                  <c:v>45338</c:v>
                </c:pt>
                <c:pt idx="433">
                  <c:v>45342</c:v>
                </c:pt>
                <c:pt idx="434">
                  <c:v>45343</c:v>
                </c:pt>
                <c:pt idx="435">
                  <c:v>45344</c:v>
                </c:pt>
                <c:pt idx="436">
                  <c:v>45345</c:v>
                </c:pt>
                <c:pt idx="437">
                  <c:v>45348</c:v>
                </c:pt>
                <c:pt idx="438">
                  <c:v>45349</c:v>
                </c:pt>
                <c:pt idx="439">
                  <c:v>45350</c:v>
                </c:pt>
                <c:pt idx="440">
                  <c:v>45351</c:v>
                </c:pt>
                <c:pt idx="441">
                  <c:v>45352</c:v>
                </c:pt>
                <c:pt idx="442">
                  <c:v>45355</c:v>
                </c:pt>
                <c:pt idx="443">
                  <c:v>45356</c:v>
                </c:pt>
                <c:pt idx="444">
                  <c:v>45357</c:v>
                </c:pt>
                <c:pt idx="445">
                  <c:v>45358</c:v>
                </c:pt>
                <c:pt idx="446">
                  <c:v>45359</c:v>
                </c:pt>
                <c:pt idx="447">
                  <c:v>45362</c:v>
                </c:pt>
                <c:pt idx="448">
                  <c:v>45363</c:v>
                </c:pt>
                <c:pt idx="449">
                  <c:v>45364</c:v>
                </c:pt>
                <c:pt idx="450">
                  <c:v>45365</c:v>
                </c:pt>
                <c:pt idx="451">
                  <c:v>45366</c:v>
                </c:pt>
                <c:pt idx="452">
                  <c:v>45369</c:v>
                </c:pt>
                <c:pt idx="453">
                  <c:v>45370</c:v>
                </c:pt>
                <c:pt idx="454">
                  <c:v>45371</c:v>
                </c:pt>
                <c:pt idx="455">
                  <c:v>45372</c:v>
                </c:pt>
                <c:pt idx="456">
                  <c:v>45373</c:v>
                </c:pt>
                <c:pt idx="457">
                  <c:v>45376</c:v>
                </c:pt>
                <c:pt idx="458">
                  <c:v>45377</c:v>
                </c:pt>
                <c:pt idx="459">
                  <c:v>45378</c:v>
                </c:pt>
                <c:pt idx="460">
                  <c:v>45379</c:v>
                </c:pt>
                <c:pt idx="461">
                  <c:v>45383</c:v>
                </c:pt>
                <c:pt idx="462">
                  <c:v>45384</c:v>
                </c:pt>
                <c:pt idx="463">
                  <c:v>45385</c:v>
                </c:pt>
                <c:pt idx="464">
                  <c:v>45386</c:v>
                </c:pt>
                <c:pt idx="465">
                  <c:v>45387</c:v>
                </c:pt>
                <c:pt idx="466">
                  <c:v>45390</c:v>
                </c:pt>
                <c:pt idx="467">
                  <c:v>45391</c:v>
                </c:pt>
                <c:pt idx="468">
                  <c:v>45392</c:v>
                </c:pt>
                <c:pt idx="469">
                  <c:v>45393</c:v>
                </c:pt>
                <c:pt idx="470">
                  <c:v>45394</c:v>
                </c:pt>
                <c:pt idx="471">
                  <c:v>45397</c:v>
                </c:pt>
                <c:pt idx="472">
                  <c:v>45398</c:v>
                </c:pt>
                <c:pt idx="473">
                  <c:v>45399</c:v>
                </c:pt>
                <c:pt idx="474">
                  <c:v>45400</c:v>
                </c:pt>
                <c:pt idx="475">
                  <c:v>45401</c:v>
                </c:pt>
                <c:pt idx="476">
                  <c:v>45404</c:v>
                </c:pt>
                <c:pt idx="477">
                  <c:v>45405</c:v>
                </c:pt>
                <c:pt idx="478">
                  <c:v>45406</c:v>
                </c:pt>
                <c:pt idx="479">
                  <c:v>45407</c:v>
                </c:pt>
                <c:pt idx="480">
                  <c:v>45408</c:v>
                </c:pt>
                <c:pt idx="481">
                  <c:v>45411</c:v>
                </c:pt>
                <c:pt idx="482">
                  <c:v>45412</c:v>
                </c:pt>
              </c:numCache>
            </c:numRef>
          </c:cat>
          <c:val>
            <c:numRef>
              <c:f>Sheet1!$N$4:$N$486</c:f>
              <c:numCache>
                <c:formatCode>0.00</c:formatCode>
                <c:ptCount val="483"/>
                <c:pt idx="0">
                  <c:v>100</c:v>
                </c:pt>
                <c:pt idx="1">
                  <c:v>101.85550399309248</c:v>
                </c:pt>
                <c:pt idx="2">
                  <c:v>101.02835605896918</c:v>
                </c:pt>
                <c:pt idx="3">
                  <c:v>101.02835605896918</c:v>
                </c:pt>
                <c:pt idx="4">
                  <c:v>103.03712874264308</c:v>
                </c:pt>
                <c:pt idx="5">
                  <c:v>105.58650047613315</c:v>
                </c:pt>
                <c:pt idx="6">
                  <c:v>105.58650047613315</c:v>
                </c:pt>
                <c:pt idx="7">
                  <c:v>104.79642111722004</c:v>
                </c:pt>
                <c:pt idx="8">
                  <c:v>106.7279258452003</c:v>
                </c:pt>
                <c:pt idx="9">
                  <c:v>106.7279258452003</c:v>
                </c:pt>
                <c:pt idx="10">
                  <c:v>107.06277412287881</c:v>
                </c:pt>
                <c:pt idx="11">
                  <c:v>107.06277412287881</c:v>
                </c:pt>
                <c:pt idx="12">
                  <c:v>107.06277412287881</c:v>
                </c:pt>
                <c:pt idx="13">
                  <c:v>107.06277412287881</c:v>
                </c:pt>
                <c:pt idx="14">
                  <c:v>103.94614429221905</c:v>
                </c:pt>
                <c:pt idx="15">
                  <c:v>99.916315404307525</c:v>
                </c:pt>
                <c:pt idx="16">
                  <c:v>99.539263228571755</c:v>
                </c:pt>
                <c:pt idx="17">
                  <c:v>100.99179041089417</c:v>
                </c:pt>
                <c:pt idx="18">
                  <c:v>97.708350220352543</c:v>
                </c:pt>
                <c:pt idx="19">
                  <c:v>97.923393176785439</c:v>
                </c:pt>
                <c:pt idx="20">
                  <c:v>100.32028779646195</c:v>
                </c:pt>
                <c:pt idx="21">
                  <c:v>100.18971368729324</c:v>
                </c:pt>
                <c:pt idx="22">
                  <c:v>101.14474382032395</c:v>
                </c:pt>
                <c:pt idx="23">
                  <c:v>101.14474382032395</c:v>
                </c:pt>
                <c:pt idx="24">
                  <c:v>101.14474382032395</c:v>
                </c:pt>
                <c:pt idx="25">
                  <c:v>101.14474382032395</c:v>
                </c:pt>
                <c:pt idx="26">
                  <c:v>101.07275451324939</c:v>
                </c:pt>
                <c:pt idx="27">
                  <c:v>101.07275451324939</c:v>
                </c:pt>
                <c:pt idx="28">
                  <c:v>102.13945756778577</c:v>
                </c:pt>
                <c:pt idx="29">
                  <c:v>102.13945756778577</c:v>
                </c:pt>
                <c:pt idx="30">
                  <c:v>102.13945756778577</c:v>
                </c:pt>
                <c:pt idx="31">
                  <c:v>102.13945756778577</c:v>
                </c:pt>
                <c:pt idx="32">
                  <c:v>100.9620489109296</c:v>
                </c:pt>
                <c:pt idx="33">
                  <c:v>100.0287679757447</c:v>
                </c:pt>
                <c:pt idx="34">
                  <c:v>99.582949508460288</c:v>
                </c:pt>
                <c:pt idx="35">
                  <c:v>99.284336699988046</c:v>
                </c:pt>
                <c:pt idx="36">
                  <c:v>101.19072000645065</c:v>
                </c:pt>
                <c:pt idx="37">
                  <c:v>101.19072000645065</c:v>
                </c:pt>
                <c:pt idx="38">
                  <c:v>103.98644673065351</c:v>
                </c:pt>
                <c:pt idx="39">
                  <c:v>103.98644673065351</c:v>
                </c:pt>
                <c:pt idx="40">
                  <c:v>105.01189583856943</c:v>
                </c:pt>
                <c:pt idx="41">
                  <c:v>104.03187578853252</c:v>
                </c:pt>
                <c:pt idx="42">
                  <c:v>104.1686950835079</c:v>
                </c:pt>
                <c:pt idx="43">
                  <c:v>102.96625472511678</c:v>
                </c:pt>
                <c:pt idx="44">
                  <c:v>105.65946827411064</c:v>
                </c:pt>
                <c:pt idx="45">
                  <c:v>105.65946827411064</c:v>
                </c:pt>
                <c:pt idx="46">
                  <c:v>107.16065264980247</c:v>
                </c:pt>
                <c:pt idx="47">
                  <c:v>106.85812911224669</c:v>
                </c:pt>
                <c:pt idx="48">
                  <c:v>106.14619798829261</c:v>
                </c:pt>
                <c:pt idx="49">
                  <c:v>106.14619798829261</c:v>
                </c:pt>
                <c:pt idx="50">
                  <c:v>106.06368628533448</c:v>
                </c:pt>
                <c:pt idx="51">
                  <c:v>105.89125366527507</c:v>
                </c:pt>
                <c:pt idx="52">
                  <c:v>105.89125366527507</c:v>
                </c:pt>
                <c:pt idx="53">
                  <c:v>105.44135424833368</c:v>
                </c:pt>
                <c:pt idx="54">
                  <c:v>107.68626791404185</c:v>
                </c:pt>
                <c:pt idx="55">
                  <c:v>107.68626791404185</c:v>
                </c:pt>
                <c:pt idx="56">
                  <c:v>107.68626791404185</c:v>
                </c:pt>
                <c:pt idx="57">
                  <c:v>108.11373306656532</c:v>
                </c:pt>
                <c:pt idx="58">
                  <c:v>108.11373306656532</c:v>
                </c:pt>
                <c:pt idx="59">
                  <c:v>107.3312280349078</c:v>
                </c:pt>
                <c:pt idx="60">
                  <c:v>107.57482282240478</c:v>
                </c:pt>
                <c:pt idx="61">
                  <c:v>107.57482282240478</c:v>
                </c:pt>
                <c:pt idx="62">
                  <c:v>107.57482282240478</c:v>
                </c:pt>
                <c:pt idx="63">
                  <c:v>107.33408514134891</c:v>
                </c:pt>
                <c:pt idx="64">
                  <c:v>107.64708855497803</c:v>
                </c:pt>
                <c:pt idx="65">
                  <c:v>109.16400886206262</c:v>
                </c:pt>
                <c:pt idx="66">
                  <c:v>105.48648532145926</c:v>
                </c:pt>
                <c:pt idx="67">
                  <c:v>104.78327487826739</c:v>
                </c:pt>
                <c:pt idx="68">
                  <c:v>103.62770862162405</c:v>
                </c:pt>
                <c:pt idx="69">
                  <c:v>102.81764822165466</c:v>
                </c:pt>
                <c:pt idx="70">
                  <c:v>103.12571375192334</c:v>
                </c:pt>
                <c:pt idx="71">
                  <c:v>103.12571375192334</c:v>
                </c:pt>
                <c:pt idx="72">
                  <c:v>102.70340807761067</c:v>
                </c:pt>
                <c:pt idx="73">
                  <c:v>104.58709296875178</c:v>
                </c:pt>
                <c:pt idx="74">
                  <c:v>105.2784891523397</c:v>
                </c:pt>
                <c:pt idx="75">
                  <c:v>106.886244316169</c:v>
                </c:pt>
                <c:pt idx="76">
                  <c:v>108.01755748130282</c:v>
                </c:pt>
                <c:pt idx="77">
                  <c:v>108.01755748130282</c:v>
                </c:pt>
                <c:pt idx="78">
                  <c:v>108.38341425391904</c:v>
                </c:pt>
                <c:pt idx="79">
                  <c:v>107.1567590394836</c:v>
                </c:pt>
                <c:pt idx="80">
                  <c:v>106.38714482747132</c:v>
                </c:pt>
                <c:pt idx="81">
                  <c:v>107.1166521944713</c:v>
                </c:pt>
                <c:pt idx="82">
                  <c:v>107.1166521944713</c:v>
                </c:pt>
                <c:pt idx="83">
                  <c:v>107.1166521944713</c:v>
                </c:pt>
                <c:pt idx="84">
                  <c:v>106.21391793382917</c:v>
                </c:pt>
                <c:pt idx="85">
                  <c:v>104.38357395193619</c:v>
                </c:pt>
                <c:pt idx="86">
                  <c:v>103.30419286977204</c:v>
                </c:pt>
                <c:pt idx="87">
                  <c:v>103.08515081108473</c:v>
                </c:pt>
                <c:pt idx="88">
                  <c:v>103.08515081108473</c:v>
                </c:pt>
                <c:pt idx="89">
                  <c:v>100.90732877609918</c:v>
                </c:pt>
                <c:pt idx="90">
                  <c:v>99.386988752266333</c:v>
                </c:pt>
                <c:pt idx="91">
                  <c:v>101.95951112878272</c:v>
                </c:pt>
                <c:pt idx="92">
                  <c:v>105.07781029857881</c:v>
                </c:pt>
                <c:pt idx="93">
                  <c:v>104.86576866188962</c:v>
                </c:pt>
                <c:pt idx="94">
                  <c:v>103.79141038390362</c:v>
                </c:pt>
                <c:pt idx="95">
                  <c:v>103.79141038390362</c:v>
                </c:pt>
                <c:pt idx="96">
                  <c:v>102.34219222657606</c:v>
                </c:pt>
                <c:pt idx="97">
                  <c:v>102.00540728848786</c:v>
                </c:pt>
                <c:pt idx="98">
                  <c:v>104.65404322321565</c:v>
                </c:pt>
                <c:pt idx="99">
                  <c:v>102.17764980240653</c:v>
                </c:pt>
                <c:pt idx="100">
                  <c:v>104.88331931328719</c:v>
                </c:pt>
                <c:pt idx="101">
                  <c:v>104.88331931328719</c:v>
                </c:pt>
                <c:pt idx="102">
                  <c:v>104.18352760236877</c:v>
                </c:pt>
                <c:pt idx="103">
                  <c:v>104.18352760236877</c:v>
                </c:pt>
                <c:pt idx="104">
                  <c:v>104.18352760236877</c:v>
                </c:pt>
                <c:pt idx="105">
                  <c:v>104.18352760236877</c:v>
                </c:pt>
                <c:pt idx="106">
                  <c:v>104.18352760236877</c:v>
                </c:pt>
                <c:pt idx="107">
                  <c:v>104.18352760236877</c:v>
                </c:pt>
                <c:pt idx="108">
                  <c:v>103.54981977113175</c:v>
                </c:pt>
                <c:pt idx="109">
                  <c:v>103.54981977113175</c:v>
                </c:pt>
                <c:pt idx="110">
                  <c:v>103.54981977113175</c:v>
                </c:pt>
                <c:pt idx="111">
                  <c:v>103.12513808075228</c:v>
                </c:pt>
                <c:pt idx="112">
                  <c:v>100.5468049400459</c:v>
                </c:pt>
                <c:pt idx="113">
                  <c:v>99.482417235609432</c:v>
                </c:pt>
                <c:pt idx="114">
                  <c:v>100.83724088545426</c:v>
                </c:pt>
                <c:pt idx="115">
                  <c:v>101.80668829624618</c:v>
                </c:pt>
                <c:pt idx="116">
                  <c:v>102.37659122390228</c:v>
                </c:pt>
                <c:pt idx="117">
                  <c:v>102.37659122390228</c:v>
                </c:pt>
                <c:pt idx="118">
                  <c:v>108.05178476896926</c:v>
                </c:pt>
                <c:pt idx="119">
                  <c:v>108.05178476896926</c:v>
                </c:pt>
                <c:pt idx="120">
                  <c:v>108.99325256313131</c:v>
                </c:pt>
                <c:pt idx="121">
                  <c:v>108.09383517501314</c:v>
                </c:pt>
                <c:pt idx="122">
                  <c:v>107.75989842162681</c:v>
                </c:pt>
                <c:pt idx="123">
                  <c:v>108.27268272475152</c:v>
                </c:pt>
                <c:pt idx="124">
                  <c:v>107.85218533051568</c:v>
                </c:pt>
                <c:pt idx="125">
                  <c:v>109.31681670526139</c:v>
                </c:pt>
                <c:pt idx="126">
                  <c:v>109.96339169470511</c:v>
                </c:pt>
                <c:pt idx="127">
                  <c:v>109.96339169470511</c:v>
                </c:pt>
                <c:pt idx="128">
                  <c:v>108.26509585999074</c:v>
                </c:pt>
                <c:pt idx="129">
                  <c:v>108.09275240660024</c:v>
                </c:pt>
                <c:pt idx="130">
                  <c:v>111.43799311516212</c:v>
                </c:pt>
                <c:pt idx="131">
                  <c:v>111.43799311516212</c:v>
                </c:pt>
                <c:pt idx="132">
                  <c:v>111.30486254791809</c:v>
                </c:pt>
                <c:pt idx="133">
                  <c:v>109.31314970929265</c:v>
                </c:pt>
                <c:pt idx="134">
                  <c:v>107.73912835259691</c:v>
                </c:pt>
                <c:pt idx="135">
                  <c:v>107.53847813682648</c:v>
                </c:pt>
                <c:pt idx="136">
                  <c:v>108.34735912141336</c:v>
                </c:pt>
                <c:pt idx="137">
                  <c:v>107.55105172759687</c:v>
                </c:pt>
                <c:pt idx="138">
                  <c:v>109.0868050537844</c:v>
                </c:pt>
                <c:pt idx="139">
                  <c:v>109.0868050537844</c:v>
                </c:pt>
                <c:pt idx="140">
                  <c:v>108.42653266157996</c:v>
                </c:pt>
                <c:pt idx="141">
                  <c:v>105.72436185064007</c:v>
                </c:pt>
                <c:pt idx="142">
                  <c:v>104.54683025759878</c:v>
                </c:pt>
                <c:pt idx="143">
                  <c:v>103.60512301111051</c:v>
                </c:pt>
                <c:pt idx="144">
                  <c:v>103.71259657966164</c:v>
                </c:pt>
                <c:pt idx="145">
                  <c:v>105.25459482287356</c:v>
                </c:pt>
                <c:pt idx="146">
                  <c:v>105.25459482287356</c:v>
                </c:pt>
                <c:pt idx="147">
                  <c:v>105.87223957655121</c:v>
                </c:pt>
                <c:pt idx="148">
                  <c:v>105.44349701428355</c:v>
                </c:pt>
                <c:pt idx="149">
                  <c:v>104.17599887320294</c:v>
                </c:pt>
                <c:pt idx="150">
                  <c:v>105.99505053895824</c:v>
                </c:pt>
                <c:pt idx="151">
                  <c:v>105.72574441113581</c:v>
                </c:pt>
                <c:pt idx="152">
                  <c:v>105.30278340282395</c:v>
                </c:pt>
                <c:pt idx="153">
                  <c:v>105.30278340282395</c:v>
                </c:pt>
                <c:pt idx="154">
                  <c:v>104.07647679812844</c:v>
                </c:pt>
                <c:pt idx="155">
                  <c:v>106.45366481498995</c:v>
                </c:pt>
                <c:pt idx="156">
                  <c:v>106.45366481498995</c:v>
                </c:pt>
                <c:pt idx="157">
                  <c:v>107.19652330870571</c:v>
                </c:pt>
                <c:pt idx="158">
                  <c:v>108.5739369539382</c:v>
                </c:pt>
                <c:pt idx="159">
                  <c:v>108.94481530211367</c:v>
                </c:pt>
                <c:pt idx="160">
                  <c:v>109.38025229831749</c:v>
                </c:pt>
                <c:pt idx="161">
                  <c:v>109.15815665977459</c:v>
                </c:pt>
                <c:pt idx="162">
                  <c:v>107.45937209463354</c:v>
                </c:pt>
                <c:pt idx="163">
                  <c:v>106.63855976795504</c:v>
                </c:pt>
                <c:pt idx="164">
                  <c:v>108.65599080861095</c:v>
                </c:pt>
                <c:pt idx="165">
                  <c:v>108.65599080861095</c:v>
                </c:pt>
                <c:pt idx="166">
                  <c:v>108.57868173151188</c:v>
                </c:pt>
                <c:pt idx="167">
                  <c:v>108.55895026411744</c:v>
                </c:pt>
                <c:pt idx="168">
                  <c:v>108.55895026411744</c:v>
                </c:pt>
                <c:pt idx="169">
                  <c:v>108.82978758099971</c:v>
                </c:pt>
                <c:pt idx="170">
                  <c:v>108.82978758099971</c:v>
                </c:pt>
                <c:pt idx="171">
                  <c:v>110.42332451183287</c:v>
                </c:pt>
                <c:pt idx="172">
                  <c:v>110.42332451183287</c:v>
                </c:pt>
                <c:pt idx="173">
                  <c:v>112.04647817370986</c:v>
                </c:pt>
                <c:pt idx="174">
                  <c:v>112.04647817370986</c:v>
                </c:pt>
                <c:pt idx="175">
                  <c:v>112.04647817370986</c:v>
                </c:pt>
                <c:pt idx="176">
                  <c:v>113.48879765147248</c:v>
                </c:pt>
                <c:pt idx="177">
                  <c:v>112.23125955356529</c:v>
                </c:pt>
                <c:pt idx="178">
                  <c:v>111.24028040693683</c:v>
                </c:pt>
                <c:pt idx="179">
                  <c:v>111.48448194243178</c:v>
                </c:pt>
                <c:pt idx="180">
                  <c:v>112.76082422397135</c:v>
                </c:pt>
                <c:pt idx="181">
                  <c:v>112.72920445022005</c:v>
                </c:pt>
                <c:pt idx="182">
                  <c:v>113.04182233961038</c:v>
                </c:pt>
                <c:pt idx="183">
                  <c:v>113.04182233961038</c:v>
                </c:pt>
                <c:pt idx="184">
                  <c:v>113.04182233961038</c:v>
                </c:pt>
                <c:pt idx="185">
                  <c:v>113.04182233961038</c:v>
                </c:pt>
                <c:pt idx="186">
                  <c:v>113.04182233961038</c:v>
                </c:pt>
                <c:pt idx="187">
                  <c:v>113.64427075283375</c:v>
                </c:pt>
                <c:pt idx="188">
                  <c:v>113.64427075283375</c:v>
                </c:pt>
                <c:pt idx="189">
                  <c:v>113.99350011588945</c:v>
                </c:pt>
                <c:pt idx="190">
                  <c:v>113.64741564113648</c:v>
                </c:pt>
                <c:pt idx="191">
                  <c:v>113.11040150320488</c:v>
                </c:pt>
                <c:pt idx="192">
                  <c:v>113.96802652063755</c:v>
                </c:pt>
                <c:pt idx="193">
                  <c:v>115.80835225762193</c:v>
                </c:pt>
                <c:pt idx="194">
                  <c:v>115.8879319089622</c:v>
                </c:pt>
                <c:pt idx="195">
                  <c:v>115.8879319089622</c:v>
                </c:pt>
                <c:pt idx="196">
                  <c:v>115.8879319089622</c:v>
                </c:pt>
                <c:pt idx="197">
                  <c:v>115.8879319089622</c:v>
                </c:pt>
                <c:pt idx="198">
                  <c:v>115.8879319089622</c:v>
                </c:pt>
                <c:pt idx="199">
                  <c:v>115.71296882862579</c:v>
                </c:pt>
                <c:pt idx="200">
                  <c:v>117.61953155065537</c:v>
                </c:pt>
                <c:pt idx="201">
                  <c:v>117.61953155065537</c:v>
                </c:pt>
                <c:pt idx="202">
                  <c:v>119.68516649500822</c:v>
                </c:pt>
                <c:pt idx="203">
                  <c:v>119.68516649500822</c:v>
                </c:pt>
                <c:pt idx="204">
                  <c:v>120.75256712890385</c:v>
                </c:pt>
                <c:pt idx="205">
                  <c:v>122.32020036902675</c:v>
                </c:pt>
                <c:pt idx="206">
                  <c:v>120.30641553806119</c:v>
                </c:pt>
                <c:pt idx="207">
                  <c:v>120.66547349204393</c:v>
                </c:pt>
                <c:pt idx="208">
                  <c:v>121.34600350464365</c:v>
                </c:pt>
                <c:pt idx="209">
                  <c:v>121.34600350464365</c:v>
                </c:pt>
                <c:pt idx="210">
                  <c:v>121.34600350464365</c:v>
                </c:pt>
                <c:pt idx="211">
                  <c:v>123.07363918403283</c:v>
                </c:pt>
                <c:pt idx="212">
                  <c:v>123.7770381866133</c:v>
                </c:pt>
                <c:pt idx="213">
                  <c:v>123.7770381866133</c:v>
                </c:pt>
                <c:pt idx="214">
                  <c:v>124.23487044818668</c:v>
                </c:pt>
                <c:pt idx="215">
                  <c:v>124.23487044818668</c:v>
                </c:pt>
                <c:pt idx="216">
                  <c:v>123.92523111813067</c:v>
                </c:pt>
                <c:pt idx="217">
                  <c:v>124.36877973181706</c:v>
                </c:pt>
                <c:pt idx="218">
                  <c:v>124.49268871985151</c:v>
                </c:pt>
                <c:pt idx="219">
                  <c:v>124.49268871985151</c:v>
                </c:pt>
                <c:pt idx="220">
                  <c:v>123.9779258866722</c:v>
                </c:pt>
                <c:pt idx="221">
                  <c:v>125.62220668376152</c:v>
                </c:pt>
                <c:pt idx="222">
                  <c:v>125.62220668376152</c:v>
                </c:pt>
                <c:pt idx="223">
                  <c:v>125.62220668376152</c:v>
                </c:pt>
                <c:pt idx="224">
                  <c:v>125.62220668376152</c:v>
                </c:pt>
                <c:pt idx="225">
                  <c:v>125.61162150567111</c:v>
                </c:pt>
                <c:pt idx="226">
                  <c:v>125.61162150567111</c:v>
                </c:pt>
                <c:pt idx="227">
                  <c:v>125.72507252628778</c:v>
                </c:pt>
                <c:pt idx="228">
                  <c:v>125.72507252628778</c:v>
                </c:pt>
                <c:pt idx="229">
                  <c:v>123.7372511465482</c:v>
                </c:pt>
                <c:pt idx="230">
                  <c:v>123.7372511465482</c:v>
                </c:pt>
                <c:pt idx="231">
                  <c:v>126.15831272873194</c:v>
                </c:pt>
                <c:pt idx="232">
                  <c:v>127.19952286271663</c:v>
                </c:pt>
                <c:pt idx="233">
                  <c:v>127.15041030138804</c:v>
                </c:pt>
                <c:pt idx="234">
                  <c:v>127.15041030138804</c:v>
                </c:pt>
                <c:pt idx="235">
                  <c:v>126.26057294100266</c:v>
                </c:pt>
                <c:pt idx="236">
                  <c:v>125.34913166055563</c:v>
                </c:pt>
                <c:pt idx="237">
                  <c:v>125.34913166055563</c:v>
                </c:pt>
                <c:pt idx="238">
                  <c:v>125.40580559601808</c:v>
                </c:pt>
                <c:pt idx="239">
                  <c:v>125.40580559601808</c:v>
                </c:pt>
                <c:pt idx="240">
                  <c:v>125.40580559601808</c:v>
                </c:pt>
                <c:pt idx="241">
                  <c:v>125.19303909735531</c:v>
                </c:pt>
                <c:pt idx="242">
                  <c:v>124.99482010291354</c:v>
                </c:pt>
                <c:pt idx="243">
                  <c:v>124.99482010291354</c:v>
                </c:pt>
                <c:pt idx="244">
                  <c:v>124.99482010291354</c:v>
                </c:pt>
                <c:pt idx="245">
                  <c:v>124.99482010291354</c:v>
                </c:pt>
                <c:pt idx="246">
                  <c:v>124.99482010291354</c:v>
                </c:pt>
                <c:pt idx="247">
                  <c:v>124.99482010291354</c:v>
                </c:pt>
                <c:pt idx="248">
                  <c:v>125.01419863690467</c:v>
                </c:pt>
                <c:pt idx="249">
                  <c:v>125.01419863690467</c:v>
                </c:pt>
                <c:pt idx="250">
                  <c:v>124.09926968083667</c:v>
                </c:pt>
                <c:pt idx="251">
                  <c:v>124.09926968083667</c:v>
                </c:pt>
                <c:pt idx="252">
                  <c:v>124.09926968083667</c:v>
                </c:pt>
                <c:pt idx="253">
                  <c:v>124.10133013433165</c:v>
                </c:pt>
                <c:pt idx="254">
                  <c:v>123.34324174460048</c:v>
                </c:pt>
                <c:pt idx="255">
                  <c:v>124.55872199268656</c:v>
                </c:pt>
                <c:pt idx="256">
                  <c:v>124.55872199268656</c:v>
                </c:pt>
                <c:pt idx="257">
                  <c:v>124.30915842470863</c:v>
                </c:pt>
                <c:pt idx="258">
                  <c:v>124.30915842470863</c:v>
                </c:pt>
                <c:pt idx="259">
                  <c:v>123.83529070701253</c:v>
                </c:pt>
                <c:pt idx="260">
                  <c:v>124.60166306422893</c:v>
                </c:pt>
                <c:pt idx="261">
                  <c:v>124.60166306422893</c:v>
                </c:pt>
                <c:pt idx="262">
                  <c:v>125.76309370765367</c:v>
                </c:pt>
                <c:pt idx="263">
                  <c:v>125.76309370765367</c:v>
                </c:pt>
                <c:pt idx="264">
                  <c:v>125.86614719685791</c:v>
                </c:pt>
                <c:pt idx="265">
                  <c:v>127.39896243399083</c:v>
                </c:pt>
                <c:pt idx="266">
                  <c:v>127.39896243399083</c:v>
                </c:pt>
                <c:pt idx="267">
                  <c:v>126.79571462630047</c:v>
                </c:pt>
                <c:pt idx="268">
                  <c:v>126.13063539956732</c:v>
                </c:pt>
                <c:pt idx="269">
                  <c:v>126.59868076142018</c:v>
                </c:pt>
                <c:pt idx="270">
                  <c:v>125.62908567535389</c:v>
                </c:pt>
                <c:pt idx="271">
                  <c:v>125.62908567535389</c:v>
                </c:pt>
                <c:pt idx="272">
                  <c:v>127.06827425894144</c:v>
                </c:pt>
                <c:pt idx="273">
                  <c:v>127.02328234518627</c:v>
                </c:pt>
                <c:pt idx="274">
                  <c:v>127.59152667324389</c:v>
                </c:pt>
                <c:pt idx="275">
                  <c:v>127.59152667324389</c:v>
                </c:pt>
                <c:pt idx="276">
                  <c:v>127.59152667324389</c:v>
                </c:pt>
                <c:pt idx="277">
                  <c:v>127.59152667324389</c:v>
                </c:pt>
                <c:pt idx="278">
                  <c:v>127.59152667324389</c:v>
                </c:pt>
                <c:pt idx="279">
                  <c:v>127.59152667324389</c:v>
                </c:pt>
                <c:pt idx="280">
                  <c:v>127.8983876195622</c:v>
                </c:pt>
                <c:pt idx="281">
                  <c:v>127.8983876195622</c:v>
                </c:pt>
                <c:pt idx="282">
                  <c:v>128.84627243260579</c:v>
                </c:pt>
                <c:pt idx="283">
                  <c:v>129.93762013261011</c:v>
                </c:pt>
                <c:pt idx="284">
                  <c:v>129.8045111076618</c:v>
                </c:pt>
                <c:pt idx="285">
                  <c:v>129.8045111076618</c:v>
                </c:pt>
                <c:pt idx="286">
                  <c:v>129.8045111076618</c:v>
                </c:pt>
                <c:pt idx="287">
                  <c:v>129.8045111076618</c:v>
                </c:pt>
                <c:pt idx="288">
                  <c:v>128.92743549736178</c:v>
                </c:pt>
                <c:pt idx="289">
                  <c:v>128.92743549736178</c:v>
                </c:pt>
                <c:pt idx="290">
                  <c:v>129.44754861114492</c:v>
                </c:pt>
                <c:pt idx="291">
                  <c:v>129.81190117664499</c:v>
                </c:pt>
                <c:pt idx="292">
                  <c:v>129.79172335793476</c:v>
                </c:pt>
                <c:pt idx="293">
                  <c:v>128.95785487742563</c:v>
                </c:pt>
                <c:pt idx="294">
                  <c:v>128.95785487742563</c:v>
                </c:pt>
                <c:pt idx="295">
                  <c:v>129.14725694766574</c:v>
                </c:pt>
                <c:pt idx="296">
                  <c:v>129.14725694766574</c:v>
                </c:pt>
                <c:pt idx="297">
                  <c:v>129.14725694766574</c:v>
                </c:pt>
                <c:pt idx="298">
                  <c:v>128.81819311540019</c:v>
                </c:pt>
                <c:pt idx="299">
                  <c:v>128.13544713936895</c:v>
                </c:pt>
                <c:pt idx="300">
                  <c:v>129.29175330267975</c:v>
                </c:pt>
                <c:pt idx="301">
                  <c:v>128.74636409189145</c:v>
                </c:pt>
                <c:pt idx="302">
                  <c:v>127.84015314756645</c:v>
                </c:pt>
                <c:pt idx="303">
                  <c:v>127.8722044566365</c:v>
                </c:pt>
                <c:pt idx="304">
                  <c:v>127.7354205351912</c:v>
                </c:pt>
                <c:pt idx="305">
                  <c:v>128.46995997361242</c:v>
                </c:pt>
                <c:pt idx="306">
                  <c:v>126.9860151016303</c:v>
                </c:pt>
                <c:pt idx="307">
                  <c:v>126.02658557132112</c:v>
                </c:pt>
                <c:pt idx="308">
                  <c:v>125.05455347746303</c:v>
                </c:pt>
                <c:pt idx="309">
                  <c:v>125.03595701173845</c:v>
                </c:pt>
                <c:pt idx="310">
                  <c:v>125.89610293165026</c:v>
                </c:pt>
                <c:pt idx="311">
                  <c:v>125.54643069446828</c:v>
                </c:pt>
                <c:pt idx="312">
                  <c:v>126.93307595164498</c:v>
                </c:pt>
                <c:pt idx="313">
                  <c:v>125.22481383157256</c:v>
                </c:pt>
                <c:pt idx="314">
                  <c:v>126.06606987796098</c:v>
                </c:pt>
                <c:pt idx="315">
                  <c:v>126.85582586975828</c:v>
                </c:pt>
                <c:pt idx="316">
                  <c:v>126.85582586975828</c:v>
                </c:pt>
                <c:pt idx="317">
                  <c:v>126.85582586975828</c:v>
                </c:pt>
                <c:pt idx="318">
                  <c:v>126.85582586975828</c:v>
                </c:pt>
                <c:pt idx="319">
                  <c:v>126.85582586975828</c:v>
                </c:pt>
                <c:pt idx="320">
                  <c:v>126.85582586975828</c:v>
                </c:pt>
                <c:pt idx="321">
                  <c:v>126.85582586975828</c:v>
                </c:pt>
                <c:pt idx="322">
                  <c:v>126.44845807733596</c:v>
                </c:pt>
                <c:pt idx="323">
                  <c:v>126.62885232074549</c:v>
                </c:pt>
                <c:pt idx="324">
                  <c:v>127.48023547122547</c:v>
                </c:pt>
                <c:pt idx="325">
                  <c:v>126.75412263310473</c:v>
                </c:pt>
                <c:pt idx="326">
                  <c:v>126.91150464661682</c:v>
                </c:pt>
                <c:pt idx="327">
                  <c:v>126.91150464661682</c:v>
                </c:pt>
                <c:pt idx="328">
                  <c:v>126.91150464661682</c:v>
                </c:pt>
                <c:pt idx="329">
                  <c:v>127.00304435354259</c:v>
                </c:pt>
                <c:pt idx="330">
                  <c:v>126.72985945695348</c:v>
                </c:pt>
                <c:pt idx="331">
                  <c:v>126.72985945695348</c:v>
                </c:pt>
                <c:pt idx="332">
                  <c:v>124.65137138308972</c:v>
                </c:pt>
                <c:pt idx="333">
                  <c:v>124.36522188476256</c:v>
                </c:pt>
                <c:pt idx="334">
                  <c:v>124.86555126745438</c:v>
                </c:pt>
                <c:pt idx="335">
                  <c:v>123.02571555801556</c:v>
                </c:pt>
                <c:pt idx="336">
                  <c:v>123.05392708442626</c:v>
                </c:pt>
                <c:pt idx="337">
                  <c:v>123.77910528449006</c:v>
                </c:pt>
                <c:pt idx="338">
                  <c:v>123.44371563817251</c:v>
                </c:pt>
                <c:pt idx="339">
                  <c:v>123.45351306413575</c:v>
                </c:pt>
                <c:pt idx="340">
                  <c:v>123.45351306413575</c:v>
                </c:pt>
                <c:pt idx="341">
                  <c:v>124.45469080368655</c:v>
                </c:pt>
                <c:pt idx="342">
                  <c:v>124.2923981333528</c:v>
                </c:pt>
                <c:pt idx="343">
                  <c:v>124.2923981333528</c:v>
                </c:pt>
                <c:pt idx="344">
                  <c:v>124.2923981333528</c:v>
                </c:pt>
                <c:pt idx="345">
                  <c:v>124.82598641413665</c:v>
                </c:pt>
                <c:pt idx="346">
                  <c:v>124.04626908531127</c:v>
                </c:pt>
                <c:pt idx="347">
                  <c:v>124.04626908531127</c:v>
                </c:pt>
                <c:pt idx="348">
                  <c:v>125.36046108069942</c:v>
                </c:pt>
                <c:pt idx="349">
                  <c:v>125.34814503554612</c:v>
                </c:pt>
                <c:pt idx="350">
                  <c:v>125.34814503554612</c:v>
                </c:pt>
                <c:pt idx="351">
                  <c:v>124.28483574951915</c:v>
                </c:pt>
                <c:pt idx="352">
                  <c:v>122.72067582963871</c:v>
                </c:pt>
                <c:pt idx="353">
                  <c:v>122.72067582963871</c:v>
                </c:pt>
                <c:pt idx="354">
                  <c:v>123.61233876164954</c:v>
                </c:pt>
                <c:pt idx="355">
                  <c:v>121.83978373000448</c:v>
                </c:pt>
                <c:pt idx="356">
                  <c:v>120.39811207925861</c:v>
                </c:pt>
                <c:pt idx="357">
                  <c:v>119.8201674021431</c:v>
                </c:pt>
                <c:pt idx="358">
                  <c:v>121.25921028773109</c:v>
                </c:pt>
                <c:pt idx="359">
                  <c:v>121.25921028773109</c:v>
                </c:pt>
                <c:pt idx="360">
                  <c:v>122.53315948872483</c:v>
                </c:pt>
                <c:pt idx="361">
                  <c:v>122.53315948872483</c:v>
                </c:pt>
                <c:pt idx="362">
                  <c:v>122.53315948872483</c:v>
                </c:pt>
                <c:pt idx="363">
                  <c:v>122.74795918875665</c:v>
                </c:pt>
                <c:pt idx="364">
                  <c:v>123.09657798995228</c:v>
                </c:pt>
                <c:pt idx="365">
                  <c:v>123.09657798995228</c:v>
                </c:pt>
                <c:pt idx="366">
                  <c:v>122.1014850342728</c:v>
                </c:pt>
                <c:pt idx="367">
                  <c:v>122.1014850342728</c:v>
                </c:pt>
                <c:pt idx="368">
                  <c:v>122.1014850342728</c:v>
                </c:pt>
                <c:pt idx="369">
                  <c:v>122.1014850342728</c:v>
                </c:pt>
                <c:pt idx="370">
                  <c:v>122.24683798685439</c:v>
                </c:pt>
                <c:pt idx="371">
                  <c:v>122.24683798685439</c:v>
                </c:pt>
                <c:pt idx="372">
                  <c:v>123.15027611609646</c:v>
                </c:pt>
                <c:pt idx="373">
                  <c:v>122.90139789372756</c:v>
                </c:pt>
                <c:pt idx="374">
                  <c:v>123.40051635200895</c:v>
                </c:pt>
                <c:pt idx="375">
                  <c:v>123.47417087082277</c:v>
                </c:pt>
                <c:pt idx="376">
                  <c:v>123.47417087082277</c:v>
                </c:pt>
                <c:pt idx="377">
                  <c:v>123.59519019374412</c:v>
                </c:pt>
                <c:pt idx="378">
                  <c:v>123.47823841320691</c:v>
                </c:pt>
                <c:pt idx="379">
                  <c:v>123.94548906375928</c:v>
                </c:pt>
                <c:pt idx="380">
                  <c:v>123.94548906375928</c:v>
                </c:pt>
                <c:pt idx="381">
                  <c:v>123.27512875491094</c:v>
                </c:pt>
                <c:pt idx="382">
                  <c:v>123.27512875491094</c:v>
                </c:pt>
                <c:pt idx="383">
                  <c:v>122.79359110070473</c:v>
                </c:pt>
                <c:pt idx="384">
                  <c:v>123.77203365067511</c:v>
                </c:pt>
                <c:pt idx="385">
                  <c:v>123.77203365067511</c:v>
                </c:pt>
                <c:pt idx="386">
                  <c:v>123.77203365067511</c:v>
                </c:pt>
                <c:pt idx="387">
                  <c:v>123.77203365067511</c:v>
                </c:pt>
                <c:pt idx="388">
                  <c:v>125.46160562335125</c:v>
                </c:pt>
                <c:pt idx="389">
                  <c:v>125.79371033286695</c:v>
                </c:pt>
                <c:pt idx="390">
                  <c:v>125.78411862619269</c:v>
                </c:pt>
                <c:pt idx="391">
                  <c:v>125.78411862619269</c:v>
                </c:pt>
                <c:pt idx="392">
                  <c:v>125.78411862619269</c:v>
                </c:pt>
                <c:pt idx="393">
                  <c:v>123.93707105511993</c:v>
                </c:pt>
                <c:pt idx="394">
                  <c:v>123.93707105511993</c:v>
                </c:pt>
                <c:pt idx="395">
                  <c:v>123.93707105511993</c:v>
                </c:pt>
                <c:pt idx="396">
                  <c:v>123.93707105511993</c:v>
                </c:pt>
                <c:pt idx="397">
                  <c:v>124.11435779848661</c:v>
                </c:pt>
                <c:pt idx="398">
                  <c:v>124.16030178223727</c:v>
                </c:pt>
                <c:pt idx="399">
                  <c:v>124.16030178223727</c:v>
                </c:pt>
                <c:pt idx="400">
                  <c:v>123.45748258465315</c:v>
                </c:pt>
                <c:pt idx="401">
                  <c:v>122.46780852468702</c:v>
                </c:pt>
                <c:pt idx="402">
                  <c:v>122.04794218041269</c:v>
                </c:pt>
                <c:pt idx="403">
                  <c:v>122.27076342160277</c:v>
                </c:pt>
                <c:pt idx="404">
                  <c:v>123.99656992273064</c:v>
                </c:pt>
                <c:pt idx="405">
                  <c:v>123.81331530773558</c:v>
                </c:pt>
                <c:pt idx="406">
                  <c:v>124.51483807233805</c:v>
                </c:pt>
                <c:pt idx="407">
                  <c:v>124.43128169565769</c:v>
                </c:pt>
                <c:pt idx="408">
                  <c:v>124.52472655135503</c:v>
                </c:pt>
                <c:pt idx="409">
                  <c:v>124.52472655135503</c:v>
                </c:pt>
                <c:pt idx="410">
                  <c:v>124.52472655135503</c:v>
                </c:pt>
                <c:pt idx="411">
                  <c:v>124.52472655135503</c:v>
                </c:pt>
                <c:pt idx="412">
                  <c:v>126.05806211604803</c:v>
                </c:pt>
                <c:pt idx="413">
                  <c:v>126.05806211604803</c:v>
                </c:pt>
                <c:pt idx="414">
                  <c:v>126.05806211604803</c:v>
                </c:pt>
                <c:pt idx="415">
                  <c:v>126.16041223821439</c:v>
                </c:pt>
                <c:pt idx="416">
                  <c:v>126.82406212171354</c:v>
                </c:pt>
                <c:pt idx="417">
                  <c:v>126.82406212171354</c:v>
                </c:pt>
                <c:pt idx="418">
                  <c:v>127.78244301058656</c:v>
                </c:pt>
                <c:pt idx="419">
                  <c:v>127.78244301058656</c:v>
                </c:pt>
                <c:pt idx="420">
                  <c:v>125.72441161761199</c:v>
                </c:pt>
                <c:pt idx="421">
                  <c:v>127.2951732169505</c:v>
                </c:pt>
                <c:pt idx="422">
                  <c:v>128.65525163111488</c:v>
                </c:pt>
                <c:pt idx="423">
                  <c:v>128.65525163111488</c:v>
                </c:pt>
                <c:pt idx="424">
                  <c:v>128.65525163111488</c:v>
                </c:pt>
                <c:pt idx="425">
                  <c:v>128.65525163111488</c:v>
                </c:pt>
                <c:pt idx="426">
                  <c:v>128.65525163111488</c:v>
                </c:pt>
                <c:pt idx="427">
                  <c:v>128.65525163111488</c:v>
                </c:pt>
                <c:pt idx="428">
                  <c:v>128.65525163111488</c:v>
                </c:pt>
                <c:pt idx="429">
                  <c:v>128.65525163111488</c:v>
                </c:pt>
                <c:pt idx="430">
                  <c:v>128.65525163111488</c:v>
                </c:pt>
                <c:pt idx="431">
                  <c:v>128.65525163111488</c:v>
                </c:pt>
                <c:pt idx="432">
                  <c:v>128.03726001051879</c:v>
                </c:pt>
                <c:pt idx="433">
                  <c:v>127.26835503600869</c:v>
                </c:pt>
                <c:pt idx="434">
                  <c:v>127.42924768064326</c:v>
                </c:pt>
                <c:pt idx="435">
                  <c:v>130.12092092531364</c:v>
                </c:pt>
                <c:pt idx="436">
                  <c:v>130.12092092531364</c:v>
                </c:pt>
                <c:pt idx="437">
                  <c:v>129.62818535231168</c:v>
                </c:pt>
                <c:pt idx="438">
                  <c:v>129.84937636742134</c:v>
                </c:pt>
                <c:pt idx="439">
                  <c:v>129.84937636742134</c:v>
                </c:pt>
                <c:pt idx="440">
                  <c:v>129.84937636742134</c:v>
                </c:pt>
                <c:pt idx="441">
                  <c:v>130.88918796249138</c:v>
                </c:pt>
                <c:pt idx="442">
                  <c:v>130.73300285900237</c:v>
                </c:pt>
                <c:pt idx="443">
                  <c:v>130.73300285900237</c:v>
                </c:pt>
                <c:pt idx="444">
                  <c:v>131.40511471877448</c:v>
                </c:pt>
                <c:pt idx="445">
                  <c:v>132.75912983096106</c:v>
                </c:pt>
                <c:pt idx="446">
                  <c:v>132.75912983096106</c:v>
                </c:pt>
                <c:pt idx="447">
                  <c:v>132.75912983096106</c:v>
                </c:pt>
                <c:pt idx="448">
                  <c:v>132.75912983096106</c:v>
                </c:pt>
                <c:pt idx="449">
                  <c:v>132.50363094061859</c:v>
                </c:pt>
                <c:pt idx="450">
                  <c:v>132.12320088387372</c:v>
                </c:pt>
                <c:pt idx="451">
                  <c:v>132.12320088387372</c:v>
                </c:pt>
                <c:pt idx="452">
                  <c:v>132.95796312904281</c:v>
                </c:pt>
                <c:pt idx="453">
                  <c:v>132.95796312904281</c:v>
                </c:pt>
                <c:pt idx="454">
                  <c:v>134.14184395584164</c:v>
                </c:pt>
                <c:pt idx="455">
                  <c:v>134.14184395584164</c:v>
                </c:pt>
                <c:pt idx="456">
                  <c:v>134.14184395584164</c:v>
                </c:pt>
                <c:pt idx="457">
                  <c:v>133.73204539096355</c:v>
                </c:pt>
                <c:pt idx="458">
                  <c:v>133.3576230488444</c:v>
                </c:pt>
                <c:pt idx="459">
                  <c:v>133.3576230488444</c:v>
                </c:pt>
                <c:pt idx="460">
                  <c:v>133.50651490225027</c:v>
                </c:pt>
                <c:pt idx="461">
                  <c:v>133.23768824783829</c:v>
                </c:pt>
                <c:pt idx="462">
                  <c:v>133.23768824783829</c:v>
                </c:pt>
                <c:pt idx="463">
                  <c:v>133.23768824783829</c:v>
                </c:pt>
                <c:pt idx="464">
                  <c:v>133.23768824783829</c:v>
                </c:pt>
                <c:pt idx="465">
                  <c:v>134.7165192210401</c:v>
                </c:pt>
                <c:pt idx="466">
                  <c:v>134.7165192210401</c:v>
                </c:pt>
                <c:pt idx="467">
                  <c:v>134.91125103259222</c:v>
                </c:pt>
                <c:pt idx="468">
                  <c:v>133.63539794223001</c:v>
                </c:pt>
                <c:pt idx="469">
                  <c:v>133.63539794223001</c:v>
                </c:pt>
                <c:pt idx="470">
                  <c:v>133.63539794223001</c:v>
                </c:pt>
                <c:pt idx="471">
                  <c:v>132.02891938998101</c:v>
                </c:pt>
                <c:pt idx="472">
                  <c:v>131.75740099129234</c:v>
                </c:pt>
                <c:pt idx="473">
                  <c:v>130.99576380013042</c:v>
                </c:pt>
                <c:pt idx="474">
                  <c:v>130.70650417861825</c:v>
                </c:pt>
                <c:pt idx="475">
                  <c:v>129.56170497120087</c:v>
                </c:pt>
                <c:pt idx="476">
                  <c:v>130.6929403578666</c:v>
                </c:pt>
                <c:pt idx="477">
                  <c:v>130.6929403578666</c:v>
                </c:pt>
                <c:pt idx="478">
                  <c:v>130.72077926911089</c:v>
                </c:pt>
                <c:pt idx="479">
                  <c:v>130.72077926911089</c:v>
                </c:pt>
                <c:pt idx="480">
                  <c:v>132.055326349994</c:v>
                </c:pt>
                <c:pt idx="481">
                  <c:v>132.47505742594717</c:v>
                </c:pt>
                <c:pt idx="482">
                  <c:v>130.39115673518796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FC-42CC-8412-AA4A2E134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9727"/>
        <c:axId val="32744916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Sheet1!$G$3</c15:sqref>
                        </c15:formulaRef>
                      </c:ext>
                    </c:extLst>
                    <c:strCache>
                      <c:ptCount val="1"/>
                      <c:pt idx="0">
                        <c:v>ARIMA daily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lgDash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Sheet1!$G$4:$G$486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100.94507647342077</c:v>
                      </c:pt>
                      <c:pt idx="4">
                        <c:v>100.94507647342077</c:v>
                      </c:pt>
                      <c:pt idx="5">
                        <c:v>100.94507647342077</c:v>
                      </c:pt>
                      <c:pt idx="6">
                        <c:v>100.94507647342077</c:v>
                      </c:pt>
                      <c:pt idx="7">
                        <c:v>100.189727816671</c:v>
                      </c:pt>
                      <c:pt idx="8">
                        <c:v>102.03632649733107</c:v>
                      </c:pt>
                      <c:pt idx="9">
                        <c:v>102.03632649733107</c:v>
                      </c:pt>
                      <c:pt idx="10">
                        <c:v>102.35645534756124</c:v>
                      </c:pt>
                      <c:pt idx="11">
                        <c:v>102.35645534756124</c:v>
                      </c:pt>
                      <c:pt idx="12">
                        <c:v>102.35645534756124</c:v>
                      </c:pt>
                      <c:pt idx="13">
                        <c:v>99.920505390240194</c:v>
                      </c:pt>
                      <c:pt idx="14">
                        <c:v>97.011789168891369</c:v>
                      </c:pt>
                      <c:pt idx="15">
                        <c:v>93.250794346786705</c:v>
                      </c:pt>
                      <c:pt idx="16">
                        <c:v>92.898895712862227</c:v>
                      </c:pt>
                      <c:pt idx="17">
                        <c:v>92.898895712862227</c:v>
                      </c:pt>
                      <c:pt idx="18">
                        <c:v>92.898895712862227</c:v>
                      </c:pt>
                      <c:pt idx="19">
                        <c:v>93.103353705842267</c:v>
                      </c:pt>
                      <c:pt idx="20">
                        <c:v>93.103353705842267</c:v>
                      </c:pt>
                      <c:pt idx="21">
                        <c:v>93.103353705842267</c:v>
                      </c:pt>
                      <c:pt idx="22">
                        <c:v>93.990835114890075</c:v>
                      </c:pt>
                      <c:pt idx="23">
                        <c:v>93.990835114890075</c:v>
                      </c:pt>
                      <c:pt idx="24">
                        <c:v>93.990835114890075</c:v>
                      </c:pt>
                      <c:pt idx="25">
                        <c:v>92.097574332367614</c:v>
                      </c:pt>
                      <c:pt idx="26">
                        <c:v>92.032024306641986</c:v>
                      </c:pt>
                      <c:pt idx="27">
                        <c:v>92.032024306641986</c:v>
                      </c:pt>
                      <c:pt idx="28">
                        <c:v>93.003313175891051</c:v>
                      </c:pt>
                      <c:pt idx="29">
                        <c:v>93.003313175891051</c:v>
                      </c:pt>
                      <c:pt idx="30">
                        <c:v>94.732358528275569</c:v>
                      </c:pt>
                      <c:pt idx="31">
                        <c:v>94.732358528275569</c:v>
                      </c:pt>
                      <c:pt idx="32">
                        <c:v>93.640334919852052</c:v>
                      </c:pt>
                      <c:pt idx="33">
                        <c:v>92.774735020803561</c:v>
                      </c:pt>
                      <c:pt idx="34">
                        <c:v>92.361247071219736</c:v>
                      </c:pt>
                      <c:pt idx="35">
                        <c:v>92.361247071219736</c:v>
                      </c:pt>
                      <c:pt idx="36">
                        <c:v>92.361247071219736</c:v>
                      </c:pt>
                      <c:pt idx="37">
                        <c:v>92.361247071219736</c:v>
                      </c:pt>
                      <c:pt idx="38">
                        <c:v>94.913030542087924</c:v>
                      </c:pt>
                      <c:pt idx="39">
                        <c:v>94.913030542087924</c:v>
                      </c:pt>
                      <c:pt idx="40">
                        <c:v>95.849003311222731</c:v>
                      </c:pt>
                      <c:pt idx="41">
                        <c:v>95.849003311222731</c:v>
                      </c:pt>
                      <c:pt idx="42">
                        <c:v>95.975060761958233</c:v>
                      </c:pt>
                      <c:pt idx="43">
                        <c:v>95.975060761958233</c:v>
                      </c:pt>
                      <c:pt idx="44">
                        <c:v>98.485410727582092</c:v>
                      </c:pt>
                      <c:pt idx="45">
                        <c:v>98.485410727582092</c:v>
                      </c:pt>
                      <c:pt idx="46">
                        <c:v>99.884667814834216</c:v>
                      </c:pt>
                      <c:pt idx="47">
                        <c:v>99.884667814834216</c:v>
                      </c:pt>
                      <c:pt idx="48">
                        <c:v>99.219196648401038</c:v>
                      </c:pt>
                      <c:pt idx="49">
                        <c:v>100.77083378933216</c:v>
                      </c:pt>
                      <c:pt idx="50">
                        <c:v>100.77083378933216</c:v>
                      </c:pt>
                      <c:pt idx="51">
                        <c:v>100.6070060033629</c:v>
                      </c:pt>
                      <c:pt idx="52">
                        <c:v>100.48249973025862</c:v>
                      </c:pt>
                      <c:pt idx="53">
                        <c:v>100.48249973025862</c:v>
                      </c:pt>
                      <c:pt idx="54">
                        <c:v>102.62183622130661</c:v>
                      </c:pt>
                      <c:pt idx="55">
                        <c:v>102.62183622130661</c:v>
                      </c:pt>
                      <c:pt idx="56">
                        <c:v>104.39948951265529</c:v>
                      </c:pt>
                      <c:pt idx="57">
                        <c:v>104.39948951265529</c:v>
                      </c:pt>
                      <c:pt idx="58">
                        <c:v>104.59530951755561</c:v>
                      </c:pt>
                      <c:pt idx="59">
                        <c:v>103.83827011410747</c:v>
                      </c:pt>
                      <c:pt idx="60">
                        <c:v>104.07393741993829</c:v>
                      </c:pt>
                      <c:pt idx="61">
                        <c:v>104.07393741993829</c:v>
                      </c:pt>
                      <c:pt idx="62">
                        <c:v>101.84674840270118</c:v>
                      </c:pt>
                      <c:pt idx="63">
                        <c:v>101.61882936560431</c:v>
                      </c:pt>
                      <c:pt idx="64">
                        <c:v>101.61882936560431</c:v>
                      </c:pt>
                      <c:pt idx="65">
                        <c:v>101.61882936560431</c:v>
                      </c:pt>
                      <c:pt idx="66">
                        <c:v>101.61882936560431</c:v>
                      </c:pt>
                      <c:pt idx="67">
                        <c:v>100.94140209312424</c:v>
                      </c:pt>
                      <c:pt idx="68">
                        <c:v>100.94140209312424</c:v>
                      </c:pt>
                      <c:pt idx="69">
                        <c:v>100.94140209312424</c:v>
                      </c:pt>
                      <c:pt idx="70">
                        <c:v>100.94140209312424</c:v>
                      </c:pt>
                      <c:pt idx="71">
                        <c:v>100.94140209312424</c:v>
                      </c:pt>
                      <c:pt idx="72">
                        <c:v>100.52804129952482</c:v>
                      </c:pt>
                      <c:pt idx="73">
                        <c:v>100.52804129952482</c:v>
                      </c:pt>
                      <c:pt idx="74">
                        <c:v>100.52804129952482</c:v>
                      </c:pt>
                      <c:pt idx="75">
                        <c:v>102.06325023736476</c:v>
                      </c:pt>
                      <c:pt idx="76">
                        <c:v>102.06325023736476</c:v>
                      </c:pt>
                      <c:pt idx="77">
                        <c:v>97.650380944441423</c:v>
                      </c:pt>
                      <c:pt idx="78">
                        <c:v>97.981123964836598</c:v>
                      </c:pt>
                      <c:pt idx="79">
                        <c:v>97.981123964836598</c:v>
                      </c:pt>
                      <c:pt idx="80">
                        <c:v>97.277410394286278</c:v>
                      </c:pt>
                      <c:pt idx="81">
                        <c:v>97.944451394779307</c:v>
                      </c:pt>
                      <c:pt idx="82">
                        <c:v>97.944451394779307</c:v>
                      </c:pt>
                      <c:pt idx="83">
                        <c:v>96.267985819248224</c:v>
                      </c:pt>
                      <c:pt idx="84">
                        <c:v>95.456679573004919</c:v>
                      </c:pt>
                      <c:pt idx="85">
                        <c:v>95.456679573004919</c:v>
                      </c:pt>
                      <c:pt idx="86">
                        <c:v>94.469607276124677</c:v>
                      </c:pt>
                      <c:pt idx="87">
                        <c:v>94.469607276124677</c:v>
                      </c:pt>
                      <c:pt idx="88">
                        <c:v>94.469607276124677</c:v>
                      </c:pt>
                      <c:pt idx="89">
                        <c:v>94.469607276124677</c:v>
                      </c:pt>
                      <c:pt idx="90">
                        <c:v>93.046262443596689</c:v>
                      </c:pt>
                      <c:pt idx="91">
                        <c:v>95.454662126416466</c:v>
                      </c:pt>
                      <c:pt idx="92">
                        <c:v>95.454662126416466</c:v>
                      </c:pt>
                      <c:pt idx="93">
                        <c:v>95.454662126416466</c:v>
                      </c:pt>
                      <c:pt idx="94">
                        <c:v>94.476721395742743</c:v>
                      </c:pt>
                      <c:pt idx="95">
                        <c:v>91.831031400028749</c:v>
                      </c:pt>
                      <c:pt idx="96">
                        <c:v>90.54881355927688</c:v>
                      </c:pt>
                      <c:pt idx="97">
                        <c:v>90.54881355927688</c:v>
                      </c:pt>
                      <c:pt idx="98">
                        <c:v>90.54881355927688</c:v>
                      </c:pt>
                      <c:pt idx="99">
                        <c:v>90.54881355927688</c:v>
                      </c:pt>
                      <c:pt idx="100">
                        <c:v>92.946550878226091</c:v>
                      </c:pt>
                      <c:pt idx="101">
                        <c:v>92.946550878226091</c:v>
                      </c:pt>
                      <c:pt idx="102">
                        <c:v>92.326402447675804</c:v>
                      </c:pt>
                      <c:pt idx="103">
                        <c:v>91.592323558282345</c:v>
                      </c:pt>
                      <c:pt idx="104">
                        <c:v>93.765334931805313</c:v>
                      </c:pt>
                      <c:pt idx="105">
                        <c:v>93.765334931805313</c:v>
                      </c:pt>
                      <c:pt idx="106">
                        <c:v>95.29058324668803</c:v>
                      </c:pt>
                      <c:pt idx="107">
                        <c:v>95.29058324668803</c:v>
                      </c:pt>
                      <c:pt idx="108">
                        <c:v>94.710967733216066</c:v>
                      </c:pt>
                      <c:pt idx="109">
                        <c:v>97.043355815503389</c:v>
                      </c:pt>
                      <c:pt idx="110">
                        <c:v>97.043355815503389</c:v>
                      </c:pt>
                      <c:pt idx="111">
                        <c:v>96.645358634253668</c:v>
                      </c:pt>
                      <c:pt idx="112">
                        <c:v>94.229032841147585</c:v>
                      </c:pt>
                      <c:pt idx="113">
                        <c:v>93.23152502360071</c:v>
                      </c:pt>
                      <c:pt idx="114">
                        <c:v>93.23152502360071</c:v>
                      </c:pt>
                      <c:pt idx="115">
                        <c:v>93.23152502360071</c:v>
                      </c:pt>
                      <c:pt idx="116">
                        <c:v>93.23152502360071</c:v>
                      </c:pt>
                      <c:pt idx="117">
                        <c:v>91.294370936037666</c:v>
                      </c:pt>
                      <c:pt idx="118">
                        <c:v>96.355227313879084</c:v>
                      </c:pt>
                      <c:pt idx="119">
                        <c:v>96.355227313879084</c:v>
                      </c:pt>
                      <c:pt idx="120">
                        <c:v>97.19478163969741</c:v>
                      </c:pt>
                      <c:pt idx="121">
                        <c:v>97.19478163969741</c:v>
                      </c:pt>
                      <c:pt idx="122">
                        <c:v>96.8945155812834</c:v>
                      </c:pt>
                      <c:pt idx="123">
                        <c:v>96.8945155812834</c:v>
                      </c:pt>
                      <c:pt idx="124">
                        <c:v>96.8945155812834</c:v>
                      </c:pt>
                      <c:pt idx="125">
                        <c:v>98.210341933120716</c:v>
                      </c:pt>
                      <c:pt idx="126">
                        <c:v>98.210341933120716</c:v>
                      </c:pt>
                      <c:pt idx="127">
                        <c:v>98.182544065689072</c:v>
                      </c:pt>
                      <c:pt idx="128">
                        <c:v>96.666193914437343</c:v>
                      </c:pt>
                      <c:pt idx="129">
                        <c:v>96.512314351010218</c:v>
                      </c:pt>
                      <c:pt idx="130">
                        <c:v>96.512314351010218</c:v>
                      </c:pt>
                      <c:pt idx="131">
                        <c:v>96.512314351010218</c:v>
                      </c:pt>
                      <c:pt idx="132">
                        <c:v>96.397014902443303</c:v>
                      </c:pt>
                      <c:pt idx="133">
                        <c:v>94.672066254277013</c:v>
                      </c:pt>
                      <c:pt idx="134">
                        <c:v>93.308864712989092</c:v>
                      </c:pt>
                      <c:pt idx="135">
                        <c:v>93.135089000077414</c:v>
                      </c:pt>
                      <c:pt idx="136">
                        <c:v>93.135089000077414</c:v>
                      </c:pt>
                      <c:pt idx="137">
                        <c:v>93.135089000077414</c:v>
                      </c:pt>
                      <c:pt idx="138">
                        <c:v>94.464992524209478</c:v>
                      </c:pt>
                      <c:pt idx="139">
                        <c:v>94.464992524209478</c:v>
                      </c:pt>
                      <c:pt idx="140">
                        <c:v>94.464992524209478</c:v>
                      </c:pt>
                      <c:pt idx="141">
                        <c:v>92.110766679403667</c:v>
                      </c:pt>
                      <c:pt idx="142">
                        <c:v>91.084859916518852</c:v>
                      </c:pt>
                      <c:pt idx="143">
                        <c:v>91.084859916518852</c:v>
                      </c:pt>
                      <c:pt idx="144">
                        <c:v>91.084859916518852</c:v>
                      </c:pt>
                      <c:pt idx="145">
                        <c:v>91.084859916518852</c:v>
                      </c:pt>
                      <c:pt idx="146">
                        <c:v>91.084859916518852</c:v>
                      </c:pt>
                      <c:pt idx="147">
                        <c:v>91.619355213009939</c:v>
                      </c:pt>
                      <c:pt idx="148">
                        <c:v>91.619355213009939</c:v>
                      </c:pt>
                      <c:pt idx="149">
                        <c:v>90.518032080642996</c:v>
                      </c:pt>
                      <c:pt idx="150">
                        <c:v>92.098597458639475</c:v>
                      </c:pt>
                      <c:pt idx="151">
                        <c:v>92.098597458639475</c:v>
                      </c:pt>
                      <c:pt idx="152">
                        <c:v>91.73015251779583</c:v>
                      </c:pt>
                      <c:pt idx="153">
                        <c:v>92.421703438471809</c:v>
                      </c:pt>
                      <c:pt idx="154">
                        <c:v>92.421703438471809</c:v>
                      </c:pt>
                      <c:pt idx="155">
                        <c:v>94.532687329077675</c:v>
                      </c:pt>
                      <c:pt idx="156">
                        <c:v>94.532687329077675</c:v>
                      </c:pt>
                      <c:pt idx="157">
                        <c:v>95.192358462412813</c:v>
                      </c:pt>
                      <c:pt idx="158">
                        <c:v>95.192358462412813</c:v>
                      </c:pt>
                      <c:pt idx="159">
                        <c:v>95.192358462412813</c:v>
                      </c:pt>
                      <c:pt idx="160">
                        <c:v>95.572828836477754</c:v>
                      </c:pt>
                      <c:pt idx="161">
                        <c:v>95.572828836477754</c:v>
                      </c:pt>
                      <c:pt idx="162">
                        <c:v>94.085467273747142</c:v>
                      </c:pt>
                      <c:pt idx="163">
                        <c:v>93.36680951691983</c:v>
                      </c:pt>
                      <c:pt idx="164">
                        <c:v>93.36680951691983</c:v>
                      </c:pt>
                      <c:pt idx="165">
                        <c:v>93.36680951691983</c:v>
                      </c:pt>
                      <c:pt idx="166">
                        <c:v>93.36680951691983</c:v>
                      </c:pt>
                      <c:pt idx="167">
                        <c:v>93.349842427908186</c:v>
                      </c:pt>
                      <c:pt idx="168">
                        <c:v>94.377423814725773</c:v>
                      </c:pt>
                      <c:pt idx="169">
                        <c:v>94.377423814725773</c:v>
                      </c:pt>
                      <c:pt idx="170">
                        <c:v>93.153467450470899</c:v>
                      </c:pt>
                      <c:pt idx="171">
                        <c:v>94.517464329606653</c:v>
                      </c:pt>
                      <c:pt idx="172">
                        <c:v>94.517464329606653</c:v>
                      </c:pt>
                      <c:pt idx="173">
                        <c:v>94.517464329606653</c:v>
                      </c:pt>
                      <c:pt idx="174">
                        <c:v>94.517464329606653</c:v>
                      </c:pt>
                      <c:pt idx="175">
                        <c:v>93.937083335358793</c:v>
                      </c:pt>
                      <c:pt idx="176">
                        <c:v>95.14628943614089</c:v>
                      </c:pt>
                      <c:pt idx="177">
                        <c:v>95.14628943614089</c:v>
                      </c:pt>
                      <c:pt idx="178">
                        <c:v>94.306167093351988</c:v>
                      </c:pt>
                      <c:pt idx="179">
                        <c:v>94.513193817184344</c:v>
                      </c:pt>
                      <c:pt idx="180">
                        <c:v>94.513193817184344</c:v>
                      </c:pt>
                      <c:pt idx="181">
                        <c:v>94.513193817184344</c:v>
                      </c:pt>
                      <c:pt idx="182">
                        <c:v>94.775295508709306</c:v>
                      </c:pt>
                      <c:pt idx="183">
                        <c:v>94.775295508709306</c:v>
                      </c:pt>
                      <c:pt idx="184">
                        <c:v>94.513013803821337</c:v>
                      </c:pt>
                      <c:pt idx="185">
                        <c:v>94.513013803821337</c:v>
                      </c:pt>
                      <c:pt idx="186">
                        <c:v>94.364292270084064</c:v>
                      </c:pt>
                      <c:pt idx="187">
                        <c:v>94.364292270084064</c:v>
                      </c:pt>
                      <c:pt idx="188">
                        <c:v>94.364292270084064</c:v>
                      </c:pt>
                      <c:pt idx="189">
                        <c:v>94.654274171207405</c:v>
                      </c:pt>
                      <c:pt idx="190">
                        <c:v>94.654274171207405</c:v>
                      </c:pt>
                      <c:pt idx="191">
                        <c:v>94.207007656972721</c:v>
                      </c:pt>
                      <c:pt idx="192">
                        <c:v>94.921303473364134</c:v>
                      </c:pt>
                      <c:pt idx="193">
                        <c:v>94.921303473364134</c:v>
                      </c:pt>
                      <c:pt idx="194">
                        <c:v>94.921303473364134</c:v>
                      </c:pt>
                      <c:pt idx="195">
                        <c:v>93.466452332705458</c:v>
                      </c:pt>
                      <c:pt idx="196">
                        <c:v>93.598688109945925</c:v>
                      </c:pt>
                      <c:pt idx="197">
                        <c:v>93.598688109945925</c:v>
                      </c:pt>
                      <c:pt idx="198">
                        <c:v>92.243553344091751</c:v>
                      </c:pt>
                      <c:pt idx="199">
                        <c:v>92.104287624457228</c:v>
                      </c:pt>
                      <c:pt idx="200">
                        <c:v>92.104287624457228</c:v>
                      </c:pt>
                      <c:pt idx="201">
                        <c:v>92.104287624457228</c:v>
                      </c:pt>
                      <c:pt idx="202">
                        <c:v>93.721823696345666</c:v>
                      </c:pt>
                      <c:pt idx="203">
                        <c:v>93.721823696345666</c:v>
                      </c:pt>
                      <c:pt idx="204">
                        <c:v>94.557672757285943</c:v>
                      </c:pt>
                      <c:pt idx="205">
                        <c:v>94.557672757285943</c:v>
                      </c:pt>
                      <c:pt idx="206">
                        <c:v>94.557672757285943</c:v>
                      </c:pt>
                      <c:pt idx="207">
                        <c:v>94.839882848591188</c:v>
                      </c:pt>
                      <c:pt idx="208">
                        <c:v>94.839882848591188</c:v>
                      </c:pt>
                      <c:pt idx="209">
                        <c:v>94.839882848591188</c:v>
                      </c:pt>
                      <c:pt idx="210">
                        <c:v>94.690619715835552</c:v>
                      </c:pt>
                      <c:pt idx="211">
                        <c:v>96.038755529128252</c:v>
                      </c:pt>
                      <c:pt idx="212">
                        <c:v>96.038755529128252</c:v>
                      </c:pt>
                      <c:pt idx="213">
                        <c:v>97.425223102259849</c:v>
                      </c:pt>
                      <c:pt idx="214">
                        <c:v>97.425223102259849</c:v>
                      </c:pt>
                      <c:pt idx="215">
                        <c:v>96.860451803723862</c:v>
                      </c:pt>
                      <c:pt idx="216">
                        <c:v>96.619039668006806</c:v>
                      </c:pt>
                      <c:pt idx="217">
                        <c:v>96.619039668006806</c:v>
                      </c:pt>
                      <c:pt idx="218">
                        <c:v>96.619039668006806</c:v>
                      </c:pt>
                      <c:pt idx="219">
                        <c:v>96.615044231299748</c:v>
                      </c:pt>
                      <c:pt idx="220">
                        <c:v>96.215552225723684</c:v>
                      </c:pt>
                      <c:pt idx="221">
                        <c:v>97.491629267460283</c:v>
                      </c:pt>
                      <c:pt idx="222">
                        <c:v>97.491629267460283</c:v>
                      </c:pt>
                      <c:pt idx="223">
                        <c:v>97.813951890544246</c:v>
                      </c:pt>
                      <c:pt idx="224">
                        <c:v>97.813951890544246</c:v>
                      </c:pt>
                      <c:pt idx="225">
                        <c:v>97.80570989155521</c:v>
                      </c:pt>
                      <c:pt idx="226">
                        <c:v>97.223516693790017</c:v>
                      </c:pt>
                      <c:pt idx="227">
                        <c:v>97.31132789361881</c:v>
                      </c:pt>
                      <c:pt idx="228">
                        <c:v>97.31132789361881</c:v>
                      </c:pt>
                      <c:pt idx="229">
                        <c:v>97.31132789361881</c:v>
                      </c:pt>
                      <c:pt idx="230">
                        <c:v>96.937536866758549</c:v>
                      </c:pt>
                      <c:pt idx="231">
                        <c:v>96.937536866758549</c:v>
                      </c:pt>
                      <c:pt idx="232">
                        <c:v>96.937536866758549</c:v>
                      </c:pt>
                      <c:pt idx="233">
                        <c:v>96.900108654629548</c:v>
                      </c:pt>
                      <c:pt idx="234">
                        <c:v>95.777398517191244</c:v>
                      </c:pt>
                      <c:pt idx="235">
                        <c:v>95.107119064068769</c:v>
                      </c:pt>
                      <c:pt idx="236">
                        <c:v>94.420566228450909</c:v>
                      </c:pt>
                      <c:pt idx="237">
                        <c:v>96.164962715578923</c:v>
                      </c:pt>
                      <c:pt idx="238">
                        <c:v>96.164962715578923</c:v>
                      </c:pt>
                      <c:pt idx="239">
                        <c:v>95.724582839192436</c:v>
                      </c:pt>
                      <c:pt idx="240">
                        <c:v>96.153808543497291</c:v>
                      </c:pt>
                      <c:pt idx="241">
                        <c:v>96.153808543497291</c:v>
                      </c:pt>
                      <c:pt idx="242">
                        <c:v>96.001567561261709</c:v>
                      </c:pt>
                      <c:pt idx="243">
                        <c:v>96.285555984522546</c:v>
                      </c:pt>
                      <c:pt idx="244">
                        <c:v>96.285555984522546</c:v>
                      </c:pt>
                      <c:pt idx="245">
                        <c:v>97.430471071564881</c:v>
                      </c:pt>
                      <c:pt idx="246">
                        <c:v>97.430471071564881</c:v>
                      </c:pt>
                      <c:pt idx="247">
                        <c:v>97.430471071564881</c:v>
                      </c:pt>
                      <c:pt idx="248">
                        <c:v>97.445576175071366</c:v>
                      </c:pt>
                      <c:pt idx="249">
                        <c:v>97.445576175071366</c:v>
                      </c:pt>
                      <c:pt idx="250">
                        <c:v>96.732410948597803</c:v>
                      </c:pt>
                      <c:pt idx="251">
                        <c:v>97.579552898526813</c:v>
                      </c:pt>
                      <c:pt idx="252">
                        <c:v>97.579552898526813</c:v>
                      </c:pt>
                      <c:pt idx="253">
                        <c:v>97.579552898526813</c:v>
                      </c:pt>
                      <c:pt idx="254">
                        <c:v>96.983476079306101</c:v>
                      </c:pt>
                      <c:pt idx="255">
                        <c:v>97.939195240711115</c:v>
                      </c:pt>
                      <c:pt idx="256">
                        <c:v>97.939195240711115</c:v>
                      </c:pt>
                      <c:pt idx="257">
                        <c:v>97.939195240711115</c:v>
                      </c:pt>
                      <c:pt idx="258">
                        <c:v>98.169733950788313</c:v>
                      </c:pt>
                      <c:pt idx="259">
                        <c:v>98.169733950788313</c:v>
                      </c:pt>
                      <c:pt idx="260">
                        <c:v>98.777271349744908</c:v>
                      </c:pt>
                      <c:pt idx="261">
                        <c:v>98.777271349744908</c:v>
                      </c:pt>
                      <c:pt idx="262">
                        <c:v>99.69798899506506</c:v>
                      </c:pt>
                      <c:pt idx="263">
                        <c:v>99.69798899506506</c:v>
                      </c:pt>
                      <c:pt idx="264">
                        <c:v>99.69798899506506</c:v>
                      </c:pt>
                      <c:pt idx="265">
                        <c:v>100.91212480557917</c:v>
                      </c:pt>
                      <c:pt idx="266">
                        <c:v>100.91212480557917</c:v>
                      </c:pt>
                      <c:pt idx="267">
                        <c:v>100.43429502662879</c:v>
                      </c:pt>
                      <c:pt idx="268">
                        <c:v>99.907488868623659</c:v>
                      </c:pt>
                      <c:pt idx="269">
                        <c:v>100.27822541990787</c:v>
                      </c:pt>
                      <c:pt idx="270">
                        <c:v>100.27822541990787</c:v>
                      </c:pt>
                      <c:pt idx="271">
                        <c:v>99.828293238114028</c:v>
                      </c:pt>
                      <c:pt idx="272">
                        <c:v>100.97191168582442</c:v>
                      </c:pt>
                      <c:pt idx="273">
                        <c:v>100.97191168582442</c:v>
                      </c:pt>
                      <c:pt idx="274">
                        <c:v>101.42361404344958</c:v>
                      </c:pt>
                      <c:pt idx="275">
                        <c:v>101.42361404344958</c:v>
                      </c:pt>
                      <c:pt idx="276">
                        <c:v>101.42361404344958</c:v>
                      </c:pt>
                      <c:pt idx="277">
                        <c:v>101.2239800763916</c:v>
                      </c:pt>
                      <c:pt idx="278">
                        <c:v>100.42203194671065</c:v>
                      </c:pt>
                      <c:pt idx="279">
                        <c:v>100.13431272889079</c:v>
                      </c:pt>
                      <c:pt idx="280">
                        <c:v>100.13431272889079</c:v>
                      </c:pt>
                      <c:pt idx="281">
                        <c:v>100.13431272889079</c:v>
                      </c:pt>
                      <c:pt idx="282">
                        <c:v>100.13431272889079</c:v>
                      </c:pt>
                      <c:pt idx="283">
                        <c:v>100.13431272889079</c:v>
                      </c:pt>
                      <c:pt idx="284">
                        <c:v>100.13431272889079</c:v>
                      </c:pt>
                      <c:pt idx="285">
                        <c:v>100.52036880729219</c:v>
                      </c:pt>
                      <c:pt idx="286">
                        <c:v>100.52036880729219</c:v>
                      </c:pt>
                      <c:pt idx="287">
                        <c:v>100.52036880729219</c:v>
                      </c:pt>
                      <c:pt idx="288">
                        <c:v>99.84116310737538</c:v>
                      </c:pt>
                      <c:pt idx="289">
                        <c:v>99.873521081398422</c:v>
                      </c:pt>
                      <c:pt idx="290">
                        <c:v>99.873521081398422</c:v>
                      </c:pt>
                      <c:pt idx="291">
                        <c:v>99.873521081398422</c:v>
                      </c:pt>
                      <c:pt idx="292">
                        <c:v>99.873521081398422</c:v>
                      </c:pt>
                      <c:pt idx="293">
                        <c:v>99.231867059765861</c:v>
                      </c:pt>
                      <c:pt idx="294">
                        <c:v>100.21206384281199</c:v>
                      </c:pt>
                      <c:pt idx="295">
                        <c:v>100.21206384281199</c:v>
                      </c:pt>
                      <c:pt idx="296">
                        <c:v>99.94498991016421</c:v>
                      </c:pt>
                      <c:pt idx="297">
                        <c:v>98.56179709094161</c:v>
                      </c:pt>
                      <c:pt idx="298">
                        <c:v>98.310664210288451</c:v>
                      </c:pt>
                      <c:pt idx="299">
                        <c:v>98.310664210288451</c:v>
                      </c:pt>
                      <c:pt idx="300">
                        <c:v>99.197828765322853</c:v>
                      </c:pt>
                      <c:pt idx="301">
                        <c:v>99.197828765322853</c:v>
                      </c:pt>
                      <c:pt idx="302">
                        <c:v>98.499601994303106</c:v>
                      </c:pt>
                      <c:pt idx="303">
                        <c:v>98.524297218057669</c:v>
                      </c:pt>
                      <c:pt idx="304">
                        <c:v>98.524297218057669</c:v>
                      </c:pt>
                      <c:pt idx="305">
                        <c:v>99.090858800163687</c:v>
                      </c:pt>
                      <c:pt idx="306">
                        <c:v>99.090858800163687</c:v>
                      </c:pt>
                      <c:pt idx="307">
                        <c:v>98.342188200172899</c:v>
                      </c:pt>
                      <c:pt idx="308">
                        <c:v>97.583683455499767</c:v>
                      </c:pt>
                      <c:pt idx="309">
                        <c:v>97.569172095663632</c:v>
                      </c:pt>
                      <c:pt idx="310">
                        <c:v>97.569172095663632</c:v>
                      </c:pt>
                      <c:pt idx="311">
                        <c:v>97.569172095663632</c:v>
                      </c:pt>
                      <c:pt idx="312">
                        <c:v>98.646811889839555</c:v>
                      </c:pt>
                      <c:pt idx="313">
                        <c:v>98.646811889839555</c:v>
                      </c:pt>
                      <c:pt idx="314">
                        <c:v>99.309517821835485</c:v>
                      </c:pt>
                      <c:pt idx="315">
                        <c:v>99.309517821835485</c:v>
                      </c:pt>
                      <c:pt idx="316">
                        <c:v>99.309517821835485</c:v>
                      </c:pt>
                      <c:pt idx="317">
                        <c:v>99.309517821835485</c:v>
                      </c:pt>
                      <c:pt idx="318">
                        <c:v>99.150926826827316</c:v>
                      </c:pt>
                      <c:pt idx="319">
                        <c:v>99.329312160437681</c:v>
                      </c:pt>
                      <c:pt idx="320">
                        <c:v>99.329312160437681</c:v>
                      </c:pt>
                      <c:pt idx="321">
                        <c:v>98.636827992199713</c:v>
                      </c:pt>
                      <c:pt idx="322">
                        <c:v>98.320078906414935</c:v>
                      </c:pt>
                      <c:pt idx="323">
                        <c:v>98.320078906414935</c:v>
                      </c:pt>
                      <c:pt idx="324">
                        <c:v>98.320078906414935</c:v>
                      </c:pt>
                      <c:pt idx="325">
                        <c:v>98.320078906414935</c:v>
                      </c:pt>
                      <c:pt idx="326">
                        <c:v>98.442156292660982</c:v>
                      </c:pt>
                      <c:pt idx="327">
                        <c:v>98.442156292660982</c:v>
                      </c:pt>
                      <c:pt idx="328">
                        <c:v>98.442156292660982</c:v>
                      </c:pt>
                      <c:pt idx="329">
                        <c:v>98.513161408873756</c:v>
                      </c:pt>
                      <c:pt idx="330">
                        <c:v>98.513161408873756</c:v>
                      </c:pt>
                      <c:pt idx="331">
                        <c:v>97.58765047646979</c:v>
                      </c:pt>
                      <c:pt idx="332">
                        <c:v>95.987121851717205</c:v>
                      </c:pt>
                      <c:pt idx="333">
                        <c:v>95.766773960964173</c:v>
                      </c:pt>
                      <c:pt idx="334">
                        <c:v>95.766773960964173</c:v>
                      </c:pt>
                      <c:pt idx="335">
                        <c:v>95.766773960964173</c:v>
                      </c:pt>
                      <c:pt idx="336">
                        <c:v>95.788734628785647</c:v>
                      </c:pt>
                      <c:pt idx="337">
                        <c:v>95.788734628785647</c:v>
                      </c:pt>
                      <c:pt idx="338">
                        <c:v>95.788734628785647</c:v>
                      </c:pt>
                      <c:pt idx="339">
                        <c:v>95.796337146506261</c:v>
                      </c:pt>
                      <c:pt idx="340">
                        <c:v>95.796337146506261</c:v>
                      </c:pt>
                      <c:pt idx="341">
                        <c:v>96.573221966557981</c:v>
                      </c:pt>
                      <c:pt idx="342">
                        <c:v>96.573221966557981</c:v>
                      </c:pt>
                      <c:pt idx="343">
                        <c:v>97.714224252172372</c:v>
                      </c:pt>
                      <c:pt idx="344">
                        <c:v>97.714224252172372</c:v>
                      </c:pt>
                      <c:pt idx="345">
                        <c:v>97.714224252172372</c:v>
                      </c:pt>
                      <c:pt idx="346">
                        <c:v>97.103858765699286</c:v>
                      </c:pt>
                      <c:pt idx="347">
                        <c:v>96.616508200999419</c:v>
                      </c:pt>
                      <c:pt idx="348">
                        <c:v>97.640099177466297</c:v>
                      </c:pt>
                      <c:pt idx="349">
                        <c:v>97.640099177466297</c:v>
                      </c:pt>
                      <c:pt idx="350">
                        <c:v>96.331739374249793</c:v>
                      </c:pt>
                      <c:pt idx="351">
                        <c:v>95.514571852650462</c:v>
                      </c:pt>
                      <c:pt idx="352">
                        <c:v>94.312493866583424</c:v>
                      </c:pt>
                      <c:pt idx="353">
                        <c:v>94.153523566278423</c:v>
                      </c:pt>
                      <c:pt idx="354">
                        <c:v>94.153523566278423</c:v>
                      </c:pt>
                      <c:pt idx="355">
                        <c:v>94.153523566278423</c:v>
                      </c:pt>
                      <c:pt idx="356">
                        <c:v>93.039450136501728</c:v>
                      </c:pt>
                      <c:pt idx="357">
                        <c:v>92.592834703422938</c:v>
                      </c:pt>
                      <c:pt idx="358">
                        <c:v>92.592834703422938</c:v>
                      </c:pt>
                      <c:pt idx="359">
                        <c:v>92.592834703422938</c:v>
                      </c:pt>
                      <c:pt idx="360">
                        <c:v>92.592834703422938</c:v>
                      </c:pt>
                      <c:pt idx="361">
                        <c:v>92.592834703422938</c:v>
                      </c:pt>
                      <c:pt idx="362">
                        <c:v>92.592834703422938</c:v>
                      </c:pt>
                      <c:pt idx="363">
                        <c:v>92.755149240992836</c:v>
                      </c:pt>
                      <c:pt idx="364">
                        <c:v>93.018584895213323</c:v>
                      </c:pt>
                      <c:pt idx="365">
                        <c:v>93.018584895213323</c:v>
                      </c:pt>
                      <c:pt idx="366">
                        <c:v>92.266637602380712</c:v>
                      </c:pt>
                      <c:pt idx="367">
                        <c:v>93.629189724885165</c:v>
                      </c:pt>
                      <c:pt idx="368">
                        <c:v>93.629189724885165</c:v>
                      </c:pt>
                      <c:pt idx="369">
                        <c:v>93.629189724885165</c:v>
                      </c:pt>
                      <c:pt idx="370">
                        <c:v>93.740648477172357</c:v>
                      </c:pt>
                      <c:pt idx="371">
                        <c:v>93.860828587467807</c:v>
                      </c:pt>
                      <c:pt idx="372">
                        <c:v>93.860828587467807</c:v>
                      </c:pt>
                      <c:pt idx="373">
                        <c:v>93.860828587467807</c:v>
                      </c:pt>
                      <c:pt idx="374">
                        <c:v>94.242009541146615</c:v>
                      </c:pt>
                      <c:pt idx="375">
                        <c:v>94.242009541146615</c:v>
                      </c:pt>
                      <c:pt idx="376">
                        <c:v>94.0578458151479</c:v>
                      </c:pt>
                      <c:pt idx="377">
                        <c:v>94.150033652779953</c:v>
                      </c:pt>
                      <c:pt idx="378">
                        <c:v>94.150033652779953</c:v>
                      </c:pt>
                      <c:pt idx="379">
                        <c:v>94.506304239719952</c:v>
                      </c:pt>
                      <c:pt idx="380">
                        <c:v>94.506304239719952</c:v>
                      </c:pt>
                      <c:pt idx="381">
                        <c:v>94.506304239719952</c:v>
                      </c:pt>
                      <c:pt idx="382">
                        <c:v>94.452542464306561</c:v>
                      </c:pt>
                      <c:pt idx="383">
                        <c:v>94.452542464306561</c:v>
                      </c:pt>
                      <c:pt idx="384">
                        <c:v>95.205158180416433</c:v>
                      </c:pt>
                      <c:pt idx="385">
                        <c:v>95.205158180416433</c:v>
                      </c:pt>
                      <c:pt idx="386">
                        <c:v>95.578790279759758</c:v>
                      </c:pt>
                      <c:pt idx="387">
                        <c:v>95.578790279759758</c:v>
                      </c:pt>
                      <c:pt idx="388">
                        <c:v>95.578790279759758</c:v>
                      </c:pt>
                      <c:pt idx="389">
                        <c:v>95.578790279759758</c:v>
                      </c:pt>
                      <c:pt idx="390">
                        <c:v>95.571502445429914</c:v>
                      </c:pt>
                      <c:pt idx="391">
                        <c:v>96.004283120164885</c:v>
                      </c:pt>
                      <c:pt idx="392">
                        <c:v>96.004283120164885</c:v>
                      </c:pt>
                      <c:pt idx="393">
                        <c:v>96.004283120164885</c:v>
                      </c:pt>
                      <c:pt idx="394">
                        <c:v>96.993268153424879</c:v>
                      </c:pt>
                      <c:pt idx="395">
                        <c:v>96.993268153424879</c:v>
                      </c:pt>
                      <c:pt idx="396">
                        <c:v>97.40371354449519</c:v>
                      </c:pt>
                      <c:pt idx="397">
                        <c:v>97.40371354449519</c:v>
                      </c:pt>
                      <c:pt idx="398">
                        <c:v>97.439769925978538</c:v>
                      </c:pt>
                      <c:pt idx="399">
                        <c:v>97.164358850973755</c:v>
                      </c:pt>
                      <c:pt idx="400">
                        <c:v>96.614352321179808</c:v>
                      </c:pt>
                      <c:pt idx="401">
                        <c:v>95.83986124691755</c:v>
                      </c:pt>
                      <c:pt idx="402">
                        <c:v>95.511285659077345</c:v>
                      </c:pt>
                      <c:pt idx="403">
                        <c:v>95.511285659077345</c:v>
                      </c:pt>
                      <c:pt idx="404">
                        <c:v>95.511285659077345</c:v>
                      </c:pt>
                      <c:pt idx="405">
                        <c:v>95.511285659077345</c:v>
                      </c:pt>
                      <c:pt idx="406">
                        <c:v>96.052449919155166</c:v>
                      </c:pt>
                      <c:pt idx="407">
                        <c:v>96.052449919155166</c:v>
                      </c:pt>
                      <c:pt idx="408">
                        <c:v>96.124582964798961</c:v>
                      </c:pt>
                      <c:pt idx="409">
                        <c:v>96.124582964798961</c:v>
                      </c:pt>
                      <c:pt idx="410">
                        <c:v>95.584661065431732</c:v>
                      </c:pt>
                      <c:pt idx="411">
                        <c:v>96.426308950258402</c:v>
                      </c:pt>
                      <c:pt idx="412">
                        <c:v>96.426308950258402</c:v>
                      </c:pt>
                      <c:pt idx="413">
                        <c:v>96.426308950258402</c:v>
                      </c:pt>
                      <c:pt idx="414">
                        <c:v>96.708006287402256</c:v>
                      </c:pt>
                      <c:pt idx="415">
                        <c:v>96.708006287402256</c:v>
                      </c:pt>
                      <c:pt idx="416">
                        <c:v>97.216725749929722</c:v>
                      </c:pt>
                      <c:pt idx="417">
                        <c:v>97.216725749929722</c:v>
                      </c:pt>
                      <c:pt idx="418">
                        <c:v>97.951370662565694</c:v>
                      </c:pt>
                      <c:pt idx="419">
                        <c:v>97.951370662565694</c:v>
                      </c:pt>
                      <c:pt idx="420">
                        <c:v>96.373790902318447</c:v>
                      </c:pt>
                      <c:pt idx="421">
                        <c:v>97.577854997622879</c:v>
                      </c:pt>
                      <c:pt idx="422">
                        <c:v>97.577854997622879</c:v>
                      </c:pt>
                      <c:pt idx="423">
                        <c:v>97.577854997622879</c:v>
                      </c:pt>
                      <c:pt idx="424">
                        <c:v>97.80329993028127</c:v>
                      </c:pt>
                      <c:pt idx="425">
                        <c:v>97.80329993028127</c:v>
                      </c:pt>
                      <c:pt idx="426">
                        <c:v>97.80329993028127</c:v>
                      </c:pt>
                      <c:pt idx="427">
                        <c:v>98.36491988080769</c:v>
                      </c:pt>
                      <c:pt idx="428">
                        <c:v>98.36491988080769</c:v>
                      </c:pt>
                      <c:pt idx="429">
                        <c:v>97.019852819009131</c:v>
                      </c:pt>
                      <c:pt idx="430">
                        <c:v>97.949280041992296</c:v>
                      </c:pt>
                      <c:pt idx="431">
                        <c:v>97.949280041992296</c:v>
                      </c:pt>
                      <c:pt idx="432">
                        <c:v>97.949280041992296</c:v>
                      </c:pt>
                      <c:pt idx="433">
                        <c:v>97.361063075557809</c:v>
                      </c:pt>
                      <c:pt idx="434">
                        <c:v>97.48414692399939</c:v>
                      </c:pt>
                      <c:pt idx="435">
                        <c:v>97.48414692399939</c:v>
                      </c:pt>
                      <c:pt idx="436">
                        <c:v>97.48414692399939</c:v>
                      </c:pt>
                      <c:pt idx="437">
                        <c:v>97.114998699012773</c:v>
                      </c:pt>
                      <c:pt idx="438">
                        <c:v>97.280710847850045</c:v>
                      </c:pt>
                      <c:pt idx="439">
                        <c:v>97.280710847850045</c:v>
                      </c:pt>
                      <c:pt idx="440">
                        <c:v>97.789400897079432</c:v>
                      </c:pt>
                      <c:pt idx="441">
                        <c:v>97.789400897079432</c:v>
                      </c:pt>
                      <c:pt idx="442">
                        <c:v>97.789400897079432</c:v>
                      </c:pt>
                      <c:pt idx="443">
                        <c:v>96.792623668403905</c:v>
                      </c:pt>
                      <c:pt idx="444">
                        <c:v>97.29024453599888</c:v>
                      </c:pt>
                      <c:pt idx="445">
                        <c:v>97.29024453599888</c:v>
                      </c:pt>
                      <c:pt idx="446">
                        <c:v>97.29024453599888</c:v>
                      </c:pt>
                      <c:pt idx="447">
                        <c:v>97.181061718053328</c:v>
                      </c:pt>
                      <c:pt idx="448">
                        <c:v>97.181061718053328</c:v>
                      </c:pt>
                      <c:pt idx="449">
                        <c:v>97.181061718053328</c:v>
                      </c:pt>
                      <c:pt idx="450">
                        <c:v>96.90204599175604</c:v>
                      </c:pt>
                      <c:pt idx="451">
                        <c:v>96.273838023516007</c:v>
                      </c:pt>
                      <c:pt idx="452">
                        <c:v>96.882101860918723</c:v>
                      </c:pt>
                      <c:pt idx="453">
                        <c:v>96.882101860918723</c:v>
                      </c:pt>
                      <c:pt idx="454">
                        <c:v>96.882101860918723</c:v>
                      </c:pt>
                      <c:pt idx="455">
                        <c:v>96.882101860918723</c:v>
                      </c:pt>
                      <c:pt idx="456">
                        <c:v>96.746254954902227</c:v>
                      </c:pt>
                      <c:pt idx="457">
                        <c:v>96.450698585102359</c:v>
                      </c:pt>
                      <c:pt idx="458">
                        <c:v>96.180656379752946</c:v>
                      </c:pt>
                      <c:pt idx="459">
                        <c:v>97.010755703947211</c:v>
                      </c:pt>
                      <c:pt idx="460">
                        <c:v>97.010755703947211</c:v>
                      </c:pt>
                      <c:pt idx="461">
                        <c:v>96.815416346036727</c:v>
                      </c:pt>
                      <c:pt idx="462">
                        <c:v>96.114563827914296</c:v>
                      </c:pt>
                      <c:pt idx="463">
                        <c:v>96.219436578079168</c:v>
                      </c:pt>
                      <c:pt idx="464">
                        <c:v>96.219436578079168</c:v>
                      </c:pt>
                      <c:pt idx="465">
                        <c:v>97.287394788004065</c:v>
                      </c:pt>
                      <c:pt idx="466">
                        <c:v>97.287394788004065</c:v>
                      </c:pt>
                      <c:pt idx="467">
                        <c:v>97.428023054958999</c:v>
                      </c:pt>
                      <c:pt idx="468">
                        <c:v>97.428023054958999</c:v>
                      </c:pt>
                      <c:pt idx="469">
                        <c:v>98.15335497794544</c:v>
                      </c:pt>
                      <c:pt idx="470">
                        <c:v>98.15335497794544</c:v>
                      </c:pt>
                      <c:pt idx="471">
                        <c:v>96.973418658441872</c:v>
                      </c:pt>
                      <c:pt idx="472">
                        <c:v>96.773992142863591</c:v>
                      </c:pt>
                      <c:pt idx="473">
                        <c:v>96.773992142863591</c:v>
                      </c:pt>
                      <c:pt idx="474">
                        <c:v>96.560299672760706</c:v>
                      </c:pt>
                      <c:pt idx="475">
                        <c:v>96.560299672760706</c:v>
                      </c:pt>
                      <c:pt idx="476">
                        <c:v>97.403391603058736</c:v>
                      </c:pt>
                      <c:pt idx="477">
                        <c:v>97.403391603058736</c:v>
                      </c:pt>
                      <c:pt idx="478">
                        <c:v>97.403391603058736</c:v>
                      </c:pt>
                      <c:pt idx="479">
                        <c:v>96.957631765191138</c:v>
                      </c:pt>
                      <c:pt idx="480">
                        <c:v>97.947486057408867</c:v>
                      </c:pt>
                      <c:pt idx="481">
                        <c:v>97.947486057408867</c:v>
                      </c:pt>
                      <c:pt idx="482">
                        <c:v>96.406721797183806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BFC-42CC-8412-AA4A2E1346E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</c15:sqref>
                        </c15:formulaRef>
                      </c:ext>
                    </c:extLst>
                    <c:strCache>
                      <c:ptCount val="1"/>
                      <c:pt idx="0">
                        <c:v>ARIMAX daily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100.94507647342077</c:v>
                      </c:pt>
                      <c:pt idx="4">
                        <c:v>100.94507647342077</c:v>
                      </c:pt>
                      <c:pt idx="5">
                        <c:v>100.94507647342077</c:v>
                      </c:pt>
                      <c:pt idx="6">
                        <c:v>100.31170985348874</c:v>
                      </c:pt>
                      <c:pt idx="7">
                        <c:v>99.561100532646265</c:v>
                      </c:pt>
                      <c:pt idx="8">
                        <c:v>101.396112972495</c:v>
                      </c:pt>
                      <c:pt idx="9">
                        <c:v>101.396112972495</c:v>
                      </c:pt>
                      <c:pt idx="10">
                        <c:v>101.71423321631367</c:v>
                      </c:pt>
                      <c:pt idx="11">
                        <c:v>101.71423321631367</c:v>
                      </c:pt>
                      <c:pt idx="12">
                        <c:v>100.61633529731877</c:v>
                      </c:pt>
                      <c:pt idx="13">
                        <c:v>98.22179792455556</c:v>
                      </c:pt>
                      <c:pt idx="14">
                        <c:v>95.362531592811138</c:v>
                      </c:pt>
                      <c:pt idx="15">
                        <c:v>95.362531592811138</c:v>
                      </c:pt>
                      <c:pt idx="16">
                        <c:v>95.362531592811138</c:v>
                      </c:pt>
                      <c:pt idx="17">
                        <c:v>95.362531592811138</c:v>
                      </c:pt>
                      <c:pt idx="18">
                        <c:v>95.362531592811138</c:v>
                      </c:pt>
                      <c:pt idx="19">
                        <c:v>95.572411717492372</c:v>
                      </c:pt>
                      <c:pt idx="20">
                        <c:v>95.572411717492372</c:v>
                      </c:pt>
                      <c:pt idx="21">
                        <c:v>95.572411717492372</c:v>
                      </c:pt>
                      <c:pt idx="22">
                        <c:v>96.483428724303081</c:v>
                      </c:pt>
                      <c:pt idx="23">
                        <c:v>99.432280082571893</c:v>
                      </c:pt>
                      <c:pt idx="24">
                        <c:v>99.432280082571893</c:v>
                      </c:pt>
                      <c:pt idx="25">
                        <c:v>97.429412077760418</c:v>
                      </c:pt>
                      <c:pt idx="26">
                        <c:v>97.360067140997145</c:v>
                      </c:pt>
                      <c:pt idx="27">
                        <c:v>97.360067140997145</c:v>
                      </c:pt>
                      <c:pt idx="28">
                        <c:v>97.360067140997145</c:v>
                      </c:pt>
                      <c:pt idx="29">
                        <c:v>97.360067140997145</c:v>
                      </c:pt>
                      <c:pt idx="30">
                        <c:v>99.170109878717867</c:v>
                      </c:pt>
                      <c:pt idx="31">
                        <c:v>99.170109878717867</c:v>
                      </c:pt>
                      <c:pt idx="32">
                        <c:v>98.026930262798231</c:v>
                      </c:pt>
                      <c:pt idx="33">
                        <c:v>97.120781208417569</c:v>
                      </c:pt>
                      <c:pt idx="34">
                        <c:v>97.120781208417569</c:v>
                      </c:pt>
                      <c:pt idx="35">
                        <c:v>97.120781208417569</c:v>
                      </c:pt>
                      <c:pt idx="36">
                        <c:v>97.120781208417569</c:v>
                      </c:pt>
                      <c:pt idx="37">
                        <c:v>97.120781208417569</c:v>
                      </c:pt>
                      <c:pt idx="38">
                        <c:v>99.804062476527164</c:v>
                      </c:pt>
                      <c:pt idx="39">
                        <c:v>99.804062476527164</c:v>
                      </c:pt>
                      <c:pt idx="40">
                        <c:v>100.78826753450008</c:v>
                      </c:pt>
                      <c:pt idx="41">
                        <c:v>99.847664356131276</c:v>
                      </c:pt>
                      <c:pt idx="42">
                        <c:v>99.978980714109028</c:v>
                      </c:pt>
                      <c:pt idx="43">
                        <c:v>99.978980714109028</c:v>
                      </c:pt>
                      <c:pt idx="44">
                        <c:v>102.59405830620629</c:v>
                      </c:pt>
                      <c:pt idx="45">
                        <c:v>102.59405830620629</c:v>
                      </c:pt>
                      <c:pt idx="46">
                        <c:v>104.05169007251939</c:v>
                      </c:pt>
                      <c:pt idx="47">
                        <c:v>103.75794339786756</c:v>
                      </c:pt>
                      <c:pt idx="48">
                        <c:v>103.06666693742335</c:v>
                      </c:pt>
                      <c:pt idx="49">
                        <c:v>104.67847265460522</c:v>
                      </c:pt>
                      <c:pt idx="50">
                        <c:v>104.67847265460522</c:v>
                      </c:pt>
                      <c:pt idx="51">
                        <c:v>104.50829204014784</c:v>
                      </c:pt>
                      <c:pt idx="52">
                        <c:v>104.50829204014784</c:v>
                      </c:pt>
                      <c:pt idx="53">
                        <c:v>104.50829204014784</c:v>
                      </c:pt>
                      <c:pt idx="54">
                        <c:v>104.50829204014784</c:v>
                      </c:pt>
                      <c:pt idx="55">
                        <c:v>104.50829204014784</c:v>
                      </c:pt>
                      <c:pt idx="56">
                        <c:v>106.31862321486743</c:v>
                      </c:pt>
                      <c:pt idx="57">
                        <c:v>106.74065944445339</c:v>
                      </c:pt>
                      <c:pt idx="58">
                        <c:v>106.94087073430785</c:v>
                      </c:pt>
                      <c:pt idx="59">
                        <c:v>106.1668546397206</c:v>
                      </c:pt>
                      <c:pt idx="60">
                        <c:v>106.1668546397206</c:v>
                      </c:pt>
                      <c:pt idx="61">
                        <c:v>106.1668546397206</c:v>
                      </c:pt>
                      <c:pt idx="62">
                        <c:v>103.89487705810853</c:v>
                      </c:pt>
                      <c:pt idx="63">
                        <c:v>103.66237459033458</c:v>
                      </c:pt>
                      <c:pt idx="64">
                        <c:v>103.66237459033458</c:v>
                      </c:pt>
                      <c:pt idx="65">
                        <c:v>103.66237459033458</c:v>
                      </c:pt>
                      <c:pt idx="66">
                        <c:v>103.66237459033458</c:v>
                      </c:pt>
                      <c:pt idx="67">
                        <c:v>102.97132431829409</c:v>
                      </c:pt>
                      <c:pt idx="68">
                        <c:v>102.97132431829409</c:v>
                      </c:pt>
                      <c:pt idx="69">
                        <c:v>102.97132431829409</c:v>
                      </c:pt>
                      <c:pt idx="70">
                        <c:v>102.97132431829409</c:v>
                      </c:pt>
                      <c:pt idx="71">
                        <c:v>102.97132431829409</c:v>
                      </c:pt>
                      <c:pt idx="72">
                        <c:v>102.97132431829409</c:v>
                      </c:pt>
                      <c:pt idx="73">
                        <c:v>102.97132431829409</c:v>
                      </c:pt>
                      <c:pt idx="74">
                        <c:v>102.97132431829409</c:v>
                      </c:pt>
                      <c:pt idx="75">
                        <c:v>104.54384573014227</c:v>
                      </c:pt>
                      <c:pt idx="76">
                        <c:v>105.65036630970704</c:v>
                      </c:pt>
                      <c:pt idx="77">
                        <c:v>101.08240226594067</c:v>
                      </c:pt>
                      <c:pt idx="78">
                        <c:v>101.42476958402888</c:v>
                      </c:pt>
                      <c:pt idx="79">
                        <c:v>101.42476958402888</c:v>
                      </c:pt>
                      <c:pt idx="80">
                        <c:v>101.42476958402888</c:v>
                      </c:pt>
                      <c:pt idx="81">
                        <c:v>102.12024944419258</c:v>
                      </c:pt>
                      <c:pt idx="82">
                        <c:v>102.12024944419258</c:v>
                      </c:pt>
                      <c:pt idx="83">
                        <c:v>100.37230884807056</c:v>
                      </c:pt>
                      <c:pt idx="84">
                        <c:v>99.52641308713504</c:v>
                      </c:pt>
                      <c:pt idx="85">
                        <c:v>99.52641308713504</c:v>
                      </c:pt>
                      <c:pt idx="86">
                        <c:v>99.52641308713504</c:v>
                      </c:pt>
                      <c:pt idx="87">
                        <c:v>99.315381280867015</c:v>
                      </c:pt>
                      <c:pt idx="88">
                        <c:v>99.315381280867015</c:v>
                      </c:pt>
                      <c:pt idx="89">
                        <c:v>97.217201047684412</c:v>
                      </c:pt>
                      <c:pt idx="90">
                        <c:v>95.75245905569534</c:v>
                      </c:pt>
                      <c:pt idx="91">
                        <c:v>95.75245905569534</c:v>
                      </c:pt>
                      <c:pt idx="92">
                        <c:v>95.75245905569534</c:v>
                      </c:pt>
                      <c:pt idx="93">
                        <c:v>95.559235499956074</c:v>
                      </c:pt>
                      <c:pt idx="94">
                        <c:v>94.580223406616042</c:v>
                      </c:pt>
                      <c:pt idx="95">
                        <c:v>94.580223406616042</c:v>
                      </c:pt>
                      <c:pt idx="96">
                        <c:v>94.580223406616042</c:v>
                      </c:pt>
                      <c:pt idx="97">
                        <c:v>94.580223406616042</c:v>
                      </c:pt>
                      <c:pt idx="98">
                        <c:v>94.580223406616042</c:v>
                      </c:pt>
                      <c:pt idx="99">
                        <c:v>94.580223406616042</c:v>
                      </c:pt>
                      <c:pt idx="100">
                        <c:v>97.084712669174266</c:v>
                      </c:pt>
                      <c:pt idx="101">
                        <c:v>97.084712669174266</c:v>
                      </c:pt>
                      <c:pt idx="102">
                        <c:v>96.436954020538735</c:v>
                      </c:pt>
                      <c:pt idx="103">
                        <c:v>95.670192506745281</c:v>
                      </c:pt>
                      <c:pt idx="104">
                        <c:v>95.670192506745281</c:v>
                      </c:pt>
                      <c:pt idx="105">
                        <c:v>95.670192506745281</c:v>
                      </c:pt>
                      <c:pt idx="106">
                        <c:v>97.226426481823012</c:v>
                      </c:pt>
                      <c:pt idx="107">
                        <c:v>96.508145248244816</c:v>
                      </c:pt>
                      <c:pt idx="108">
                        <c:v>95.921123779213829</c:v>
                      </c:pt>
                      <c:pt idx="109">
                        <c:v>95.921123779213829</c:v>
                      </c:pt>
                      <c:pt idx="110">
                        <c:v>95.921123779213829</c:v>
                      </c:pt>
                      <c:pt idx="111">
                        <c:v>95.527729130341513</c:v>
                      </c:pt>
                      <c:pt idx="112">
                        <c:v>93.139346293168359</c:v>
                      </c:pt>
                      <c:pt idx="113">
                        <c:v>93.139346293168359</c:v>
                      </c:pt>
                      <c:pt idx="114">
                        <c:v>93.139346293168359</c:v>
                      </c:pt>
                      <c:pt idx="115">
                        <c:v>93.139346293168359</c:v>
                      </c:pt>
                      <c:pt idx="116">
                        <c:v>93.660730369408967</c:v>
                      </c:pt>
                      <c:pt idx="117">
                        <c:v>91.714658301690321</c:v>
                      </c:pt>
                      <c:pt idx="118">
                        <c:v>96.798813092929876</c:v>
                      </c:pt>
                      <c:pt idx="119">
                        <c:v>96.798813092929876</c:v>
                      </c:pt>
                      <c:pt idx="120">
                        <c:v>97.642232433341121</c:v>
                      </c:pt>
                      <c:pt idx="121">
                        <c:v>96.836484191133621</c:v>
                      </c:pt>
                      <c:pt idx="122">
                        <c:v>96.53732502920937</c:v>
                      </c:pt>
                      <c:pt idx="123">
                        <c:v>96.53732502920937</c:v>
                      </c:pt>
                      <c:pt idx="124">
                        <c:v>96.53732502920937</c:v>
                      </c:pt>
                      <c:pt idx="125">
                        <c:v>96.53732502920937</c:v>
                      </c:pt>
                      <c:pt idx="126">
                        <c:v>96.53732502920937</c:v>
                      </c:pt>
                      <c:pt idx="127">
                        <c:v>96.510000699504928</c:v>
                      </c:pt>
                      <c:pt idx="128">
                        <c:v>95.019481630656117</c:v>
                      </c:pt>
                      <c:pt idx="129">
                        <c:v>94.86822341143484</c:v>
                      </c:pt>
                      <c:pt idx="130">
                        <c:v>94.86822341143484</c:v>
                      </c:pt>
                      <c:pt idx="131">
                        <c:v>94.86822341143484</c:v>
                      </c:pt>
                      <c:pt idx="132">
                        <c:v>94.754888093352236</c:v>
                      </c:pt>
                      <c:pt idx="133">
                        <c:v>94.754888093352236</c:v>
                      </c:pt>
                      <c:pt idx="134">
                        <c:v>93.390493984254746</c:v>
                      </c:pt>
                      <c:pt idx="135">
                        <c:v>93.390493984254746</c:v>
                      </c:pt>
                      <c:pt idx="136">
                        <c:v>93.390493984254746</c:v>
                      </c:pt>
                      <c:pt idx="137">
                        <c:v>93.390493984254746</c:v>
                      </c:pt>
                      <c:pt idx="138">
                        <c:v>94.724044511811471</c:v>
                      </c:pt>
                      <c:pt idx="139">
                        <c:v>94.724044511811471</c:v>
                      </c:pt>
                      <c:pt idx="140">
                        <c:v>94.150705954153096</c:v>
                      </c:pt>
                      <c:pt idx="141">
                        <c:v>94.150705954153096</c:v>
                      </c:pt>
                      <c:pt idx="142">
                        <c:v>94.150705954153096</c:v>
                      </c:pt>
                      <c:pt idx="143">
                        <c:v>94.150705954153096</c:v>
                      </c:pt>
                      <c:pt idx="144">
                        <c:v>94.150705954153096</c:v>
                      </c:pt>
                      <c:pt idx="145">
                        <c:v>94.150705954153096</c:v>
                      </c:pt>
                      <c:pt idx="146">
                        <c:v>94.150705954153096</c:v>
                      </c:pt>
                      <c:pt idx="147">
                        <c:v>94.703191949519749</c:v>
                      </c:pt>
                      <c:pt idx="148">
                        <c:v>94.703191949519749</c:v>
                      </c:pt>
                      <c:pt idx="149">
                        <c:v>94.703191949519749</c:v>
                      </c:pt>
                      <c:pt idx="150">
                        <c:v>96.356835791973282</c:v>
                      </c:pt>
                      <c:pt idx="151">
                        <c:v>96.356835791973282</c:v>
                      </c:pt>
                      <c:pt idx="152">
                        <c:v>95.971355560537631</c:v>
                      </c:pt>
                      <c:pt idx="153">
                        <c:v>96.69488078615565</c:v>
                      </c:pt>
                      <c:pt idx="154">
                        <c:v>96.69488078615565</c:v>
                      </c:pt>
                      <c:pt idx="155">
                        <c:v>98.903467384859894</c:v>
                      </c:pt>
                      <c:pt idx="156">
                        <c:v>98.903467384859894</c:v>
                      </c:pt>
                      <c:pt idx="157">
                        <c:v>99.593638840511275</c:v>
                      </c:pt>
                      <c:pt idx="158">
                        <c:v>100.87335979491405</c:v>
                      </c:pt>
                      <c:pt idx="159">
                        <c:v>101.21793369639759</c:v>
                      </c:pt>
                      <c:pt idx="160">
                        <c:v>101.62248744123158</c:v>
                      </c:pt>
                      <c:pt idx="161">
                        <c:v>101.62248744123158</c:v>
                      </c:pt>
                      <c:pt idx="162">
                        <c:v>100.04097747057064</c:v>
                      </c:pt>
                      <c:pt idx="163">
                        <c:v>99.276829440666859</c:v>
                      </c:pt>
                      <c:pt idx="164">
                        <c:v>99.276829440666859</c:v>
                      </c:pt>
                      <c:pt idx="165">
                        <c:v>99.276829440666859</c:v>
                      </c:pt>
                      <c:pt idx="166">
                        <c:v>99.206193666198615</c:v>
                      </c:pt>
                      <c:pt idx="167">
                        <c:v>99.188165414755204</c:v>
                      </c:pt>
                      <c:pt idx="168">
                        <c:v>99.188165414755204</c:v>
                      </c:pt>
                      <c:pt idx="169">
                        <c:v>99.188165414755204</c:v>
                      </c:pt>
                      <c:pt idx="170">
                        <c:v>97.901819788745314</c:v>
                      </c:pt>
                      <c:pt idx="171">
                        <c:v>99.335344275899402</c:v>
                      </c:pt>
                      <c:pt idx="172">
                        <c:v>99.335344275899402</c:v>
                      </c:pt>
                      <c:pt idx="173">
                        <c:v>99.335344275899402</c:v>
                      </c:pt>
                      <c:pt idx="174">
                        <c:v>98.306765458035144</c:v>
                      </c:pt>
                      <c:pt idx="175">
                        <c:v>97.703116400345024</c:v>
                      </c:pt>
                      <c:pt idx="176">
                        <c:v>97.703116400345024</c:v>
                      </c:pt>
                      <c:pt idx="177">
                        <c:v>97.703116400345024</c:v>
                      </c:pt>
                      <c:pt idx="178">
                        <c:v>96.840417796600448</c:v>
                      </c:pt>
                      <c:pt idx="179">
                        <c:v>97.053007864131686</c:v>
                      </c:pt>
                      <c:pt idx="180">
                        <c:v>97.053007864131686</c:v>
                      </c:pt>
                      <c:pt idx="181">
                        <c:v>97.025792790353492</c:v>
                      </c:pt>
                      <c:pt idx="182">
                        <c:v>97.294862360270812</c:v>
                      </c:pt>
                      <c:pt idx="183">
                        <c:v>97.294862360270812</c:v>
                      </c:pt>
                      <c:pt idx="184">
                        <c:v>97.025607991400548</c:v>
                      </c:pt>
                      <c:pt idx="185">
                        <c:v>95.08109505287932</c:v>
                      </c:pt>
                      <c:pt idx="186">
                        <c:v>95.08109505287932</c:v>
                      </c:pt>
                      <c:pt idx="187">
                        <c:v>95.08109505287932</c:v>
                      </c:pt>
                      <c:pt idx="188">
                        <c:v>95.08109505287932</c:v>
                      </c:pt>
                      <c:pt idx="189">
                        <c:v>95.373279692227939</c:v>
                      </c:pt>
                      <c:pt idx="190">
                        <c:v>95.373279692227939</c:v>
                      </c:pt>
                      <c:pt idx="191">
                        <c:v>94.922615686480924</c:v>
                      </c:pt>
                      <c:pt idx="192">
                        <c:v>94.922615686480924</c:v>
                      </c:pt>
                      <c:pt idx="193">
                        <c:v>94.922615686480924</c:v>
                      </c:pt>
                      <c:pt idx="194">
                        <c:v>94.922615686480924</c:v>
                      </c:pt>
                      <c:pt idx="195">
                        <c:v>93.467744433637947</c:v>
                      </c:pt>
                      <c:pt idx="196">
                        <c:v>93.599982038935067</c:v>
                      </c:pt>
                      <c:pt idx="197">
                        <c:v>93.599982038935067</c:v>
                      </c:pt>
                      <c:pt idx="198">
                        <c:v>92.244828539397844</c:v>
                      </c:pt>
                      <c:pt idx="199">
                        <c:v>92.10556089452318</c:v>
                      </c:pt>
                      <c:pt idx="200">
                        <c:v>92.10556089452318</c:v>
                      </c:pt>
                      <c:pt idx="201">
                        <c:v>92.10556089452318</c:v>
                      </c:pt>
                      <c:pt idx="202">
                        <c:v>93.723119327588435</c:v>
                      </c:pt>
                      <c:pt idx="203">
                        <c:v>93.723119327588435</c:v>
                      </c:pt>
                      <c:pt idx="204">
                        <c:v>94.558979943491224</c:v>
                      </c:pt>
                      <c:pt idx="205">
                        <c:v>94.558979943491224</c:v>
                      </c:pt>
                      <c:pt idx="206">
                        <c:v>94.558979943491224</c:v>
                      </c:pt>
                      <c:pt idx="207">
                        <c:v>94.841193936131233</c:v>
                      </c:pt>
                      <c:pt idx="208">
                        <c:v>95.376079989585321</c:v>
                      </c:pt>
                      <c:pt idx="209">
                        <c:v>95.376079989585321</c:v>
                      </c:pt>
                      <c:pt idx="210">
                        <c:v>95.376079989585321</c:v>
                      </c:pt>
                      <c:pt idx="211">
                        <c:v>95.376079989585321</c:v>
                      </c:pt>
                      <c:pt idx="212">
                        <c:v>95.376079989585321</c:v>
                      </c:pt>
                      <c:pt idx="213">
                        <c:v>96.752980819145321</c:v>
                      </c:pt>
                      <c:pt idx="214">
                        <c:v>97.110855241343174</c:v>
                      </c:pt>
                      <c:pt idx="215">
                        <c:v>96.54790632452081</c:v>
                      </c:pt>
                      <c:pt idx="216">
                        <c:v>96.54790632452081</c:v>
                      </c:pt>
                      <c:pt idx="217">
                        <c:v>96.893467027681751</c:v>
                      </c:pt>
                      <c:pt idx="218">
                        <c:v>96.893467027681751</c:v>
                      </c:pt>
                      <c:pt idx="219">
                        <c:v>96.889460242723359</c:v>
                      </c:pt>
                      <c:pt idx="220">
                        <c:v>96.488833558758031</c:v>
                      </c:pt>
                      <c:pt idx="221">
                        <c:v>97.768535046095693</c:v>
                      </c:pt>
                      <c:pt idx="222">
                        <c:v>97.768535046095693</c:v>
                      </c:pt>
                      <c:pt idx="223">
                        <c:v>98.091773163131165</c:v>
                      </c:pt>
                      <c:pt idx="224">
                        <c:v>98.091773163131165</c:v>
                      </c:pt>
                      <c:pt idx="225">
                        <c:v>98.083507754366707</c:v>
                      </c:pt>
                      <c:pt idx="226">
                        <c:v>98.083507754366707</c:v>
                      </c:pt>
                      <c:pt idx="227">
                        <c:v>98.172095688564283</c:v>
                      </c:pt>
                      <c:pt idx="228">
                        <c:v>98.172095688564283</c:v>
                      </c:pt>
                      <c:pt idx="229">
                        <c:v>98.172095688564283</c:v>
                      </c:pt>
                      <c:pt idx="230">
                        <c:v>97.794998291470208</c:v>
                      </c:pt>
                      <c:pt idx="231">
                        <c:v>97.794998291470208</c:v>
                      </c:pt>
                      <c:pt idx="232">
                        <c:v>97.794998291470208</c:v>
                      </c:pt>
                      <c:pt idx="233">
                        <c:v>97.75723900792002</c:v>
                      </c:pt>
                      <c:pt idx="234">
                        <c:v>97.75723900792002</c:v>
                      </c:pt>
                      <c:pt idx="235">
                        <c:v>97.073104027064076</c:v>
                      </c:pt>
                      <c:pt idx="236">
                        <c:v>97.073104027064076</c:v>
                      </c:pt>
                      <c:pt idx="237">
                        <c:v>98.866505490572749</c:v>
                      </c:pt>
                      <c:pt idx="238">
                        <c:v>98.866505490572749</c:v>
                      </c:pt>
                      <c:pt idx="239">
                        <c:v>98.413754111721033</c:v>
                      </c:pt>
                      <c:pt idx="240">
                        <c:v>98.855037966599269</c:v>
                      </c:pt>
                      <c:pt idx="241">
                        <c:v>98.68731813733487</c:v>
                      </c:pt>
                      <c:pt idx="242">
                        <c:v>98.68731813733487</c:v>
                      </c:pt>
                      <c:pt idx="243">
                        <c:v>98.68731813733487</c:v>
                      </c:pt>
                      <c:pt idx="244">
                        <c:v>98.057921669309323</c:v>
                      </c:pt>
                      <c:pt idx="245">
                        <c:v>99.223911653739123</c:v>
                      </c:pt>
                      <c:pt idx="246">
                        <c:v>99.223911653739123</c:v>
                      </c:pt>
                      <c:pt idx="247">
                        <c:v>99.080447014190895</c:v>
                      </c:pt>
                      <c:pt idx="248">
                        <c:v>99.095807921216789</c:v>
                      </c:pt>
                      <c:pt idx="249">
                        <c:v>97.983752114154797</c:v>
                      </c:pt>
                      <c:pt idx="250">
                        <c:v>97.266648193072967</c:v>
                      </c:pt>
                      <c:pt idx="251">
                        <c:v>98.118468769085737</c:v>
                      </c:pt>
                      <c:pt idx="252">
                        <c:v>98.118468769085737</c:v>
                      </c:pt>
                      <c:pt idx="253">
                        <c:v>98.12009785636738</c:v>
                      </c:pt>
                      <c:pt idx="254">
                        <c:v>97.520719051130698</c:v>
                      </c:pt>
                      <c:pt idx="255">
                        <c:v>98.481732448453627</c:v>
                      </c:pt>
                      <c:pt idx="256">
                        <c:v>98.481732448453627</c:v>
                      </c:pt>
                      <c:pt idx="257">
                        <c:v>98.481732448453627</c:v>
                      </c:pt>
                      <c:pt idx="258">
                        <c:v>98.713548234861022</c:v>
                      </c:pt>
                      <c:pt idx="259">
                        <c:v>98.337251231482398</c:v>
                      </c:pt>
                      <c:pt idx="260">
                        <c:v>98.337251231482398</c:v>
                      </c:pt>
                      <c:pt idx="261">
                        <c:v>98.450148250841124</c:v>
                      </c:pt>
                      <c:pt idx="262">
                        <c:v>99.36781673307712</c:v>
                      </c:pt>
                      <c:pt idx="263">
                        <c:v>100.05668312407907</c:v>
                      </c:pt>
                      <c:pt idx="264">
                        <c:v>100.13867212427104</c:v>
                      </c:pt>
                      <c:pt idx="265">
                        <c:v>101.35817463449146</c:v>
                      </c:pt>
                      <c:pt idx="266">
                        <c:v>100.98602598113781</c:v>
                      </c:pt>
                      <c:pt idx="267">
                        <c:v>100.50784627216218</c:v>
                      </c:pt>
                      <c:pt idx="268">
                        <c:v>100.50784627216218</c:v>
                      </c:pt>
                      <c:pt idx="269">
                        <c:v>100.50784627216218</c:v>
                      </c:pt>
                      <c:pt idx="270">
                        <c:v>100.50784627216218</c:v>
                      </c:pt>
                      <c:pt idx="271">
                        <c:v>100.0568838187355</c:v>
                      </c:pt>
                      <c:pt idx="272">
                        <c:v>100.0568838187355</c:v>
                      </c:pt>
                      <c:pt idx="273">
                        <c:v>100.0568838187355</c:v>
                      </c:pt>
                      <c:pt idx="274">
                        <c:v>100.50449275832038</c:v>
                      </c:pt>
                      <c:pt idx="275">
                        <c:v>100.50449275832038</c:v>
                      </c:pt>
                      <c:pt idx="276">
                        <c:v>100.62215113695372</c:v>
                      </c:pt>
                      <c:pt idx="277">
                        <c:v>100.4240947040921</c:v>
                      </c:pt>
                      <c:pt idx="278">
                        <c:v>99.628483675341101</c:v>
                      </c:pt>
                      <c:pt idx="279">
                        <c:v>99.628483675341101</c:v>
                      </c:pt>
                      <c:pt idx="280">
                        <c:v>99.868092774612791</c:v>
                      </c:pt>
                      <c:pt idx="281">
                        <c:v>99.868092774612791</c:v>
                      </c:pt>
                      <c:pt idx="282">
                        <c:v>100.60823852789828</c:v>
                      </c:pt>
                      <c:pt idx="283">
                        <c:v>101.46040574737563</c:v>
                      </c:pt>
                      <c:pt idx="284">
                        <c:v>101.35646898398014</c:v>
                      </c:pt>
                      <c:pt idx="285">
                        <c:v>101.74723694223746</c:v>
                      </c:pt>
                      <c:pt idx="286">
                        <c:v>102.47140002898942</c:v>
                      </c:pt>
                      <c:pt idx="287">
                        <c:v>102.7130184022347</c:v>
                      </c:pt>
                      <c:pt idx="288">
                        <c:v>102.7130184022347</c:v>
                      </c:pt>
                      <c:pt idx="289">
                        <c:v>102.7130184022347</c:v>
                      </c:pt>
                      <c:pt idx="290">
                        <c:v>103.12737852365623</c:v>
                      </c:pt>
                      <c:pt idx="291">
                        <c:v>103.12737852365623</c:v>
                      </c:pt>
                      <c:pt idx="292">
                        <c:v>103.11134851770878</c:v>
                      </c:pt>
                      <c:pt idx="293">
                        <c:v>103.11134851770878</c:v>
                      </c:pt>
                      <c:pt idx="294">
                        <c:v>103.11134851770878</c:v>
                      </c:pt>
                      <c:pt idx="295">
                        <c:v>103.26278948959113</c:v>
                      </c:pt>
                      <c:pt idx="296">
                        <c:v>102.9875851057315</c:v>
                      </c:pt>
                      <c:pt idx="297">
                        <c:v>102.9875851057315</c:v>
                      </c:pt>
                      <c:pt idx="298">
                        <c:v>102.72517543299335</c:v>
                      </c:pt>
                      <c:pt idx="299">
                        <c:v>102.72517543299335</c:v>
                      </c:pt>
                      <c:pt idx="300">
                        <c:v>102.72517543299335</c:v>
                      </c:pt>
                      <c:pt idx="301">
                        <c:v>102.72517543299335</c:v>
                      </c:pt>
                      <c:pt idx="302">
                        <c:v>102.00212061982099</c:v>
                      </c:pt>
                      <c:pt idx="303">
                        <c:v>102.00212061982099</c:v>
                      </c:pt>
                      <c:pt idx="304">
                        <c:v>102.00212061982099</c:v>
                      </c:pt>
                      <c:pt idx="305">
                        <c:v>102.00212061982099</c:v>
                      </c:pt>
                      <c:pt idx="306">
                        <c:v>100.82390336299166</c:v>
                      </c:pt>
                      <c:pt idx="307">
                        <c:v>100.06213892641114</c:v>
                      </c:pt>
                      <c:pt idx="308">
                        <c:v>100.06213892641114</c:v>
                      </c:pt>
                      <c:pt idx="309">
                        <c:v>100.06213892641114</c:v>
                      </c:pt>
                      <c:pt idx="310">
                        <c:v>100.06213892641114</c:v>
                      </c:pt>
                      <c:pt idx="311">
                        <c:v>100.06213892641114</c:v>
                      </c:pt>
                      <c:pt idx="312">
                        <c:v>101.16731323999181</c:v>
                      </c:pt>
                      <c:pt idx="313">
                        <c:v>99.805806101669461</c:v>
                      </c:pt>
                      <c:pt idx="314">
                        <c:v>100.47629811741827</c:v>
                      </c:pt>
                      <c:pt idx="315">
                        <c:v>100.47629811741827</c:v>
                      </c:pt>
                      <c:pt idx="316">
                        <c:v>101.93403911627657</c:v>
                      </c:pt>
                      <c:pt idx="317">
                        <c:v>102.32477085075537</c:v>
                      </c:pt>
                      <c:pt idx="318">
                        <c:v>102.16136468809214</c:v>
                      </c:pt>
                      <c:pt idx="319">
                        <c:v>102.3451661885441</c:v>
                      </c:pt>
                      <c:pt idx="320">
                        <c:v>102.3451661885441</c:v>
                      </c:pt>
                      <c:pt idx="321">
                        <c:v>102.3451661885441</c:v>
                      </c:pt>
                      <c:pt idx="322">
                        <c:v>102.01650864262955</c:v>
                      </c:pt>
                      <c:pt idx="323">
                        <c:v>102.01650864262955</c:v>
                      </c:pt>
                      <c:pt idx="324">
                        <c:v>102.01650864262955</c:v>
                      </c:pt>
                      <c:pt idx="325">
                        <c:v>102.01650864262955</c:v>
                      </c:pt>
                      <c:pt idx="326">
                        <c:v>102.14317563545094</c:v>
                      </c:pt>
                      <c:pt idx="327">
                        <c:v>102.14317563545094</c:v>
                      </c:pt>
                      <c:pt idx="328">
                        <c:v>100.90115415539647</c:v>
                      </c:pt>
                      <c:pt idx="329">
                        <c:v>100.90115415539647</c:v>
                      </c:pt>
                      <c:pt idx="330">
                        <c:v>100.90115415539647</c:v>
                      </c:pt>
                      <c:pt idx="331">
                        <c:v>99.953208521255192</c:v>
                      </c:pt>
                      <c:pt idx="332">
                        <c:v>98.313882534892741</c:v>
                      </c:pt>
                      <c:pt idx="333">
                        <c:v>98.313882534892741</c:v>
                      </c:pt>
                      <c:pt idx="334">
                        <c:v>98.313882534892741</c:v>
                      </c:pt>
                      <c:pt idx="335">
                        <c:v>98.313882534892741</c:v>
                      </c:pt>
                      <c:pt idx="336">
                        <c:v>98.336427290524455</c:v>
                      </c:pt>
                      <c:pt idx="337">
                        <c:v>98.336427290524455</c:v>
                      </c:pt>
                      <c:pt idx="338">
                        <c:v>98.336427290524455</c:v>
                      </c:pt>
                      <c:pt idx="339">
                        <c:v>98.344232012384026</c:v>
                      </c:pt>
                      <c:pt idx="340">
                        <c:v>98.344232012384026</c:v>
                      </c:pt>
                      <c:pt idx="341">
                        <c:v>99.141779635454625</c:v>
                      </c:pt>
                      <c:pt idx="342">
                        <c:v>99.141779635454625</c:v>
                      </c:pt>
                      <c:pt idx="343">
                        <c:v>100.31312915512898</c:v>
                      </c:pt>
                      <c:pt idx="344">
                        <c:v>100.31312915512898</c:v>
                      </c:pt>
                      <c:pt idx="345">
                        <c:v>100.74377423825392</c:v>
                      </c:pt>
                      <c:pt idx="346">
                        <c:v>100.11448486669448</c:v>
                      </c:pt>
                      <c:pt idx="347">
                        <c:v>99.612024394426896</c:v>
                      </c:pt>
                      <c:pt idx="348">
                        <c:v>100.66735097594248</c:v>
                      </c:pt>
                      <c:pt idx="349">
                        <c:v>100.66735097594248</c:v>
                      </c:pt>
                      <c:pt idx="350">
                        <c:v>99.318426541998363</c:v>
                      </c:pt>
                      <c:pt idx="351">
                        <c:v>98.475923406545135</c:v>
                      </c:pt>
                      <c:pt idx="352">
                        <c:v>98.475923406545135</c:v>
                      </c:pt>
                      <c:pt idx="353">
                        <c:v>98.309935354751104</c:v>
                      </c:pt>
                      <c:pt idx="354">
                        <c:v>98.309935354751104</c:v>
                      </c:pt>
                      <c:pt idx="355">
                        <c:v>98.309935354751104</c:v>
                      </c:pt>
                      <c:pt idx="356">
                        <c:v>97.146681100281342</c:v>
                      </c:pt>
                      <c:pt idx="357">
                        <c:v>97.146681100281342</c:v>
                      </c:pt>
                      <c:pt idx="358">
                        <c:v>97.146681100281342</c:v>
                      </c:pt>
                      <c:pt idx="359">
                        <c:v>97.146681100281342</c:v>
                      </c:pt>
                      <c:pt idx="360">
                        <c:v>98.167304082018006</c:v>
                      </c:pt>
                      <c:pt idx="361">
                        <c:v>100.01859778356095</c:v>
                      </c:pt>
                      <c:pt idx="362">
                        <c:v>100.01859778356095</c:v>
                      </c:pt>
                      <c:pt idx="363">
                        <c:v>100.19392962753817</c:v>
                      </c:pt>
                      <c:pt idx="364">
                        <c:v>100.47849230267087</c:v>
                      </c:pt>
                      <c:pt idx="365">
                        <c:v>100.57946470927139</c:v>
                      </c:pt>
                      <c:pt idx="366">
                        <c:v>100.57946470927139</c:v>
                      </c:pt>
                      <c:pt idx="367">
                        <c:v>100.57946470927139</c:v>
                      </c:pt>
                      <c:pt idx="368">
                        <c:v>100.57946470927139</c:v>
                      </c:pt>
                      <c:pt idx="369">
                        <c:v>100.74009132896522</c:v>
                      </c:pt>
                      <c:pt idx="370">
                        <c:v>100.86001509331497</c:v>
                      </c:pt>
                      <c:pt idx="371">
                        <c:v>100.98932258089084</c:v>
                      </c:pt>
                      <c:pt idx="372">
                        <c:v>100.98932258089084</c:v>
                      </c:pt>
                      <c:pt idx="373">
                        <c:v>100.98932258089084</c:v>
                      </c:pt>
                      <c:pt idx="374">
                        <c:v>101.39945326982769</c:v>
                      </c:pt>
                      <c:pt idx="375">
                        <c:v>101.39945326982769</c:v>
                      </c:pt>
                      <c:pt idx="376">
                        <c:v>101.39945326982769</c:v>
                      </c:pt>
                      <c:pt idx="377">
                        <c:v>101.49883675297049</c:v>
                      </c:pt>
                      <c:pt idx="378">
                        <c:v>101.49883675297049</c:v>
                      </c:pt>
                      <c:pt idx="379">
                        <c:v>101.49883675297049</c:v>
                      </c:pt>
                      <c:pt idx="380">
                        <c:v>102.09501474590358</c:v>
                      </c:pt>
                      <c:pt idx="381">
                        <c:v>101.54283292683202</c:v>
                      </c:pt>
                      <c:pt idx="382">
                        <c:v>101.54283292683202</c:v>
                      </c:pt>
                      <c:pt idx="383">
                        <c:v>101.14618602763265</c:v>
                      </c:pt>
                      <c:pt idx="384">
                        <c:v>101.14618602763265</c:v>
                      </c:pt>
                      <c:pt idx="385">
                        <c:v>101.14618602763265</c:v>
                      </c:pt>
                      <c:pt idx="386">
                        <c:v>101.54313365681948</c:v>
                      </c:pt>
                      <c:pt idx="387">
                        <c:v>102.01016683223021</c:v>
                      </c:pt>
                      <c:pt idx="388">
                        <c:v>103.40267460417319</c:v>
                      </c:pt>
                      <c:pt idx="389">
                        <c:v>103.67638794493546</c:v>
                      </c:pt>
                      <c:pt idx="390">
                        <c:v>103.67638794493546</c:v>
                      </c:pt>
                      <c:pt idx="391">
                        <c:v>104.14587033226648</c:v>
                      </c:pt>
                      <c:pt idx="392">
                        <c:v>104.14587033226648</c:v>
                      </c:pt>
                      <c:pt idx="393">
                        <c:v>102.61656457462837</c:v>
                      </c:pt>
                      <c:pt idx="394">
                        <c:v>103.67366581251628</c:v>
                      </c:pt>
                      <c:pt idx="395">
                        <c:v>103.67366581251628</c:v>
                      </c:pt>
                      <c:pt idx="396">
                        <c:v>104.11238057198598</c:v>
                      </c:pt>
                      <c:pt idx="397">
                        <c:v>104.11238057198598</c:v>
                      </c:pt>
                      <c:pt idx="398">
                        <c:v>104.15092033165672</c:v>
                      </c:pt>
                      <c:pt idx="399">
                        <c:v>104.15092033165672</c:v>
                      </c:pt>
                      <c:pt idx="400">
                        <c:v>104.15092033165672</c:v>
                      </c:pt>
                      <c:pt idx="401">
                        <c:v>104.15092033165672</c:v>
                      </c:pt>
                      <c:pt idx="402">
                        <c:v>103.79385126428915</c:v>
                      </c:pt>
                      <c:pt idx="403">
                        <c:v>103.79385126428915</c:v>
                      </c:pt>
                      <c:pt idx="404">
                        <c:v>105.25886299952593</c:v>
                      </c:pt>
                      <c:pt idx="405">
                        <c:v>105.25886299952593</c:v>
                      </c:pt>
                      <c:pt idx="406">
                        <c:v>105.85525675884664</c:v>
                      </c:pt>
                      <c:pt idx="407">
                        <c:v>105.85525675884664</c:v>
                      </c:pt>
                      <c:pt idx="408">
                        <c:v>105.93475147318084</c:v>
                      </c:pt>
                      <c:pt idx="409">
                        <c:v>105.53947287253955</c:v>
                      </c:pt>
                      <c:pt idx="410">
                        <c:v>105.53947287253955</c:v>
                      </c:pt>
                      <c:pt idx="411">
                        <c:v>106.46877547317428</c:v>
                      </c:pt>
                      <c:pt idx="412">
                        <c:v>106.46877547317428</c:v>
                      </c:pt>
                      <c:pt idx="413">
                        <c:v>106.70240259048791</c:v>
                      </c:pt>
                      <c:pt idx="414">
                        <c:v>107.01412024310592</c:v>
                      </c:pt>
                      <c:pt idx="415">
                        <c:v>107.01412024310592</c:v>
                      </c:pt>
                      <c:pt idx="416">
                        <c:v>107.01412024310592</c:v>
                      </c:pt>
                      <c:pt idx="417">
                        <c:v>106.94437001787453</c:v>
                      </c:pt>
                      <c:pt idx="418">
                        <c:v>106.94437001787453</c:v>
                      </c:pt>
                      <c:pt idx="419">
                        <c:v>106.88013388902388</c:v>
                      </c:pt>
                      <c:pt idx="420">
                        <c:v>105.15874974855389</c:v>
                      </c:pt>
                      <c:pt idx="421">
                        <c:v>106.47257038063502</c:v>
                      </c:pt>
                      <c:pt idx="422">
                        <c:v>106.47257038063502</c:v>
                      </c:pt>
                      <c:pt idx="423">
                        <c:v>106.47257038063502</c:v>
                      </c:pt>
                      <c:pt idx="424">
                        <c:v>106.71856576001706</c:v>
                      </c:pt>
                      <c:pt idx="425">
                        <c:v>107.59808233364151</c:v>
                      </c:pt>
                      <c:pt idx="426">
                        <c:v>107.59808233364151</c:v>
                      </c:pt>
                      <c:pt idx="427">
                        <c:v>108.21594726989656</c:v>
                      </c:pt>
                      <c:pt idx="428">
                        <c:v>108.11325535703482</c:v>
                      </c:pt>
                      <c:pt idx="429">
                        <c:v>106.63488706373703</c:v>
                      </c:pt>
                      <c:pt idx="430">
                        <c:v>107.65642403866586</c:v>
                      </c:pt>
                      <c:pt idx="431">
                        <c:v>107.65642403866586</c:v>
                      </c:pt>
                      <c:pt idx="432">
                        <c:v>107.13929965302478</c:v>
                      </c:pt>
                      <c:pt idx="433">
                        <c:v>106.49589365962902</c:v>
                      </c:pt>
                      <c:pt idx="434">
                        <c:v>106.63052576019143</c:v>
                      </c:pt>
                      <c:pt idx="435">
                        <c:v>106.63052576019143</c:v>
                      </c:pt>
                      <c:pt idx="436">
                        <c:v>106.66762758998094</c:v>
                      </c:pt>
                      <c:pt idx="437">
                        <c:v>106.26370380718295</c:v>
                      </c:pt>
                      <c:pt idx="438">
                        <c:v>106.26370380718295</c:v>
                      </c:pt>
                      <c:pt idx="439">
                        <c:v>106.08750210897497</c:v>
                      </c:pt>
                      <c:pt idx="440">
                        <c:v>106.64224370368683</c:v>
                      </c:pt>
                      <c:pt idx="441">
                        <c:v>106.64224370368683</c:v>
                      </c:pt>
                      <c:pt idx="442">
                        <c:v>106.5149915591175</c:v>
                      </c:pt>
                      <c:pt idx="443">
                        <c:v>105.42927350455618</c:v>
                      </c:pt>
                      <c:pt idx="444">
                        <c:v>105.97129628028937</c:v>
                      </c:pt>
                      <c:pt idx="445">
                        <c:v>105.97129628028937</c:v>
                      </c:pt>
                      <c:pt idx="446">
                        <c:v>105.27946065870455</c:v>
                      </c:pt>
                      <c:pt idx="447">
                        <c:v>105.16131203813805</c:v>
                      </c:pt>
                      <c:pt idx="448">
                        <c:v>105.16131203813805</c:v>
                      </c:pt>
                      <c:pt idx="449">
                        <c:v>105.16131203813805</c:v>
                      </c:pt>
                      <c:pt idx="450">
                        <c:v>104.85938428248312</c:v>
                      </c:pt>
                      <c:pt idx="451">
                        <c:v>104.17958954670834</c:v>
                      </c:pt>
                      <c:pt idx="452">
                        <c:v>104.17958954670834</c:v>
                      </c:pt>
                      <c:pt idx="453">
                        <c:v>104.17958954670834</c:v>
                      </c:pt>
                      <c:pt idx="454">
                        <c:v>105.10722273020119</c:v>
                      </c:pt>
                      <c:pt idx="455">
                        <c:v>105.44740597752254</c:v>
                      </c:pt>
                      <c:pt idx="456">
                        <c:v>105.29954890615063</c:v>
                      </c:pt>
                      <c:pt idx="457">
                        <c:v>104.97786252737788</c:v>
                      </c:pt>
                      <c:pt idx="458">
                        <c:v>104.97786252737788</c:v>
                      </c:pt>
                      <c:pt idx="459">
                        <c:v>105.88388725230043</c:v>
                      </c:pt>
                      <c:pt idx="460">
                        <c:v>106.00210507786139</c:v>
                      </c:pt>
                      <c:pt idx="461">
                        <c:v>105.78866087785681</c:v>
                      </c:pt>
                      <c:pt idx="462">
                        <c:v>105.02285051249056</c:v>
                      </c:pt>
                      <c:pt idx="463">
                        <c:v>105.02285051249056</c:v>
                      </c:pt>
                      <c:pt idx="464">
                        <c:v>105.02285051249056</c:v>
                      </c:pt>
                      <c:pt idx="465">
                        <c:v>105.02285051249056</c:v>
                      </c:pt>
                      <c:pt idx="466">
                        <c:v>105.02285051249056</c:v>
                      </c:pt>
                      <c:pt idx="467">
                        <c:v>105.17466032804191</c:v>
                      </c:pt>
                      <c:pt idx="468">
                        <c:v>104.18002560054305</c:v>
                      </c:pt>
                      <c:pt idx="469">
                        <c:v>104.18002560054305</c:v>
                      </c:pt>
                      <c:pt idx="470">
                        <c:v>102.66413452138093</c:v>
                      </c:pt>
                      <c:pt idx="471">
                        <c:v>101.4299725198946</c:v>
                      </c:pt>
                      <c:pt idx="472">
                        <c:v>101.4299725198946</c:v>
                      </c:pt>
                      <c:pt idx="473">
                        <c:v>100.84364614438581</c:v>
                      </c:pt>
                      <c:pt idx="474">
                        <c:v>100.84364614438581</c:v>
                      </c:pt>
                      <c:pt idx="475">
                        <c:v>100.84364614438581</c:v>
                      </c:pt>
                      <c:pt idx="476">
                        <c:v>100.84364614438581</c:v>
                      </c:pt>
                      <c:pt idx="477">
                        <c:v>100.84364614438581</c:v>
                      </c:pt>
                      <c:pt idx="478">
                        <c:v>100.86512685563829</c:v>
                      </c:pt>
                      <c:pt idx="479">
                        <c:v>100.40352462748491</c:v>
                      </c:pt>
                      <c:pt idx="480">
                        <c:v>101.42855853143784</c:v>
                      </c:pt>
                      <c:pt idx="481">
                        <c:v>101.42855853143784</c:v>
                      </c:pt>
                      <c:pt idx="482">
                        <c:v>99.833035213363218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BFC-42CC-8412-AA4A2E1346E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</c15:sqref>
                        </c15:formulaRef>
                      </c:ext>
                    </c:extLst>
                    <c:strCache>
                      <c:ptCount val="1"/>
                      <c:pt idx="0">
                        <c:v>Prophet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101.85550399309248</c:v>
                      </c:pt>
                      <c:pt idx="2">
                        <c:v>101.02835605896921</c:v>
                      </c:pt>
                      <c:pt idx="3">
                        <c:v>101.9831512835663</c:v>
                      </c:pt>
                      <c:pt idx="4">
                        <c:v>104.01090840527807</c:v>
                      </c:pt>
                      <c:pt idx="5">
                        <c:v>106.58437365124142</c:v>
                      </c:pt>
                      <c:pt idx="6">
                        <c:v>106.58437365124142</c:v>
                      </c:pt>
                      <c:pt idx="7">
                        <c:v>105.78682743818587</c:v>
                      </c:pt>
                      <c:pt idx="8">
                        <c:v>107.73658636293328</c:v>
                      </c:pt>
                      <c:pt idx="9">
                        <c:v>107.73658636293328</c:v>
                      </c:pt>
                      <c:pt idx="10">
                        <c:v>108.07459921290578</c:v>
                      </c:pt>
                      <c:pt idx="11">
                        <c:v>109.1038361132501</c:v>
                      </c:pt>
                      <c:pt idx="12">
                        <c:v>107.92617522120607</c:v>
                      </c:pt>
                      <c:pt idx="13">
                        <c:v>105.35767320507814</c:v>
                      </c:pt>
                      <c:pt idx="14">
                        <c:v>102.29067937935324</c:v>
                      </c:pt>
                      <c:pt idx="15">
                        <c:v>98.325030268134867</c:v>
                      </c:pt>
                      <c:pt idx="16">
                        <c:v>97.953983092887597</c:v>
                      </c:pt>
                      <c:pt idx="17">
                        <c:v>99.383377067127199</c:v>
                      </c:pt>
                      <c:pt idx="18">
                        <c:v>96.152229533191033</c:v>
                      </c:pt>
                      <c:pt idx="19">
                        <c:v>96.363847676981209</c:v>
                      </c:pt>
                      <c:pt idx="20">
                        <c:v>98.722568923612201</c:v>
                      </c:pt>
                      <c:pt idx="21">
                        <c:v>98.59407436109457</c:v>
                      </c:pt>
                      <c:pt idx="22">
                        <c:v>99.533894513161314</c:v>
                      </c:pt>
                      <c:pt idx="23">
                        <c:v>102.57597815290855</c:v>
                      </c:pt>
                      <c:pt idx="24">
                        <c:v>102.27101243221288</c:v>
                      </c:pt>
                      <c:pt idx="25">
                        <c:v>100.21096373927281</c:v>
                      </c:pt>
                      <c:pt idx="26">
                        <c:v>100.1396390458841</c:v>
                      </c:pt>
                      <c:pt idx="27">
                        <c:v>99.262488081824259</c:v>
                      </c:pt>
                      <c:pt idx="28">
                        <c:v>100.31008592110035</c:v>
                      </c:pt>
                      <c:pt idx="29">
                        <c:v>100.46898998847338</c:v>
                      </c:pt>
                      <c:pt idx="30">
                        <c:v>102.33683140472272</c:v>
                      </c:pt>
                      <c:pt idx="31">
                        <c:v>102.25186404715546</c:v>
                      </c:pt>
                      <c:pt idx="32">
                        <c:v>101.07315962894468</c:v>
                      </c:pt>
                      <c:pt idx="33">
                        <c:v>100.13885159975824</c:v>
                      </c:pt>
                      <c:pt idx="34">
                        <c:v>99.692542500493431</c:v>
                      </c:pt>
                      <c:pt idx="35">
                        <c:v>99.393601062759828</c:v>
                      </c:pt>
                      <c:pt idx="36">
                        <c:v>101.30208238149811</c:v>
                      </c:pt>
                      <c:pt idx="37">
                        <c:v>100.45483516421329</c:v>
                      </c:pt>
                      <c:pt idx="38">
                        <c:v>103.230230647377</c:v>
                      </c:pt>
                      <c:pt idx="39">
                        <c:v>103.83885608055978</c:v>
                      </c:pt>
                      <c:pt idx="40">
                        <c:v>104.86284974206674</c:v>
                      </c:pt>
                      <c:pt idx="41">
                        <c:v>103.8842206598034</c:v>
                      </c:pt>
                      <c:pt idx="42">
                        <c:v>104.02084576361901</c:v>
                      </c:pt>
                      <c:pt idx="43">
                        <c:v>102.82011205989082</c:v>
                      </c:pt>
                      <c:pt idx="44">
                        <c:v>105.50950306132165</c:v>
                      </c:pt>
                      <c:pt idx="45">
                        <c:v>106.78968559773591</c:v>
                      </c:pt>
                      <c:pt idx="46">
                        <c:v>108.30692783000302</c:v>
                      </c:pt>
                      <c:pt idx="47">
                        <c:v>108.00116826118058</c:v>
                      </c:pt>
                      <c:pt idx="48">
                        <c:v>107.28162175828638</c:v>
                      </c:pt>
                      <c:pt idx="49">
                        <c:v>108.95934295017797</c:v>
                      </c:pt>
                      <c:pt idx="50">
                        <c:v>108.87464447665367</c:v>
                      </c:pt>
                      <c:pt idx="51">
                        <c:v>108.69764195239063</c:v>
                      </c:pt>
                      <c:pt idx="52">
                        <c:v>108.56312310691121</c:v>
                      </c:pt>
                      <c:pt idx="53">
                        <c:v>108.1018717372605</c:v>
                      </c:pt>
                      <c:pt idx="54">
                        <c:v>110.40342951676374</c:v>
                      </c:pt>
                      <c:pt idx="55">
                        <c:v>110.32554277232711</c:v>
                      </c:pt>
                      <c:pt idx="56">
                        <c:v>110.32554277232711</c:v>
                      </c:pt>
                      <c:pt idx="57">
                        <c:v>110.32554277232711</c:v>
                      </c:pt>
                      <c:pt idx="58">
                        <c:v>110.32554277232711</c:v>
                      </c:pt>
                      <c:pt idx="59">
                        <c:v>110.32554277232711</c:v>
                      </c:pt>
                      <c:pt idx="60">
                        <c:v>110.32554277232711</c:v>
                      </c:pt>
                      <c:pt idx="61">
                        <c:v>110.32554277232711</c:v>
                      </c:pt>
                      <c:pt idx="62">
                        <c:v>107.96456899469644</c:v>
                      </c:pt>
                      <c:pt idx="63">
                        <c:v>107.72295911522779</c:v>
                      </c:pt>
                      <c:pt idx="64">
                        <c:v>108.03709654775815</c:v>
                      </c:pt>
                      <c:pt idx="65">
                        <c:v>109.55951269362588</c:v>
                      </c:pt>
                      <c:pt idx="66">
                        <c:v>105.86866539672101</c:v>
                      </c:pt>
                      <c:pt idx="67">
                        <c:v>105.16290720516797</c:v>
                      </c:pt>
                      <c:pt idx="68">
                        <c:v>104.0031543041636</c:v>
                      </c:pt>
                      <c:pt idx="69">
                        <c:v>103.19015903586791</c:v>
                      </c:pt>
                      <c:pt idx="70">
                        <c:v>103.49934069496751</c:v>
                      </c:pt>
                      <c:pt idx="71">
                        <c:v>102.3881199761848</c:v>
                      </c:pt>
                      <c:pt idx="72">
                        <c:v>101.96883479041472</c:v>
                      </c:pt>
                      <c:pt idx="73">
                        <c:v>103.8390468608537</c:v>
                      </c:pt>
                      <c:pt idx="74">
                        <c:v>104.52549791967078</c:v>
                      </c:pt>
                      <c:pt idx="75">
                        <c:v>106.12175381567826</c:v>
                      </c:pt>
                      <c:pt idx="76">
                        <c:v>107.24497540482531</c:v>
                      </c:pt>
                      <c:pt idx="77">
                        <c:v>102.60806586408822</c:v>
                      </c:pt>
                      <c:pt idx="78">
                        <c:v>102.95560062322149</c:v>
                      </c:pt>
                      <c:pt idx="79">
                        <c:v>101.79037598779954</c:v>
                      </c:pt>
                      <c:pt idx="80">
                        <c:v>101.05930385843979</c:v>
                      </c:pt>
                      <c:pt idx="81">
                        <c:v>101.75227768331479</c:v>
                      </c:pt>
                      <c:pt idx="82">
                        <c:v>100.60531551887706</c:v>
                      </c:pt>
                      <c:pt idx="83">
                        <c:v>98.883305279593287</c:v>
                      </c:pt>
                      <c:pt idx="84">
                        <c:v>98.049958216810168</c:v>
                      </c:pt>
                      <c:pt idx="85">
                        <c:v>96.360300642378135</c:v>
                      </c:pt>
                      <c:pt idx="86">
                        <c:v>95.363884428147699</c:v>
                      </c:pt>
                      <c:pt idx="87">
                        <c:v>95.161678680353006</c:v>
                      </c:pt>
                      <c:pt idx="88">
                        <c:v>97.033712538968302</c:v>
                      </c:pt>
                      <c:pt idx="89">
                        <c:v>94.983735838724712</c:v>
                      </c:pt>
                      <c:pt idx="90">
                        <c:v>93.552644787556332</c:v>
                      </c:pt>
                      <c:pt idx="91">
                        <c:v>95.974151617772989</c:v>
                      </c:pt>
                      <c:pt idx="92">
                        <c:v>98.909396343824866</c:v>
                      </c:pt>
                      <c:pt idx="93">
                        <c:v>98.709802250408828</c:v>
                      </c:pt>
                      <c:pt idx="94">
                        <c:v>97.698512345997685</c:v>
                      </c:pt>
                      <c:pt idx="95">
                        <c:v>94.962600547923842</c:v>
                      </c:pt>
                      <c:pt idx="96">
                        <c:v>93.636657249995238</c:v>
                      </c:pt>
                      <c:pt idx="97">
                        <c:v>93.328520252647067</c:v>
                      </c:pt>
                      <c:pt idx="98">
                        <c:v>95.751855240928904</c:v>
                      </c:pt>
                      <c:pt idx="99">
                        <c:v>93.486111299787964</c:v>
                      </c:pt>
                      <c:pt idx="100">
                        <c:v>95.961628416532946</c:v>
                      </c:pt>
                      <c:pt idx="101">
                        <c:v>97.058236610572706</c:v>
                      </c:pt>
                      <c:pt idx="102">
                        <c:v>96.410654612776128</c:v>
                      </c:pt>
                      <c:pt idx="103">
                        <c:v>95.644102203199111</c:v>
                      </c:pt>
                      <c:pt idx="104">
                        <c:v>97.913241295032421</c:v>
                      </c:pt>
                      <c:pt idx="105">
                        <c:v>99.076644142278042</c:v>
                      </c:pt>
                      <c:pt idx="106">
                        <c:v>100.68828968945334</c:v>
                      </c:pt>
                      <c:pt idx="107">
                        <c:v>99.944433193415804</c:v>
                      </c:pt>
                      <c:pt idx="108">
                        <c:v>99.336510122842299</c:v>
                      </c:pt>
                      <c:pt idx="109">
                        <c:v>101.78280855999017</c:v>
                      </c:pt>
                      <c:pt idx="110">
                        <c:v>101.02407837377167</c:v>
                      </c:pt>
                      <c:pt idx="111">
                        <c:v>100.60975533132091</c:v>
                      </c:pt>
                      <c:pt idx="112">
                        <c:v>98.094311752026258</c:v>
                      </c:pt>
                      <c:pt idx="113">
                        <c:v>97.055886121631801</c:v>
                      </c:pt>
                      <c:pt idx="114">
                        <c:v>98.37766351233202</c:v>
                      </c:pt>
                      <c:pt idx="115">
                        <c:v>99.323464590726502</c:v>
                      </c:pt>
                      <c:pt idx="116">
                        <c:v>99.879466698274584</c:v>
                      </c:pt>
                      <c:pt idx="117">
                        <c:v>97.80418243011313</c:v>
                      </c:pt>
                      <c:pt idx="118">
                        <c:v>103.22590685141168</c:v>
                      </c:pt>
                      <c:pt idx="119">
                        <c:v>103.24886393038888</c:v>
                      </c:pt>
                      <c:pt idx="120">
                        <c:v>104.14848331550242</c:v>
                      </c:pt>
                      <c:pt idx="121">
                        <c:v>103.28904518848772</c:v>
                      </c:pt>
                      <c:pt idx="122">
                        <c:v>102.96995198252669</c:v>
                      </c:pt>
                      <c:pt idx="123">
                        <c:v>103.45994293318212</c:v>
                      </c:pt>
                      <c:pt idx="124">
                        <c:v>103.05813672208279</c:v>
                      </c:pt>
                      <c:pt idx="125">
                        <c:v>104.45766497460201</c:v>
                      </c:pt>
                      <c:pt idx="126">
                        <c:v>105.07549959203666</c:v>
                      </c:pt>
                      <c:pt idx="127">
                        <c:v>105.04575858156382</c:v>
                      </c:pt>
                      <c:pt idx="128">
                        <c:v>103.42341162132477</c:v>
                      </c:pt>
                      <c:pt idx="129">
                        <c:v>103.25877547725024</c:v>
                      </c:pt>
                      <c:pt idx="130">
                        <c:v>106.45441488463069</c:v>
                      </c:pt>
                      <c:pt idx="131">
                        <c:v>106.36205149806872</c:v>
                      </c:pt>
                      <c:pt idx="132">
                        <c:v>106.2349849577144</c:v>
                      </c:pt>
                      <c:pt idx="133">
                        <c:v>104.33399358493973</c:v>
                      </c:pt>
                      <c:pt idx="134">
                        <c:v>102.8316680681214</c:v>
                      </c:pt>
                      <c:pt idx="135">
                        <c:v>102.64015736350186</c:v>
                      </c:pt>
                      <c:pt idx="136">
                        <c:v>103.41219424727386</c:v>
                      </c:pt>
                      <c:pt idx="137">
                        <c:v>102.65215823386617</c:v>
                      </c:pt>
                      <c:pt idx="138">
                        <c:v>104.11795880871577</c:v>
                      </c:pt>
                      <c:pt idx="139">
                        <c:v>104.87694379048342</c:v>
                      </c:pt>
                      <c:pt idx="140">
                        <c:v>104.24215252925349</c:v>
                      </c:pt>
                      <c:pt idx="141">
                        <c:v>101.64426348014712</c:v>
                      </c:pt>
                      <c:pt idx="142">
                        <c:v>100.51217500589011</c:v>
                      </c:pt>
                      <c:pt idx="143">
                        <c:v>99.606809981143584</c:v>
                      </c:pt>
                      <c:pt idx="144">
                        <c:v>99.710135946207288</c:v>
                      </c:pt>
                      <c:pt idx="145">
                        <c:v>101.19262562952534</c:v>
                      </c:pt>
                      <c:pt idx="146">
                        <c:v>99.730220205367843</c:v>
                      </c:pt>
                      <c:pt idx="147">
                        <c:v>100.3154473624019</c:v>
                      </c:pt>
                      <c:pt idx="148">
                        <c:v>99.909207708747601</c:v>
                      </c:pt>
                      <c:pt idx="149">
                        <c:v>98.708235257781567</c:v>
                      </c:pt>
                      <c:pt idx="150">
                        <c:v>100.4318124896925</c:v>
                      </c:pt>
                      <c:pt idx="151">
                        <c:v>100.17664111712121</c:v>
                      </c:pt>
                      <c:pt idx="152">
                        <c:v>99.775879567773103</c:v>
                      </c:pt>
                      <c:pt idx="153">
                        <c:v>100.52808698793372</c:v>
                      </c:pt>
                      <c:pt idx="154">
                        <c:v>99.357384248205349</c:v>
                      </c:pt>
                      <c:pt idx="155">
                        <c:v>101.62678450547639</c:v>
                      </c:pt>
                      <c:pt idx="156">
                        <c:v>101.54877247821941</c:v>
                      </c:pt>
                      <c:pt idx="157">
                        <c:v>102.25740348958909</c:v>
                      </c:pt>
                      <c:pt idx="158">
                        <c:v>103.57135228704199</c:v>
                      </c:pt>
                      <c:pt idx="159">
                        <c:v>103.92514227690681</c:v>
                      </c:pt>
                      <c:pt idx="160">
                        <c:v>104.34051635099766</c:v>
                      </c:pt>
                      <c:pt idx="161">
                        <c:v>104.12865385189069</c:v>
                      </c:pt>
                      <c:pt idx="162">
                        <c:v>102.50814141960545</c:v>
                      </c:pt>
                      <c:pt idx="163">
                        <c:v>101.72514832722055</c:v>
                      </c:pt>
                      <c:pt idx="164">
                        <c:v>103.64962547973673</c:v>
                      </c:pt>
                      <c:pt idx="165">
                        <c:v>104.88112243748932</c:v>
                      </c:pt>
                      <c:pt idx="166">
                        <c:v>104.80649919103584</c:v>
                      </c:pt>
                      <c:pt idx="167">
                        <c:v>104.7874532237379</c:v>
                      </c:pt>
                      <c:pt idx="168">
                        <c:v>105.94093815423351</c:v>
                      </c:pt>
                      <c:pt idx="169">
                        <c:v>106.20524394724158</c:v>
                      </c:pt>
                      <c:pt idx="170">
                        <c:v>104.8278956472747</c:v>
                      </c:pt>
                      <c:pt idx="171">
                        <c:v>106.36283499438248</c:v>
                      </c:pt>
                      <c:pt idx="172">
                        <c:v>107.47457167415209</c:v>
                      </c:pt>
                      <c:pt idx="173">
                        <c:v>109.05438051746276</c:v>
                      </c:pt>
                      <c:pt idx="174">
                        <c:v>107.92516486302242</c:v>
                      </c:pt>
                      <c:pt idx="175">
                        <c:v>107.26245437949598</c:v>
                      </c:pt>
                      <c:pt idx="176">
                        <c:v>108.64319146026638</c:v>
                      </c:pt>
                      <c:pt idx="177">
                        <c:v>107.43934618948397</c:v>
                      </c:pt>
                      <c:pt idx="178">
                        <c:v>106.49067866116168</c:v>
                      </c:pt>
                      <c:pt idx="179">
                        <c:v>106.72445357749439</c:v>
                      </c:pt>
                      <c:pt idx="180">
                        <c:v>107.94630015382329</c:v>
                      </c:pt>
                      <c:pt idx="181">
                        <c:v>107.91603044258589</c:v>
                      </c:pt>
                      <c:pt idx="182">
                        <c:v>108.21530055482411</c:v>
                      </c:pt>
                      <c:pt idx="183">
                        <c:v>106.72314775030493</c:v>
                      </c:pt>
                      <c:pt idx="184">
                        <c:v>106.42780148952342</c:v>
                      </c:pt>
                      <c:pt idx="185">
                        <c:v>104.2948569885924</c:v>
                      </c:pt>
                      <c:pt idx="186">
                        <c:v>104.13074317539359</c:v>
                      </c:pt>
                      <c:pt idx="187">
                        <c:v>104.68570062119022</c:v>
                      </c:pt>
                      <c:pt idx="188">
                        <c:v>103.58256966109285</c:v>
                      </c:pt>
                      <c:pt idx="189">
                        <c:v>103.90087937074016</c:v>
                      </c:pt>
                      <c:pt idx="190">
                        <c:v>103.58543611102063</c:v>
                      </c:pt>
                      <c:pt idx="191">
                        <c:v>103.09596749124066</c:v>
                      </c:pt>
                      <c:pt idx="192">
                        <c:v>103.87766112632522</c:v>
                      </c:pt>
                      <c:pt idx="193">
                        <c:v>105.55505029506635</c:v>
                      </c:pt>
                      <c:pt idx="194">
                        <c:v>105.62758421801691</c:v>
                      </c:pt>
                      <c:pt idx="195">
                        <c:v>104.00863877835882</c:v>
                      </c:pt>
                      <c:pt idx="196">
                        <c:v>104.15578957787372</c:v>
                      </c:pt>
                      <c:pt idx="197">
                        <c:v>102.23314058342245</c:v>
                      </c:pt>
                      <c:pt idx="198">
                        <c:v>100.75299501915647</c:v>
                      </c:pt>
                      <c:pt idx="199">
                        <c:v>100.60088207632201</c:v>
                      </c:pt>
                      <c:pt idx="200">
                        <c:v>102.25844815134056</c:v>
                      </c:pt>
                      <c:pt idx="201">
                        <c:v>101.54459383121359</c:v>
                      </c:pt>
                      <c:pt idx="202">
                        <c:v>103.32792061939703</c:v>
                      </c:pt>
                      <c:pt idx="203">
                        <c:v>102.18930300919354</c:v>
                      </c:pt>
                      <c:pt idx="204">
                        <c:v>103.10066846912224</c:v>
                      </c:pt>
                      <c:pt idx="205">
                        <c:v>104.43914133817978</c:v>
                      </c:pt>
                      <c:pt idx="206">
                        <c:v>102.71973638338578</c:v>
                      </c:pt>
                      <c:pt idx="207">
                        <c:v>103.02630638810675</c:v>
                      </c:pt>
                      <c:pt idx="208">
                        <c:v>103.60735489813497</c:v>
                      </c:pt>
                      <c:pt idx="209">
                        <c:v>103.77799147739164</c:v>
                      </c:pt>
                      <c:pt idx="210">
                        <c:v>103.61466116050657</c:v>
                      </c:pt>
                      <c:pt idx="211">
                        <c:v>105.08985095134187</c:v>
                      </c:pt>
                      <c:pt idx="212">
                        <c:v>105.69046775954374</c:v>
                      </c:pt>
                      <c:pt idx="213">
                        <c:v>107.21627268621496</c:v>
                      </c:pt>
                      <c:pt idx="214">
                        <c:v>107.61284921866839</c:v>
                      </c:pt>
                      <c:pt idx="215">
                        <c:v>106.98902053594017</c:v>
                      </c:pt>
                      <c:pt idx="216">
                        <c:v>106.72236425399142</c:v>
                      </c:pt>
                      <c:pt idx="217">
                        <c:v>107.10434100147933</c:v>
                      </c:pt>
                      <c:pt idx="218">
                        <c:v>107.21104937745767</c:v>
                      </c:pt>
                      <c:pt idx="219">
                        <c:v>107.20661593490269</c:v>
                      </c:pt>
                      <c:pt idx="220">
                        <c:v>106.7633290084037</c:v>
                      </c:pt>
                      <c:pt idx="221">
                        <c:v>108.17929794373107</c:v>
                      </c:pt>
                      <c:pt idx="222">
                        <c:v>107.95543457425978</c:v>
                      </c:pt>
                      <c:pt idx="223">
                        <c:v>108.31235217949012</c:v>
                      </c:pt>
                      <c:pt idx="224">
                        <c:v>108.40498310137868</c:v>
                      </c:pt>
                      <c:pt idx="225">
                        <c:v>108.39584868094214</c:v>
                      </c:pt>
                      <c:pt idx="226">
                        <c:v>107.75061717208645</c:v>
                      </c:pt>
                      <c:pt idx="227">
                        <c:v>107.84793633207912</c:v>
                      </c:pt>
                      <c:pt idx="228">
                        <c:v>107.93977738776535</c:v>
                      </c:pt>
                      <c:pt idx="229">
                        <c:v>106.23315679964944</c:v>
                      </c:pt>
                      <c:pt idx="230">
                        <c:v>105.82509535781854</c:v>
                      </c:pt>
                      <c:pt idx="231">
                        <c:v>107.89568501798729</c:v>
                      </c:pt>
                      <c:pt idx="232">
                        <c:v>108.78616998266426</c:v>
                      </c:pt>
                      <c:pt idx="233">
                        <c:v>108.74416693638914</c:v>
                      </c:pt>
                      <c:pt idx="234">
                        <c:v>107.48422842546432</c:v>
                      </c:pt>
                      <c:pt idx="235">
                        <c:v>106.73202100530371</c:v>
                      </c:pt>
                      <c:pt idx="236">
                        <c:v>105.96155111415861</c:v>
                      </c:pt>
                      <c:pt idx="237">
                        <c:v>107.91916442784024</c:v>
                      </c:pt>
                      <c:pt idx="238">
                        <c:v>107.96795777549985</c:v>
                      </c:pt>
                      <c:pt idx="239">
                        <c:v>107.47352701240058</c:v>
                      </c:pt>
                      <c:pt idx="240">
                        <c:v>107.9554345742598</c:v>
                      </c:pt>
                      <c:pt idx="241">
                        <c:v>107.77227479376306</c:v>
                      </c:pt>
                      <c:pt idx="242">
                        <c:v>107.60163821450637</c:v>
                      </c:pt>
                      <c:pt idx="243">
                        <c:v>107.91994155426508</c:v>
                      </c:pt>
                      <c:pt idx="244">
                        <c:v>107.2316623373828</c:v>
                      </c:pt>
                      <c:pt idx="245">
                        <c:v>108.50673570392632</c:v>
                      </c:pt>
                      <c:pt idx="246">
                        <c:v>109.53158710144038</c:v>
                      </c:pt>
                      <c:pt idx="247">
                        <c:v>109.37321892787462</c:v>
                      </c:pt>
                      <c:pt idx="248">
                        <c:v>109.39017557166966</c:v>
                      </c:pt>
                      <c:pt idx="249">
                        <c:v>108.16259609548517</c:v>
                      </c:pt>
                      <c:pt idx="250">
                        <c:v>107.37099728342807</c:v>
                      </c:pt>
                      <c:pt idx="251">
                        <c:v>108.31130751773867</c:v>
                      </c:pt>
                      <c:pt idx="252">
                        <c:v>109.72467116857601</c:v>
                      </c:pt>
                      <c:pt idx="253">
                        <c:v>109.72649295675234</c:v>
                      </c:pt>
                      <c:pt idx="254">
                        <c:v>109.05621504541656</c:v>
                      </c:pt>
                      <c:pt idx="255">
                        <c:v>110.13090445234172</c:v>
                      </c:pt>
                      <c:pt idx="256">
                        <c:v>111.73159379090416</c:v>
                      </c:pt>
                      <c:pt idx="257">
                        <c:v>111.5077304214329</c:v>
                      </c:pt>
                      <c:pt idx="258">
                        <c:v>111.77020805637579</c:v>
                      </c:pt>
                      <c:pt idx="259">
                        <c:v>111.34413893910981</c:v>
                      </c:pt>
                      <c:pt idx="260">
                        <c:v>112.0332080221944</c:v>
                      </c:pt>
                      <c:pt idx="261">
                        <c:v>112.16182881539847</c:v>
                      </c:pt>
                      <c:pt idx="262">
                        <c:v>113.20730591261514</c:v>
                      </c:pt>
                      <c:pt idx="263">
                        <c:v>113.20730591261514</c:v>
                      </c:pt>
                      <c:pt idx="264">
                        <c:v>113.20730591261514</c:v>
                      </c:pt>
                      <c:pt idx="265">
                        <c:v>113.20730591261514</c:v>
                      </c:pt>
                      <c:pt idx="266">
                        <c:v>113.20730591261514</c:v>
                      </c:pt>
                      <c:pt idx="267">
                        <c:v>113.20730591261514</c:v>
                      </c:pt>
                      <c:pt idx="268">
                        <c:v>113.20730591261514</c:v>
                      </c:pt>
                      <c:pt idx="269">
                        <c:v>113.20730591261514</c:v>
                      </c:pt>
                      <c:pt idx="270">
                        <c:v>113.20730591261514</c:v>
                      </c:pt>
                      <c:pt idx="271">
                        <c:v>113.20730591261514</c:v>
                      </c:pt>
                      <c:pt idx="272">
                        <c:v>113.20730591261514</c:v>
                      </c:pt>
                      <c:pt idx="273">
                        <c:v>113.20730591261514</c:v>
                      </c:pt>
                      <c:pt idx="274">
                        <c:v>113.20730591261514</c:v>
                      </c:pt>
                      <c:pt idx="275">
                        <c:v>113.20730591261514</c:v>
                      </c:pt>
                      <c:pt idx="276">
                        <c:v>113.20730591261514</c:v>
                      </c:pt>
                      <c:pt idx="277">
                        <c:v>113.20730591261514</c:v>
                      </c:pt>
                      <c:pt idx="278">
                        <c:v>113.20730591261514</c:v>
                      </c:pt>
                      <c:pt idx="279">
                        <c:v>113.20730591261514</c:v>
                      </c:pt>
                      <c:pt idx="280">
                        <c:v>113.20730591261514</c:v>
                      </c:pt>
                      <c:pt idx="281">
                        <c:v>113.20730591261514</c:v>
                      </c:pt>
                      <c:pt idx="282">
                        <c:v>113.20730591261514</c:v>
                      </c:pt>
                      <c:pt idx="283">
                        <c:v>113.20730591261514</c:v>
                      </c:pt>
                      <c:pt idx="284">
                        <c:v>113.20730591261514</c:v>
                      </c:pt>
                      <c:pt idx="285">
                        <c:v>113.20730591261514</c:v>
                      </c:pt>
                      <c:pt idx="286">
                        <c:v>113.20730591261514</c:v>
                      </c:pt>
                      <c:pt idx="287">
                        <c:v>113.20730591261514</c:v>
                      </c:pt>
                      <c:pt idx="288">
                        <c:v>113.20730591261514</c:v>
                      </c:pt>
                      <c:pt idx="289">
                        <c:v>113.20730591261514</c:v>
                      </c:pt>
                      <c:pt idx="290">
                        <c:v>113.20730591261514</c:v>
                      </c:pt>
                      <c:pt idx="291">
                        <c:v>113.20730591261514</c:v>
                      </c:pt>
                      <c:pt idx="292">
                        <c:v>113.20730591261514</c:v>
                      </c:pt>
                      <c:pt idx="293">
                        <c:v>113.20730591261514</c:v>
                      </c:pt>
                      <c:pt idx="294">
                        <c:v>113.20730591261514</c:v>
                      </c:pt>
                      <c:pt idx="295">
                        <c:v>113.20730591261514</c:v>
                      </c:pt>
                      <c:pt idx="296">
                        <c:v>113.20730591261514</c:v>
                      </c:pt>
                      <c:pt idx="297">
                        <c:v>113.20730591261514</c:v>
                      </c:pt>
                      <c:pt idx="298">
                        <c:v>113.20730591261514</c:v>
                      </c:pt>
                      <c:pt idx="299">
                        <c:v>113.20730591261514</c:v>
                      </c:pt>
                      <c:pt idx="300">
                        <c:v>113.20730591261514</c:v>
                      </c:pt>
                      <c:pt idx="301">
                        <c:v>113.20730591261514</c:v>
                      </c:pt>
                      <c:pt idx="302">
                        <c:v>113.20730591261514</c:v>
                      </c:pt>
                      <c:pt idx="303">
                        <c:v>113.20730591261514</c:v>
                      </c:pt>
                      <c:pt idx="304">
                        <c:v>113.20730591261514</c:v>
                      </c:pt>
                      <c:pt idx="305">
                        <c:v>113.20730591261514</c:v>
                      </c:pt>
                      <c:pt idx="306">
                        <c:v>113.20730591261514</c:v>
                      </c:pt>
                      <c:pt idx="307">
                        <c:v>113.20730591261514</c:v>
                      </c:pt>
                      <c:pt idx="308">
                        <c:v>112.33414780785955</c:v>
                      </c:pt>
                      <c:pt idx="309">
                        <c:v>112.31744295328754</c:v>
                      </c:pt>
                      <c:pt idx="310">
                        <c:v>113.0900958173123</c:v>
                      </c:pt>
                      <c:pt idx="311">
                        <c:v>112.77599183881959</c:v>
                      </c:pt>
                      <c:pt idx="312">
                        <c:v>114.02158913172285</c:v>
                      </c:pt>
                      <c:pt idx="313">
                        <c:v>112.48708947413645</c:v>
                      </c:pt>
                      <c:pt idx="314">
                        <c:v>113.24277392089499</c:v>
                      </c:pt>
                      <c:pt idx="315">
                        <c:v>113.95219683951497</c:v>
                      </c:pt>
                      <c:pt idx="316">
                        <c:v>115.60545031675606</c:v>
                      </c:pt>
                      <c:pt idx="317">
                        <c:v>115.60545031675606</c:v>
                      </c:pt>
                      <c:pt idx="318">
                        <c:v>115.60545031675606</c:v>
                      </c:pt>
                      <c:pt idx="319">
                        <c:v>115.60545031675606</c:v>
                      </c:pt>
                      <c:pt idx="320">
                        <c:v>115.60545031675606</c:v>
                      </c:pt>
                      <c:pt idx="321">
                        <c:v>115.60545031675606</c:v>
                      </c:pt>
                      <c:pt idx="322">
                        <c:v>115.60545031675606</c:v>
                      </c:pt>
                      <c:pt idx="323">
                        <c:v>115.77037567892343</c:v>
                      </c:pt>
                      <c:pt idx="324">
                        <c:v>115.77037567892343</c:v>
                      </c:pt>
                      <c:pt idx="325">
                        <c:v>115.77037567892343</c:v>
                      </c:pt>
                      <c:pt idx="326">
                        <c:v>115.77037567892343</c:v>
                      </c:pt>
                      <c:pt idx="327">
                        <c:v>115.77037567892343</c:v>
                      </c:pt>
                      <c:pt idx="328">
                        <c:v>115.77037567892343</c:v>
                      </c:pt>
                      <c:pt idx="329">
                        <c:v>115.77037567892343</c:v>
                      </c:pt>
                      <c:pt idx="330">
                        <c:v>115.77037567892343</c:v>
                      </c:pt>
                      <c:pt idx="331">
                        <c:v>115.77037567892343</c:v>
                      </c:pt>
                      <c:pt idx="332">
                        <c:v>115.77037567892343</c:v>
                      </c:pt>
                      <c:pt idx="333">
                        <c:v>115.50461338081072</c:v>
                      </c:pt>
                      <c:pt idx="334">
                        <c:v>115.96929595874579</c:v>
                      </c:pt>
                      <c:pt idx="335">
                        <c:v>114.26054242554457</c:v>
                      </c:pt>
                      <c:pt idx="336">
                        <c:v>114.28674397451113</c:v>
                      </c:pt>
                      <c:pt idx="337">
                        <c:v>114.96025563927681</c:v>
                      </c:pt>
                      <c:pt idx="338">
                        <c:v>114.64876138997833</c:v>
                      </c:pt>
                      <c:pt idx="339">
                        <c:v>114.65786078192137</c:v>
                      </c:pt>
                      <c:pt idx="340">
                        <c:v>113.08199492531736</c:v>
                      </c:pt>
                      <c:pt idx="341">
                        <c:v>113.99906219422857</c:v>
                      </c:pt>
                      <c:pt idx="342">
                        <c:v>113.85040397894097</c:v>
                      </c:pt>
                      <c:pt idx="343">
                        <c:v>115.19553432162621</c:v>
                      </c:pt>
                      <c:pt idx="344">
                        <c:v>116.52542938397067</c:v>
                      </c:pt>
                      <c:pt idx="345">
                        <c:v>117.02567400444927</c:v>
                      </c:pt>
                      <c:pt idx="346">
                        <c:v>117.02567400444927</c:v>
                      </c:pt>
                      <c:pt idx="347">
                        <c:v>116.43833866025804</c:v>
                      </c:pt>
                      <c:pt idx="348">
                        <c:v>117.67192943047591</c:v>
                      </c:pt>
                      <c:pt idx="349">
                        <c:v>117.6603687455227</c:v>
                      </c:pt>
                      <c:pt idx="350">
                        <c:v>116.08374092360216</c:v>
                      </c:pt>
                      <c:pt idx="351">
                        <c:v>115.0990201712862</c:v>
                      </c:pt>
                      <c:pt idx="352">
                        <c:v>113.65046634664849</c:v>
                      </c:pt>
                      <c:pt idx="353">
                        <c:v>113.45890054211694</c:v>
                      </c:pt>
                      <c:pt idx="354">
                        <c:v>114.28326933927504</c:v>
                      </c:pt>
                      <c:pt idx="355">
                        <c:v>112.644489698589</c:v>
                      </c:pt>
                      <c:pt idx="356">
                        <c:v>111.31162154633539</c:v>
                      </c:pt>
                      <c:pt idx="357">
                        <c:v>110.77729457008303</c:v>
                      </c:pt>
                      <c:pt idx="358">
                        <c:v>112.10773235106808</c:v>
                      </c:pt>
                      <c:pt idx="359">
                        <c:v>112.833625131852</c:v>
                      </c:pt>
                      <c:pt idx="360">
                        <c:v>114.01905513952617</c:v>
                      </c:pt>
                      <c:pt idx="361">
                        <c:v>116.16928999225603</c:v>
                      </c:pt>
                      <c:pt idx="362">
                        <c:v>117.26055296612942</c:v>
                      </c:pt>
                      <c:pt idx="363">
                        <c:v>117.46610982688277</c:v>
                      </c:pt>
                      <c:pt idx="364">
                        <c:v>117.79972754777694</c:v>
                      </c:pt>
                      <c:pt idx="365">
                        <c:v>117.91810633426945</c:v>
                      </c:pt>
                      <c:pt idx="366">
                        <c:v>116.96487531130897</c:v>
                      </c:pt>
                      <c:pt idx="367">
                        <c:v>118.69215987759709</c:v>
                      </c:pt>
                      <c:pt idx="368">
                        <c:v>120.95621492854811</c:v>
                      </c:pt>
                      <c:pt idx="369">
                        <c:v>120.95621492854811</c:v>
                      </c:pt>
                      <c:pt idx="370">
                        <c:v>120.95621492854811</c:v>
                      </c:pt>
                      <c:pt idx="371">
                        <c:v>120.95621492854811</c:v>
                      </c:pt>
                      <c:pt idx="372">
                        <c:v>120.95621492854811</c:v>
                      </c:pt>
                      <c:pt idx="373">
                        <c:v>120.95621492854811</c:v>
                      </c:pt>
                      <c:pt idx="374">
                        <c:v>120.95621492854811</c:v>
                      </c:pt>
                      <c:pt idx="375">
                        <c:v>120.95621492854811</c:v>
                      </c:pt>
                      <c:pt idx="376">
                        <c:v>120.95621492854811</c:v>
                      </c:pt>
                      <c:pt idx="377">
                        <c:v>120.95621492854811</c:v>
                      </c:pt>
                      <c:pt idx="378">
                        <c:v>120.95621492854811</c:v>
                      </c:pt>
                      <c:pt idx="379">
                        <c:v>120.95621492854811</c:v>
                      </c:pt>
                      <c:pt idx="380">
                        <c:v>120.95621492854811</c:v>
                      </c:pt>
                      <c:pt idx="381">
                        <c:v>120.95621492854811</c:v>
                      </c:pt>
                      <c:pt idx="382">
                        <c:v>120.95621492854811</c:v>
                      </c:pt>
                      <c:pt idx="383">
                        <c:v>120.95621492854811</c:v>
                      </c:pt>
                      <c:pt idx="384">
                        <c:v>120.95621492854811</c:v>
                      </c:pt>
                      <c:pt idx="385">
                        <c:v>120.95621492854811</c:v>
                      </c:pt>
                      <c:pt idx="386">
                        <c:v>120.95621492854811</c:v>
                      </c:pt>
                      <c:pt idx="387">
                        <c:v>120.95621492854811</c:v>
                      </c:pt>
                      <c:pt idx="388">
                        <c:v>120.95621492854811</c:v>
                      </c:pt>
                      <c:pt idx="389">
                        <c:v>120.95621492854811</c:v>
                      </c:pt>
                      <c:pt idx="390">
                        <c:v>120.95621492854811</c:v>
                      </c:pt>
                      <c:pt idx="391">
                        <c:v>120.95621492854811</c:v>
                      </c:pt>
                      <c:pt idx="392">
                        <c:v>120.95621492854811</c:v>
                      </c:pt>
                      <c:pt idx="393">
                        <c:v>120.95621492854811</c:v>
                      </c:pt>
                      <c:pt idx="394">
                        <c:v>120.95621492854811</c:v>
                      </c:pt>
                      <c:pt idx="395">
                        <c:v>120.95621492854811</c:v>
                      </c:pt>
                      <c:pt idx="396">
                        <c:v>120.95621492854811</c:v>
                      </c:pt>
                      <c:pt idx="397">
                        <c:v>120.95621492854811</c:v>
                      </c:pt>
                      <c:pt idx="398">
                        <c:v>120.95621492854811</c:v>
                      </c:pt>
                      <c:pt idx="399">
                        <c:v>120.95621492854811</c:v>
                      </c:pt>
                      <c:pt idx="400">
                        <c:v>120.95621492854811</c:v>
                      </c:pt>
                      <c:pt idx="401">
                        <c:v>120.95621492854811</c:v>
                      </c:pt>
                      <c:pt idx="402">
                        <c:v>120.95621492854811</c:v>
                      </c:pt>
                      <c:pt idx="403">
                        <c:v>120.95621492854811</c:v>
                      </c:pt>
                      <c:pt idx="404">
                        <c:v>120.95621492854811</c:v>
                      </c:pt>
                      <c:pt idx="405">
                        <c:v>120.95621492854811</c:v>
                      </c:pt>
                      <c:pt idx="406">
                        <c:v>120.95621492854811</c:v>
                      </c:pt>
                      <c:pt idx="407">
                        <c:v>120.95621492854811</c:v>
                      </c:pt>
                      <c:pt idx="408">
                        <c:v>120.95621492854811</c:v>
                      </c:pt>
                      <c:pt idx="409">
                        <c:v>120.95621492854811</c:v>
                      </c:pt>
                      <c:pt idx="410">
                        <c:v>120.95621492854811</c:v>
                      </c:pt>
                      <c:pt idx="411">
                        <c:v>120.95621492854811</c:v>
                      </c:pt>
                      <c:pt idx="412">
                        <c:v>120.95621492854811</c:v>
                      </c:pt>
                      <c:pt idx="413">
                        <c:v>120.95621492854811</c:v>
                      </c:pt>
                      <c:pt idx="414">
                        <c:v>120.95621492854811</c:v>
                      </c:pt>
                      <c:pt idx="415">
                        <c:v>120.95621492854811</c:v>
                      </c:pt>
                      <c:pt idx="416">
                        <c:v>120.95621492854811</c:v>
                      </c:pt>
                      <c:pt idx="417">
                        <c:v>120.95621492854811</c:v>
                      </c:pt>
                      <c:pt idx="418">
                        <c:v>120.95621492854811</c:v>
                      </c:pt>
                      <c:pt idx="419">
                        <c:v>120.95621492854811</c:v>
                      </c:pt>
                      <c:pt idx="420">
                        <c:v>120.95621492854811</c:v>
                      </c:pt>
                      <c:pt idx="421">
                        <c:v>120.95621492854811</c:v>
                      </c:pt>
                      <c:pt idx="422">
                        <c:v>120.95621492854811</c:v>
                      </c:pt>
                      <c:pt idx="423">
                        <c:v>120.95621492854811</c:v>
                      </c:pt>
                      <c:pt idx="424">
                        <c:v>120.95621492854811</c:v>
                      </c:pt>
                      <c:pt idx="425">
                        <c:v>120.95621492854811</c:v>
                      </c:pt>
                      <c:pt idx="426">
                        <c:v>120.95621492854811</c:v>
                      </c:pt>
                      <c:pt idx="427">
                        <c:v>120.95621492854811</c:v>
                      </c:pt>
                      <c:pt idx="428">
                        <c:v>120.95621492854811</c:v>
                      </c:pt>
                      <c:pt idx="429">
                        <c:v>120.95621492854811</c:v>
                      </c:pt>
                      <c:pt idx="430">
                        <c:v>120.95621492854811</c:v>
                      </c:pt>
                      <c:pt idx="431">
                        <c:v>120.95621492854811</c:v>
                      </c:pt>
                      <c:pt idx="432">
                        <c:v>120.95621492854811</c:v>
                      </c:pt>
                      <c:pt idx="433">
                        <c:v>120.95621492854811</c:v>
                      </c:pt>
                      <c:pt idx="434">
                        <c:v>120.95621492854811</c:v>
                      </c:pt>
                      <c:pt idx="435">
                        <c:v>120.95621492854811</c:v>
                      </c:pt>
                      <c:pt idx="436">
                        <c:v>120.95621492854811</c:v>
                      </c:pt>
                      <c:pt idx="437">
                        <c:v>120.95621492854811</c:v>
                      </c:pt>
                      <c:pt idx="438">
                        <c:v>120.95621492854811</c:v>
                      </c:pt>
                      <c:pt idx="439">
                        <c:v>120.95621492854811</c:v>
                      </c:pt>
                      <c:pt idx="440">
                        <c:v>120.95621492854811</c:v>
                      </c:pt>
                      <c:pt idx="441">
                        <c:v>120.95621492854811</c:v>
                      </c:pt>
                      <c:pt idx="442">
                        <c:v>120.95621492854811</c:v>
                      </c:pt>
                      <c:pt idx="443">
                        <c:v>120.95621492854811</c:v>
                      </c:pt>
                      <c:pt idx="444">
                        <c:v>120.95621492854811</c:v>
                      </c:pt>
                      <c:pt idx="445">
                        <c:v>120.95621492854811</c:v>
                      </c:pt>
                      <c:pt idx="446">
                        <c:v>120.95621492854811</c:v>
                      </c:pt>
                      <c:pt idx="447">
                        <c:v>120.95621492854811</c:v>
                      </c:pt>
                      <c:pt idx="448">
                        <c:v>120.95621492854811</c:v>
                      </c:pt>
                      <c:pt idx="449">
                        <c:v>120.95621492854811</c:v>
                      </c:pt>
                      <c:pt idx="450">
                        <c:v>120.95621492854811</c:v>
                      </c:pt>
                      <c:pt idx="451">
                        <c:v>120.95621492854811</c:v>
                      </c:pt>
                      <c:pt idx="452">
                        <c:v>120.95621492854811</c:v>
                      </c:pt>
                      <c:pt idx="453">
                        <c:v>120.95621492854811</c:v>
                      </c:pt>
                      <c:pt idx="454">
                        <c:v>120.95621492854811</c:v>
                      </c:pt>
                      <c:pt idx="455">
                        <c:v>120.95621492854811</c:v>
                      </c:pt>
                      <c:pt idx="456">
                        <c:v>120.95621492854811</c:v>
                      </c:pt>
                      <c:pt idx="457">
                        <c:v>120.95621492854811</c:v>
                      </c:pt>
                      <c:pt idx="458">
                        <c:v>120.95621492854811</c:v>
                      </c:pt>
                      <c:pt idx="459">
                        <c:v>120.95621492854811</c:v>
                      </c:pt>
                      <c:pt idx="460">
                        <c:v>120.95621492854811</c:v>
                      </c:pt>
                      <c:pt idx="461">
                        <c:v>120.95621492854811</c:v>
                      </c:pt>
                      <c:pt idx="462">
                        <c:v>120.95621492854811</c:v>
                      </c:pt>
                      <c:pt idx="463">
                        <c:v>120.95621492854811</c:v>
                      </c:pt>
                      <c:pt idx="464">
                        <c:v>120.95621492854811</c:v>
                      </c:pt>
                      <c:pt idx="465">
                        <c:v>120.95621492854811</c:v>
                      </c:pt>
                      <c:pt idx="466">
                        <c:v>120.95621492854811</c:v>
                      </c:pt>
                      <c:pt idx="467">
                        <c:v>120.95621492854811</c:v>
                      </c:pt>
                      <c:pt idx="468">
                        <c:v>120.95621492854811</c:v>
                      </c:pt>
                      <c:pt idx="469">
                        <c:v>120.95621492854811</c:v>
                      </c:pt>
                      <c:pt idx="470">
                        <c:v>120.95621492854811</c:v>
                      </c:pt>
                      <c:pt idx="471">
                        <c:v>120.95621492854811</c:v>
                      </c:pt>
                      <c:pt idx="472">
                        <c:v>120.95621492854811</c:v>
                      </c:pt>
                      <c:pt idx="473">
                        <c:v>120.95621492854811</c:v>
                      </c:pt>
                      <c:pt idx="474">
                        <c:v>120.95621492854811</c:v>
                      </c:pt>
                      <c:pt idx="475">
                        <c:v>120.95621492854811</c:v>
                      </c:pt>
                      <c:pt idx="476">
                        <c:v>120.95621492854811</c:v>
                      </c:pt>
                      <c:pt idx="477">
                        <c:v>120.95621492854811</c:v>
                      </c:pt>
                      <c:pt idx="478">
                        <c:v>120.95621492854811</c:v>
                      </c:pt>
                      <c:pt idx="479">
                        <c:v>120.95621492854811</c:v>
                      </c:pt>
                      <c:pt idx="480">
                        <c:v>120.95621492854811</c:v>
                      </c:pt>
                      <c:pt idx="481">
                        <c:v>120.95621492854811</c:v>
                      </c:pt>
                      <c:pt idx="482">
                        <c:v>120.95621492854811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FC-42CC-8412-AA4A2E1346E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</c15:sqref>
                        </c15:formulaRef>
                      </c:ext>
                    </c:extLst>
                    <c:strCache>
                      <c:ptCount val="1"/>
                      <c:pt idx="0">
                        <c:v>ProphetX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Sheet1!$J$4:$J$486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101.85550399309248</c:v>
                      </c:pt>
                      <c:pt idx="2">
                        <c:v>101.02835605896921</c:v>
                      </c:pt>
                      <c:pt idx="3">
                        <c:v>101.9831512835663</c:v>
                      </c:pt>
                      <c:pt idx="4">
                        <c:v>104.01090840527809</c:v>
                      </c:pt>
                      <c:pt idx="5">
                        <c:v>106.58437365124142</c:v>
                      </c:pt>
                      <c:pt idx="6">
                        <c:v>105.91562400207124</c:v>
                      </c:pt>
                      <c:pt idx="7">
                        <c:v>105.12308188794601</c:v>
                      </c:pt>
                      <c:pt idx="8">
                        <c:v>107.06060730648399</c:v>
                      </c:pt>
                      <c:pt idx="9">
                        <c:v>105.3104539426262</c:v>
                      </c:pt>
                      <c:pt idx="10">
                        <c:v>105.64085504285347</c:v>
                      </c:pt>
                      <c:pt idx="11">
                        <c:v>106.6469144405833</c:v>
                      </c:pt>
                      <c:pt idx="12">
                        <c:v>105.49577342787433</c:v>
                      </c:pt>
                      <c:pt idx="13">
                        <c:v>102.98511180026549</c:v>
                      </c:pt>
                      <c:pt idx="14">
                        <c:v>99.987183956716834</c:v>
                      </c:pt>
                      <c:pt idx="15">
                        <c:v>96.110837748078666</c:v>
                      </c:pt>
                      <c:pt idx="16">
                        <c:v>95.748146226298033</c:v>
                      </c:pt>
                      <c:pt idx="17">
                        <c:v>97.145351515343805</c:v>
                      </c:pt>
                      <c:pt idx="18">
                        <c:v>93.986966559576487</c:v>
                      </c:pt>
                      <c:pt idx="19">
                        <c:v>94.193819250360335</c:v>
                      </c:pt>
                      <c:pt idx="20">
                        <c:v>96.499424185438244</c:v>
                      </c:pt>
                      <c:pt idx="21">
                        <c:v>96.373823206562761</c:v>
                      </c:pt>
                      <c:pt idx="22">
                        <c:v>97.292479441921515</c:v>
                      </c:pt>
                      <c:pt idx="23">
                        <c:v>100.26605805479873</c:v>
                      </c:pt>
                      <c:pt idx="24">
                        <c:v>99.967959891792049</c:v>
                      </c:pt>
                      <c:pt idx="25">
                        <c:v>97.954301669258356</c:v>
                      </c:pt>
                      <c:pt idx="26">
                        <c:v>97.884583144738002</c:v>
                      </c:pt>
                      <c:pt idx="27">
                        <c:v>97.027184842826188</c:v>
                      </c:pt>
                      <c:pt idx="28">
                        <c:v>98.051191707419378</c:v>
                      </c:pt>
                      <c:pt idx="29">
                        <c:v>98.206517396057848</c:v>
                      </c:pt>
                      <c:pt idx="30">
                        <c:v>100.03229667938709</c:v>
                      </c:pt>
                      <c:pt idx="31">
                        <c:v>99.94924271139179</c:v>
                      </c:pt>
                      <c:pt idx="32">
                        <c:v>98.797081671800285</c:v>
                      </c:pt>
                      <c:pt idx="33">
                        <c:v>97.883813431200863</c:v>
                      </c:pt>
                      <c:pt idx="34">
                        <c:v>97.447554817214638</c:v>
                      </c:pt>
                      <c:pt idx="35">
                        <c:v>97.155345275658036</c:v>
                      </c:pt>
                      <c:pt idx="36">
                        <c:v>99.02084928689797</c:v>
                      </c:pt>
                      <c:pt idx="37">
                        <c:v>98.192681325892423</c:v>
                      </c:pt>
                      <c:pt idx="38">
                        <c:v>100.90557736306293</c:v>
                      </c:pt>
                      <c:pt idx="39">
                        <c:v>101.50049709101488</c:v>
                      </c:pt>
                      <c:pt idx="40">
                        <c:v>102.50143132299803</c:v>
                      </c:pt>
                      <c:pt idx="41">
                        <c:v>101.54484010014801</c:v>
                      </c:pt>
                      <c:pt idx="42">
                        <c:v>101.67838852773889</c:v>
                      </c:pt>
                      <c:pt idx="43">
                        <c:v>100.50469428261164</c:v>
                      </c:pt>
                      <c:pt idx="44">
                        <c:v>103.1335225827381</c:v>
                      </c:pt>
                      <c:pt idx="45">
                        <c:v>104.38487654326782</c:v>
                      </c:pt>
                      <c:pt idx="46">
                        <c:v>105.86795182544459</c:v>
                      </c:pt>
                      <c:pt idx="47">
                        <c:v>105.56907769106726</c:v>
                      </c:pt>
                      <c:pt idx="48">
                        <c:v>104.86573473756629</c:v>
                      </c:pt>
                      <c:pt idx="49">
                        <c:v>106.50567513545563</c:v>
                      </c:pt>
                      <c:pt idx="50">
                        <c:v>106.42288399647295</c:v>
                      </c:pt>
                      <c:pt idx="51">
                        <c:v>106.24986741215</c:v>
                      </c:pt>
                      <c:pt idx="52">
                        <c:v>106.1183778118247</c:v>
                      </c:pt>
                      <c:pt idx="53">
                        <c:v>105.66751341413587</c:v>
                      </c:pt>
                      <c:pt idx="54">
                        <c:v>107.91724215269241</c:v>
                      </c:pt>
                      <c:pt idx="55">
                        <c:v>107.84110934869669</c:v>
                      </c:pt>
                      <c:pt idx="56">
                        <c:v>109.7091728138932</c:v>
                      </c:pt>
                      <c:pt idx="57">
                        <c:v>110.14466797217604</c:v>
                      </c:pt>
                      <c:pt idx="58">
                        <c:v>110.351264091781</c:v>
                      </c:pt>
                      <c:pt idx="59">
                        <c:v>109.55256426935955</c:v>
                      </c:pt>
                      <c:pt idx="60">
                        <c:v>109.8012005153202</c:v>
                      </c:pt>
                      <c:pt idx="61">
                        <c:v>108.38476490351592</c:v>
                      </c:pt>
                      <c:pt idx="62">
                        <c:v>106.06532389827254</c:v>
                      </c:pt>
                      <c:pt idx="63">
                        <c:v>105.82796426852103</c:v>
                      </c:pt>
                      <c:pt idx="64">
                        <c:v>106.13657559203344</c:v>
                      </c:pt>
                      <c:pt idx="65">
                        <c:v>107.6322103463143</c:v>
                      </c:pt>
                      <c:pt idx="66">
                        <c:v>104.00629012405595</c:v>
                      </c:pt>
                      <c:pt idx="67">
                        <c:v>103.31294718870268</c:v>
                      </c:pt>
                      <c:pt idx="68">
                        <c:v>102.17359593456085</c:v>
                      </c:pt>
                      <c:pt idx="69">
                        <c:v>101.37490236997316</c:v>
                      </c:pt>
                      <c:pt idx="70">
                        <c:v>101.67864509891804</c:v>
                      </c:pt>
                      <c:pt idx="71">
                        <c:v>100.58697227923629</c:v>
                      </c:pt>
                      <c:pt idx="72">
                        <c:v>100.17506289592153</c:v>
                      </c:pt>
                      <c:pt idx="73">
                        <c:v>102.01237536663879</c:v>
                      </c:pt>
                      <c:pt idx="74">
                        <c:v>102.68675080824615</c:v>
                      </c:pt>
                      <c:pt idx="75">
                        <c:v>104.25492637001656</c:v>
                      </c:pt>
                      <c:pt idx="76">
                        <c:v>105.35838894826541</c:v>
                      </c:pt>
                      <c:pt idx="77">
                        <c:v>100.80304901679746</c:v>
                      </c:pt>
                      <c:pt idx="78">
                        <c:v>101.14447016205472</c:v>
                      </c:pt>
                      <c:pt idx="79">
                        <c:v>99.999743428821105</c:v>
                      </c:pt>
                      <c:pt idx="80">
                        <c:v>99.281531862604879</c:v>
                      </c:pt>
                      <c:pt idx="81">
                        <c:v>99.962315325853822</c:v>
                      </c:pt>
                      <c:pt idx="82">
                        <c:v>98.835529801649812</c:v>
                      </c:pt>
                      <c:pt idx="83">
                        <c:v>97.143812088269726</c:v>
                      </c:pt>
                      <c:pt idx="84">
                        <c:v>96.325124745220108</c:v>
                      </c:pt>
                      <c:pt idx="85">
                        <c:v>94.665190568869093</c:v>
                      </c:pt>
                      <c:pt idx="86">
                        <c:v>93.68630268477969</c:v>
                      </c:pt>
                      <c:pt idx="87">
                        <c:v>93.487654013890378</c:v>
                      </c:pt>
                      <c:pt idx="88">
                        <c:v>95.32675622502704</c:v>
                      </c:pt>
                      <c:pt idx="89">
                        <c:v>93.312841431314226</c:v>
                      </c:pt>
                      <c:pt idx="90">
                        <c:v>91.906925237849407</c:v>
                      </c:pt>
                      <c:pt idx="91">
                        <c:v>94.285834436120055</c:v>
                      </c:pt>
                      <c:pt idx="92">
                        <c:v>97.169444174836102</c:v>
                      </c:pt>
                      <c:pt idx="93">
                        <c:v>96.973361215736873</c:v>
                      </c:pt>
                      <c:pt idx="94">
                        <c:v>95.979861290111344</c:v>
                      </c:pt>
                      <c:pt idx="95">
                        <c:v>93.292077939315405</c:v>
                      </c:pt>
                      <c:pt idx="96">
                        <c:v>91.989459805652956</c:v>
                      </c:pt>
                      <c:pt idx="97">
                        <c:v>91.686743361424092</c:v>
                      </c:pt>
                      <c:pt idx="98">
                        <c:v>94.067448557947912</c:v>
                      </c:pt>
                      <c:pt idx="99">
                        <c:v>91.841562165538321</c:v>
                      </c:pt>
                      <c:pt idx="100">
                        <c:v>94.273531535194863</c:v>
                      </c:pt>
                      <c:pt idx="101">
                        <c:v>95.350848884519351</c:v>
                      </c:pt>
                      <c:pt idx="102">
                        <c:v>94.714658743748629</c:v>
                      </c:pt>
                      <c:pt idx="103">
                        <c:v>93.96159104418895</c:v>
                      </c:pt>
                      <c:pt idx="104">
                        <c:v>96.190812861925792</c:v>
                      </c:pt>
                      <c:pt idx="105">
                        <c:v>97.333749854739978</c:v>
                      </c:pt>
                      <c:pt idx="106">
                        <c:v>98.917044342571032</c:v>
                      </c:pt>
                      <c:pt idx="107">
                        <c:v>98.186273304250747</c:v>
                      </c:pt>
                      <c:pt idx="108">
                        <c:v>97.589044435687583</c:v>
                      </c:pt>
                      <c:pt idx="109">
                        <c:v>99.992309122463453</c:v>
                      </c:pt>
                      <c:pt idx="110">
                        <c:v>99.246926042606802</c:v>
                      </c:pt>
                      <c:pt idx="111">
                        <c:v>98.839891511693082</c:v>
                      </c:pt>
                      <c:pt idx="112">
                        <c:v>96.368698040816312</c:v>
                      </c:pt>
                      <c:pt idx="113">
                        <c:v>95.348539743908148</c:v>
                      </c:pt>
                      <c:pt idx="114">
                        <c:v>96.6470652543737</c:v>
                      </c:pt>
                      <c:pt idx="115">
                        <c:v>97.576228392404417</c:v>
                      </c:pt>
                      <c:pt idx="116">
                        <c:v>98.122449659013711</c:v>
                      </c:pt>
                      <c:pt idx="117">
                        <c:v>96.083672492271674</c:v>
                      </c:pt>
                      <c:pt idx="118">
                        <c:v>101.41002133232915</c:v>
                      </c:pt>
                      <c:pt idx="119">
                        <c:v>101.4325745647474</c:v>
                      </c:pt>
                      <c:pt idx="120">
                        <c:v>102.31636840892897</c:v>
                      </c:pt>
                      <c:pt idx="121">
                        <c:v>101.47204897931299</c:v>
                      </c:pt>
                      <c:pt idx="122">
                        <c:v>101.15856906123304</c:v>
                      </c:pt>
                      <c:pt idx="123">
                        <c:v>101.63994039788926</c:v>
                      </c:pt>
                      <c:pt idx="124">
                        <c:v>101.24520251006722</c:v>
                      </c:pt>
                      <c:pt idx="125">
                        <c:v>102.62011113787383</c:v>
                      </c:pt>
                      <c:pt idx="126">
                        <c:v>103.22707719557181</c:v>
                      </c:pt>
                      <c:pt idx="127">
                        <c:v>103.19785937033308</c:v>
                      </c:pt>
                      <c:pt idx="128">
                        <c:v>101.60405172199631</c:v>
                      </c:pt>
                      <c:pt idx="129">
                        <c:v>101.44231175388248</c:v>
                      </c:pt>
                      <c:pt idx="130">
                        <c:v>104.58173547373765</c:v>
                      </c:pt>
                      <c:pt idx="131">
                        <c:v>104.49099688603934</c:v>
                      </c:pt>
                      <c:pt idx="132">
                        <c:v>104.366165620701</c:v>
                      </c:pt>
                      <c:pt idx="133">
                        <c:v>102.49861529786249</c:v>
                      </c:pt>
                      <c:pt idx="134">
                        <c:v>101.02271775086444</c:v>
                      </c:pt>
                      <c:pt idx="135">
                        <c:v>100.83457598264734</c:v>
                      </c:pt>
                      <c:pt idx="136">
                        <c:v>101.59303167696605</c:v>
                      </c:pt>
                      <c:pt idx="137">
                        <c:v>100.84636574121448</c:v>
                      </c:pt>
                      <c:pt idx="138">
                        <c:v>102.28638087015307</c:v>
                      </c:pt>
                      <c:pt idx="139">
                        <c:v>103.03201426335511</c:v>
                      </c:pt>
                      <c:pt idx="140">
                        <c:v>102.40838985252221</c:v>
                      </c:pt>
                      <c:pt idx="141">
                        <c:v>99.856201240915965</c:v>
                      </c:pt>
                      <c:pt idx="142">
                        <c:v>98.744027758248066</c:v>
                      </c:pt>
                      <c:pt idx="143">
                        <c:v>97.8545893481283</c:v>
                      </c:pt>
                      <c:pt idx="144">
                        <c:v>97.956097667511486</c:v>
                      </c:pt>
                      <c:pt idx="145">
                        <c:v>99.41250832057213</c:v>
                      </c:pt>
                      <c:pt idx="146">
                        <c:v>97.975828616960527</c:v>
                      </c:pt>
                      <c:pt idx="147">
                        <c:v>98.550760824284296</c:v>
                      </c:pt>
                      <c:pt idx="148">
                        <c:v>98.151667484252712</c:v>
                      </c:pt>
                      <c:pt idx="149">
                        <c:v>96.971821788662766</c:v>
                      </c:pt>
                      <c:pt idx="150">
                        <c:v>98.665078929116916</c:v>
                      </c:pt>
                      <c:pt idx="151">
                        <c:v>98.414396371557942</c:v>
                      </c:pt>
                      <c:pt idx="152">
                        <c:v>98.020684768451645</c:v>
                      </c:pt>
                      <c:pt idx="153">
                        <c:v>98.759659826666706</c:v>
                      </c:pt>
                      <c:pt idx="154">
                        <c:v>97.609551356507524</c:v>
                      </c:pt>
                      <c:pt idx="155">
                        <c:v>99.839029745423275</c:v>
                      </c:pt>
                      <c:pt idx="156">
                        <c:v>99.762390056903058</c:v>
                      </c:pt>
                      <c:pt idx="157">
                        <c:v>100.45855527522554</c:v>
                      </c:pt>
                      <c:pt idx="158">
                        <c:v>101.74938990815437</c:v>
                      </c:pt>
                      <c:pt idx="159">
                        <c:v>102.09695624604085</c:v>
                      </c:pt>
                      <c:pt idx="160">
                        <c:v>102.5050233195041</c:v>
                      </c:pt>
                      <c:pt idx="161">
                        <c:v>102.29688777282509</c:v>
                      </c:pt>
                      <c:pt idx="162">
                        <c:v>100.704882380575</c:v>
                      </c:pt>
                      <c:pt idx="163">
                        <c:v>99.935663212405174</c:v>
                      </c:pt>
                      <c:pt idx="164">
                        <c:v>101.82628616785345</c:v>
                      </c:pt>
                      <c:pt idx="165">
                        <c:v>103.03611940221928</c:v>
                      </c:pt>
                      <c:pt idx="166">
                        <c:v>102.96280888119256</c:v>
                      </c:pt>
                      <c:pt idx="167">
                        <c:v>102.9440979586258</c:v>
                      </c:pt>
                      <c:pt idx="168">
                        <c:v>104.07729150447138</c:v>
                      </c:pt>
                      <c:pt idx="169">
                        <c:v>104.33694779546228</c:v>
                      </c:pt>
                      <c:pt idx="170">
                        <c:v>102.9838289443705</c:v>
                      </c:pt>
                      <c:pt idx="171">
                        <c:v>104.49176659957651</c:v>
                      </c:pt>
                      <c:pt idx="172">
                        <c:v>105.58394630378247</c:v>
                      </c:pt>
                      <c:pt idx="173">
                        <c:v>107.13596413910894</c:v>
                      </c:pt>
                      <c:pt idx="174">
                        <c:v>106.02661293941027</c:v>
                      </c:pt>
                      <c:pt idx="175">
                        <c:v>105.37556044375806</c:v>
                      </c:pt>
                      <c:pt idx="176">
                        <c:v>106.73200846234332</c:v>
                      </c:pt>
                      <c:pt idx="177">
                        <c:v>105.54934048378442</c:v>
                      </c:pt>
                      <c:pt idx="178">
                        <c:v>104.61736132061823</c:v>
                      </c:pt>
                      <c:pt idx="179">
                        <c:v>104.84702381499949</c:v>
                      </c:pt>
                      <c:pt idx="180">
                        <c:v>106.04737643140911</c:v>
                      </c:pt>
                      <c:pt idx="181">
                        <c:v>106.0176392059786</c:v>
                      </c:pt>
                      <c:pt idx="182">
                        <c:v>106.3116447457884</c:v>
                      </c:pt>
                      <c:pt idx="183">
                        <c:v>104.8457409591043</c:v>
                      </c:pt>
                      <c:pt idx="184">
                        <c:v>104.55559024481329</c:v>
                      </c:pt>
                      <c:pt idx="185">
                        <c:v>102.46016716801296</c:v>
                      </c:pt>
                      <c:pt idx="186">
                        <c:v>102.29894034225713</c:v>
                      </c:pt>
                      <c:pt idx="187">
                        <c:v>102.84413532415037</c:v>
                      </c:pt>
                      <c:pt idx="188">
                        <c:v>101.76040995318456</c:v>
                      </c:pt>
                      <c:pt idx="189">
                        <c:v>102.07312015772739</c:v>
                      </c:pt>
                      <c:pt idx="190">
                        <c:v>101.76322597832004</c:v>
                      </c:pt>
                      <c:pt idx="191">
                        <c:v>101.28236778402157</c:v>
                      </c:pt>
                      <c:pt idx="192">
                        <c:v>102.05031035413026</c:v>
                      </c:pt>
                      <c:pt idx="193">
                        <c:v>103.69819194290149</c:v>
                      </c:pt>
                      <c:pt idx="194">
                        <c:v>103.76944989449615</c:v>
                      </c:pt>
                      <c:pt idx="195">
                        <c:v>102.17898392932013</c:v>
                      </c:pt>
                      <c:pt idx="196">
                        <c:v>102.32354614410748</c:v>
                      </c:pt>
                      <c:pt idx="197">
                        <c:v>100.43471918691212</c:v>
                      </c:pt>
                      <c:pt idx="198">
                        <c:v>98.980611416628932</c:v>
                      </c:pt>
                      <c:pt idx="199">
                        <c:v>98.831174349440261</c:v>
                      </c:pt>
                      <c:pt idx="200">
                        <c:v>100.45958155994157</c:v>
                      </c:pt>
                      <c:pt idx="201">
                        <c:v>99.758284918038882</c:v>
                      </c:pt>
                      <c:pt idx="202">
                        <c:v>101.51024053798341</c:v>
                      </c:pt>
                      <c:pt idx="203">
                        <c:v>100.39165277584038</c:v>
                      </c:pt>
                      <c:pt idx="204">
                        <c:v>101.28698606524374</c:v>
                      </c:pt>
                      <c:pt idx="205">
                        <c:v>102.60191335766511</c:v>
                      </c:pt>
                      <c:pt idx="206">
                        <c:v>100.91275509824136</c:v>
                      </c:pt>
                      <c:pt idx="207">
                        <c:v>101.21393211539613</c:v>
                      </c:pt>
                      <c:pt idx="208">
                        <c:v>101.78475918385577</c:v>
                      </c:pt>
                      <c:pt idx="209">
                        <c:v>101.95239403125318</c:v>
                      </c:pt>
                      <c:pt idx="210">
                        <c:v>101.79193691903453</c:v>
                      </c:pt>
                      <c:pt idx="211">
                        <c:v>103.24117609475016</c:v>
                      </c:pt>
                      <c:pt idx="212">
                        <c:v>103.83122722813458</c:v>
                      </c:pt>
                      <c:pt idx="213">
                        <c:v>105.3301911499089</c:v>
                      </c:pt>
                      <c:pt idx="214">
                        <c:v>105.71979135631729</c:v>
                      </c:pt>
                      <c:pt idx="215">
                        <c:v>105.10693667716924</c:v>
                      </c:pt>
                      <c:pt idx="216">
                        <c:v>104.84497124556739</c:v>
                      </c:pt>
                      <c:pt idx="217">
                        <c:v>105.2202284972858</c:v>
                      </c:pt>
                      <c:pt idx="218">
                        <c:v>105.32505972632873</c:v>
                      </c:pt>
                      <c:pt idx="219">
                        <c:v>105.32070427411921</c:v>
                      </c:pt>
                      <c:pt idx="220">
                        <c:v>104.88521537366988</c:v>
                      </c:pt>
                      <c:pt idx="221">
                        <c:v>106.27627547008696</c:v>
                      </c:pt>
                      <c:pt idx="222">
                        <c:v>106.05635016484078</c:v>
                      </c:pt>
                      <c:pt idx="223">
                        <c:v>106.40698909904161</c:v>
                      </c:pt>
                      <c:pt idx="224">
                        <c:v>106.49799051575255</c:v>
                      </c:pt>
                      <c:pt idx="225">
                        <c:v>106.48901678232087</c:v>
                      </c:pt>
                      <c:pt idx="226">
                        <c:v>105.85513578216137</c:v>
                      </c:pt>
                      <c:pt idx="227">
                        <c:v>105.95074296442721</c:v>
                      </c:pt>
                      <c:pt idx="228">
                        <c:v>106.04096840976752</c:v>
                      </c:pt>
                      <c:pt idx="229">
                        <c:v>104.36436962244807</c:v>
                      </c:pt>
                      <c:pt idx="230">
                        <c:v>103.96348654199679</c:v>
                      </c:pt>
                      <c:pt idx="231">
                        <c:v>105.99765168535042</c:v>
                      </c:pt>
                      <c:pt idx="232">
                        <c:v>106.87247179610031</c:v>
                      </c:pt>
                      <c:pt idx="233">
                        <c:v>106.83120764111531</c:v>
                      </c:pt>
                      <c:pt idx="234">
                        <c:v>105.59343317957217</c:v>
                      </c:pt>
                      <c:pt idx="235">
                        <c:v>104.8544581213571</c:v>
                      </c:pt>
                      <c:pt idx="236">
                        <c:v>104.09754185411219</c:v>
                      </c:pt>
                      <c:pt idx="237">
                        <c:v>106.0207180601267</c:v>
                      </c:pt>
                      <c:pt idx="238">
                        <c:v>106.06865306576594</c:v>
                      </c:pt>
                      <c:pt idx="239">
                        <c:v>105.58292001906642</c:v>
                      </c:pt>
                      <c:pt idx="240">
                        <c:v>106.05635016484077</c:v>
                      </c:pt>
                      <c:pt idx="241">
                        <c:v>105.87641241651819</c:v>
                      </c:pt>
                      <c:pt idx="242">
                        <c:v>105.70877756912078</c:v>
                      </c:pt>
                      <c:pt idx="243">
                        <c:v>106.02148151583006</c:v>
                      </c:pt>
                      <c:pt idx="244">
                        <c:v>105.34531007596948</c:v>
                      </c:pt>
                      <c:pt idx="245">
                        <c:v>106.59795315022788</c:v>
                      </c:pt>
                      <c:pt idx="246">
                        <c:v>107.60477600366107</c:v>
                      </c:pt>
                      <c:pt idx="247">
                        <c:v>107.44919374384345</c:v>
                      </c:pt>
                      <c:pt idx="248">
                        <c:v>107.46585209697814</c:v>
                      </c:pt>
                      <c:pt idx="249">
                        <c:v>106.2598674302976</c:v>
                      </c:pt>
                      <c:pt idx="250">
                        <c:v>105.48219392888763</c:v>
                      </c:pt>
                      <c:pt idx="251">
                        <c:v>106.40596281432553</c:v>
                      </c:pt>
                      <c:pt idx="252">
                        <c:v>107.79446345678603</c:v>
                      </c:pt>
                      <c:pt idx="253">
                        <c:v>107.79625319720544</c:v>
                      </c:pt>
                      <c:pt idx="254">
                        <c:v>107.13776639519561</c:v>
                      </c:pt>
                      <c:pt idx="255">
                        <c:v>108.19355053898411</c:v>
                      </c:pt>
                      <c:pt idx="256">
                        <c:v>109.76608155296405</c:v>
                      </c:pt>
                      <c:pt idx="257">
                        <c:v>109.54615624771789</c:v>
                      </c:pt>
                      <c:pt idx="258">
                        <c:v>109.80401654045558</c:v>
                      </c:pt>
                      <c:pt idx="259">
                        <c:v>109.38544256432007</c:v>
                      </c:pt>
                      <c:pt idx="260">
                        <c:v>110.06238997555128</c:v>
                      </c:pt>
                      <c:pt idx="261">
                        <c:v>110.1887481522964</c:v>
                      </c:pt>
                      <c:pt idx="262">
                        <c:v>111.2158338710377</c:v>
                      </c:pt>
                      <c:pt idx="263">
                        <c:v>111.98683652179346</c:v>
                      </c:pt>
                      <c:pt idx="264">
                        <c:v>112.07860139420782</c:v>
                      </c:pt>
                      <c:pt idx="265">
                        <c:v>113.44351000386672</c:v>
                      </c:pt>
                      <c:pt idx="266">
                        <c:v>113.02698859716331</c:v>
                      </c:pt>
                      <c:pt idx="267">
                        <c:v>112.49179363341774</c:v>
                      </c:pt>
                      <c:pt idx="268">
                        <c:v>111.90174250003335</c:v>
                      </c:pt>
                      <c:pt idx="269">
                        <c:v>112.31698730867537</c:v>
                      </c:pt>
                      <c:pt idx="270">
                        <c:v>111.45677298162808</c:v>
                      </c:pt>
                      <c:pt idx="271">
                        <c:v>110.95668446457132</c:v>
                      </c:pt>
                      <c:pt idx="272">
                        <c:v>112.2277881480511</c:v>
                      </c:pt>
                      <c:pt idx="273">
                        <c:v>112.18805090447287</c:v>
                      </c:pt>
                      <c:pt idx="274">
                        <c:v>112.68992916194904</c:v>
                      </c:pt>
                      <c:pt idx="275">
                        <c:v>114.07252240945871</c:v>
                      </c:pt>
                      <c:pt idx="276">
                        <c:v>114.20606457921609</c:v>
                      </c:pt>
                      <c:pt idx="277">
                        <c:v>113.98127067940239</c:v>
                      </c:pt>
                      <c:pt idx="278">
                        <c:v>113.07825277029605</c:v>
                      </c:pt>
                      <c:pt idx="279">
                        <c:v>112.75427220737761</c:v>
                      </c:pt>
                      <c:pt idx="280">
                        <c:v>113.02544917008923</c:v>
                      </c:pt>
                      <c:pt idx="281">
                        <c:v>113.7874906030806</c:v>
                      </c:pt>
                      <c:pt idx="282">
                        <c:v>114.63079626364782</c:v>
                      </c:pt>
                      <c:pt idx="283">
                        <c:v>115.60173669902159</c:v>
                      </c:pt>
                      <c:pt idx="284">
                        <c:v>115.4833134553248</c:v>
                      </c:pt>
                      <c:pt idx="285">
                        <c:v>115.92854580274272</c:v>
                      </c:pt>
                      <c:pt idx="286">
                        <c:v>116.75364116743394</c:v>
                      </c:pt>
                      <c:pt idx="287">
                        <c:v>117.02893578467699</c:v>
                      </c:pt>
                      <c:pt idx="288">
                        <c:v>116.23818341097119</c:v>
                      </c:pt>
                      <c:pt idx="289">
                        <c:v>116.27585556945006</c:v>
                      </c:pt>
                      <c:pt idx="290">
                        <c:v>116.74493026301491</c:v>
                      </c:pt>
                      <c:pt idx="291">
                        <c:v>117.07352910715549</c:v>
                      </c:pt>
                      <c:pt idx="292">
                        <c:v>117.05533132694677</c:v>
                      </c:pt>
                      <c:pt idx="293">
                        <c:v>116.30328991210315</c:v>
                      </c:pt>
                      <c:pt idx="294">
                        <c:v>117.45211552636744</c:v>
                      </c:pt>
                      <c:pt idx="295">
                        <c:v>117.62461896833236</c:v>
                      </c:pt>
                      <c:pt idx="296">
                        <c:v>117.31113905025241</c:v>
                      </c:pt>
                      <c:pt idx="297">
                        <c:v>115.68760669215237</c:v>
                      </c:pt>
                      <c:pt idx="298">
                        <c:v>115.39283769663919</c:v>
                      </c:pt>
                      <c:pt idx="299">
                        <c:v>114.78124709988529</c:v>
                      </c:pt>
                      <c:pt idx="300">
                        <c:v>115.81704372304561</c:v>
                      </c:pt>
                      <c:pt idx="301">
                        <c:v>115.32849465121062</c:v>
                      </c:pt>
                      <c:pt idx="302">
                        <c:v>114.51672847216061</c:v>
                      </c:pt>
                      <c:pt idx="303">
                        <c:v>114.54543941287511</c:v>
                      </c:pt>
                      <c:pt idx="304">
                        <c:v>114.42291103031421</c:v>
                      </c:pt>
                      <c:pt idx="305">
                        <c:v>115.08089720563331</c:v>
                      </c:pt>
                      <c:pt idx="306">
                        <c:v>113.7516081850212</c:v>
                      </c:pt>
                      <c:pt idx="307">
                        <c:v>112.89216982934458</c:v>
                      </c:pt>
                      <c:pt idx="308">
                        <c:v>112.02144234179157</c:v>
                      </c:pt>
                      <c:pt idx="309">
                        <c:v>112.00478398865687</c:v>
                      </c:pt>
                      <c:pt idx="310">
                        <c:v>112.77528601272186</c:v>
                      </c:pt>
                      <c:pt idx="311">
                        <c:v>112.4620564079873</c:v>
                      </c:pt>
                      <c:pt idx="312">
                        <c:v>113.70418632173995</c:v>
                      </c:pt>
                      <c:pt idx="313">
                        <c:v>112.17395826312833</c:v>
                      </c:pt>
                      <c:pt idx="314">
                        <c:v>112.92753910504601</c:v>
                      </c:pt>
                      <c:pt idx="315">
                        <c:v>113.63498719741112</c:v>
                      </c:pt>
                      <c:pt idx="316">
                        <c:v>115.2836384997195</c:v>
                      </c:pt>
                      <c:pt idx="317">
                        <c:v>115.72554167964391</c:v>
                      </c:pt>
                      <c:pt idx="318">
                        <c:v>115.5407353367538</c:v>
                      </c:pt>
                      <c:pt idx="319">
                        <c:v>115.7486080544202</c:v>
                      </c:pt>
                      <c:pt idx="320">
                        <c:v>115.26313783673334</c:v>
                      </c:pt>
                      <c:pt idx="321">
                        <c:v>114.45956941974433</c:v>
                      </c:pt>
                      <c:pt idx="322">
                        <c:v>114.09200930339618</c:v>
                      </c:pt>
                      <c:pt idx="323">
                        <c:v>114.25477555622605</c:v>
                      </c:pt>
                      <c:pt idx="324">
                        <c:v>115.02296218184634</c:v>
                      </c:pt>
                      <c:pt idx="325">
                        <c:v>114.36780454732998</c:v>
                      </c:pt>
                      <c:pt idx="326">
                        <c:v>114.509807308161</c:v>
                      </c:pt>
                      <c:pt idx="327">
                        <c:v>115.47511569326383</c:v>
                      </c:pt>
                      <c:pt idx="328">
                        <c:v>114.07098298238469</c:v>
                      </c:pt>
                      <c:pt idx="329">
                        <c:v>114.15326097900935</c:v>
                      </c:pt>
                      <c:pt idx="330">
                        <c:v>113.90771610286407</c:v>
                      </c:pt>
                      <c:pt idx="331">
                        <c:v>112.83757648871835</c:v>
                      </c:pt>
                      <c:pt idx="332">
                        <c:v>110.98693483235991</c:v>
                      </c:pt>
                      <c:pt idx="333">
                        <c:v>110.73215339377032</c:v>
                      </c:pt>
                      <c:pt idx="334">
                        <c:v>111.17763605453359</c:v>
                      </c:pt>
                      <c:pt idx="335">
                        <c:v>109.53948539706369</c:v>
                      </c:pt>
                      <c:pt idx="336">
                        <c:v>109.56460434127204</c:v>
                      </c:pt>
                      <c:pt idx="337">
                        <c:v>110.21028761566598</c:v>
                      </c:pt>
                      <c:pt idx="338">
                        <c:v>109.91166379463399</c:v>
                      </c:pt>
                      <c:pt idx="339">
                        <c:v>109.92038721472031</c:v>
                      </c:pt>
                      <c:pt idx="340">
                        <c:v>108.40963353437883</c:v>
                      </c:pt>
                      <c:pt idx="341">
                        <c:v>109.28880909733823</c:v>
                      </c:pt>
                      <c:pt idx="342">
                        <c:v>109.14629319414915</c:v>
                      </c:pt>
                      <c:pt idx="343">
                        <c:v>110.43584497118304</c:v>
                      </c:pt>
                      <c:pt idx="344">
                        <c:v>111.71079096451433</c:v>
                      </c:pt>
                      <c:pt idx="345">
                        <c:v>112.19036630291764</c:v>
                      </c:pt>
                      <c:pt idx="346">
                        <c:v>111.48957654553946</c:v>
                      </c:pt>
                      <c:pt idx="347">
                        <c:v>110.93002609328897</c:v>
                      </c:pt>
                      <c:pt idx="348">
                        <c:v>112.10525976549025</c:v>
                      </c:pt>
                      <c:pt idx="349">
                        <c:v>112.09424597829376</c:v>
                      </c:pt>
                      <c:pt idx="350">
                        <c:v>110.59220320237134</c:v>
                      </c:pt>
                      <c:pt idx="351">
                        <c:v>109.65406633090893</c:v>
                      </c:pt>
                      <c:pt idx="352">
                        <c:v>108.27403879518936</c:v>
                      </c:pt>
                      <c:pt idx="353">
                        <c:v>108.0915353350767</c:v>
                      </c:pt>
                      <c:pt idx="354">
                        <c:v>108.87690597185696</c:v>
                      </c:pt>
                      <c:pt idx="355">
                        <c:v>107.31565157408613</c:v>
                      </c:pt>
                      <c:pt idx="356">
                        <c:v>106.04583700433506</c:v>
                      </c:pt>
                      <c:pt idx="357">
                        <c:v>105.53678726951388</c:v>
                      </c:pt>
                      <c:pt idx="358">
                        <c:v>106.80428644082028</c:v>
                      </c:pt>
                      <c:pt idx="359">
                        <c:v>107.49583963575411</c:v>
                      </c:pt>
                      <c:pt idx="360">
                        <c:v>108.62519087174822</c:v>
                      </c:pt>
                      <c:pt idx="361">
                        <c:v>110.67370522762532</c:v>
                      </c:pt>
                      <c:pt idx="362">
                        <c:v>111.71334416063713</c:v>
                      </c:pt>
                      <c:pt idx="363">
                        <c:v>111.909176806391</c:v>
                      </c:pt>
                      <c:pt idx="364">
                        <c:v>112.22701217668047</c:v>
                      </c:pt>
                      <c:pt idx="365">
                        <c:v>112.33979085443902</c:v>
                      </c:pt>
                      <c:pt idx="366">
                        <c:v>111.43165403741975</c:v>
                      </c:pt>
                      <c:pt idx="367">
                        <c:v>113.07722648558001</c:v>
                      </c:pt>
                      <c:pt idx="368">
                        <c:v>115.23417658267341</c:v>
                      </c:pt>
                      <c:pt idx="369">
                        <c:v>115.41820695419287</c:v>
                      </c:pt>
                      <c:pt idx="370">
                        <c:v>115.55560394946902</c:v>
                      </c:pt>
                      <c:pt idx="371">
                        <c:v>115.70375190292899</c:v>
                      </c:pt>
                      <c:pt idx="372">
                        <c:v>116.55883480639611</c:v>
                      </c:pt>
                      <c:pt idx="373">
                        <c:v>116.32327743273127</c:v>
                      </c:pt>
                      <c:pt idx="374">
                        <c:v>116.79568129378958</c:v>
                      </c:pt>
                      <c:pt idx="375">
                        <c:v>116.86539356047645</c:v>
                      </c:pt>
                      <c:pt idx="376">
                        <c:v>116.63702017982386</c:v>
                      </c:pt>
                      <c:pt idx="377">
                        <c:v>116.75133828465647</c:v>
                      </c:pt>
                      <c:pt idx="378">
                        <c:v>116.64086248967536</c:v>
                      </c:pt>
                      <c:pt idx="379">
                        <c:v>117.0822400115745</c:v>
                      </c:pt>
                      <c:pt idx="380">
                        <c:v>117.76995089665682</c:v>
                      </c:pt>
                      <c:pt idx="381">
                        <c:v>117.1329910423492</c:v>
                      </c:pt>
                      <c:pt idx="382">
                        <c:v>117.06635762981048</c:v>
                      </c:pt>
                      <c:pt idx="383">
                        <c:v>116.60907269481278</c:v>
                      </c:pt>
                      <c:pt idx="384">
                        <c:v>117.53823583284348</c:v>
                      </c:pt>
                      <c:pt idx="385">
                        <c:v>118.0196134273335</c:v>
                      </c:pt>
                      <c:pt idx="386">
                        <c:v>118.48278072594749</c:v>
                      </c:pt>
                      <c:pt idx="387">
                        <c:v>119.02772539449541</c:v>
                      </c:pt>
                      <c:pt idx="388">
                        <c:v>120.65253435065684</c:v>
                      </c:pt>
                      <c:pt idx="389">
                        <c:v>120.97190914802034</c:v>
                      </c:pt>
                      <c:pt idx="390">
                        <c:v>120.96268510124328</c:v>
                      </c:pt>
                      <c:pt idx="391">
                        <c:v>121.51044579492665</c:v>
                      </c:pt>
                      <c:pt idx="392">
                        <c:v>122.22327562421731</c:v>
                      </c:pt>
                      <c:pt idx="393">
                        <c:v>120.42851642221375</c:v>
                      </c:pt>
                      <c:pt idx="394">
                        <c:v>121.66910690889235</c:v>
                      </c:pt>
                      <c:pt idx="395">
                        <c:v>121.87108474727518</c:v>
                      </c:pt>
                      <c:pt idx="396">
                        <c:v>122.3868053327506</c:v>
                      </c:pt>
                      <c:pt idx="397">
                        <c:v>122.5618744865056</c:v>
                      </c:pt>
                      <c:pt idx="398">
                        <c:v>122.60724378035476</c:v>
                      </c:pt>
                      <c:pt idx="399">
                        <c:v>122.26069746935082</c:v>
                      </c:pt>
                      <c:pt idx="400">
                        <c:v>121.56863113205895</c:v>
                      </c:pt>
                      <c:pt idx="401">
                        <c:v>120.59409870017907</c:v>
                      </c:pt>
                      <c:pt idx="402">
                        <c:v>120.18065614762376</c:v>
                      </c:pt>
                      <c:pt idx="403">
                        <c:v>120.40006831051191</c:v>
                      </c:pt>
                      <c:pt idx="404">
                        <c:v>122.09947064359498</c:v>
                      </c:pt>
                      <c:pt idx="405">
                        <c:v>121.91901975291439</c:v>
                      </c:pt>
                      <c:pt idx="406">
                        <c:v>122.60980949214483</c:v>
                      </c:pt>
                      <c:pt idx="407">
                        <c:v>122.52753149552018</c:v>
                      </c:pt>
                      <c:pt idx="408">
                        <c:v>122.6195466812799</c:v>
                      </c:pt>
                      <c:pt idx="409">
                        <c:v>122.16201143293684</c:v>
                      </c:pt>
                      <c:pt idx="410">
                        <c:v>121.47583997492856</c:v>
                      </c:pt>
                      <c:pt idx="411">
                        <c:v>122.54546644671629</c:v>
                      </c:pt>
                      <c:pt idx="412">
                        <c:v>124.05443038663833</c:v>
                      </c:pt>
                      <c:pt idx="413">
                        <c:v>124.32664614973328</c:v>
                      </c:pt>
                      <c:pt idx="414">
                        <c:v>124.68985081387191</c:v>
                      </c:pt>
                      <c:pt idx="415">
                        <c:v>124.7910900464087</c:v>
                      </c:pt>
                      <c:pt idx="416">
                        <c:v>125.44753679465373</c:v>
                      </c:pt>
                      <c:pt idx="417">
                        <c:v>125.36577194038709</c:v>
                      </c:pt>
                      <c:pt idx="418">
                        <c:v>126.31313285862656</c:v>
                      </c:pt>
                      <c:pt idx="419">
                        <c:v>126.2372628836435</c:v>
                      </c:pt>
                      <c:pt idx="420">
                        <c:v>124.20411776717238</c:v>
                      </c:pt>
                      <c:pt idx="421">
                        <c:v>125.7558852891535</c:v>
                      </c:pt>
                      <c:pt idx="422">
                        <c:v>127.09951726445556</c:v>
                      </c:pt>
                      <c:pt idx="423">
                        <c:v>126.6945353029739</c:v>
                      </c:pt>
                      <c:pt idx="424">
                        <c:v>126.98725172905503</c:v>
                      </c:pt>
                      <c:pt idx="425">
                        <c:v>128.03381182606645</c:v>
                      </c:pt>
                      <c:pt idx="426">
                        <c:v>128.10686577591406</c:v>
                      </c:pt>
                      <c:pt idx="427">
                        <c:v>128.84249915096837</c:v>
                      </c:pt>
                      <c:pt idx="428">
                        <c:v>128.72023359742013</c:v>
                      </c:pt>
                      <c:pt idx="429">
                        <c:v>126.96008021541462</c:v>
                      </c:pt>
                      <c:pt idx="430">
                        <c:v>128.17632772925555</c:v>
                      </c:pt>
                      <c:pt idx="431">
                        <c:v>128.92247426481558</c:v>
                      </c:pt>
                      <c:pt idx="432">
                        <c:v>128.30319904835866</c:v>
                      </c:pt>
                      <c:pt idx="433">
                        <c:v>127.53269702429367</c:v>
                      </c:pt>
                      <c:pt idx="434">
                        <c:v>127.69392385004947</c:v>
                      </c:pt>
                      <c:pt idx="435">
                        <c:v>130.39118781880137</c:v>
                      </c:pt>
                      <c:pt idx="436">
                        <c:v>130.43655711265052</c:v>
                      </c:pt>
                      <c:pt idx="437">
                        <c:v>129.94262630388997</c:v>
                      </c:pt>
                      <c:pt idx="438">
                        <c:v>130.16435386522284</c:v>
                      </c:pt>
                      <c:pt idx="439">
                        <c:v>129.94852118317357</c:v>
                      </c:pt>
                      <c:pt idx="440">
                        <c:v>130.62803430619488</c:v>
                      </c:pt>
                      <c:pt idx="441">
                        <c:v>131.67408126084831</c:v>
                      </c:pt>
                      <c:pt idx="442">
                        <c:v>131.51695957395663</c:v>
                      </c:pt>
                      <c:pt idx="443">
                        <c:v>130.17639393713537</c:v>
                      </c:pt>
                      <c:pt idx="444">
                        <c:v>130.84564421299635</c:v>
                      </c:pt>
                      <c:pt idx="445">
                        <c:v>132.19389446952059</c:v>
                      </c:pt>
                      <c:pt idx="446">
                        <c:v>131.33086411733785</c:v>
                      </c:pt>
                      <c:pt idx="447">
                        <c:v>131.18347961958125</c:v>
                      </c:pt>
                      <c:pt idx="448">
                        <c:v>132.65296914493771</c:v>
                      </c:pt>
                      <c:pt idx="449">
                        <c:v>132.39767456399011</c:v>
                      </c:pt>
                      <c:pt idx="450">
                        <c:v>132.01754871770416</c:v>
                      </c:pt>
                      <c:pt idx="451">
                        <c:v>131.16168984286639</c:v>
                      </c:pt>
                      <c:pt idx="452">
                        <c:v>131.99037720406375</c:v>
                      </c:pt>
                      <c:pt idx="453">
                        <c:v>132.73601059726576</c:v>
                      </c:pt>
                      <c:pt idx="454">
                        <c:v>133.91791512012125</c:v>
                      </c:pt>
                      <c:pt idx="455">
                        <c:v>134.35134519330475</c:v>
                      </c:pt>
                      <c:pt idx="456">
                        <c:v>134.16295936957579</c:v>
                      </c:pt>
                      <c:pt idx="457">
                        <c:v>133.75309629785932</c:v>
                      </c:pt>
                      <c:pt idx="458">
                        <c:v>133.37861501751155</c:v>
                      </c:pt>
                      <c:pt idx="459">
                        <c:v>134.52975603022054</c:v>
                      </c:pt>
                      <c:pt idx="460">
                        <c:v>134.67995655311259</c:v>
                      </c:pt>
                      <c:pt idx="461">
                        <c:v>134.40876707473367</c:v>
                      </c:pt>
                      <c:pt idx="462">
                        <c:v>133.43577406992785</c:v>
                      </c:pt>
                      <c:pt idx="463">
                        <c:v>133.58136882726501</c:v>
                      </c:pt>
                      <c:pt idx="464">
                        <c:v>131.93373129400544</c:v>
                      </c:pt>
                      <c:pt idx="465">
                        <c:v>133.39808939578168</c:v>
                      </c:pt>
                      <c:pt idx="466">
                        <c:v>133.34811433637765</c:v>
                      </c:pt>
                      <c:pt idx="467">
                        <c:v>133.54086812798337</c:v>
                      </c:pt>
                      <c:pt idx="468">
                        <c:v>132.2779747222319</c:v>
                      </c:pt>
                      <c:pt idx="469">
                        <c:v>133.26275748560488</c:v>
                      </c:pt>
                      <c:pt idx="470">
                        <c:v>131.32369263999283</c:v>
                      </c:pt>
                      <c:pt idx="471">
                        <c:v>129.74500391771667</c:v>
                      </c:pt>
                      <c:pt idx="472">
                        <c:v>129.47818240721458</c:v>
                      </c:pt>
                      <c:pt idx="473">
                        <c:v>128.72972047320982</c:v>
                      </c:pt>
                      <c:pt idx="474">
                        <c:v>128.44546463820237</c:v>
                      </c:pt>
                      <c:pt idx="475">
                        <c:v>127.32046885441778</c:v>
                      </c:pt>
                      <c:pt idx="476">
                        <c:v>128.43213545256117</c:v>
                      </c:pt>
                      <c:pt idx="477">
                        <c:v>129.9687715328144</c:v>
                      </c:pt>
                      <c:pt idx="478">
                        <c:v>129.9964561888128</c:v>
                      </c:pt>
                      <c:pt idx="479">
                        <c:v>129.40153646086085</c:v>
                      </c:pt>
                      <c:pt idx="480">
                        <c:v>130.72261520374468</c:v>
                      </c:pt>
                      <c:pt idx="481">
                        <c:v>131.13811032573207</c:v>
                      </c:pt>
                      <c:pt idx="482">
                        <c:v>129.07524049949771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FC-42CC-8412-AA4A2E1346E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</c15:sqref>
                        </c15:formulaRef>
                      </c:ext>
                    </c:extLst>
                    <c:strCache>
                      <c:ptCount val="1"/>
                      <c:pt idx="0">
                        <c:v>LOGIT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Sheet1!$K$4:$K$486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101.85550399309248</c:v>
                      </c:pt>
                      <c:pt idx="2">
                        <c:v>101.02835605896921</c:v>
                      </c:pt>
                      <c:pt idx="3">
                        <c:v>101.98315128356627</c:v>
                      </c:pt>
                      <c:pt idx="4">
                        <c:v>104.01090840527807</c:v>
                      </c:pt>
                      <c:pt idx="5">
                        <c:v>106.58437365124141</c:v>
                      </c:pt>
                      <c:pt idx="6">
                        <c:v>105.9156240020712</c:v>
                      </c:pt>
                      <c:pt idx="7">
                        <c:v>105.9156240020712</c:v>
                      </c:pt>
                      <c:pt idx="8">
                        <c:v>107.8677567786109</c:v>
                      </c:pt>
                      <c:pt idx="9">
                        <c:v>106.10440868889344</c:v>
                      </c:pt>
                      <c:pt idx="10">
                        <c:v>106.43730074336008</c:v>
                      </c:pt>
                      <c:pt idx="11">
                        <c:v>106.43730074336008</c:v>
                      </c:pt>
                      <c:pt idx="12">
                        <c:v>105.28842228953492</c:v>
                      </c:pt>
                      <c:pt idx="13">
                        <c:v>102.78269534821307</c:v>
                      </c:pt>
                      <c:pt idx="14">
                        <c:v>99.790659908983741</c:v>
                      </c:pt>
                      <c:pt idx="15">
                        <c:v>99.790659908983741</c:v>
                      </c:pt>
                      <c:pt idx="16">
                        <c:v>99.790659908983741</c:v>
                      </c:pt>
                      <c:pt idx="17">
                        <c:v>101.24685559858662</c:v>
                      </c:pt>
                      <c:pt idx="18">
                        <c:v>97.955122741036419</c:v>
                      </c:pt>
                      <c:pt idx="19">
                        <c:v>98.170708810645351</c:v>
                      </c:pt>
                      <c:pt idx="20">
                        <c:v>100.57365703501151</c:v>
                      </c:pt>
                      <c:pt idx="21">
                        <c:v>100.44275314745659</c:v>
                      </c:pt>
                      <c:pt idx="22">
                        <c:v>101.40019530763466</c:v>
                      </c:pt>
                      <c:pt idx="23">
                        <c:v>104.49931924648286</c:v>
                      </c:pt>
                      <c:pt idx="24">
                        <c:v>104.18863529513214</c:v>
                      </c:pt>
                      <c:pt idx="25">
                        <c:v>102.08995985568433</c:v>
                      </c:pt>
                      <c:pt idx="26">
                        <c:v>102.01729779543595</c:v>
                      </c:pt>
                      <c:pt idx="27">
                        <c:v>101.12369989589645</c:v>
                      </c:pt>
                      <c:pt idx="28">
                        <c:v>102.19094061852691</c:v>
                      </c:pt>
                      <c:pt idx="29">
                        <c:v>102.35282420145725</c:v>
                      </c:pt>
                      <c:pt idx="30">
                        <c:v>104.2556884000075</c:v>
                      </c:pt>
                      <c:pt idx="31">
                        <c:v>104.16912787010727</c:v>
                      </c:pt>
                      <c:pt idx="32">
                        <c:v>104.16912787010727</c:v>
                      </c:pt>
                      <c:pt idx="33">
                        <c:v>103.20620108598686</c:v>
                      </c:pt>
                      <c:pt idx="34">
                        <c:v>102.74622110909107</c:v>
                      </c:pt>
                      <c:pt idx="35">
                        <c:v>102.43812280715545</c:v>
                      </c:pt>
                      <c:pt idx="36">
                        <c:v>104.4050627470881</c:v>
                      </c:pt>
                      <c:pt idx="37">
                        <c:v>103.53186353140178</c:v>
                      </c:pt>
                      <c:pt idx="38">
                        <c:v>106.39227205169703</c:v>
                      </c:pt>
                      <c:pt idx="39">
                        <c:v>107.01954026817478</c:v>
                      </c:pt>
                      <c:pt idx="40">
                        <c:v>108.07489984192604</c:v>
                      </c:pt>
                      <c:pt idx="41">
                        <c:v>107.06629440817943</c:v>
                      </c:pt>
                      <c:pt idx="42">
                        <c:v>107.20710447053308</c:v>
                      </c:pt>
                      <c:pt idx="43">
                        <c:v>107.20710447053308</c:v>
                      </c:pt>
                      <c:pt idx="44">
                        <c:v>110.01124284654036</c:v>
                      </c:pt>
                      <c:pt idx="45">
                        <c:v>111.34604651649525</c:v>
                      </c:pt>
                      <c:pt idx="46">
                        <c:v>112.92802443154572</c:v>
                      </c:pt>
                      <c:pt idx="47">
                        <c:v>112.60921911825723</c:v>
                      </c:pt>
                      <c:pt idx="48">
                        <c:v>111.85897195783541</c:v>
                      </c:pt>
                      <c:pt idx="49">
                        <c:v>111.85897195783541</c:v>
                      </c:pt>
                      <c:pt idx="50">
                        <c:v>111.77201948622259</c:v>
                      </c:pt>
                      <c:pt idx="51">
                        <c:v>111.59030656595417</c:v>
                      </c:pt>
                      <c:pt idx="52">
                        <c:v>111.59030656595417</c:v>
                      </c:pt>
                      <c:pt idx="53">
                        <c:v>111.11619362345341</c:v>
                      </c:pt>
                      <c:pt idx="54">
                        <c:v>113.48192823796981</c:v>
                      </c:pt>
                      <c:pt idx="55">
                        <c:v>113.40186969285455</c:v>
                      </c:pt>
                      <c:pt idx="56">
                        <c:v>113.40186969285455</c:v>
                      </c:pt>
                      <c:pt idx="57">
                        <c:v>113.85202316612187</c:v>
                      </c:pt>
                      <c:pt idx="58">
                        <c:v>114.06557309666627</c:v>
                      </c:pt>
                      <c:pt idx="59">
                        <c:v>113.23998986727131</c:v>
                      </c:pt>
                      <c:pt idx="60">
                        <c:v>113.49699495118695</c:v>
                      </c:pt>
                      <c:pt idx="61">
                        <c:v>112.03288358694732</c:v>
                      </c:pt>
                      <c:pt idx="62">
                        <c:v>112.03288358694732</c:v>
                      </c:pt>
                      <c:pt idx="63">
                        <c:v>111.7821693780915</c:v>
                      </c:pt>
                      <c:pt idx="64">
                        <c:v>112.1081441190336</c:v>
                      </c:pt>
                      <c:pt idx="65">
                        <c:v>113.68792786132103</c:v>
                      </c:pt>
                      <c:pt idx="66">
                        <c:v>109.8580022718283</c:v>
                      </c:pt>
                      <c:pt idx="67">
                        <c:v>109.12564974126168</c:v>
                      </c:pt>
                      <c:pt idx="68">
                        <c:v>107.9221950990797</c:v>
                      </c:pt>
                      <c:pt idx="69">
                        <c:v>107.0785645904988</c:v>
                      </c:pt>
                      <c:pt idx="70">
                        <c:v>107.39939681484481</c:v>
                      </c:pt>
                      <c:pt idx="71">
                        <c:v>106.24630314174448</c:v>
                      </c:pt>
                      <c:pt idx="72">
                        <c:v>105.81121847605736</c:v>
                      </c:pt>
                      <c:pt idx="73">
                        <c:v>105.81121847605736</c:v>
                      </c:pt>
                      <c:pt idx="74">
                        <c:v>106.51070701291718</c:v>
                      </c:pt>
                      <c:pt idx="75">
                        <c:v>108.13727992996709</c:v>
                      </c:pt>
                      <c:pt idx="76">
                        <c:v>109.28183439728154</c:v>
                      </c:pt>
                      <c:pt idx="77">
                        <c:v>104.55685797173604</c:v>
                      </c:pt>
                      <c:pt idx="78">
                        <c:v>104.91099331328971</c:v>
                      </c:pt>
                      <c:pt idx="79">
                        <c:v>103.72363805339857</c:v>
                      </c:pt>
                      <c:pt idx="80">
                        <c:v>102.97868097665366</c:v>
                      </c:pt>
                      <c:pt idx="81">
                        <c:v>103.68481616374076</c:v>
                      </c:pt>
                      <c:pt idx="82">
                        <c:v>102.51607022631208</c:v>
                      </c:pt>
                      <c:pt idx="83">
                        <c:v>100.76135456630581</c:v>
                      </c:pt>
                      <c:pt idx="84">
                        <c:v>99.912180091075086</c:v>
                      </c:pt>
                      <c:pt idx="85">
                        <c:v>99.912180091075086</c:v>
                      </c:pt>
                      <c:pt idx="86">
                        <c:v>98.879035574316717</c:v>
                      </c:pt>
                      <c:pt idx="87">
                        <c:v>98.669376441308302</c:v>
                      </c:pt>
                      <c:pt idx="88">
                        <c:v>100.61041422109602</c:v>
                      </c:pt>
                      <c:pt idx="89">
                        <c:v>98.484874554948803</c:v>
                      </c:pt>
                      <c:pt idx="90">
                        <c:v>97.001032911887592</c:v>
                      </c:pt>
                      <c:pt idx="91">
                        <c:v>99.511797458070149</c:v>
                      </c:pt>
                      <c:pt idx="92">
                        <c:v>102.55523648561193</c:v>
                      </c:pt>
                      <c:pt idx="93">
                        <c:v>102.34828527361326</c:v>
                      </c:pt>
                      <c:pt idx="94">
                        <c:v>102.34828527361326</c:v>
                      </c:pt>
                      <c:pt idx="95">
                        <c:v>99.482163011679177</c:v>
                      </c:pt>
                      <c:pt idx="96">
                        <c:v>98.09311399082587</c:v>
                      </c:pt>
                      <c:pt idx="97">
                        <c:v>97.770311805299698</c:v>
                      </c:pt>
                      <c:pt idx="98">
                        <c:v>100.30898076492338</c:v>
                      </c:pt>
                      <c:pt idx="99">
                        <c:v>97.93540309545385</c:v>
                      </c:pt>
                      <c:pt idx="100">
                        <c:v>100.52873769165566</c:v>
                      </c:pt>
                      <c:pt idx="101">
                        <c:v>101.67753684511138</c:v>
                      </c:pt>
                      <c:pt idx="102">
                        <c:v>100.99913442672228</c:v>
                      </c:pt>
                      <c:pt idx="103">
                        <c:v>100.99913442672228</c:v>
                      </c:pt>
                      <c:pt idx="104">
                        <c:v>103.3953206932011</c:v>
                      </c:pt>
                      <c:pt idx="105">
                        <c:v>104.62386147987452</c:v>
                      </c:pt>
                      <c:pt idx="106">
                        <c:v>106.32574169535887</c:v>
                      </c:pt>
                      <c:pt idx="107">
                        <c:v>105.54023730453012</c:v>
                      </c:pt>
                      <c:pt idx="108">
                        <c:v>104.8982771364529</c:v>
                      </c:pt>
                      <c:pt idx="109">
                        <c:v>107.48154174984708</c:v>
                      </c:pt>
                      <c:pt idx="110">
                        <c:v>107.48154174984708</c:v>
                      </c:pt>
                      <c:pt idx="111">
                        <c:v>107.48154174984708</c:v>
                      </c:pt>
                      <c:pt idx="112">
                        <c:v>104.79428987057355</c:v>
                      </c:pt>
                      <c:pt idx="113">
                        <c:v>103.68493832330259</c:v>
                      </c:pt>
                      <c:pt idx="114">
                        <c:v>105.0969949507609</c:v>
                      </c:pt>
                      <c:pt idx="115">
                        <c:v>106.10739556012267</c:v>
                      </c:pt>
                      <c:pt idx="116">
                        <c:v>106.70137338601675</c:v>
                      </c:pt>
                      <c:pt idx="117">
                        <c:v>104.48434431188127</c:v>
                      </c:pt>
                      <c:pt idx="118">
                        <c:v>110.27638006253927</c:v>
                      </c:pt>
                      <c:pt idx="119">
                        <c:v>110.30090514198527</c:v>
                      </c:pt>
                      <c:pt idx="120">
                        <c:v>111.26196978409308</c:v>
                      </c:pt>
                      <c:pt idx="121">
                        <c:v>110.34383083597676</c:v>
                      </c:pt>
                      <c:pt idx="122">
                        <c:v>110.00294311961515</c:v>
                      </c:pt>
                      <c:pt idx="123">
                        <c:v>110.52640113466039</c:v>
                      </c:pt>
                      <c:pt idx="124">
                        <c:v>110.09715099970678</c:v>
                      </c:pt>
                      <c:pt idx="125">
                        <c:v>111.59226898113779</c:v>
                      </c:pt>
                      <c:pt idx="126">
                        <c:v>112.25230256346408</c:v>
                      </c:pt>
                      <c:pt idx="127">
                        <c:v>112.22053020055264</c:v>
                      </c:pt>
                      <c:pt idx="128">
                        <c:v>110.48737468332234</c:v>
                      </c:pt>
                      <c:pt idx="129">
                        <c:v>110.31149366130211</c:v>
                      </c:pt>
                      <c:pt idx="130">
                        <c:v>113.72539969109732</c:v>
                      </c:pt>
                      <c:pt idx="131">
                        <c:v>113.62672775658933</c:v>
                      </c:pt>
                      <c:pt idx="132">
                        <c:v>113.49098239455036</c:v>
                      </c:pt>
                      <c:pt idx="133">
                        <c:v>111.46015066331194</c:v>
                      </c:pt>
                      <c:pt idx="134">
                        <c:v>109.85521422125402</c:v>
                      </c:pt>
                      <c:pt idx="135">
                        <c:v>109.6506230687726</c:v>
                      </c:pt>
                      <c:pt idx="136">
                        <c:v>110.4753911470002</c:v>
                      </c:pt>
                      <c:pt idx="137">
                        <c:v>109.66344361529762</c:v>
                      </c:pt>
                      <c:pt idx="138">
                        <c:v>111.2293604109784</c:v>
                      </c:pt>
                      <c:pt idx="139">
                        <c:v>112.04018512411605</c:v>
                      </c:pt>
                      <c:pt idx="140">
                        <c:v>111.36203673560601</c:v>
                      </c:pt>
                      <c:pt idx="141">
                        <c:v>108.58670824610246</c:v>
                      </c:pt>
                      <c:pt idx="142">
                        <c:v>107.3772965522794</c:v>
                      </c:pt>
                      <c:pt idx="143">
                        <c:v>106.41009383534912</c:v>
                      </c:pt>
                      <c:pt idx="144">
                        <c:v>106.5204771077392</c:v>
                      </c:pt>
                      <c:pt idx="145">
                        <c:v>108.10422290124141</c:v>
                      </c:pt>
                      <c:pt idx="146">
                        <c:v>106.5419331497738</c:v>
                      </c:pt>
                      <c:pt idx="147">
                        <c:v>107.1671321367384</c:v>
                      </c:pt>
                      <c:pt idx="148">
                        <c:v>106.73314574892842</c:v>
                      </c:pt>
                      <c:pt idx="149">
                        <c:v>105.45014520684543</c:v>
                      </c:pt>
                      <c:pt idx="150">
                        <c:v>107.29144516429649</c:v>
                      </c:pt>
                      <c:pt idx="151">
                        <c:v>107.01884523157557</c:v>
                      </c:pt>
                      <c:pt idx="152">
                        <c:v>106.59071111022578</c:v>
                      </c:pt>
                      <c:pt idx="153">
                        <c:v>107.39429534485882</c:v>
                      </c:pt>
                      <c:pt idx="154">
                        <c:v>106.14363197745071</c:v>
                      </c:pt>
                      <c:pt idx="155">
                        <c:v>108.56803543311699</c:v>
                      </c:pt>
                      <c:pt idx="156">
                        <c:v>108.4846950757431</c:v>
                      </c:pt>
                      <c:pt idx="157">
                        <c:v>109.24172657217153</c:v>
                      </c:pt>
                      <c:pt idx="158">
                        <c:v>109.24172657217153</c:v>
                      </c:pt>
                      <c:pt idx="159">
                        <c:v>109.61488602682141</c:v>
                      </c:pt>
                      <c:pt idx="160">
                        <c:v>110.05300120080545</c:v>
                      </c:pt>
                      <c:pt idx="161">
                        <c:v>110.05300120080545</c:v>
                      </c:pt>
                      <c:pt idx="162">
                        <c:v>108.34029052935206</c:v>
                      </c:pt>
                      <c:pt idx="163">
                        <c:v>107.5127494390867</c:v>
                      </c:pt>
                      <c:pt idx="164">
                        <c:v>109.54671875053133</c:v>
                      </c:pt>
                      <c:pt idx="165">
                        <c:v>110.84828110783509</c:v>
                      </c:pt>
                      <c:pt idx="166">
                        <c:v>110.76941220933543</c:v>
                      </c:pt>
                      <c:pt idx="167">
                        <c:v>110.74928263131463</c:v>
                      </c:pt>
                      <c:pt idx="168">
                        <c:v>111.96839450633709</c:v>
                      </c:pt>
                      <c:pt idx="169">
                        <c:v>112.24773784440301</c:v>
                      </c:pt>
                      <c:pt idx="170">
                        <c:v>110.7920260061823</c:v>
                      </c:pt>
                      <c:pt idx="171">
                        <c:v>112.4142949548493</c:v>
                      </c:pt>
                      <c:pt idx="172">
                        <c:v>113.58928333343418</c:v>
                      </c:pt>
                      <c:pt idx="173">
                        <c:v>115.25897460570602</c:v>
                      </c:pt>
                      <c:pt idx="174">
                        <c:v>114.06551279498429</c:v>
                      </c:pt>
                      <c:pt idx="175">
                        <c:v>114.06551279498429</c:v>
                      </c:pt>
                      <c:pt idx="176">
                        <c:v>115.53382231730707</c:v>
                      </c:pt>
                      <c:pt idx="177">
                        <c:v>114.25362386453082</c:v>
                      </c:pt>
                      <c:pt idx="178">
                        <c:v>113.2447876532394</c:v>
                      </c:pt>
                      <c:pt idx="179">
                        <c:v>113.49338960687128</c:v>
                      </c:pt>
                      <c:pt idx="180">
                        <c:v>114.79273108746671</c:v>
                      </c:pt>
                      <c:pt idx="181">
                        <c:v>114.76054153750326</c:v>
                      </c:pt>
                      <c:pt idx="182">
                        <c:v>115.07879268152321</c:v>
                      </c:pt>
                      <c:pt idx="183">
                        <c:v>113.4920009583563</c:v>
                      </c:pt>
                      <c:pt idx="184">
                        <c:v>113.17792253377603</c:v>
                      </c:pt>
                      <c:pt idx="185">
                        <c:v>110.90969727574533</c:v>
                      </c:pt>
                      <c:pt idx="186">
                        <c:v>110.73517463995863</c:v>
                      </c:pt>
                      <c:pt idx="187">
                        <c:v>111.32532993707895</c:v>
                      </c:pt>
                      <c:pt idx="188">
                        <c:v>110.1522335412204</c:v>
                      </c:pt>
                      <c:pt idx="189">
                        <c:v>110.49073185797607</c:v>
                      </c:pt>
                      <c:pt idx="190">
                        <c:v>110.15528179405783</c:v>
                      </c:pt>
                      <c:pt idx="191">
                        <c:v>109.63476891343025</c:v>
                      </c:pt>
                      <c:pt idx="192">
                        <c:v>110.46604100999289</c:v>
                      </c:pt>
                      <c:pt idx="193">
                        <c:v>112.24981760541061</c:v>
                      </c:pt>
                      <c:pt idx="194">
                        <c:v>112.32695194998861</c:v>
                      </c:pt>
                      <c:pt idx="195">
                        <c:v>110.60532584297871</c:v>
                      </c:pt>
                      <c:pt idx="196">
                        <c:v>110.76180959586274</c:v>
                      </c:pt>
                      <c:pt idx="197">
                        <c:v>108.71721771377763</c:v>
                      </c:pt>
                      <c:pt idx="198">
                        <c:v>107.14319478305217</c:v>
                      </c:pt>
                      <c:pt idx="199">
                        <c:v>106.98143416581158</c:v>
                      </c:pt>
                      <c:pt idx="200">
                        <c:v>108.74413039938482</c:v>
                      </c:pt>
                      <c:pt idx="201">
                        <c:v>107.98500028664179</c:v>
                      </c:pt>
                      <c:pt idx="202">
                        <c:v>109.88143353303659</c:v>
                      </c:pt>
                      <c:pt idx="203">
                        <c:v>108.67059976705026</c:v>
                      </c:pt>
                      <c:pt idx="204">
                        <c:v>109.63976804808371</c:v>
                      </c:pt>
                      <c:pt idx="205">
                        <c:v>111.06313277579225</c:v>
                      </c:pt>
                      <c:pt idx="206">
                        <c:v>111.06313277579225</c:v>
                      </c:pt>
                      <c:pt idx="207">
                        <c:v>111.3946038867803</c:v>
                      </c:pt>
                      <c:pt idx="208">
                        <c:v>112.02284798173767</c:v>
                      </c:pt>
                      <c:pt idx="209">
                        <c:v>112.20734449356338</c:v>
                      </c:pt>
                      <c:pt idx="210">
                        <c:v>112.20734449356338</c:v>
                      </c:pt>
                      <c:pt idx="211">
                        <c:v>113.80487062741066</c:v>
                      </c:pt>
                      <c:pt idx="212">
                        <c:v>114.45529612078882</c:v>
                      </c:pt>
                      <c:pt idx="213">
                        <c:v>116.10763486435489</c:v>
                      </c:pt>
                      <c:pt idx="214">
                        <c:v>116.53709918047259</c:v>
                      </c:pt>
                      <c:pt idx="215">
                        <c:v>115.86153686985112</c:v>
                      </c:pt>
                      <c:pt idx="216">
                        <c:v>115.57276698965391</c:v>
                      </c:pt>
                      <c:pt idx="217">
                        <c:v>115.98642077198411</c:v>
                      </c:pt>
                      <c:pt idx="218">
                        <c:v>116.1019783906613</c:v>
                      </c:pt>
                      <c:pt idx="219">
                        <c:v>116.1019783906613</c:v>
                      </c:pt>
                      <c:pt idx="220">
                        <c:v>115.62191017180716</c:v>
                      </c:pt>
                      <c:pt idx="221">
                        <c:v>117.15536772288824</c:v>
                      </c:pt>
                      <c:pt idx="222">
                        <c:v>116.91292951272594</c:v>
                      </c:pt>
                      <c:pt idx="223">
                        <c:v>116.91292951272594</c:v>
                      </c:pt>
                      <c:pt idx="224">
                        <c:v>116.91292951272594</c:v>
                      </c:pt>
                      <c:pt idx="225">
                        <c:v>116.90307819572845</c:v>
                      </c:pt>
                      <c:pt idx="226">
                        <c:v>116.20720699353761</c:v>
                      </c:pt>
                      <c:pt idx="227">
                        <c:v>116.31216405147858</c:v>
                      </c:pt>
                      <c:pt idx="228">
                        <c:v>116.4112130671477</c:v>
                      </c:pt>
                      <c:pt idx="229">
                        <c:v>114.57065180497059</c:v>
                      </c:pt>
                      <c:pt idx="230">
                        <c:v>114.13056448406746</c:v>
                      </c:pt>
                      <c:pt idx="231">
                        <c:v>116.36366019667599</c:v>
                      </c:pt>
                      <c:pt idx="232">
                        <c:v>117.32403307741393</c:v>
                      </c:pt>
                      <c:pt idx="233">
                        <c:v>117.27873350678539</c:v>
                      </c:pt>
                      <c:pt idx="234">
                        <c:v>117.27873350678539</c:v>
                      </c:pt>
                      <c:pt idx="235">
                        <c:v>116.45798115210835</c:v>
                      </c:pt>
                      <c:pt idx="236">
                        <c:v>115.6173021579686</c:v>
                      </c:pt>
                      <c:pt idx="237">
                        <c:v>117.75330307166368</c:v>
                      </c:pt>
                      <c:pt idx="238">
                        <c:v>117.80654271529237</c:v>
                      </c:pt>
                      <c:pt idx="239">
                        <c:v>117.80654271529237</c:v>
                      </c:pt>
                      <c:pt idx="240">
                        <c:v>118.33478316062956</c:v>
                      </c:pt>
                      <c:pt idx="241">
                        <c:v>118.13401352828723</c:v>
                      </c:pt>
                      <c:pt idx="242">
                        <c:v>117.9469711372743</c:v>
                      </c:pt>
                      <c:pt idx="243">
                        <c:v>118.29587767299611</c:v>
                      </c:pt>
                      <c:pt idx="244">
                        <c:v>118.29587767299611</c:v>
                      </c:pt>
                      <c:pt idx="245">
                        <c:v>119.70251373276506</c:v>
                      </c:pt>
                      <c:pt idx="246">
                        <c:v>120.83310979842967</c:v>
                      </c:pt>
                      <c:pt idx="247">
                        <c:v>120.83310979842967</c:v>
                      </c:pt>
                      <c:pt idx="248">
                        <c:v>120.85184312292705</c:v>
                      </c:pt>
                      <c:pt idx="249">
                        <c:v>119.49564050691083</c:v>
                      </c:pt>
                      <c:pt idx="250">
                        <c:v>118.62109967222369</c:v>
                      </c:pt>
                      <c:pt idx="251">
                        <c:v>119.65993359245391</c:v>
                      </c:pt>
                      <c:pt idx="252">
                        <c:v>121.22138644975122</c:v>
                      </c:pt>
                      <c:pt idx="253">
                        <c:v>121.22339912097821</c:v>
                      </c:pt>
                      <c:pt idx="254">
                        <c:v>120.48289093030944</c:v>
                      </c:pt>
                      <c:pt idx="255">
                        <c:v>121.6701839841221</c:v>
                      </c:pt>
                      <c:pt idx="256">
                        <c:v>123.4385901122003</c:v>
                      </c:pt>
                      <c:pt idx="257">
                        <c:v>123.4385901122003</c:v>
                      </c:pt>
                      <c:pt idx="258">
                        <c:v>123.72915175371955</c:v>
                      </c:pt>
                      <c:pt idx="259">
                        <c:v>123.25749502707926</c:v>
                      </c:pt>
                      <c:pt idx="260">
                        <c:v>123.25749502707926</c:v>
                      </c:pt>
                      <c:pt idx="261">
                        <c:v>123.39900197005269</c:v>
                      </c:pt>
                      <c:pt idx="262">
                        <c:v>124.5492224304503</c:v>
                      </c:pt>
                      <c:pt idx="263">
                        <c:v>125.41265866341327</c:v>
                      </c:pt>
                      <c:pt idx="264">
                        <c:v>125.5154249971971</c:v>
                      </c:pt>
                      <c:pt idx="265">
                        <c:v>127.04396909118618</c:v>
                      </c:pt>
                      <c:pt idx="266">
                        <c:v>126.57751197330218</c:v>
                      </c:pt>
                      <c:pt idx="267">
                        <c:v>125.97815382201145</c:v>
                      </c:pt>
                      <c:pt idx="268">
                        <c:v>125.31736293190805</c:v>
                      </c:pt>
                      <c:pt idx="269">
                        <c:v>125.78239040357737</c:v>
                      </c:pt>
                      <c:pt idx="270">
                        <c:v>124.81904712925993</c:v>
                      </c:pt>
                      <c:pt idx="271">
                        <c:v>124.25900424887257</c:v>
                      </c:pt>
                      <c:pt idx="272">
                        <c:v>125.68249737836223</c:v>
                      </c:pt>
                      <c:pt idx="273">
                        <c:v>125.63799613589583</c:v>
                      </c:pt>
                      <c:pt idx="274">
                        <c:v>126.20004332421158</c:v>
                      </c:pt>
                      <c:pt idx="275">
                        <c:v>126.20004332421158</c:v>
                      </c:pt>
                      <c:pt idx="276">
                        <c:v>126.34778291349231</c:v>
                      </c:pt>
                      <c:pt idx="277">
                        <c:v>126.09909024591302</c:v>
                      </c:pt>
                      <c:pt idx="278">
                        <c:v>126.09909024591302</c:v>
                      </c:pt>
                      <c:pt idx="279">
                        <c:v>125.73780367452991</c:v>
                      </c:pt>
                      <c:pt idx="280">
                        <c:v>126.04020636873364</c:v>
                      </c:pt>
                      <c:pt idx="281">
                        <c:v>126.88999604159939</c:v>
                      </c:pt>
                      <c:pt idx="282">
                        <c:v>127.83040742921405</c:v>
                      </c:pt>
                      <c:pt idx="283">
                        <c:v>128.91315059674699</c:v>
                      </c:pt>
                      <c:pt idx="284">
                        <c:v>128.78109104569907</c:v>
                      </c:pt>
                      <c:pt idx="285">
                        <c:v>129.27759141232124</c:v>
                      </c:pt>
                      <c:pt idx="286">
                        <c:v>130.19769560835118</c:v>
                      </c:pt>
                      <c:pt idx="287">
                        <c:v>130.50469010051461</c:v>
                      </c:pt>
                      <c:pt idx="288">
                        <c:v>129.62288345342526</c:v>
                      </c:pt>
                      <c:pt idx="289">
                        <c:v>129.62288345342526</c:v>
                      </c:pt>
                      <c:pt idx="290">
                        <c:v>130.14580211127671</c:v>
                      </c:pt>
                      <c:pt idx="291">
                        <c:v>130.51212003229622</c:v>
                      </c:pt>
                      <c:pt idx="292">
                        <c:v>130.49183337233953</c:v>
                      </c:pt>
                      <c:pt idx="293">
                        <c:v>129.65346691877946</c:v>
                      </c:pt>
                      <c:pt idx="294">
                        <c:v>129.65346691877946</c:v>
                      </c:pt>
                      <c:pt idx="295">
                        <c:v>129.84389064342625</c:v>
                      </c:pt>
                      <c:pt idx="296">
                        <c:v>129.49784529544479</c:v>
                      </c:pt>
                      <c:pt idx="297">
                        <c:v>127.70565451251048</c:v>
                      </c:pt>
                      <c:pt idx="298">
                        <c:v>127.38026384553804</c:v>
                      </c:pt>
                      <c:pt idx="299">
                        <c:v>126.70513900126679</c:v>
                      </c:pt>
                      <c:pt idx="300">
                        <c:v>127.84853793123628</c:v>
                      </c:pt>
                      <c:pt idx="301">
                        <c:v>127.30923661137933</c:v>
                      </c:pt>
                      <c:pt idx="302">
                        <c:v>126.41314121991221</c:v>
                      </c:pt>
                      <c:pt idx="303">
                        <c:v>126.44483475719291</c:v>
                      </c:pt>
                      <c:pt idx="304">
                        <c:v>126.3095776822243</c:v>
                      </c:pt>
                      <c:pt idx="305">
                        <c:v>127.03591784589379</c:v>
                      </c:pt>
                      <c:pt idx="306">
                        <c:v>125.56853746464608</c:v>
                      </c:pt>
                      <c:pt idx="307">
                        <c:v>124.61981753808647</c:v>
                      </c:pt>
                      <c:pt idx="308">
                        <c:v>123.65863572372075</c:v>
                      </c:pt>
                      <c:pt idx="309">
                        <c:v>123.64024684049468</c:v>
                      </c:pt>
                      <c:pt idx="310">
                        <c:v>124.49079140702091</c:v>
                      </c:pt>
                      <c:pt idx="311">
                        <c:v>124.14502237584225</c:v>
                      </c:pt>
                      <c:pt idx="312">
                        <c:v>125.51618924635639</c:v>
                      </c:pt>
                      <c:pt idx="313">
                        <c:v>123.82699555166428</c:v>
                      </c:pt>
                      <c:pt idx="314">
                        <c:v>124.65886110232151</c:v>
                      </c:pt>
                      <c:pt idx="315">
                        <c:v>125.43980146622344</c:v>
                      </c:pt>
                      <c:pt idx="316">
                        <c:v>127.25972064031832</c:v>
                      </c:pt>
                      <c:pt idx="317">
                        <c:v>127.74753032397422</c:v>
                      </c:pt>
                      <c:pt idx="318">
                        <c:v>127.54352562846998</c:v>
                      </c:pt>
                      <c:pt idx="319">
                        <c:v>127.77299291735184</c:v>
                      </c:pt>
                      <c:pt idx="320">
                        <c:v>127.77299291735184</c:v>
                      </c:pt>
                      <c:pt idx="321">
                        <c:v>127.77299291735184</c:v>
                      </c:pt>
                      <c:pt idx="322">
                        <c:v>127.36267985763183</c:v>
                      </c:pt>
                      <c:pt idx="323">
                        <c:v>127.54437835060577</c:v>
                      </c:pt>
                      <c:pt idx="324">
                        <c:v>128.40191699741507</c:v>
                      </c:pt>
                      <c:pt idx="325">
                        <c:v>127.67055436675707</c:v>
                      </c:pt>
                      <c:pt idx="326">
                        <c:v>127.82907425151542</c:v>
                      </c:pt>
                      <c:pt idx="327">
                        <c:v>128.90666297632089</c:v>
                      </c:pt>
                      <c:pt idx="328">
                        <c:v>127.33920784931223</c:v>
                      </c:pt>
                      <c:pt idx="329">
                        <c:v>127.43105605329615</c:v>
                      </c:pt>
                      <c:pt idx="330">
                        <c:v>127.15695049899733</c:v>
                      </c:pt>
                      <c:pt idx="331">
                        <c:v>125.96233704699853</c:v>
                      </c:pt>
                      <c:pt idx="332">
                        <c:v>123.89643705760318</c:v>
                      </c:pt>
                      <c:pt idx="333">
                        <c:v>123.61202058536398</c:v>
                      </c:pt>
                      <c:pt idx="334">
                        <c:v>124.10931979020172</c:v>
                      </c:pt>
                      <c:pt idx="335">
                        <c:v>122.28062679916947</c:v>
                      </c:pt>
                      <c:pt idx="336">
                        <c:v>122.30866746625126</c:v>
                      </c:pt>
                      <c:pt idx="337">
                        <c:v>123.02945372173193</c:v>
                      </c:pt>
                      <c:pt idx="338">
                        <c:v>122.69609531785967</c:v>
                      </c:pt>
                      <c:pt idx="339">
                        <c:v>122.70583340702559</c:v>
                      </c:pt>
                      <c:pt idx="340">
                        <c:v>121.01935563782969</c:v>
                      </c:pt>
                      <c:pt idx="341">
                        <c:v>121.01935563782969</c:v>
                      </c:pt>
                      <c:pt idx="342">
                        <c:v>120.86154274816114</c:v>
                      </c:pt>
                      <c:pt idx="343">
                        <c:v>122.28950894531556</c:v>
                      </c:pt>
                      <c:pt idx="344">
                        <c:v>123.70130164266814</c:v>
                      </c:pt>
                      <c:pt idx="345">
                        <c:v>124.23235234138762</c:v>
                      </c:pt>
                      <c:pt idx="346">
                        <c:v>123.45634310882329</c:v>
                      </c:pt>
                      <c:pt idx="347">
                        <c:v>123.45634310882329</c:v>
                      </c:pt>
                      <c:pt idx="348">
                        <c:v>124.76428521050735</c:v>
                      </c:pt>
                      <c:pt idx="349">
                        <c:v>124.75202773668406</c:v>
                      </c:pt>
                      <c:pt idx="350">
                        <c:v>124.75202773668406</c:v>
                      </c:pt>
                      <c:pt idx="351">
                        <c:v>124.75202773668406</c:v>
                      </c:pt>
                      <c:pt idx="352">
                        <c:v>123.1819880730939</c:v>
                      </c:pt>
                      <c:pt idx="353">
                        <c:v>122.97435622249469</c:v>
                      </c:pt>
                      <c:pt idx="354">
                        <c:v>123.86786234353097</c:v>
                      </c:pt>
                      <c:pt idx="355">
                        <c:v>122.09164319861611</c:v>
                      </c:pt>
                      <c:pt idx="356">
                        <c:v>122.09164319861611</c:v>
                      </c:pt>
                      <c:pt idx="357">
                        <c:v>121.50556909754985</c:v>
                      </c:pt>
                      <c:pt idx="358">
                        <c:v>122.96485369512776</c:v>
                      </c:pt>
                      <c:pt idx="359">
                        <c:v>123.76104587309391</c:v>
                      </c:pt>
                      <c:pt idx="360">
                        <c:v>125.0612793574623</c:v>
                      </c:pt>
                      <c:pt idx="361">
                        <c:v>127.4197546252351</c:v>
                      </c:pt>
                      <c:pt idx="362">
                        <c:v>128.61670142909202</c:v>
                      </c:pt>
                      <c:pt idx="363">
                        <c:v>128.84216553204442</c:v>
                      </c:pt>
                      <c:pt idx="364">
                        <c:v>128.84216553204442</c:v>
                      </c:pt>
                      <c:pt idx="365">
                        <c:v>128.97164103697344</c:v>
                      </c:pt>
                      <c:pt idx="366">
                        <c:v>127.9290550157049</c:v>
                      </c:pt>
                      <c:pt idx="367">
                        <c:v>127.9290550157049</c:v>
                      </c:pt>
                      <c:pt idx="368">
                        <c:v>130.36930400494222</c:v>
                      </c:pt>
                      <c:pt idx="369">
                        <c:v>130.57750535772016</c:v>
                      </c:pt>
                      <c:pt idx="370">
                        <c:v>130.57750535772016</c:v>
                      </c:pt>
                      <c:pt idx="371">
                        <c:v>130.74491212576501</c:v>
                      </c:pt>
                      <c:pt idx="372">
                        <c:v>131.71115338618537</c:v>
                      </c:pt>
                      <c:pt idx="373">
                        <c:v>131.44497422074033</c:v>
                      </c:pt>
                      <c:pt idx="374">
                        <c:v>131.97878924649473</c:v>
                      </c:pt>
                      <c:pt idx="375">
                        <c:v>132.05756391051517</c:v>
                      </c:pt>
                      <c:pt idx="376">
                        <c:v>131.79950263683813</c:v>
                      </c:pt>
                      <c:pt idx="377">
                        <c:v>131.9286817716968</c:v>
                      </c:pt>
                      <c:pt idx="378">
                        <c:v>131.80384443609381</c:v>
                      </c:pt>
                      <c:pt idx="379">
                        <c:v>132.30259978642511</c:v>
                      </c:pt>
                      <c:pt idx="380">
                        <c:v>132.30259978642511</c:v>
                      </c:pt>
                      <c:pt idx="381">
                        <c:v>131.58703996795808</c:v>
                      </c:pt>
                      <c:pt idx="382">
                        <c:v>131.51218408456512</c:v>
                      </c:pt>
                      <c:pt idx="383">
                        <c:v>130.99847082169342</c:v>
                      </c:pt>
                      <c:pt idx="384">
                        <c:v>132.04229140454353</c:v>
                      </c:pt>
                      <c:pt idx="385">
                        <c:v>132.58307032773294</c:v>
                      </c:pt>
                      <c:pt idx="386">
                        <c:v>132.58307032773294</c:v>
                      </c:pt>
                      <c:pt idx="387">
                        <c:v>133.19286726929803</c:v>
                      </c:pt>
                      <c:pt idx="388">
                        <c:v>135.01103999265902</c:v>
                      </c:pt>
                      <c:pt idx="389">
                        <c:v>135.36842265164384</c:v>
                      </c:pt>
                      <c:pt idx="390">
                        <c:v>135.35810087800672</c:v>
                      </c:pt>
                      <c:pt idx="391">
                        <c:v>135.971048971632</c:v>
                      </c:pt>
                      <c:pt idx="392">
                        <c:v>136.76871059646464</c:v>
                      </c:pt>
                      <c:pt idx="393">
                        <c:v>134.7603623449919</c:v>
                      </c:pt>
                      <c:pt idx="394">
                        <c:v>136.14859188126246</c:v>
                      </c:pt>
                      <c:pt idx="395">
                        <c:v>136.3746065121386</c:v>
                      </c:pt>
                      <c:pt idx="396">
                        <c:v>136.95170149787918</c:v>
                      </c:pt>
                      <c:pt idx="397">
                        <c:v>137.14760512018026</c:v>
                      </c:pt>
                      <c:pt idx="398">
                        <c:v>137.19837368114977</c:v>
                      </c:pt>
                      <c:pt idx="399">
                        <c:v>136.81058590606432</c:v>
                      </c:pt>
                      <c:pt idx="400">
                        <c:v>136.03615877575535</c:v>
                      </c:pt>
                      <c:pt idx="401">
                        <c:v>136.03615877575535</c:v>
                      </c:pt>
                      <c:pt idx="402">
                        <c:v>135.56977495324423</c:v>
                      </c:pt>
                      <c:pt idx="403">
                        <c:v>135.81728281763978</c:v>
                      </c:pt>
                      <c:pt idx="404">
                        <c:v>137.73429341848137</c:v>
                      </c:pt>
                      <c:pt idx="405">
                        <c:v>137.53073581259153</c:v>
                      </c:pt>
                      <c:pt idx="406">
                        <c:v>138.30998109622891</c:v>
                      </c:pt>
                      <c:pt idx="407">
                        <c:v>138.21716741186771</c:v>
                      </c:pt>
                      <c:pt idx="408">
                        <c:v>138.3209651312811</c:v>
                      </c:pt>
                      <c:pt idx="409">
                        <c:v>137.8048425485016</c:v>
                      </c:pt>
                      <c:pt idx="410">
                        <c:v>137.8048425485016</c:v>
                      </c:pt>
                      <c:pt idx="411">
                        <c:v>139.01825014922974</c:v>
                      </c:pt>
                      <c:pt idx="412">
                        <c:v>140.73005175681891</c:v>
                      </c:pt>
                      <c:pt idx="413">
                        <c:v>141.03885925615589</c:v>
                      </c:pt>
                      <c:pt idx="414">
                        <c:v>141.45088654952417</c:v>
                      </c:pt>
                      <c:pt idx="415">
                        <c:v>141.45088654952417</c:v>
                      </c:pt>
                      <c:pt idx="416">
                        <c:v>142.19496991699279</c:v>
                      </c:pt>
                      <c:pt idx="417">
                        <c:v>142.10228933282363</c:v>
                      </c:pt>
                      <c:pt idx="418">
                        <c:v>143.17612434554374</c:v>
                      </c:pt>
                      <c:pt idx="419">
                        <c:v>143.09012561582793</c:v>
                      </c:pt>
                      <c:pt idx="420">
                        <c:v>140.78555259621791</c:v>
                      </c:pt>
                      <c:pt idx="421">
                        <c:v>142.54448339505424</c:v>
                      </c:pt>
                      <c:pt idx="422">
                        <c:v>144.06749224153589</c:v>
                      </c:pt>
                      <c:pt idx="423">
                        <c:v>144.06749224153589</c:v>
                      </c:pt>
                      <c:pt idx="424">
                        <c:v>144.06749224153589</c:v>
                      </c:pt>
                      <c:pt idx="425">
                        <c:v>145.25481842273555</c:v>
                      </c:pt>
                      <c:pt idx="426">
                        <c:v>145.33769839068177</c:v>
                      </c:pt>
                      <c:pt idx="427">
                        <c:v>146.17227709137978</c:v>
                      </c:pt>
                      <c:pt idx="428">
                        <c:v>146.03356638264816</c:v>
                      </c:pt>
                      <c:pt idx="429">
                        <c:v>144.03666606192115</c:v>
                      </c:pt>
                      <c:pt idx="430">
                        <c:v>145.41650322571712</c:v>
                      </c:pt>
                      <c:pt idx="431">
                        <c:v>146.26300914469081</c:v>
                      </c:pt>
                      <c:pt idx="432">
                        <c:v>145.56043919197904</c:v>
                      </c:pt>
                      <c:pt idx="433">
                        <c:v>144.68630188400016</c:v>
                      </c:pt>
                      <c:pt idx="434">
                        <c:v>144.86921429569847</c:v>
                      </c:pt>
                      <c:pt idx="435">
                        <c:v>147.92926993593423</c:v>
                      </c:pt>
                      <c:pt idx="436">
                        <c:v>147.98074156242131</c:v>
                      </c:pt>
                      <c:pt idx="437">
                        <c:v>147.42037528950763</c:v>
                      </c:pt>
                      <c:pt idx="438">
                        <c:v>147.67192600256826</c:v>
                      </c:pt>
                      <c:pt idx="439">
                        <c:v>147.42706305118358</c:v>
                      </c:pt>
                      <c:pt idx="440">
                        <c:v>148.1979731248008</c:v>
                      </c:pt>
                      <c:pt idx="441">
                        <c:v>149.38471714415607</c:v>
                      </c:pt>
                      <c:pt idx="442">
                        <c:v>149.20646202721301</c:v>
                      </c:pt>
                      <c:pt idx="443">
                        <c:v>147.68558550730774</c:v>
                      </c:pt>
                      <c:pt idx="444">
                        <c:v>148.44485234403689</c:v>
                      </c:pt>
                      <c:pt idx="445">
                        <c:v>149.97444709253881</c:v>
                      </c:pt>
                      <c:pt idx="446">
                        <c:v>148.99533606466508</c:v>
                      </c:pt>
                      <c:pt idx="447">
                        <c:v>148.82812782369635</c:v>
                      </c:pt>
                      <c:pt idx="448">
                        <c:v>150.49526895724111</c:v>
                      </c:pt>
                      <c:pt idx="449">
                        <c:v>150.20563634011467</c:v>
                      </c:pt>
                      <c:pt idx="450">
                        <c:v>149.77438220503461</c:v>
                      </c:pt>
                      <c:pt idx="451">
                        <c:v>148.80340724391317</c:v>
                      </c:pt>
                      <c:pt idx="452">
                        <c:v>149.74355602541985</c:v>
                      </c:pt>
                      <c:pt idx="453">
                        <c:v>150.58947978254912</c:v>
                      </c:pt>
                      <c:pt idx="454">
                        <c:v>151.93035469997804</c:v>
                      </c:pt>
                      <c:pt idx="455">
                        <c:v>152.42208267152938</c:v>
                      </c:pt>
                      <c:pt idx="456">
                        <c:v>152.20835827928573</c:v>
                      </c:pt>
                      <c:pt idx="457">
                        <c:v>151.7433671553689</c:v>
                      </c:pt>
                      <c:pt idx="458">
                        <c:v>151.31851680057727</c:v>
                      </c:pt>
                      <c:pt idx="459">
                        <c:v>152.62449040548063</c:v>
                      </c:pt>
                      <c:pt idx="460">
                        <c:v>152.79489343705893</c:v>
                      </c:pt>
                      <c:pt idx="461">
                        <c:v>152.48722800182532</c:v>
                      </c:pt>
                      <c:pt idx="462">
                        <c:v>152.48722800182532</c:v>
                      </c:pt>
                      <c:pt idx="463">
                        <c:v>152.65361022662742</c:v>
                      </c:pt>
                      <c:pt idx="464">
                        <c:v>150.77072925299245</c:v>
                      </c:pt>
                      <c:pt idx="465">
                        <c:v>152.44416285277697</c:v>
                      </c:pt>
                      <c:pt idx="466">
                        <c:v>152.38705254385971</c:v>
                      </c:pt>
                      <c:pt idx="467">
                        <c:v>152.60732699105105</c:v>
                      </c:pt>
                      <c:pt idx="468">
                        <c:v>151.16412245278451</c:v>
                      </c:pt>
                      <c:pt idx="469">
                        <c:v>151.16412245278451</c:v>
                      </c:pt>
                      <c:pt idx="470">
                        <c:v>148.96458042546564</c:v>
                      </c:pt>
                      <c:pt idx="471">
                        <c:v>147.17382432952667</c:v>
                      </c:pt>
                      <c:pt idx="472">
                        <c:v>147.17382432952667</c:v>
                      </c:pt>
                      <c:pt idx="473">
                        <c:v>146.3230709196115</c:v>
                      </c:pt>
                      <c:pt idx="474">
                        <c:v>145.99996614977115</c:v>
                      </c:pt>
                      <c:pt idx="475">
                        <c:v>144.72121841964432</c:v>
                      </c:pt>
                      <c:pt idx="476">
                        <c:v>145.98481527887114</c:v>
                      </c:pt>
                      <c:pt idx="477">
                        <c:v>147.73146173566448</c:v>
                      </c:pt>
                      <c:pt idx="478">
                        <c:v>147.76293002339284</c:v>
                      </c:pt>
                      <c:pt idx="479">
                        <c:v>147.08670326530938</c:v>
                      </c:pt>
                      <c:pt idx="480">
                        <c:v>148.58833239861906</c:v>
                      </c:pt>
                      <c:pt idx="481">
                        <c:v>149.06061278560213</c:v>
                      </c:pt>
                      <c:pt idx="482">
                        <c:v>146.71581279091222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FC-42CC-8412-AA4A2E1346E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</c15:sqref>
                        </c15:formulaRef>
                      </c:ext>
                    </c:extLst>
                    <c:strCache>
                      <c:ptCount val="1"/>
                      <c:pt idx="0">
                        <c:v>LSTM 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Sheet1!$O$4:$O$486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101.85550399309248</c:v>
                      </c:pt>
                      <c:pt idx="2">
                        <c:v>101.02835605896921</c:v>
                      </c:pt>
                      <c:pt idx="3">
                        <c:v>101.98315128356627</c:v>
                      </c:pt>
                      <c:pt idx="4">
                        <c:v>104.01090840527807</c:v>
                      </c:pt>
                      <c:pt idx="5">
                        <c:v>104.01090840527807</c:v>
                      </c:pt>
                      <c:pt idx="6">
                        <c:v>103.35830562568577</c:v>
                      </c:pt>
                      <c:pt idx="7">
                        <c:v>102.58489933341504</c:v>
                      </c:pt>
                      <c:pt idx="8">
                        <c:v>104.47564346350549</c:v>
                      </c:pt>
                      <c:pt idx="9">
                        <c:v>102.76774731524789</c:v>
                      </c:pt>
                      <c:pt idx="10">
                        <c:v>103.09017092572191</c:v>
                      </c:pt>
                      <c:pt idx="11">
                        <c:v>104.07193915574355</c:v>
                      </c:pt>
                      <c:pt idx="12">
                        <c:v>102.94859228665926</c:v>
                      </c:pt>
                      <c:pt idx="13">
                        <c:v>100.49855024353256</c:v>
                      </c:pt>
                      <c:pt idx="14">
                        <c:v>97.573006961162832</c:v>
                      </c:pt>
                      <c:pt idx="15">
                        <c:v>93.790254605990398</c:v>
                      </c:pt>
                      <c:pt idx="16">
                        <c:v>93.436320221811982</c:v>
                      </c:pt>
                      <c:pt idx="17">
                        <c:v>94.799790178654163</c:v>
                      </c:pt>
                      <c:pt idx="18">
                        <c:v>91.717663999277818</c:v>
                      </c:pt>
                      <c:pt idx="19">
                        <c:v>91.919522259897747</c:v>
                      </c:pt>
                      <c:pt idx="20">
                        <c:v>94.169458676523234</c:v>
                      </c:pt>
                      <c:pt idx="21">
                        <c:v>94.046890316247655</c:v>
                      </c:pt>
                      <c:pt idx="22">
                        <c:v>94.94336572139936</c:v>
                      </c:pt>
                      <c:pt idx="23">
                        <c:v>97.845147681969735</c:v>
                      </c:pt>
                      <c:pt idx="24">
                        <c:v>97.554247058678342</c:v>
                      </c:pt>
                      <c:pt idx="25">
                        <c:v>95.5892083408189</c:v>
                      </c:pt>
                      <c:pt idx="26">
                        <c:v>95.5892083408189</c:v>
                      </c:pt>
                      <c:pt idx="27">
                        <c:v>94.751915865543964</c:v>
                      </c:pt>
                      <c:pt idx="28">
                        <c:v>95.751909964484852</c:v>
                      </c:pt>
                      <c:pt idx="29">
                        <c:v>95.903593295352081</c:v>
                      </c:pt>
                      <c:pt idx="30">
                        <c:v>97.686558402742364</c:v>
                      </c:pt>
                      <c:pt idx="31">
                        <c:v>97.605452034454558</c:v>
                      </c:pt>
                      <c:pt idx="32">
                        <c:v>96.480308951474512</c:v>
                      </c:pt>
                      <c:pt idx="33">
                        <c:v>95.58845667691736</c:v>
                      </c:pt>
                      <c:pt idx="34">
                        <c:v>95.162428244215718</c:v>
                      </c:pt>
                      <c:pt idx="35">
                        <c:v>94.877070960671603</c:v>
                      </c:pt>
                      <c:pt idx="36">
                        <c:v>96.698829258680306</c:v>
                      </c:pt>
                      <c:pt idx="37">
                        <c:v>95.89008167839286</c:v>
                      </c:pt>
                      <c:pt idx="38">
                        <c:v>98.539360820958379</c:v>
                      </c:pt>
                      <c:pt idx="39">
                        <c:v>99.120329794766789</c:v>
                      </c:pt>
                      <c:pt idx="40">
                        <c:v>100.09779230993139</c:v>
                      </c:pt>
                      <c:pt idx="41">
                        <c:v>99.163632968793863</c:v>
                      </c:pt>
                      <c:pt idx="42">
                        <c:v>99.294049711231196</c:v>
                      </c:pt>
                      <c:pt idx="43">
                        <c:v>98.14787837227793</c:v>
                      </c:pt>
                      <c:pt idx="44">
                        <c:v>100.7150611501977</c:v>
                      </c:pt>
                      <c:pt idx="45">
                        <c:v>101.93707109904034</c:v>
                      </c:pt>
                      <c:pt idx="46">
                        <c:v>103.38536854873669</c:v>
                      </c:pt>
                      <c:pt idx="47">
                        <c:v>103.09350295580228</c:v>
                      </c:pt>
                      <c:pt idx="48">
                        <c:v>103.09350295580228</c:v>
                      </c:pt>
                      <c:pt idx="49">
                        <c:v>103.09350295580228</c:v>
                      </c:pt>
                      <c:pt idx="50">
                        <c:v>103.01336423530154</c:v>
                      </c:pt>
                      <c:pt idx="51">
                        <c:v>103.01336423530154</c:v>
                      </c:pt>
                      <c:pt idx="52">
                        <c:v>102.88587997182547</c:v>
                      </c:pt>
                      <c:pt idx="53">
                        <c:v>102.88587997182547</c:v>
                      </c:pt>
                      <c:pt idx="54">
                        <c:v>102.88587997182547</c:v>
                      </c:pt>
                      <c:pt idx="55">
                        <c:v>102.81329666282339</c:v>
                      </c:pt>
                      <c:pt idx="56">
                        <c:v>104.59426650254578</c:v>
                      </c:pt>
                      <c:pt idx="57">
                        <c:v>104.59426650254578</c:v>
                      </c:pt>
                      <c:pt idx="58">
                        <c:v>104.79045184669529</c:v>
                      </c:pt>
                      <c:pt idx="59">
                        <c:v>104.03200004308198</c:v>
                      </c:pt>
                      <c:pt idx="60">
                        <c:v>104.03200004308198</c:v>
                      </c:pt>
                      <c:pt idx="61">
                        <c:v>102.68998712394557</c:v>
                      </c:pt>
                      <c:pt idx="62">
                        <c:v>102.68998712394557</c:v>
                      </c:pt>
                      <c:pt idx="63">
                        <c:v>102.46018103438604</c:v>
                      </c:pt>
                      <c:pt idx="64">
                        <c:v>102.75897136163937</c:v>
                      </c:pt>
                      <c:pt idx="65">
                        <c:v>102.75897136163937</c:v>
                      </c:pt>
                      <c:pt idx="66">
                        <c:v>102.75897136163937</c:v>
                      </c:pt>
                      <c:pt idx="67">
                        <c:v>102.75897136163937</c:v>
                      </c:pt>
                      <c:pt idx="68">
                        <c:v>102.75897136163937</c:v>
                      </c:pt>
                      <c:pt idx="69">
                        <c:v>102.75897136163937</c:v>
                      </c:pt>
                      <c:pt idx="70">
                        <c:v>102.75897136163937</c:v>
                      </c:pt>
                      <c:pt idx="71">
                        <c:v>102.75897136163937</c:v>
                      </c:pt>
                      <c:pt idx="72">
                        <c:v>102.3381675183133</c:v>
                      </c:pt>
                      <c:pt idx="73">
                        <c:v>104.21515352636905</c:v>
                      </c:pt>
                      <c:pt idx="74">
                        <c:v>104.90409092174812</c:v>
                      </c:pt>
                      <c:pt idx="75">
                        <c:v>106.50612848178763</c:v>
                      </c:pt>
                      <c:pt idx="76">
                        <c:v>107.6334183972464</c:v>
                      </c:pt>
                      <c:pt idx="77">
                        <c:v>102.97971389701782</c:v>
                      </c:pt>
                      <c:pt idx="78">
                        <c:v>103.3285074325301</c:v>
                      </c:pt>
                      <c:pt idx="79">
                        <c:v>103.3285074325301</c:v>
                      </c:pt>
                      <c:pt idx="80">
                        <c:v>102.5863882368871</c:v>
                      </c:pt>
                      <c:pt idx="81">
                        <c:v>103.28983343314736</c:v>
                      </c:pt>
                      <c:pt idx="82">
                        <c:v>102.12553978177961</c:v>
                      </c:pt>
                      <c:pt idx="83">
                        <c:v>100.37750863362811</c:v>
                      </c:pt>
                      <c:pt idx="84">
                        <c:v>99.531569051078733</c:v>
                      </c:pt>
                      <c:pt idx="85">
                        <c:v>97.816379441610579</c:v>
                      </c:pt>
                      <c:pt idx="86">
                        <c:v>96.804906606395335</c:v>
                      </c:pt>
                      <c:pt idx="87">
                        <c:v>96.599645373089672</c:v>
                      </c:pt>
                      <c:pt idx="88">
                        <c:v>98.499967113693742</c:v>
                      </c:pt>
                      <c:pt idx="89">
                        <c:v>96.419013677260594</c:v>
                      </c:pt>
                      <c:pt idx="90">
                        <c:v>94.966297731550739</c:v>
                      </c:pt>
                      <c:pt idx="91">
                        <c:v>97.424395406069138</c:v>
                      </c:pt>
                      <c:pt idx="92">
                        <c:v>100.40399395405464</c:v>
                      </c:pt>
                      <c:pt idx="93">
                        <c:v>100.20138383924868</c:v>
                      </c:pt>
                      <c:pt idx="94">
                        <c:v>99.174812560870521</c:v>
                      </c:pt>
                      <c:pt idx="95">
                        <c:v>96.397559015840869</c:v>
                      </c:pt>
                      <c:pt idx="96">
                        <c:v>95.051579687386948</c:v>
                      </c:pt>
                      <c:pt idx="97">
                        <c:v>94.738786501275285</c:v>
                      </c:pt>
                      <c:pt idx="98">
                        <c:v>97.198739958743616</c:v>
                      </c:pt>
                      <c:pt idx="99">
                        <c:v>94.898758871234392</c:v>
                      </c:pt>
                      <c:pt idx="100">
                        <c:v>97.411682969555798</c:v>
                      </c:pt>
                      <c:pt idx="101">
                        <c:v>98.524861763020439</c:v>
                      </c:pt>
                      <c:pt idx="102">
                        <c:v>97.867494299513695</c:v>
                      </c:pt>
                      <c:pt idx="103">
                        <c:v>97.089358689130492</c:v>
                      </c:pt>
                      <c:pt idx="104">
                        <c:v>99.392786230689481</c:v>
                      </c:pt>
                      <c:pt idx="105">
                        <c:v>100.57376899632003</c:v>
                      </c:pt>
                      <c:pt idx="106">
                        <c:v>102.20976775635869</c:v>
                      </c:pt>
                      <c:pt idx="107">
                        <c:v>101.45467101235252</c:v>
                      </c:pt>
                      <c:pt idx="108">
                        <c:v>100.83756175318553</c:v>
                      </c:pt>
                      <c:pt idx="109">
                        <c:v>100.83756175318553</c:v>
                      </c:pt>
                      <c:pt idx="110">
                        <c:v>100.08587781864642</c:v>
                      </c:pt>
                      <c:pt idx="111">
                        <c:v>100.08587781864642</c:v>
                      </c:pt>
                      <c:pt idx="112">
                        <c:v>100.08587781864642</c:v>
                      </c:pt>
                      <c:pt idx="113">
                        <c:v>100.08587781864642</c:v>
                      </c:pt>
                      <c:pt idx="114">
                        <c:v>101.44891983202086</c:v>
                      </c:pt>
                      <c:pt idx="115">
                        <c:v>102.42424791314623</c:v>
                      </c:pt>
                      <c:pt idx="116">
                        <c:v>102.99760787333689</c:v>
                      </c:pt>
                      <c:pt idx="117">
                        <c:v>100.85753522033094</c:v>
                      </c:pt>
                      <c:pt idx="118">
                        <c:v>106.44852067912545</c:v>
                      </c:pt>
                      <c:pt idx="119">
                        <c:v>106.47219445609454</c:v>
                      </c:pt>
                      <c:pt idx="120">
                        <c:v>106.47219445609454</c:v>
                      </c:pt>
                      <c:pt idx="121">
                        <c:v>106.47219445609454</c:v>
                      </c:pt>
                      <c:pt idx="122">
                        <c:v>106.14326747441221</c:v>
                      </c:pt>
                      <c:pt idx="123">
                        <c:v>106.64835890675828</c:v>
                      </c:pt>
                      <c:pt idx="124">
                        <c:v>106.64835890675828</c:v>
                      </c:pt>
                      <c:pt idx="125">
                        <c:v>108.09664233320251</c:v>
                      </c:pt>
                      <c:pt idx="126">
                        <c:v>108.73600037052933</c:v>
                      </c:pt>
                      <c:pt idx="127">
                        <c:v>108.70522327655073</c:v>
                      </c:pt>
                      <c:pt idx="128">
                        <c:v>107.02635883760354</c:v>
                      </c:pt>
                      <c:pt idx="129">
                        <c:v>106.85598728674159</c:v>
                      </c:pt>
                      <c:pt idx="130">
                        <c:v>106.85598728674159</c:v>
                      </c:pt>
                      <c:pt idx="131">
                        <c:v>106.76327548262412</c:v>
                      </c:pt>
                      <c:pt idx="132">
                        <c:v>106.63572961582855</c:v>
                      </c:pt>
                      <c:pt idx="133">
                        <c:v>106.63572961582855</c:v>
                      </c:pt>
                      <c:pt idx="134">
                        <c:v>106.63572961582855</c:v>
                      </c:pt>
                      <c:pt idx="135">
                        <c:v>106.63572961582855</c:v>
                      </c:pt>
                      <c:pt idx="136">
                        <c:v>107.43782032287803</c:v>
                      </c:pt>
                      <c:pt idx="137">
                        <c:v>107.43782032287803</c:v>
                      </c:pt>
                      <c:pt idx="138">
                        <c:v>107.43782032287803</c:v>
                      </c:pt>
                      <c:pt idx="139">
                        <c:v>107.43782032287803</c:v>
                      </c:pt>
                      <c:pt idx="140">
                        <c:v>107.43782032287803</c:v>
                      </c:pt>
                      <c:pt idx="141">
                        <c:v>107.43782032287803</c:v>
                      </c:pt>
                      <c:pt idx="142">
                        <c:v>107.43782032287803</c:v>
                      </c:pt>
                      <c:pt idx="143">
                        <c:v>106.47007243711558</c:v>
                      </c:pt>
                      <c:pt idx="144">
                        <c:v>106.47007243711558</c:v>
                      </c:pt>
                      <c:pt idx="145">
                        <c:v>108.05306881428731</c:v>
                      </c:pt>
                      <c:pt idx="146">
                        <c:v>106.49151832631607</c:v>
                      </c:pt>
                      <c:pt idx="147">
                        <c:v>107.11642147392783</c:v>
                      </c:pt>
                      <c:pt idx="148">
                        <c:v>107.11642147392783</c:v>
                      </c:pt>
                      <c:pt idx="149">
                        <c:v>105.82881371297678</c:v>
                      </c:pt>
                      <c:pt idx="150">
                        <c:v>107.67672572679685</c:v>
                      </c:pt>
                      <c:pt idx="151">
                        <c:v>107.40314689538314</c:v>
                      </c:pt>
                      <c:pt idx="152">
                        <c:v>106.9734753564429</c:v>
                      </c:pt>
                      <c:pt idx="153">
                        <c:v>107.77994523946536</c:v>
                      </c:pt>
                      <c:pt idx="154">
                        <c:v>106.52479077507412</c:v>
                      </c:pt>
                      <c:pt idx="155">
                        <c:v>108.95790019537436</c:v>
                      </c:pt>
                      <c:pt idx="156">
                        <c:v>108.87426056512072</c:v>
                      </c:pt>
                      <c:pt idx="157">
                        <c:v>109.63401054036474</c:v>
                      </c:pt>
                      <c:pt idx="158">
                        <c:v>111.04274449403017</c:v>
                      </c:pt>
                      <c:pt idx="159">
                        <c:v>111.42205605636477</c:v>
                      </c:pt>
                      <c:pt idx="160">
                        <c:v>111.86739423299572</c:v>
                      </c:pt>
                      <c:pt idx="161">
                        <c:v>111.64024847466865</c:v>
                      </c:pt>
                      <c:pt idx="162">
                        <c:v>111.64024847466865</c:v>
                      </c:pt>
                      <c:pt idx="163">
                        <c:v>110.78750114965395</c:v>
                      </c:pt>
                      <c:pt idx="164">
                        <c:v>112.88342352728506</c:v>
                      </c:pt>
                      <c:pt idx="165">
                        <c:v>114.2246304251501</c:v>
                      </c:pt>
                      <c:pt idx="166">
                        <c:v>114.14335924355731</c:v>
                      </c:pt>
                      <c:pt idx="167">
                        <c:v>114.12261653481109</c:v>
                      </c:pt>
                      <c:pt idx="168">
                        <c:v>115.37886157514585</c:v>
                      </c:pt>
                      <c:pt idx="169">
                        <c:v>115.66671348618513</c:v>
                      </c:pt>
                      <c:pt idx="170">
                        <c:v>114.1666618384332</c:v>
                      </c:pt>
                      <c:pt idx="171">
                        <c:v>115.83834379199835</c:v>
                      </c:pt>
                      <c:pt idx="172">
                        <c:v>117.04912136975028</c:v>
                      </c:pt>
                      <c:pt idx="173">
                        <c:v>118.76967009268276</c:v>
                      </c:pt>
                      <c:pt idx="174">
                        <c:v>117.53985639693765</c:v>
                      </c:pt>
                      <c:pt idx="175">
                        <c:v>117.53985639693765</c:v>
                      </c:pt>
                      <c:pt idx="176">
                        <c:v>119.05288944409776</c:v>
                      </c:pt>
                      <c:pt idx="177">
                        <c:v>117.7336971780764</c:v>
                      </c:pt>
                      <c:pt idx="178">
                        <c:v>116.69413262874279</c:v>
                      </c:pt>
                      <c:pt idx="179">
                        <c:v>116.95030679755058</c:v>
                      </c:pt>
                      <c:pt idx="180">
                        <c:v>118.28922517259237</c:v>
                      </c:pt>
                      <c:pt idx="181">
                        <c:v>118.28922517259237</c:v>
                      </c:pt>
                      <c:pt idx="182">
                        <c:v>118.28922517259237</c:v>
                      </c:pt>
                      <c:pt idx="183">
                        <c:v>118.28922517259237</c:v>
                      </c:pt>
                      <c:pt idx="184">
                        <c:v>118.28922517259237</c:v>
                      </c:pt>
                      <c:pt idx="185">
                        <c:v>118.28922517259237</c:v>
                      </c:pt>
                      <c:pt idx="186">
                        <c:v>118.28922517259237</c:v>
                      </c:pt>
                      <c:pt idx="187">
                        <c:v>118.28922517259237</c:v>
                      </c:pt>
                      <c:pt idx="188">
                        <c:v>118.28922517259237</c:v>
                      </c:pt>
                      <c:pt idx="189">
                        <c:v>118.28922517259237</c:v>
                      </c:pt>
                      <c:pt idx="190">
                        <c:v>118.28922517259237</c:v>
                      </c:pt>
                      <c:pt idx="191">
                        <c:v>117.73027725526146</c:v>
                      </c:pt>
                      <c:pt idx="192">
                        <c:v>118.6229310673031</c:v>
                      </c:pt>
                      <c:pt idx="193">
                        <c:v>118.6229310673031</c:v>
                      </c:pt>
                      <c:pt idx="194">
                        <c:v>118.70444480367246</c:v>
                      </c:pt>
                      <c:pt idx="195">
                        <c:v>116.8850713795355</c:v>
                      </c:pt>
                      <c:pt idx="196">
                        <c:v>116.8850713795355</c:v>
                      </c:pt>
                      <c:pt idx="197">
                        <c:v>116.8850713795355</c:v>
                      </c:pt>
                      <c:pt idx="198">
                        <c:v>115.19279313254025</c:v>
                      </c:pt>
                      <c:pt idx="199">
                        <c:v>115.01887954562029</c:v>
                      </c:pt>
                      <c:pt idx="200">
                        <c:v>116.91400599766098</c:v>
                      </c:pt>
                      <c:pt idx="201">
                        <c:v>116.09784293462229</c:v>
                      </c:pt>
                      <c:pt idx="202">
                        <c:v>118.13675397403978</c:v>
                      </c:pt>
                      <c:pt idx="203">
                        <c:v>116.83495105687287</c:v>
                      </c:pt>
                      <c:pt idx="204">
                        <c:v>117.87693231880706</c:v>
                      </c:pt>
                      <c:pt idx="205">
                        <c:v>119.40723351024607</c:v>
                      </c:pt>
                      <c:pt idx="206">
                        <c:v>117.44140550452784</c:v>
                      </c:pt>
                      <c:pt idx="207">
                        <c:v>117.79191275374407</c:v>
                      </c:pt>
                      <c:pt idx="208">
                        <c:v>118.45623643764971</c:v>
                      </c:pt>
                      <c:pt idx="209">
                        <c:v>118.65132844629342</c:v>
                      </c:pt>
                      <c:pt idx="210">
                        <c:v>118.4645898247603</c:v>
                      </c:pt>
                      <c:pt idx="211">
                        <c:v>120.15120204283491</c:v>
                      </c:pt>
                      <c:pt idx="212">
                        <c:v>120.83789852988201</c:v>
                      </c:pt>
                      <c:pt idx="213">
                        <c:v>122.58237998420734</c:v>
                      </c:pt>
                      <c:pt idx="214">
                        <c:v>123.03579338849811</c:v>
                      </c:pt>
                      <c:pt idx="215">
                        <c:v>123.03579338849811</c:v>
                      </c:pt>
                      <c:pt idx="216">
                        <c:v>122.72914260277035</c:v>
                      </c:pt>
                      <c:pt idx="217">
                        <c:v>123.16841022058486</c:v>
                      </c:pt>
                      <c:pt idx="218">
                        <c:v>123.29112327687726</c:v>
                      </c:pt>
                      <c:pt idx="219">
                        <c:v>123.28602488342098</c:v>
                      </c:pt>
                      <c:pt idx="220">
                        <c:v>122.77625146529505</c:v>
                      </c:pt>
                      <c:pt idx="221">
                        <c:v>124.40459482706035</c:v>
                      </c:pt>
                      <c:pt idx="222">
                        <c:v>124.14715525863036</c:v>
                      </c:pt>
                      <c:pt idx="223">
                        <c:v>124.14715525863036</c:v>
                      </c:pt>
                      <c:pt idx="224">
                        <c:v>124.25332842549493</c:v>
                      </c:pt>
                      <c:pt idx="225">
                        <c:v>124.25332842549493</c:v>
                      </c:pt>
                      <c:pt idx="226">
                        <c:v>124.25332842549493</c:v>
                      </c:pt>
                      <c:pt idx="227">
                        <c:v>124.36555265089635</c:v>
                      </c:pt>
                      <c:pt idx="228">
                        <c:v>124.47145976451317</c:v>
                      </c:pt>
                      <c:pt idx="229">
                        <c:v>124.47145976451317</c:v>
                      </c:pt>
                      <c:pt idx="230">
                        <c:v>123.99334158683261</c:v>
                      </c:pt>
                      <c:pt idx="231">
                        <c:v>123.99334158683261</c:v>
                      </c:pt>
                      <c:pt idx="232">
                        <c:v>123.99334158683261</c:v>
                      </c:pt>
                      <c:pt idx="233">
                        <c:v>123.99334158683261</c:v>
                      </c:pt>
                      <c:pt idx="234">
                        <c:v>123.99334158683261</c:v>
                      </c:pt>
                      <c:pt idx="235">
                        <c:v>123.99334158683261</c:v>
                      </c:pt>
                      <c:pt idx="236">
                        <c:v>123.99334158683261</c:v>
                      </c:pt>
                      <c:pt idx="237">
                        <c:v>123.99334158683261</c:v>
                      </c:pt>
                      <c:pt idx="238">
                        <c:v>123.99334158683261</c:v>
                      </c:pt>
                      <c:pt idx="239">
                        <c:v>123.99334158683261</c:v>
                      </c:pt>
                      <c:pt idx="240">
                        <c:v>124.54932342340147</c:v>
                      </c:pt>
                      <c:pt idx="241">
                        <c:v>124.33801005294252</c:v>
                      </c:pt>
                      <c:pt idx="242">
                        <c:v>124.14114483183054</c:v>
                      </c:pt>
                      <c:pt idx="243">
                        <c:v>124.50837475190542</c:v>
                      </c:pt>
                      <c:pt idx="244">
                        <c:v>123.71429976043189</c:v>
                      </c:pt>
                      <c:pt idx="245">
                        <c:v>123.71429976043189</c:v>
                      </c:pt>
                      <c:pt idx="246">
                        <c:v>123.71429976043189</c:v>
                      </c:pt>
                      <c:pt idx="247">
                        <c:v>123.71429976043189</c:v>
                      </c:pt>
                      <c:pt idx="248">
                        <c:v>123.73347976934042</c:v>
                      </c:pt>
                      <c:pt idx="249">
                        <c:v>122.34493934980142</c:v>
                      </c:pt>
                      <c:pt idx="250">
                        <c:v>121.44954563564718</c:v>
                      </c:pt>
                      <c:pt idx="251">
                        <c:v>122.51314990125827</c:v>
                      </c:pt>
                      <c:pt idx="252">
                        <c:v>124.11183462576561</c:v>
                      </c:pt>
                      <c:pt idx="253">
                        <c:v>124.11183462576561</c:v>
                      </c:pt>
                      <c:pt idx="254">
                        <c:v>123.35368206804374</c:v>
                      </c:pt>
                      <c:pt idx="255">
                        <c:v>124.56926519981238</c:v>
                      </c:pt>
                      <c:pt idx="256">
                        <c:v>126.3798078055365</c:v>
                      </c:pt>
                      <c:pt idx="257">
                        <c:v>126.3798078055365</c:v>
                      </c:pt>
                      <c:pt idx="258">
                        <c:v>126.3798078055365</c:v>
                      </c:pt>
                      <c:pt idx="259">
                        <c:v>126.3798078055365</c:v>
                      </c:pt>
                      <c:pt idx="260">
                        <c:v>126.3798078055365</c:v>
                      </c:pt>
                      <c:pt idx="261">
                        <c:v>126.3798078055365</c:v>
                      </c:pt>
                      <c:pt idx="262">
                        <c:v>126.3798078055365</c:v>
                      </c:pt>
                      <c:pt idx="263">
                        <c:v>126.3798078055365</c:v>
                      </c:pt>
                      <c:pt idx="264">
                        <c:v>126.48336664601476</c:v>
                      </c:pt>
                      <c:pt idx="265">
                        <c:v>128.02369846641801</c:v>
                      </c:pt>
                      <c:pt idx="266">
                        <c:v>128.02369846641801</c:v>
                      </c:pt>
                      <c:pt idx="267">
                        <c:v>128.02369846641801</c:v>
                      </c:pt>
                      <c:pt idx="268">
                        <c:v>127.3521781186641</c:v>
                      </c:pt>
                      <c:pt idx="269">
                        <c:v>127.8247563793021</c:v>
                      </c:pt>
                      <c:pt idx="270">
                        <c:v>126.84577101454499</c:v>
                      </c:pt>
                      <c:pt idx="271">
                        <c:v>126.27663455181928</c:v>
                      </c:pt>
                      <c:pt idx="272">
                        <c:v>127.72324136141171</c:v>
                      </c:pt>
                      <c:pt idx="273">
                        <c:v>127.67801753907383</c:v>
                      </c:pt>
                      <c:pt idx="274">
                        <c:v>127.67801753907383</c:v>
                      </c:pt>
                      <c:pt idx="275">
                        <c:v>127.67801753907383</c:v>
                      </c:pt>
                      <c:pt idx="276">
                        <c:v>127.67801753907383</c:v>
                      </c:pt>
                      <c:pt idx="277">
                        <c:v>127.67801753907383</c:v>
                      </c:pt>
                      <c:pt idx="278">
                        <c:v>127.67801753907383</c:v>
                      </c:pt>
                      <c:pt idx="279">
                        <c:v>127.67801753907383</c:v>
                      </c:pt>
                      <c:pt idx="280">
                        <c:v>127.67801753907383</c:v>
                      </c:pt>
                      <c:pt idx="281">
                        <c:v>127.67801753907383</c:v>
                      </c:pt>
                      <c:pt idx="282">
                        <c:v>127.67801753907383</c:v>
                      </c:pt>
                      <c:pt idx="283">
                        <c:v>127.67801753907383</c:v>
                      </c:pt>
                      <c:pt idx="284">
                        <c:v>127.67801753907383</c:v>
                      </c:pt>
                      <c:pt idx="285">
                        <c:v>128.17026513538633</c:v>
                      </c:pt>
                      <c:pt idx="286">
                        <c:v>128.17026513538633</c:v>
                      </c:pt>
                      <c:pt idx="287">
                        <c:v>128.17026513538633</c:v>
                      </c:pt>
                      <c:pt idx="288">
                        <c:v>127.30423195551714</c:v>
                      </c:pt>
                      <c:pt idx="289">
                        <c:v>127.30423195551714</c:v>
                      </c:pt>
                      <c:pt idx="290">
                        <c:v>127.30423195551714</c:v>
                      </c:pt>
                      <c:pt idx="291">
                        <c:v>127.66255178474269</c:v>
                      </c:pt>
                      <c:pt idx="292">
                        <c:v>127.66255178474269</c:v>
                      </c:pt>
                      <c:pt idx="293">
                        <c:v>127.66255178474269</c:v>
                      </c:pt>
                      <c:pt idx="294">
                        <c:v>128.92358240204931</c:v>
                      </c:pt>
                      <c:pt idx="295">
                        <c:v>129.11293413586131</c:v>
                      </c:pt>
                      <c:pt idx="296">
                        <c:v>129.11293413586131</c:v>
                      </c:pt>
                      <c:pt idx="297">
                        <c:v>127.3260703468309</c:v>
                      </c:pt>
                      <c:pt idx="298">
                        <c:v>127.00164685038283</c:v>
                      </c:pt>
                      <c:pt idx="299">
                        <c:v>126.32852870426223</c:v>
                      </c:pt>
                      <c:pt idx="300">
                        <c:v>127.46852906796991</c:v>
                      </c:pt>
                      <c:pt idx="301">
                        <c:v>127.46852906796991</c:v>
                      </c:pt>
                      <c:pt idx="302">
                        <c:v>127.46852906796991</c:v>
                      </c:pt>
                      <c:pt idx="303">
                        <c:v>127.46852906796991</c:v>
                      </c:pt>
                      <c:pt idx="304">
                        <c:v>127.46852906796991</c:v>
                      </c:pt>
                      <c:pt idx="305">
                        <c:v>127.46852906796991</c:v>
                      </c:pt>
                      <c:pt idx="306">
                        <c:v>127.46852906796991</c:v>
                      </c:pt>
                      <c:pt idx="307">
                        <c:v>127.46852906796991</c:v>
                      </c:pt>
                      <c:pt idx="308">
                        <c:v>127.46852906796991</c:v>
                      </c:pt>
                      <c:pt idx="309">
                        <c:v>127.44957362759722</c:v>
                      </c:pt>
                      <c:pt idx="310">
                        <c:v>128.32632327122161</c:v>
                      </c:pt>
                      <c:pt idx="311">
                        <c:v>127.96990117790274</c:v>
                      </c:pt>
                      <c:pt idx="312">
                        <c:v>129.38331337567007</c:v>
                      </c:pt>
                      <c:pt idx="313">
                        <c:v>127.64207602242641</c:v>
                      </c:pt>
                      <c:pt idx="314">
                        <c:v>128.49957115411704</c:v>
                      </c:pt>
                      <c:pt idx="315">
                        <c:v>129.30457210608282</c:v>
                      </c:pt>
                      <c:pt idx="316">
                        <c:v>131.18056255985721</c:v>
                      </c:pt>
                      <c:pt idx="317">
                        <c:v>131.68340154458977</c:v>
                      </c:pt>
                      <c:pt idx="318">
                        <c:v>131.47311151262645</c:v>
                      </c:pt>
                      <c:pt idx="319">
                        <c:v>131.70964863445218</c:v>
                      </c:pt>
                      <c:pt idx="320">
                        <c:v>131.15723497809125</c:v>
                      </c:pt>
                      <c:pt idx="321">
                        <c:v>130.24285928377964</c:v>
                      </c:pt>
                      <c:pt idx="322">
                        <c:v>129.82461482633016</c:v>
                      </c:pt>
                      <c:pt idx="323">
                        <c:v>130.00982557166964</c:v>
                      </c:pt>
                      <c:pt idx="324">
                        <c:v>130.88394053725577</c:v>
                      </c:pt>
                      <c:pt idx="325">
                        <c:v>130.13844058444633</c:v>
                      </c:pt>
                      <c:pt idx="326">
                        <c:v>130.30002467645878</c:v>
                      </c:pt>
                      <c:pt idx="327">
                        <c:v>131.39844331287131</c:v>
                      </c:pt>
                      <c:pt idx="328">
                        <c:v>129.800689101442</c:v>
                      </c:pt>
                      <c:pt idx="329">
                        <c:v>129.89431274156979</c:v>
                      </c:pt>
                      <c:pt idx="330">
                        <c:v>129.61490869598612</c:v>
                      </c:pt>
                      <c:pt idx="331">
                        <c:v>129.61490869598612</c:v>
                      </c:pt>
                      <c:pt idx="332">
                        <c:v>129.61490869598612</c:v>
                      </c:pt>
                      <c:pt idx="333">
                        <c:v>129.61490869598612</c:v>
                      </c:pt>
                      <c:pt idx="334">
                        <c:v>129.61490869598612</c:v>
                      </c:pt>
                      <c:pt idx="335">
                        <c:v>129.61490869598612</c:v>
                      </c:pt>
                      <c:pt idx="336">
                        <c:v>129.64463121703233</c:v>
                      </c:pt>
                      <c:pt idx="337">
                        <c:v>130.40864958313776</c:v>
                      </c:pt>
                      <c:pt idx="338">
                        <c:v>130.0552966423493</c:v>
                      </c:pt>
                      <c:pt idx="339">
                        <c:v>130.06561881333545</c:v>
                      </c:pt>
                      <c:pt idx="340">
                        <c:v>128.27798762600804</c:v>
                      </c:pt>
                      <c:pt idx="341">
                        <c:v>129.31829067205265</c:v>
                      </c:pt>
                      <c:pt idx="342">
                        <c:v>129.14965572080547</c:v>
                      </c:pt>
                      <c:pt idx="343">
                        <c:v>130.67554508602495</c:v>
                      </c:pt>
                      <c:pt idx="344">
                        <c:v>132.18415184932073</c:v>
                      </c:pt>
                      <c:pt idx="345">
                        <c:v>132.75161949329103</c:v>
                      </c:pt>
                      <c:pt idx="346">
                        <c:v>131.92239521778529</c:v>
                      </c:pt>
                      <c:pt idx="347">
                        <c:v>131.260295331919</c:v>
                      </c:pt>
                      <c:pt idx="348">
                        <c:v>132.65091538610906</c:v>
                      </c:pt>
                      <c:pt idx="349">
                        <c:v>132.63788308988552</c:v>
                      </c:pt>
                      <c:pt idx="350">
                        <c:v>130.86055926411674</c:v>
                      </c:pt>
                      <c:pt idx="351">
                        <c:v>129.75048900499357</c:v>
                      </c:pt>
                      <c:pt idx="352">
                        <c:v>128.11754228818316</c:v>
                      </c:pt>
                      <c:pt idx="353">
                        <c:v>127.90159121598799</c:v>
                      </c:pt>
                      <c:pt idx="354">
                        <c:v>128.83089760271955</c:v>
                      </c:pt>
                      <c:pt idx="355">
                        <c:v>126.9835103753217</c:v>
                      </c:pt>
                      <c:pt idx="356">
                        <c:v>125.4809754773119</c:v>
                      </c:pt>
                      <c:pt idx="357">
                        <c:v>124.87863163151609</c:v>
                      </c:pt>
                      <c:pt idx="358">
                        <c:v>126.37842678543343</c:v>
                      </c:pt>
                      <c:pt idx="359">
                        <c:v>127.19672170342442</c:v>
                      </c:pt>
                      <c:pt idx="360">
                        <c:v>128.53305039630143</c:v>
                      </c:pt>
                      <c:pt idx="361">
                        <c:v>130.95699825617103</c:v>
                      </c:pt>
                      <c:pt idx="362">
                        <c:v>132.18717297253619</c:v>
                      </c:pt>
                      <c:pt idx="363">
                        <c:v>132.41889608504735</c:v>
                      </c:pt>
                      <c:pt idx="364">
                        <c:v>132.41889608504735</c:v>
                      </c:pt>
                      <c:pt idx="365">
                        <c:v>132.55196590238515</c:v>
                      </c:pt>
                      <c:pt idx="366">
                        <c:v>131.48043711023874</c:v>
                      </c:pt>
                      <c:pt idx="367">
                        <c:v>133.42208095147637</c:v>
                      </c:pt>
                      <c:pt idx="368">
                        <c:v>135.96710950768519</c:v>
                      </c:pt>
                      <c:pt idx="369">
                        <c:v>136.18425062344761</c:v>
                      </c:pt>
                      <c:pt idx="370">
                        <c:v>136.34636808596392</c:v>
                      </c:pt>
                      <c:pt idx="371">
                        <c:v>136.52117081904876</c:v>
                      </c:pt>
                      <c:pt idx="372">
                        <c:v>137.5301002375746</c:v>
                      </c:pt>
                      <c:pt idx="373">
                        <c:v>137.5301002375746</c:v>
                      </c:pt>
                      <c:pt idx="374">
                        <c:v>137.5301002375746</c:v>
                      </c:pt>
                      <c:pt idx="375">
                        <c:v>137.61218833294788</c:v>
                      </c:pt>
                      <c:pt idx="376">
                        <c:v>137.61218833294788</c:v>
                      </c:pt>
                      <c:pt idx="377">
                        <c:v>137.74706458876989</c:v>
                      </c:pt>
                      <c:pt idx="378">
                        <c:v>137.74706458876989</c:v>
                      </c:pt>
                      <c:pt idx="379">
                        <c:v>137.74706458876989</c:v>
                      </c:pt>
                      <c:pt idx="380">
                        <c:v>137.74706458876989</c:v>
                      </c:pt>
                      <c:pt idx="381">
                        <c:v>137.74706458876989</c:v>
                      </c:pt>
                      <c:pt idx="382">
                        <c:v>137.74706458876989</c:v>
                      </c:pt>
                      <c:pt idx="383">
                        <c:v>137.74706458876989</c:v>
                      </c:pt>
                      <c:pt idx="384">
                        <c:v>137.74706458876989</c:v>
                      </c:pt>
                      <c:pt idx="385">
                        <c:v>138.3112073983838</c:v>
                      </c:pt>
                      <c:pt idx="386">
                        <c:v>138.8540089416052</c:v>
                      </c:pt>
                      <c:pt idx="387">
                        <c:v>139.4926481718428</c:v>
                      </c:pt>
                      <c:pt idx="388">
                        <c:v>139.4926481718428</c:v>
                      </c:pt>
                      <c:pt idx="389">
                        <c:v>139.4926481718428</c:v>
                      </c:pt>
                      <c:pt idx="390">
                        <c:v>139.4926481718428</c:v>
                      </c:pt>
                      <c:pt idx="391">
                        <c:v>139.4926481718428</c:v>
                      </c:pt>
                      <c:pt idx="392">
                        <c:v>139.4926481718428</c:v>
                      </c:pt>
                      <c:pt idx="393">
                        <c:v>139.4926481718428</c:v>
                      </c:pt>
                      <c:pt idx="394">
                        <c:v>139.4926481718428</c:v>
                      </c:pt>
                      <c:pt idx="395">
                        <c:v>139.72421413187851</c:v>
                      </c:pt>
                      <c:pt idx="396">
                        <c:v>139.72421413187851</c:v>
                      </c:pt>
                      <c:pt idx="397">
                        <c:v>139.92408371635412</c:v>
                      </c:pt>
                      <c:pt idx="398">
                        <c:v>139.97588005919971</c:v>
                      </c:pt>
                      <c:pt idx="399">
                        <c:v>139.97588005919971</c:v>
                      </c:pt>
                      <c:pt idx="400">
                        <c:v>139.97588005919971</c:v>
                      </c:pt>
                      <c:pt idx="401">
                        <c:v>139.97588005919971</c:v>
                      </c:pt>
                      <c:pt idx="402">
                        <c:v>139.49598936992365</c:v>
                      </c:pt>
                      <c:pt idx="403">
                        <c:v>139.75066526971472</c:v>
                      </c:pt>
                      <c:pt idx="404">
                        <c:v>139.75066526971472</c:v>
                      </c:pt>
                      <c:pt idx="405">
                        <c:v>139.75066526971472</c:v>
                      </c:pt>
                      <c:pt idx="406">
                        <c:v>139.75066526971472</c:v>
                      </c:pt>
                      <c:pt idx="407">
                        <c:v>139.75066526971472</c:v>
                      </c:pt>
                      <c:pt idx="408">
                        <c:v>139.75066526971472</c:v>
                      </c:pt>
                      <c:pt idx="409">
                        <c:v>139.75066526971472</c:v>
                      </c:pt>
                      <c:pt idx="410">
                        <c:v>139.75066526971472</c:v>
                      </c:pt>
                      <c:pt idx="411">
                        <c:v>139.75066526971472</c:v>
                      </c:pt>
                      <c:pt idx="412">
                        <c:v>139.75066526971472</c:v>
                      </c:pt>
                      <c:pt idx="413">
                        <c:v>139.75066526971472</c:v>
                      </c:pt>
                      <c:pt idx="414">
                        <c:v>139.75066526971472</c:v>
                      </c:pt>
                      <c:pt idx="415">
                        <c:v>139.86413280541279</c:v>
                      </c:pt>
                      <c:pt idx="416">
                        <c:v>140.59986926818493</c:v>
                      </c:pt>
                      <c:pt idx="417">
                        <c:v>140.59986926818493</c:v>
                      </c:pt>
                      <c:pt idx="418">
                        <c:v>141.66235083067707</c:v>
                      </c:pt>
                      <c:pt idx="419">
                        <c:v>141.66235083067707</c:v>
                      </c:pt>
                      <c:pt idx="420">
                        <c:v>141.66235083067707</c:v>
                      </c:pt>
                      <c:pt idx="421">
                        <c:v>141.66235083067707</c:v>
                      </c:pt>
                      <c:pt idx="422">
                        <c:v>143.1759345793414</c:v>
                      </c:pt>
                      <c:pt idx="423">
                        <c:v>143.1759345793414</c:v>
                      </c:pt>
                      <c:pt idx="424">
                        <c:v>143.1759345793414</c:v>
                      </c:pt>
                      <c:pt idx="425">
                        <c:v>143.1759345793414</c:v>
                      </c:pt>
                      <c:pt idx="426">
                        <c:v>143.1759345793414</c:v>
                      </c:pt>
                      <c:pt idx="427">
                        <c:v>143.1759345793414</c:v>
                      </c:pt>
                      <c:pt idx="428">
                        <c:v>143.1759345793414</c:v>
                      </c:pt>
                      <c:pt idx="429">
                        <c:v>143.1759345793414</c:v>
                      </c:pt>
                      <c:pt idx="430">
                        <c:v>143.1759345793414</c:v>
                      </c:pt>
                      <c:pt idx="431">
                        <c:v>143.1759345793414</c:v>
                      </c:pt>
                      <c:pt idx="432">
                        <c:v>143.1759345793414</c:v>
                      </c:pt>
                      <c:pt idx="433">
                        <c:v>143.1759345793414</c:v>
                      </c:pt>
                      <c:pt idx="434">
                        <c:v>143.1759345793414</c:v>
                      </c:pt>
                      <c:pt idx="435">
                        <c:v>146.20022326818088</c:v>
                      </c:pt>
                      <c:pt idx="436">
                        <c:v>146.20022326818088</c:v>
                      </c:pt>
                      <c:pt idx="437">
                        <c:v>146.20022326818088</c:v>
                      </c:pt>
                      <c:pt idx="438">
                        <c:v>146.20022326818088</c:v>
                      </c:pt>
                      <c:pt idx="439">
                        <c:v>146.20022326818088</c:v>
                      </c:pt>
                      <c:pt idx="440">
                        <c:v>146.20022326818088</c:v>
                      </c:pt>
                      <c:pt idx="441">
                        <c:v>147.37096964840165</c:v>
                      </c:pt>
                      <c:pt idx="442">
                        <c:v>147.37096964840165</c:v>
                      </c:pt>
                      <c:pt idx="443">
                        <c:v>147.37096964840165</c:v>
                      </c:pt>
                      <c:pt idx="444">
                        <c:v>147.37096964840165</c:v>
                      </c:pt>
                      <c:pt idx="445">
                        <c:v>148.88949897223029</c:v>
                      </c:pt>
                      <c:pt idx="446">
                        <c:v>148.88949897223029</c:v>
                      </c:pt>
                      <c:pt idx="447">
                        <c:v>148.88949897223029</c:v>
                      </c:pt>
                      <c:pt idx="448">
                        <c:v>150.55732757236908</c:v>
                      </c:pt>
                      <c:pt idx="449">
                        <c:v>150.26757552159376</c:v>
                      </c:pt>
                      <c:pt idx="450">
                        <c:v>150.26757552159376</c:v>
                      </c:pt>
                      <c:pt idx="451">
                        <c:v>150.26757552159376</c:v>
                      </c:pt>
                      <c:pt idx="452">
                        <c:v>150.26757552159376</c:v>
                      </c:pt>
                      <c:pt idx="453">
                        <c:v>150.26757552159376</c:v>
                      </c:pt>
                      <c:pt idx="454">
                        <c:v>150.26757552159376</c:v>
                      </c:pt>
                      <c:pt idx="455">
                        <c:v>150.75392184946938</c:v>
                      </c:pt>
                      <c:pt idx="456">
                        <c:v>150.54253653206058</c:v>
                      </c:pt>
                      <c:pt idx="457">
                        <c:v>150.54253653206058</c:v>
                      </c:pt>
                      <c:pt idx="458">
                        <c:v>150.54253653206058</c:v>
                      </c:pt>
                      <c:pt idx="459">
                        <c:v>150.54253653206058</c:v>
                      </c:pt>
                      <c:pt idx="460">
                        <c:v>150.54253653206058</c:v>
                      </c:pt>
                      <c:pt idx="461">
                        <c:v>150.54253653206058</c:v>
                      </c:pt>
                      <c:pt idx="462">
                        <c:v>150.54253653206058</c:v>
                      </c:pt>
                      <c:pt idx="463">
                        <c:v>150.54253653206058</c:v>
                      </c:pt>
                      <c:pt idx="464">
                        <c:v>148.68569425143482</c:v>
                      </c:pt>
                      <c:pt idx="465">
                        <c:v>148.68569425143482</c:v>
                      </c:pt>
                      <c:pt idx="466">
                        <c:v>148.68569425143482</c:v>
                      </c:pt>
                      <c:pt idx="467">
                        <c:v>148.68569425143482</c:v>
                      </c:pt>
                      <c:pt idx="468">
                        <c:v>148.68569425143482</c:v>
                      </c:pt>
                      <c:pt idx="469">
                        <c:v>148.68569425143482</c:v>
                      </c:pt>
                      <c:pt idx="470">
                        <c:v>148.68569425143482</c:v>
                      </c:pt>
                      <c:pt idx="471">
                        <c:v>148.68569425143482</c:v>
                      </c:pt>
                      <c:pt idx="472">
                        <c:v>148.68569425143482</c:v>
                      </c:pt>
                      <c:pt idx="473">
                        <c:v>148.68569425143482</c:v>
                      </c:pt>
                      <c:pt idx="474">
                        <c:v>148.35737243097455</c:v>
                      </c:pt>
                      <c:pt idx="475">
                        <c:v>148.35737243097455</c:v>
                      </c:pt>
                      <c:pt idx="476">
                        <c:v>149.65271745290036</c:v>
                      </c:pt>
                      <c:pt idx="477">
                        <c:v>151.44324880500895</c:v>
                      </c:pt>
                      <c:pt idx="478">
                        <c:v>151.47550774072869</c:v>
                      </c:pt>
                      <c:pt idx="479">
                        <c:v>150.78229062928983</c:v>
                      </c:pt>
                      <c:pt idx="480">
                        <c:v>152.32164854111753</c:v>
                      </c:pt>
                      <c:pt idx="481">
                        <c:v>152.80579508181569</c:v>
                      </c:pt>
                      <c:pt idx="482">
                        <c:v>152.80579508181569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FC-42CC-8412-AA4A2E1346E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</c15:sqref>
                        </c15:formulaRef>
                      </c:ext>
                    </c:extLst>
                    <c:strCache>
                      <c:ptCount val="1"/>
                      <c:pt idx="0">
                        <c:v>LSTM 2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Sheet1!$E$4:$E$486</c15:sqref>
                        </c15:formulaRef>
                      </c:ext>
                    </c:extLst>
                    <c:numCache>
                      <c:formatCode>m/d/yyyy</c:formatCode>
                      <c:ptCount val="483"/>
                      <c:pt idx="0">
                        <c:v>44701</c:v>
                      </c:pt>
                      <c:pt idx="1">
                        <c:v>44704</c:v>
                      </c:pt>
                      <c:pt idx="2">
                        <c:v>44705</c:v>
                      </c:pt>
                      <c:pt idx="3">
                        <c:v>44706</c:v>
                      </c:pt>
                      <c:pt idx="4">
                        <c:v>44707</c:v>
                      </c:pt>
                      <c:pt idx="5">
                        <c:v>44708</c:v>
                      </c:pt>
                      <c:pt idx="6">
                        <c:v>44712</c:v>
                      </c:pt>
                      <c:pt idx="7">
                        <c:v>44713</c:v>
                      </c:pt>
                      <c:pt idx="8">
                        <c:v>44714</c:v>
                      </c:pt>
                      <c:pt idx="9">
                        <c:v>44715</c:v>
                      </c:pt>
                      <c:pt idx="10">
                        <c:v>44718</c:v>
                      </c:pt>
                      <c:pt idx="11">
                        <c:v>44719</c:v>
                      </c:pt>
                      <c:pt idx="12">
                        <c:v>44720</c:v>
                      </c:pt>
                      <c:pt idx="13">
                        <c:v>44721</c:v>
                      </c:pt>
                      <c:pt idx="14">
                        <c:v>44722</c:v>
                      </c:pt>
                      <c:pt idx="15">
                        <c:v>44725</c:v>
                      </c:pt>
                      <c:pt idx="16">
                        <c:v>44726</c:v>
                      </c:pt>
                      <c:pt idx="17">
                        <c:v>44727</c:v>
                      </c:pt>
                      <c:pt idx="18">
                        <c:v>44728</c:v>
                      </c:pt>
                      <c:pt idx="19">
                        <c:v>44729</c:v>
                      </c:pt>
                      <c:pt idx="20">
                        <c:v>44733</c:v>
                      </c:pt>
                      <c:pt idx="21">
                        <c:v>44734</c:v>
                      </c:pt>
                      <c:pt idx="22">
                        <c:v>44735</c:v>
                      </c:pt>
                      <c:pt idx="23">
                        <c:v>44736</c:v>
                      </c:pt>
                      <c:pt idx="24">
                        <c:v>44739</c:v>
                      </c:pt>
                      <c:pt idx="25">
                        <c:v>44740</c:v>
                      </c:pt>
                      <c:pt idx="26">
                        <c:v>44741</c:v>
                      </c:pt>
                      <c:pt idx="27">
                        <c:v>44742</c:v>
                      </c:pt>
                      <c:pt idx="28">
                        <c:v>44743</c:v>
                      </c:pt>
                      <c:pt idx="29">
                        <c:v>44747</c:v>
                      </c:pt>
                      <c:pt idx="30">
                        <c:v>44749</c:v>
                      </c:pt>
                      <c:pt idx="31">
                        <c:v>44750</c:v>
                      </c:pt>
                      <c:pt idx="32">
                        <c:v>44753</c:v>
                      </c:pt>
                      <c:pt idx="33">
                        <c:v>44754</c:v>
                      </c:pt>
                      <c:pt idx="34">
                        <c:v>44755</c:v>
                      </c:pt>
                      <c:pt idx="35">
                        <c:v>44756</c:v>
                      </c:pt>
                      <c:pt idx="36">
                        <c:v>44757</c:v>
                      </c:pt>
                      <c:pt idx="37">
                        <c:v>44760</c:v>
                      </c:pt>
                      <c:pt idx="38">
                        <c:v>44761</c:v>
                      </c:pt>
                      <c:pt idx="39">
                        <c:v>44762</c:v>
                      </c:pt>
                      <c:pt idx="40">
                        <c:v>44763</c:v>
                      </c:pt>
                      <c:pt idx="41">
                        <c:v>44764</c:v>
                      </c:pt>
                      <c:pt idx="42">
                        <c:v>44767</c:v>
                      </c:pt>
                      <c:pt idx="43">
                        <c:v>44768</c:v>
                      </c:pt>
                      <c:pt idx="44">
                        <c:v>44769</c:v>
                      </c:pt>
                      <c:pt idx="45">
                        <c:v>44770</c:v>
                      </c:pt>
                      <c:pt idx="46">
                        <c:v>44771</c:v>
                      </c:pt>
                      <c:pt idx="47">
                        <c:v>44774</c:v>
                      </c:pt>
                      <c:pt idx="48">
                        <c:v>44775</c:v>
                      </c:pt>
                      <c:pt idx="49">
                        <c:v>44776</c:v>
                      </c:pt>
                      <c:pt idx="50">
                        <c:v>44777</c:v>
                      </c:pt>
                      <c:pt idx="51">
                        <c:v>44778</c:v>
                      </c:pt>
                      <c:pt idx="52">
                        <c:v>44781</c:v>
                      </c:pt>
                      <c:pt idx="53">
                        <c:v>44782</c:v>
                      </c:pt>
                      <c:pt idx="54">
                        <c:v>44783</c:v>
                      </c:pt>
                      <c:pt idx="55">
                        <c:v>44784</c:v>
                      </c:pt>
                      <c:pt idx="56">
                        <c:v>44785</c:v>
                      </c:pt>
                      <c:pt idx="57">
                        <c:v>44788</c:v>
                      </c:pt>
                      <c:pt idx="58">
                        <c:v>44789</c:v>
                      </c:pt>
                      <c:pt idx="59">
                        <c:v>44790</c:v>
                      </c:pt>
                      <c:pt idx="60">
                        <c:v>44791</c:v>
                      </c:pt>
                      <c:pt idx="61">
                        <c:v>44792</c:v>
                      </c:pt>
                      <c:pt idx="62">
                        <c:v>44795</c:v>
                      </c:pt>
                      <c:pt idx="63">
                        <c:v>44796</c:v>
                      </c:pt>
                      <c:pt idx="64">
                        <c:v>44797</c:v>
                      </c:pt>
                      <c:pt idx="65">
                        <c:v>44798</c:v>
                      </c:pt>
                      <c:pt idx="66">
                        <c:v>44799</c:v>
                      </c:pt>
                      <c:pt idx="67">
                        <c:v>44802</c:v>
                      </c:pt>
                      <c:pt idx="68">
                        <c:v>44803</c:v>
                      </c:pt>
                      <c:pt idx="69">
                        <c:v>44804</c:v>
                      </c:pt>
                      <c:pt idx="70">
                        <c:v>44805</c:v>
                      </c:pt>
                      <c:pt idx="71">
                        <c:v>44806</c:v>
                      </c:pt>
                      <c:pt idx="72">
                        <c:v>44810</c:v>
                      </c:pt>
                      <c:pt idx="73">
                        <c:v>44811</c:v>
                      </c:pt>
                      <c:pt idx="74">
                        <c:v>44812</c:v>
                      </c:pt>
                      <c:pt idx="75">
                        <c:v>44813</c:v>
                      </c:pt>
                      <c:pt idx="76">
                        <c:v>44816</c:v>
                      </c:pt>
                      <c:pt idx="77">
                        <c:v>44817</c:v>
                      </c:pt>
                      <c:pt idx="78">
                        <c:v>44818</c:v>
                      </c:pt>
                      <c:pt idx="79">
                        <c:v>44819</c:v>
                      </c:pt>
                      <c:pt idx="80">
                        <c:v>44820</c:v>
                      </c:pt>
                      <c:pt idx="81">
                        <c:v>44823</c:v>
                      </c:pt>
                      <c:pt idx="82">
                        <c:v>44824</c:v>
                      </c:pt>
                      <c:pt idx="83">
                        <c:v>44825</c:v>
                      </c:pt>
                      <c:pt idx="84">
                        <c:v>44826</c:v>
                      </c:pt>
                      <c:pt idx="85">
                        <c:v>44827</c:v>
                      </c:pt>
                      <c:pt idx="86">
                        <c:v>44830</c:v>
                      </c:pt>
                      <c:pt idx="87">
                        <c:v>44831</c:v>
                      </c:pt>
                      <c:pt idx="88">
                        <c:v>44832</c:v>
                      </c:pt>
                      <c:pt idx="89">
                        <c:v>44833</c:v>
                      </c:pt>
                      <c:pt idx="90">
                        <c:v>44834</c:v>
                      </c:pt>
                      <c:pt idx="91">
                        <c:v>44837</c:v>
                      </c:pt>
                      <c:pt idx="92">
                        <c:v>44838</c:v>
                      </c:pt>
                      <c:pt idx="93">
                        <c:v>44839</c:v>
                      </c:pt>
                      <c:pt idx="94">
                        <c:v>44840</c:v>
                      </c:pt>
                      <c:pt idx="95">
                        <c:v>44841</c:v>
                      </c:pt>
                      <c:pt idx="96">
                        <c:v>44845</c:v>
                      </c:pt>
                      <c:pt idx="97">
                        <c:v>44846</c:v>
                      </c:pt>
                      <c:pt idx="98">
                        <c:v>44847</c:v>
                      </c:pt>
                      <c:pt idx="99">
                        <c:v>44848</c:v>
                      </c:pt>
                      <c:pt idx="100">
                        <c:v>44851</c:v>
                      </c:pt>
                      <c:pt idx="101">
                        <c:v>44852</c:v>
                      </c:pt>
                      <c:pt idx="102">
                        <c:v>44853</c:v>
                      </c:pt>
                      <c:pt idx="103">
                        <c:v>44854</c:v>
                      </c:pt>
                      <c:pt idx="104">
                        <c:v>44855</c:v>
                      </c:pt>
                      <c:pt idx="105">
                        <c:v>44858</c:v>
                      </c:pt>
                      <c:pt idx="106">
                        <c:v>44859</c:v>
                      </c:pt>
                      <c:pt idx="107">
                        <c:v>44860</c:v>
                      </c:pt>
                      <c:pt idx="108">
                        <c:v>44861</c:v>
                      </c:pt>
                      <c:pt idx="109">
                        <c:v>44862</c:v>
                      </c:pt>
                      <c:pt idx="110">
                        <c:v>44865</c:v>
                      </c:pt>
                      <c:pt idx="111">
                        <c:v>44866</c:v>
                      </c:pt>
                      <c:pt idx="112">
                        <c:v>44867</c:v>
                      </c:pt>
                      <c:pt idx="113">
                        <c:v>44868</c:v>
                      </c:pt>
                      <c:pt idx="114">
                        <c:v>44869</c:v>
                      </c:pt>
                      <c:pt idx="115">
                        <c:v>44872</c:v>
                      </c:pt>
                      <c:pt idx="116">
                        <c:v>44873</c:v>
                      </c:pt>
                      <c:pt idx="117">
                        <c:v>44874</c:v>
                      </c:pt>
                      <c:pt idx="118">
                        <c:v>44875</c:v>
                      </c:pt>
                      <c:pt idx="119">
                        <c:v>44879</c:v>
                      </c:pt>
                      <c:pt idx="120">
                        <c:v>44880</c:v>
                      </c:pt>
                      <c:pt idx="121">
                        <c:v>44881</c:v>
                      </c:pt>
                      <c:pt idx="122">
                        <c:v>44882</c:v>
                      </c:pt>
                      <c:pt idx="123">
                        <c:v>44883</c:v>
                      </c:pt>
                      <c:pt idx="124">
                        <c:v>44886</c:v>
                      </c:pt>
                      <c:pt idx="125">
                        <c:v>44887</c:v>
                      </c:pt>
                      <c:pt idx="126">
                        <c:v>44888</c:v>
                      </c:pt>
                      <c:pt idx="127">
                        <c:v>44890</c:v>
                      </c:pt>
                      <c:pt idx="128">
                        <c:v>44893</c:v>
                      </c:pt>
                      <c:pt idx="129">
                        <c:v>44894</c:v>
                      </c:pt>
                      <c:pt idx="130">
                        <c:v>44895</c:v>
                      </c:pt>
                      <c:pt idx="131">
                        <c:v>44896</c:v>
                      </c:pt>
                      <c:pt idx="132">
                        <c:v>44897</c:v>
                      </c:pt>
                      <c:pt idx="133">
                        <c:v>44900</c:v>
                      </c:pt>
                      <c:pt idx="134">
                        <c:v>44901</c:v>
                      </c:pt>
                      <c:pt idx="135">
                        <c:v>44902</c:v>
                      </c:pt>
                      <c:pt idx="136">
                        <c:v>44903</c:v>
                      </c:pt>
                      <c:pt idx="137">
                        <c:v>44904</c:v>
                      </c:pt>
                      <c:pt idx="138">
                        <c:v>44907</c:v>
                      </c:pt>
                      <c:pt idx="139">
                        <c:v>44908</c:v>
                      </c:pt>
                      <c:pt idx="140">
                        <c:v>44909</c:v>
                      </c:pt>
                      <c:pt idx="141">
                        <c:v>44910</c:v>
                      </c:pt>
                      <c:pt idx="142">
                        <c:v>44911</c:v>
                      </c:pt>
                      <c:pt idx="143">
                        <c:v>44914</c:v>
                      </c:pt>
                      <c:pt idx="144">
                        <c:v>44915</c:v>
                      </c:pt>
                      <c:pt idx="145">
                        <c:v>44916</c:v>
                      </c:pt>
                      <c:pt idx="146">
                        <c:v>44917</c:v>
                      </c:pt>
                      <c:pt idx="147">
                        <c:v>44918</c:v>
                      </c:pt>
                      <c:pt idx="148">
                        <c:v>44922</c:v>
                      </c:pt>
                      <c:pt idx="149">
                        <c:v>44923</c:v>
                      </c:pt>
                      <c:pt idx="150">
                        <c:v>44924</c:v>
                      </c:pt>
                      <c:pt idx="151">
                        <c:v>44925</c:v>
                      </c:pt>
                      <c:pt idx="152">
                        <c:v>44929</c:v>
                      </c:pt>
                      <c:pt idx="153">
                        <c:v>44930</c:v>
                      </c:pt>
                      <c:pt idx="154">
                        <c:v>44931</c:v>
                      </c:pt>
                      <c:pt idx="155">
                        <c:v>44932</c:v>
                      </c:pt>
                      <c:pt idx="156">
                        <c:v>44935</c:v>
                      </c:pt>
                      <c:pt idx="157">
                        <c:v>44936</c:v>
                      </c:pt>
                      <c:pt idx="158">
                        <c:v>44937</c:v>
                      </c:pt>
                      <c:pt idx="159">
                        <c:v>44938</c:v>
                      </c:pt>
                      <c:pt idx="160">
                        <c:v>44939</c:v>
                      </c:pt>
                      <c:pt idx="161">
                        <c:v>44943</c:v>
                      </c:pt>
                      <c:pt idx="162">
                        <c:v>44944</c:v>
                      </c:pt>
                      <c:pt idx="163">
                        <c:v>44945</c:v>
                      </c:pt>
                      <c:pt idx="164">
                        <c:v>44946</c:v>
                      </c:pt>
                      <c:pt idx="165">
                        <c:v>44949</c:v>
                      </c:pt>
                      <c:pt idx="166">
                        <c:v>44950</c:v>
                      </c:pt>
                      <c:pt idx="167">
                        <c:v>44951</c:v>
                      </c:pt>
                      <c:pt idx="168">
                        <c:v>44952</c:v>
                      </c:pt>
                      <c:pt idx="169">
                        <c:v>44953</c:v>
                      </c:pt>
                      <c:pt idx="170">
                        <c:v>44956</c:v>
                      </c:pt>
                      <c:pt idx="171">
                        <c:v>44957</c:v>
                      </c:pt>
                      <c:pt idx="172">
                        <c:v>44958</c:v>
                      </c:pt>
                      <c:pt idx="173">
                        <c:v>44959</c:v>
                      </c:pt>
                      <c:pt idx="174">
                        <c:v>44960</c:v>
                      </c:pt>
                      <c:pt idx="175">
                        <c:v>44963</c:v>
                      </c:pt>
                      <c:pt idx="176">
                        <c:v>44964</c:v>
                      </c:pt>
                      <c:pt idx="177">
                        <c:v>44965</c:v>
                      </c:pt>
                      <c:pt idx="178">
                        <c:v>44966</c:v>
                      </c:pt>
                      <c:pt idx="179">
                        <c:v>44967</c:v>
                      </c:pt>
                      <c:pt idx="180">
                        <c:v>44970</c:v>
                      </c:pt>
                      <c:pt idx="181">
                        <c:v>44971</c:v>
                      </c:pt>
                      <c:pt idx="182">
                        <c:v>44972</c:v>
                      </c:pt>
                      <c:pt idx="183">
                        <c:v>44973</c:v>
                      </c:pt>
                      <c:pt idx="184">
                        <c:v>44974</c:v>
                      </c:pt>
                      <c:pt idx="185">
                        <c:v>44978</c:v>
                      </c:pt>
                      <c:pt idx="186">
                        <c:v>44979</c:v>
                      </c:pt>
                      <c:pt idx="187">
                        <c:v>44980</c:v>
                      </c:pt>
                      <c:pt idx="188">
                        <c:v>44981</c:v>
                      </c:pt>
                      <c:pt idx="189">
                        <c:v>44984</c:v>
                      </c:pt>
                      <c:pt idx="190">
                        <c:v>44985</c:v>
                      </c:pt>
                      <c:pt idx="191">
                        <c:v>44986</c:v>
                      </c:pt>
                      <c:pt idx="192">
                        <c:v>44987</c:v>
                      </c:pt>
                      <c:pt idx="193">
                        <c:v>44988</c:v>
                      </c:pt>
                      <c:pt idx="194">
                        <c:v>44991</c:v>
                      </c:pt>
                      <c:pt idx="195">
                        <c:v>44992</c:v>
                      </c:pt>
                      <c:pt idx="196">
                        <c:v>44993</c:v>
                      </c:pt>
                      <c:pt idx="197">
                        <c:v>44994</c:v>
                      </c:pt>
                      <c:pt idx="198">
                        <c:v>44995</c:v>
                      </c:pt>
                      <c:pt idx="199">
                        <c:v>44998</c:v>
                      </c:pt>
                      <c:pt idx="200">
                        <c:v>44999</c:v>
                      </c:pt>
                      <c:pt idx="201">
                        <c:v>45000</c:v>
                      </c:pt>
                      <c:pt idx="202">
                        <c:v>45001</c:v>
                      </c:pt>
                      <c:pt idx="203">
                        <c:v>45002</c:v>
                      </c:pt>
                      <c:pt idx="204">
                        <c:v>45005</c:v>
                      </c:pt>
                      <c:pt idx="205">
                        <c:v>45006</c:v>
                      </c:pt>
                      <c:pt idx="206">
                        <c:v>45007</c:v>
                      </c:pt>
                      <c:pt idx="207">
                        <c:v>45008</c:v>
                      </c:pt>
                      <c:pt idx="208">
                        <c:v>45009</c:v>
                      </c:pt>
                      <c:pt idx="209">
                        <c:v>45012</c:v>
                      </c:pt>
                      <c:pt idx="210">
                        <c:v>45013</c:v>
                      </c:pt>
                      <c:pt idx="211">
                        <c:v>45014</c:v>
                      </c:pt>
                      <c:pt idx="212">
                        <c:v>45015</c:v>
                      </c:pt>
                      <c:pt idx="213">
                        <c:v>45016</c:v>
                      </c:pt>
                      <c:pt idx="214">
                        <c:v>45019</c:v>
                      </c:pt>
                      <c:pt idx="215">
                        <c:v>45020</c:v>
                      </c:pt>
                      <c:pt idx="216">
                        <c:v>45021</c:v>
                      </c:pt>
                      <c:pt idx="217">
                        <c:v>45022</c:v>
                      </c:pt>
                      <c:pt idx="218">
                        <c:v>45026</c:v>
                      </c:pt>
                      <c:pt idx="219">
                        <c:v>45027</c:v>
                      </c:pt>
                      <c:pt idx="220">
                        <c:v>45028</c:v>
                      </c:pt>
                      <c:pt idx="221">
                        <c:v>45029</c:v>
                      </c:pt>
                      <c:pt idx="222">
                        <c:v>45030</c:v>
                      </c:pt>
                      <c:pt idx="223">
                        <c:v>45033</c:v>
                      </c:pt>
                      <c:pt idx="224">
                        <c:v>45034</c:v>
                      </c:pt>
                      <c:pt idx="225">
                        <c:v>45035</c:v>
                      </c:pt>
                      <c:pt idx="226">
                        <c:v>45036</c:v>
                      </c:pt>
                      <c:pt idx="227">
                        <c:v>45037</c:v>
                      </c:pt>
                      <c:pt idx="228">
                        <c:v>45040</c:v>
                      </c:pt>
                      <c:pt idx="229">
                        <c:v>45041</c:v>
                      </c:pt>
                      <c:pt idx="230">
                        <c:v>45042</c:v>
                      </c:pt>
                      <c:pt idx="231">
                        <c:v>45043</c:v>
                      </c:pt>
                      <c:pt idx="232">
                        <c:v>45044</c:v>
                      </c:pt>
                      <c:pt idx="233">
                        <c:v>45047</c:v>
                      </c:pt>
                      <c:pt idx="234">
                        <c:v>45048</c:v>
                      </c:pt>
                      <c:pt idx="235">
                        <c:v>45049</c:v>
                      </c:pt>
                      <c:pt idx="236">
                        <c:v>45050</c:v>
                      </c:pt>
                      <c:pt idx="237">
                        <c:v>45051</c:v>
                      </c:pt>
                      <c:pt idx="238">
                        <c:v>45054</c:v>
                      </c:pt>
                      <c:pt idx="239">
                        <c:v>45055</c:v>
                      </c:pt>
                      <c:pt idx="240">
                        <c:v>45056</c:v>
                      </c:pt>
                      <c:pt idx="241">
                        <c:v>45057</c:v>
                      </c:pt>
                      <c:pt idx="242">
                        <c:v>45058</c:v>
                      </c:pt>
                      <c:pt idx="243">
                        <c:v>45061</c:v>
                      </c:pt>
                      <c:pt idx="244">
                        <c:v>45062</c:v>
                      </c:pt>
                      <c:pt idx="245">
                        <c:v>45063</c:v>
                      </c:pt>
                      <c:pt idx="246">
                        <c:v>45064</c:v>
                      </c:pt>
                      <c:pt idx="247">
                        <c:v>45065</c:v>
                      </c:pt>
                      <c:pt idx="248">
                        <c:v>45068</c:v>
                      </c:pt>
                      <c:pt idx="249">
                        <c:v>45069</c:v>
                      </c:pt>
                      <c:pt idx="250">
                        <c:v>45070</c:v>
                      </c:pt>
                      <c:pt idx="251">
                        <c:v>45071</c:v>
                      </c:pt>
                      <c:pt idx="252">
                        <c:v>45072</c:v>
                      </c:pt>
                      <c:pt idx="253">
                        <c:v>45076</c:v>
                      </c:pt>
                      <c:pt idx="254">
                        <c:v>45077</c:v>
                      </c:pt>
                      <c:pt idx="255">
                        <c:v>45078</c:v>
                      </c:pt>
                      <c:pt idx="256">
                        <c:v>45079</c:v>
                      </c:pt>
                      <c:pt idx="257">
                        <c:v>45082</c:v>
                      </c:pt>
                      <c:pt idx="258">
                        <c:v>45083</c:v>
                      </c:pt>
                      <c:pt idx="259">
                        <c:v>45084</c:v>
                      </c:pt>
                      <c:pt idx="260">
                        <c:v>45085</c:v>
                      </c:pt>
                      <c:pt idx="261">
                        <c:v>45086</c:v>
                      </c:pt>
                      <c:pt idx="262">
                        <c:v>45089</c:v>
                      </c:pt>
                      <c:pt idx="263">
                        <c:v>45090</c:v>
                      </c:pt>
                      <c:pt idx="264">
                        <c:v>45091</c:v>
                      </c:pt>
                      <c:pt idx="265">
                        <c:v>45092</c:v>
                      </c:pt>
                      <c:pt idx="266">
                        <c:v>45093</c:v>
                      </c:pt>
                      <c:pt idx="267">
                        <c:v>45097</c:v>
                      </c:pt>
                      <c:pt idx="268">
                        <c:v>45098</c:v>
                      </c:pt>
                      <c:pt idx="269">
                        <c:v>45099</c:v>
                      </c:pt>
                      <c:pt idx="270">
                        <c:v>45100</c:v>
                      </c:pt>
                      <c:pt idx="271">
                        <c:v>45103</c:v>
                      </c:pt>
                      <c:pt idx="272">
                        <c:v>45104</c:v>
                      </c:pt>
                      <c:pt idx="273">
                        <c:v>45105</c:v>
                      </c:pt>
                      <c:pt idx="274">
                        <c:v>45106</c:v>
                      </c:pt>
                      <c:pt idx="275">
                        <c:v>45107</c:v>
                      </c:pt>
                      <c:pt idx="276">
                        <c:v>45110</c:v>
                      </c:pt>
                      <c:pt idx="277">
                        <c:v>45112</c:v>
                      </c:pt>
                      <c:pt idx="278">
                        <c:v>45113</c:v>
                      </c:pt>
                      <c:pt idx="279">
                        <c:v>45114</c:v>
                      </c:pt>
                      <c:pt idx="280">
                        <c:v>45117</c:v>
                      </c:pt>
                      <c:pt idx="281">
                        <c:v>45118</c:v>
                      </c:pt>
                      <c:pt idx="282">
                        <c:v>45119</c:v>
                      </c:pt>
                      <c:pt idx="283">
                        <c:v>45120</c:v>
                      </c:pt>
                      <c:pt idx="284">
                        <c:v>45121</c:v>
                      </c:pt>
                      <c:pt idx="285">
                        <c:v>45124</c:v>
                      </c:pt>
                      <c:pt idx="286">
                        <c:v>45125</c:v>
                      </c:pt>
                      <c:pt idx="287">
                        <c:v>45126</c:v>
                      </c:pt>
                      <c:pt idx="288">
                        <c:v>45127</c:v>
                      </c:pt>
                      <c:pt idx="289">
                        <c:v>45128</c:v>
                      </c:pt>
                      <c:pt idx="290">
                        <c:v>45131</c:v>
                      </c:pt>
                      <c:pt idx="291">
                        <c:v>45132</c:v>
                      </c:pt>
                      <c:pt idx="292">
                        <c:v>45133</c:v>
                      </c:pt>
                      <c:pt idx="293">
                        <c:v>45134</c:v>
                      </c:pt>
                      <c:pt idx="294">
                        <c:v>45135</c:v>
                      </c:pt>
                      <c:pt idx="295">
                        <c:v>45138</c:v>
                      </c:pt>
                      <c:pt idx="296">
                        <c:v>45139</c:v>
                      </c:pt>
                      <c:pt idx="297">
                        <c:v>45140</c:v>
                      </c:pt>
                      <c:pt idx="298">
                        <c:v>45141</c:v>
                      </c:pt>
                      <c:pt idx="299">
                        <c:v>45142</c:v>
                      </c:pt>
                      <c:pt idx="300">
                        <c:v>45145</c:v>
                      </c:pt>
                      <c:pt idx="301">
                        <c:v>45146</c:v>
                      </c:pt>
                      <c:pt idx="302">
                        <c:v>45147</c:v>
                      </c:pt>
                      <c:pt idx="303">
                        <c:v>45148</c:v>
                      </c:pt>
                      <c:pt idx="304">
                        <c:v>45149</c:v>
                      </c:pt>
                      <c:pt idx="305">
                        <c:v>45152</c:v>
                      </c:pt>
                      <c:pt idx="306">
                        <c:v>45153</c:v>
                      </c:pt>
                      <c:pt idx="307">
                        <c:v>45154</c:v>
                      </c:pt>
                      <c:pt idx="308">
                        <c:v>45155</c:v>
                      </c:pt>
                      <c:pt idx="309">
                        <c:v>45156</c:v>
                      </c:pt>
                      <c:pt idx="310">
                        <c:v>45159</c:v>
                      </c:pt>
                      <c:pt idx="311">
                        <c:v>45160</c:v>
                      </c:pt>
                      <c:pt idx="312">
                        <c:v>45161</c:v>
                      </c:pt>
                      <c:pt idx="313">
                        <c:v>45162</c:v>
                      </c:pt>
                      <c:pt idx="314">
                        <c:v>45163</c:v>
                      </c:pt>
                      <c:pt idx="315">
                        <c:v>45166</c:v>
                      </c:pt>
                      <c:pt idx="316">
                        <c:v>45167</c:v>
                      </c:pt>
                      <c:pt idx="317">
                        <c:v>45168</c:v>
                      </c:pt>
                      <c:pt idx="318">
                        <c:v>45169</c:v>
                      </c:pt>
                      <c:pt idx="319">
                        <c:v>45170</c:v>
                      </c:pt>
                      <c:pt idx="320">
                        <c:v>45174</c:v>
                      </c:pt>
                      <c:pt idx="321">
                        <c:v>45175</c:v>
                      </c:pt>
                      <c:pt idx="322">
                        <c:v>45176</c:v>
                      </c:pt>
                      <c:pt idx="323">
                        <c:v>45177</c:v>
                      </c:pt>
                      <c:pt idx="324">
                        <c:v>45180</c:v>
                      </c:pt>
                      <c:pt idx="325">
                        <c:v>45181</c:v>
                      </c:pt>
                      <c:pt idx="326">
                        <c:v>45182</c:v>
                      </c:pt>
                      <c:pt idx="327">
                        <c:v>45183</c:v>
                      </c:pt>
                      <c:pt idx="328">
                        <c:v>45184</c:v>
                      </c:pt>
                      <c:pt idx="329">
                        <c:v>45187</c:v>
                      </c:pt>
                      <c:pt idx="330">
                        <c:v>45188</c:v>
                      </c:pt>
                      <c:pt idx="331">
                        <c:v>45189</c:v>
                      </c:pt>
                      <c:pt idx="332">
                        <c:v>45190</c:v>
                      </c:pt>
                      <c:pt idx="333">
                        <c:v>45191</c:v>
                      </c:pt>
                      <c:pt idx="334">
                        <c:v>45194</c:v>
                      </c:pt>
                      <c:pt idx="335">
                        <c:v>45195</c:v>
                      </c:pt>
                      <c:pt idx="336">
                        <c:v>45196</c:v>
                      </c:pt>
                      <c:pt idx="337">
                        <c:v>45197</c:v>
                      </c:pt>
                      <c:pt idx="338">
                        <c:v>45198</c:v>
                      </c:pt>
                      <c:pt idx="339">
                        <c:v>45201</c:v>
                      </c:pt>
                      <c:pt idx="340">
                        <c:v>45202</c:v>
                      </c:pt>
                      <c:pt idx="341">
                        <c:v>45203</c:v>
                      </c:pt>
                      <c:pt idx="342">
                        <c:v>45204</c:v>
                      </c:pt>
                      <c:pt idx="343">
                        <c:v>45205</c:v>
                      </c:pt>
                      <c:pt idx="344">
                        <c:v>45209</c:v>
                      </c:pt>
                      <c:pt idx="345">
                        <c:v>45210</c:v>
                      </c:pt>
                      <c:pt idx="346">
                        <c:v>45211</c:v>
                      </c:pt>
                      <c:pt idx="347">
                        <c:v>45212</c:v>
                      </c:pt>
                      <c:pt idx="348">
                        <c:v>45215</c:v>
                      </c:pt>
                      <c:pt idx="349">
                        <c:v>45216</c:v>
                      </c:pt>
                      <c:pt idx="350">
                        <c:v>45217</c:v>
                      </c:pt>
                      <c:pt idx="351">
                        <c:v>45218</c:v>
                      </c:pt>
                      <c:pt idx="352">
                        <c:v>45219</c:v>
                      </c:pt>
                      <c:pt idx="353">
                        <c:v>45222</c:v>
                      </c:pt>
                      <c:pt idx="354">
                        <c:v>45223</c:v>
                      </c:pt>
                      <c:pt idx="355">
                        <c:v>45224</c:v>
                      </c:pt>
                      <c:pt idx="356">
                        <c:v>45225</c:v>
                      </c:pt>
                      <c:pt idx="357">
                        <c:v>45226</c:v>
                      </c:pt>
                      <c:pt idx="358">
                        <c:v>45229</c:v>
                      </c:pt>
                      <c:pt idx="359">
                        <c:v>45230</c:v>
                      </c:pt>
                      <c:pt idx="360">
                        <c:v>45231</c:v>
                      </c:pt>
                      <c:pt idx="361">
                        <c:v>45232</c:v>
                      </c:pt>
                      <c:pt idx="362">
                        <c:v>45233</c:v>
                      </c:pt>
                      <c:pt idx="363">
                        <c:v>45236</c:v>
                      </c:pt>
                      <c:pt idx="364">
                        <c:v>45237</c:v>
                      </c:pt>
                      <c:pt idx="365">
                        <c:v>45238</c:v>
                      </c:pt>
                      <c:pt idx="366">
                        <c:v>45239</c:v>
                      </c:pt>
                      <c:pt idx="367">
                        <c:v>45243</c:v>
                      </c:pt>
                      <c:pt idx="368">
                        <c:v>45244</c:v>
                      </c:pt>
                      <c:pt idx="369">
                        <c:v>45245</c:v>
                      </c:pt>
                      <c:pt idx="370">
                        <c:v>45246</c:v>
                      </c:pt>
                      <c:pt idx="371">
                        <c:v>45247</c:v>
                      </c:pt>
                      <c:pt idx="372">
                        <c:v>45250</c:v>
                      </c:pt>
                      <c:pt idx="373">
                        <c:v>45251</c:v>
                      </c:pt>
                      <c:pt idx="374">
                        <c:v>45252</c:v>
                      </c:pt>
                      <c:pt idx="375">
                        <c:v>45254</c:v>
                      </c:pt>
                      <c:pt idx="376">
                        <c:v>45257</c:v>
                      </c:pt>
                      <c:pt idx="377">
                        <c:v>45258</c:v>
                      </c:pt>
                      <c:pt idx="378">
                        <c:v>45259</c:v>
                      </c:pt>
                      <c:pt idx="379">
                        <c:v>45260</c:v>
                      </c:pt>
                      <c:pt idx="380">
                        <c:v>45261</c:v>
                      </c:pt>
                      <c:pt idx="381">
                        <c:v>45264</c:v>
                      </c:pt>
                      <c:pt idx="382">
                        <c:v>45265</c:v>
                      </c:pt>
                      <c:pt idx="383">
                        <c:v>45266</c:v>
                      </c:pt>
                      <c:pt idx="384">
                        <c:v>45267</c:v>
                      </c:pt>
                      <c:pt idx="385">
                        <c:v>45268</c:v>
                      </c:pt>
                      <c:pt idx="386">
                        <c:v>45271</c:v>
                      </c:pt>
                      <c:pt idx="387">
                        <c:v>45272</c:v>
                      </c:pt>
                      <c:pt idx="388">
                        <c:v>45273</c:v>
                      </c:pt>
                      <c:pt idx="389">
                        <c:v>45274</c:v>
                      </c:pt>
                      <c:pt idx="390">
                        <c:v>45275</c:v>
                      </c:pt>
                      <c:pt idx="391">
                        <c:v>45278</c:v>
                      </c:pt>
                      <c:pt idx="392">
                        <c:v>45279</c:v>
                      </c:pt>
                      <c:pt idx="393">
                        <c:v>45280</c:v>
                      </c:pt>
                      <c:pt idx="394">
                        <c:v>45281</c:v>
                      </c:pt>
                      <c:pt idx="395">
                        <c:v>45282</c:v>
                      </c:pt>
                      <c:pt idx="396">
                        <c:v>45286</c:v>
                      </c:pt>
                      <c:pt idx="397">
                        <c:v>45287</c:v>
                      </c:pt>
                      <c:pt idx="398">
                        <c:v>45288</c:v>
                      </c:pt>
                      <c:pt idx="399">
                        <c:v>45289</c:v>
                      </c:pt>
                      <c:pt idx="400">
                        <c:v>45293</c:v>
                      </c:pt>
                      <c:pt idx="401">
                        <c:v>45294</c:v>
                      </c:pt>
                      <c:pt idx="402">
                        <c:v>45295</c:v>
                      </c:pt>
                      <c:pt idx="403">
                        <c:v>45296</c:v>
                      </c:pt>
                      <c:pt idx="404">
                        <c:v>45299</c:v>
                      </c:pt>
                      <c:pt idx="405">
                        <c:v>45300</c:v>
                      </c:pt>
                      <c:pt idx="406">
                        <c:v>45301</c:v>
                      </c:pt>
                      <c:pt idx="407">
                        <c:v>45302</c:v>
                      </c:pt>
                      <c:pt idx="408">
                        <c:v>45303</c:v>
                      </c:pt>
                      <c:pt idx="409">
                        <c:v>45307</c:v>
                      </c:pt>
                      <c:pt idx="410">
                        <c:v>45308</c:v>
                      </c:pt>
                      <c:pt idx="411">
                        <c:v>45309</c:v>
                      </c:pt>
                      <c:pt idx="412">
                        <c:v>45310</c:v>
                      </c:pt>
                      <c:pt idx="413">
                        <c:v>45313</c:v>
                      </c:pt>
                      <c:pt idx="414">
                        <c:v>45314</c:v>
                      </c:pt>
                      <c:pt idx="415">
                        <c:v>45315</c:v>
                      </c:pt>
                      <c:pt idx="416">
                        <c:v>45316</c:v>
                      </c:pt>
                      <c:pt idx="417">
                        <c:v>45317</c:v>
                      </c:pt>
                      <c:pt idx="418">
                        <c:v>45320</c:v>
                      </c:pt>
                      <c:pt idx="419">
                        <c:v>45321</c:v>
                      </c:pt>
                      <c:pt idx="420">
                        <c:v>45322</c:v>
                      </c:pt>
                      <c:pt idx="421">
                        <c:v>45323</c:v>
                      </c:pt>
                      <c:pt idx="422">
                        <c:v>45324</c:v>
                      </c:pt>
                      <c:pt idx="423">
                        <c:v>45327</c:v>
                      </c:pt>
                      <c:pt idx="424">
                        <c:v>45328</c:v>
                      </c:pt>
                      <c:pt idx="425">
                        <c:v>45329</c:v>
                      </c:pt>
                      <c:pt idx="426">
                        <c:v>45330</c:v>
                      </c:pt>
                      <c:pt idx="427">
                        <c:v>45331</c:v>
                      </c:pt>
                      <c:pt idx="428">
                        <c:v>45334</c:v>
                      </c:pt>
                      <c:pt idx="429">
                        <c:v>45335</c:v>
                      </c:pt>
                      <c:pt idx="430">
                        <c:v>45336</c:v>
                      </c:pt>
                      <c:pt idx="431">
                        <c:v>45337</c:v>
                      </c:pt>
                      <c:pt idx="432">
                        <c:v>45338</c:v>
                      </c:pt>
                      <c:pt idx="433">
                        <c:v>45342</c:v>
                      </c:pt>
                      <c:pt idx="434">
                        <c:v>45343</c:v>
                      </c:pt>
                      <c:pt idx="435">
                        <c:v>45344</c:v>
                      </c:pt>
                      <c:pt idx="436">
                        <c:v>45345</c:v>
                      </c:pt>
                      <c:pt idx="437">
                        <c:v>45348</c:v>
                      </c:pt>
                      <c:pt idx="438">
                        <c:v>45349</c:v>
                      </c:pt>
                      <c:pt idx="439">
                        <c:v>45350</c:v>
                      </c:pt>
                      <c:pt idx="440">
                        <c:v>45351</c:v>
                      </c:pt>
                      <c:pt idx="441">
                        <c:v>45352</c:v>
                      </c:pt>
                      <c:pt idx="442">
                        <c:v>45355</c:v>
                      </c:pt>
                      <c:pt idx="443">
                        <c:v>45356</c:v>
                      </c:pt>
                      <c:pt idx="444">
                        <c:v>45357</c:v>
                      </c:pt>
                      <c:pt idx="445">
                        <c:v>45358</c:v>
                      </c:pt>
                      <c:pt idx="446">
                        <c:v>45359</c:v>
                      </c:pt>
                      <c:pt idx="447">
                        <c:v>45362</c:v>
                      </c:pt>
                      <c:pt idx="448">
                        <c:v>45363</c:v>
                      </c:pt>
                      <c:pt idx="449">
                        <c:v>45364</c:v>
                      </c:pt>
                      <c:pt idx="450">
                        <c:v>45365</c:v>
                      </c:pt>
                      <c:pt idx="451">
                        <c:v>45366</c:v>
                      </c:pt>
                      <c:pt idx="452">
                        <c:v>45369</c:v>
                      </c:pt>
                      <c:pt idx="453">
                        <c:v>45370</c:v>
                      </c:pt>
                      <c:pt idx="454">
                        <c:v>45371</c:v>
                      </c:pt>
                      <c:pt idx="455">
                        <c:v>45372</c:v>
                      </c:pt>
                      <c:pt idx="456">
                        <c:v>45373</c:v>
                      </c:pt>
                      <c:pt idx="457">
                        <c:v>45376</c:v>
                      </c:pt>
                      <c:pt idx="458">
                        <c:v>45377</c:v>
                      </c:pt>
                      <c:pt idx="459">
                        <c:v>45378</c:v>
                      </c:pt>
                      <c:pt idx="460">
                        <c:v>45379</c:v>
                      </c:pt>
                      <c:pt idx="461">
                        <c:v>45383</c:v>
                      </c:pt>
                      <c:pt idx="462">
                        <c:v>45384</c:v>
                      </c:pt>
                      <c:pt idx="463">
                        <c:v>45385</c:v>
                      </c:pt>
                      <c:pt idx="464">
                        <c:v>45386</c:v>
                      </c:pt>
                      <c:pt idx="465">
                        <c:v>45387</c:v>
                      </c:pt>
                      <c:pt idx="466">
                        <c:v>45390</c:v>
                      </c:pt>
                      <c:pt idx="467">
                        <c:v>45391</c:v>
                      </c:pt>
                      <c:pt idx="468">
                        <c:v>45392</c:v>
                      </c:pt>
                      <c:pt idx="469">
                        <c:v>45393</c:v>
                      </c:pt>
                      <c:pt idx="470">
                        <c:v>45394</c:v>
                      </c:pt>
                      <c:pt idx="471">
                        <c:v>45397</c:v>
                      </c:pt>
                      <c:pt idx="472">
                        <c:v>45398</c:v>
                      </c:pt>
                      <c:pt idx="473">
                        <c:v>45399</c:v>
                      </c:pt>
                      <c:pt idx="474">
                        <c:v>45400</c:v>
                      </c:pt>
                      <c:pt idx="475">
                        <c:v>45401</c:v>
                      </c:pt>
                      <c:pt idx="476">
                        <c:v>45404</c:v>
                      </c:pt>
                      <c:pt idx="477">
                        <c:v>45405</c:v>
                      </c:pt>
                      <c:pt idx="478">
                        <c:v>45406</c:v>
                      </c:pt>
                      <c:pt idx="479">
                        <c:v>45407</c:v>
                      </c:pt>
                      <c:pt idx="480">
                        <c:v>45408</c:v>
                      </c:pt>
                      <c:pt idx="481">
                        <c:v>45411</c:v>
                      </c:pt>
                      <c:pt idx="482">
                        <c:v>45412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Sheet1!$P$4:$P$486</c15:sqref>
                        </c15:formulaRef>
                      </c:ext>
                    </c:extLst>
                    <c:numCache>
                      <c:formatCode>0.00</c:formatCode>
                      <c:ptCount val="483"/>
                      <c:pt idx="0">
                        <c:v>100</c:v>
                      </c:pt>
                      <c:pt idx="1">
                        <c:v>101.85550399309248</c:v>
                      </c:pt>
                      <c:pt idx="2">
                        <c:v>101.02835605896921</c:v>
                      </c:pt>
                      <c:pt idx="3">
                        <c:v>101.98315128356627</c:v>
                      </c:pt>
                      <c:pt idx="4">
                        <c:v>104.01090840527807</c:v>
                      </c:pt>
                      <c:pt idx="5">
                        <c:v>106.58437365124138</c:v>
                      </c:pt>
                      <c:pt idx="6">
                        <c:v>105.9156240020712</c:v>
                      </c:pt>
                      <c:pt idx="7">
                        <c:v>105.12308188794597</c:v>
                      </c:pt>
                      <c:pt idx="8">
                        <c:v>107.06060730648394</c:v>
                      </c:pt>
                      <c:pt idx="9">
                        <c:v>105.31045394262615</c:v>
                      </c:pt>
                      <c:pt idx="10">
                        <c:v>105.64085504285343</c:v>
                      </c:pt>
                      <c:pt idx="11">
                        <c:v>106.64691444058325</c:v>
                      </c:pt>
                      <c:pt idx="12">
                        <c:v>105.49577342787428</c:v>
                      </c:pt>
                      <c:pt idx="13">
                        <c:v>102.98511180026544</c:v>
                      </c:pt>
                      <c:pt idx="14">
                        <c:v>99.987183956716777</c:v>
                      </c:pt>
                      <c:pt idx="15">
                        <c:v>96.110837748078595</c:v>
                      </c:pt>
                      <c:pt idx="16">
                        <c:v>95.74814622629799</c:v>
                      </c:pt>
                      <c:pt idx="17">
                        <c:v>97.145351515343748</c:v>
                      </c:pt>
                      <c:pt idx="18">
                        <c:v>93.98696655957643</c:v>
                      </c:pt>
                      <c:pt idx="19">
                        <c:v>94.193819250360278</c:v>
                      </c:pt>
                      <c:pt idx="20">
                        <c:v>96.499424185438187</c:v>
                      </c:pt>
                      <c:pt idx="21">
                        <c:v>96.37382320656269</c:v>
                      </c:pt>
                      <c:pt idx="22">
                        <c:v>97.292479441921444</c:v>
                      </c:pt>
                      <c:pt idx="23">
                        <c:v>97.292479441921444</c:v>
                      </c:pt>
                      <c:pt idx="24">
                        <c:v>97.003221940842153</c:v>
                      </c:pt>
                      <c:pt idx="25">
                        <c:v>95.049282541810001</c:v>
                      </c:pt>
                      <c:pt idx="26">
                        <c:v>94.98163165131713</c:v>
                      </c:pt>
                      <c:pt idx="27">
                        <c:v>94.149661109334687</c:v>
                      </c:pt>
                      <c:pt idx="28">
                        <c:v>95.143299123580434</c:v>
                      </c:pt>
                      <c:pt idx="29">
                        <c:v>95.294018336660514</c:v>
                      </c:pt>
                      <c:pt idx="30">
                        <c:v>97.065650699944541</c:v>
                      </c:pt>
                      <c:pt idx="31">
                        <c:v>97.065650699944541</c:v>
                      </c:pt>
                      <c:pt idx="32">
                        <c:v>97.065650699944541</c:v>
                      </c:pt>
                      <c:pt idx="33">
                        <c:v>96.168387597256356</c:v>
                      </c:pt>
                      <c:pt idx="34">
                        <c:v>96.168387597256356</c:v>
                      </c:pt>
                      <c:pt idx="35">
                        <c:v>95.880013809892034</c:v>
                      </c:pt>
                      <c:pt idx="36">
                        <c:v>97.721029863641874</c:v>
                      </c:pt>
                      <c:pt idx="37">
                        <c:v>96.903733035424864</c:v>
                      </c:pt>
                      <c:pt idx="38">
                        <c:v>99.581017633309784</c:v>
                      </c:pt>
                      <c:pt idx="39">
                        <c:v>100.16812801380371</c:v>
                      </c:pt>
                      <c:pt idx="40">
                        <c:v>101.15592325773027</c:v>
                      </c:pt>
                      <c:pt idx="41">
                        <c:v>100.21188894446576</c:v>
                      </c:pt>
                      <c:pt idx="42">
                        <c:v>100.34368431862013</c:v>
                      </c:pt>
                      <c:pt idx="43">
                        <c:v>99.185396834672659</c:v>
                      </c:pt>
                      <c:pt idx="44">
                        <c:v>101.77971722954968</c:v>
                      </c:pt>
                      <c:pt idx="45">
                        <c:v>103.01464501119911</c:v>
                      </c:pt>
                      <c:pt idx="46">
                        <c:v>104.47825237251067</c:v>
                      </c:pt>
                      <c:pt idx="47">
                        <c:v>104.18330147660049</c:v>
                      </c:pt>
                      <c:pt idx="48">
                        <c:v>103.48919111238506</c:v>
                      </c:pt>
                      <c:pt idx="49">
                        <c:v>105.10760446422793</c:v>
                      </c:pt>
                      <c:pt idx="50">
                        <c:v>105.02590010173019</c:v>
                      </c:pt>
                      <c:pt idx="51">
                        <c:v>104.85515465846962</c:v>
                      </c:pt>
                      <c:pt idx="52">
                        <c:v>104.7253910859222</c:v>
                      </c:pt>
                      <c:pt idx="53">
                        <c:v>104.28044506103657</c:v>
                      </c:pt>
                      <c:pt idx="54">
                        <c:v>106.50064222990359</c:v>
                      </c:pt>
                      <c:pt idx="55">
                        <c:v>106.42550880026278</c:v>
                      </c:pt>
                      <c:pt idx="56">
                        <c:v>108.26905071072186</c:v>
                      </c:pt>
                      <c:pt idx="57">
                        <c:v>108.69882924397525</c:v>
                      </c:pt>
                      <c:pt idx="58">
                        <c:v>108.90271343320428</c:v>
                      </c:pt>
                      <c:pt idx="59">
                        <c:v>108.90271343320428</c:v>
                      </c:pt>
                      <c:pt idx="60">
                        <c:v>109.14987480294076</c:v>
                      </c:pt>
                      <c:pt idx="61">
                        <c:v>107.74184129356857</c:v>
                      </c:pt>
                      <c:pt idx="62">
                        <c:v>105.43615889531648</c:v>
                      </c:pt>
                      <c:pt idx="63">
                        <c:v>105.20020725044319</c:v>
                      </c:pt>
                      <c:pt idx="64">
                        <c:v>105.50698793376961</c:v>
                      </c:pt>
                      <c:pt idx="65">
                        <c:v>106.99375078713116</c:v>
                      </c:pt>
                      <c:pt idx="66">
                        <c:v>103.38933902799261</c:v>
                      </c:pt>
                      <c:pt idx="67">
                        <c:v>103.38933902799261</c:v>
                      </c:pt>
                      <c:pt idx="68">
                        <c:v>102.24914531276271</c:v>
                      </c:pt>
                      <c:pt idx="69">
                        <c:v>101.44986117678887</c:v>
                      </c:pt>
                      <c:pt idx="70">
                        <c:v>101.75382849971125</c:v>
                      </c:pt>
                      <c:pt idx="71">
                        <c:v>100.66134847341246</c:v>
                      </c:pt>
                      <c:pt idx="72">
                        <c:v>100.24913451534429</c:v>
                      </c:pt>
                      <c:pt idx="73">
                        <c:v>102.08780553484762</c:v>
                      </c:pt>
                      <c:pt idx="74">
                        <c:v>102.76267962431818</c:v>
                      </c:pt>
                      <c:pt idx="75">
                        <c:v>102.76267962431818</c:v>
                      </c:pt>
                      <c:pt idx="76">
                        <c:v>103.85034785597141</c:v>
                      </c:pt>
                      <c:pt idx="77">
                        <c:v>99.360210514203189</c:v>
                      </c:pt>
                      <c:pt idx="78">
                        <c:v>99.696744748015007</c:v>
                      </c:pt>
                      <c:pt idx="79">
                        <c:v>98.568402993428052</c:v>
                      </c:pt>
                      <c:pt idx="80">
                        <c:v>97.860471506146453</c:v>
                      </c:pt>
                      <c:pt idx="81">
                        <c:v>98.531510615407257</c:v>
                      </c:pt>
                      <c:pt idx="82">
                        <c:v>97.42085326941158</c:v>
                      </c:pt>
                      <c:pt idx="83">
                        <c:v>95.753349857842736</c:v>
                      </c:pt>
                      <c:pt idx="84">
                        <c:v>94.946380747839228</c:v>
                      </c:pt>
                      <c:pt idx="85">
                        <c:v>94.946380747839228</c:v>
                      </c:pt>
                      <c:pt idx="86">
                        <c:v>93.964585209334672</c:v>
                      </c:pt>
                      <c:pt idx="87">
                        <c:v>93.765346479364666</c:v>
                      </c:pt>
                      <c:pt idx="88">
                        <c:v>95.609911495538611</c:v>
                      </c:pt>
                      <c:pt idx="89">
                        <c:v>93.590014639592852</c:v>
                      </c:pt>
                      <c:pt idx="90">
                        <c:v>92.179922361722774</c:v>
                      </c:pt>
                      <c:pt idx="91">
                        <c:v>94.565897788870103</c:v>
                      </c:pt>
                      <c:pt idx="92">
                        <c:v>97.458072901337971</c:v>
                      </c:pt>
                      <c:pt idx="93">
                        <c:v>97.261407504258827</c:v>
                      </c:pt>
                      <c:pt idx="94">
                        <c:v>96.264956521119828</c:v>
                      </c:pt>
                      <c:pt idx="95">
                        <c:v>96.264956521119828</c:v>
                      </c:pt>
                      <c:pt idx="96">
                        <c:v>96.264956521119828</c:v>
                      </c:pt>
                      <c:pt idx="97">
                        <c:v>95.948170387105293</c:v>
                      </c:pt>
                      <c:pt idx="98">
                        <c:v>98.439526274151021</c:v>
                      </c:pt>
                      <c:pt idx="99">
                        <c:v>96.110184877441398</c:v>
                      </c:pt>
                      <c:pt idx="100">
                        <c:v>98.655187599767373</c:v>
                      </c:pt>
                      <c:pt idx="101">
                        <c:v>99.782576629024362</c:v>
                      </c:pt>
                      <c:pt idx="102">
                        <c:v>99.782576629024362</c:v>
                      </c:pt>
                      <c:pt idx="103">
                        <c:v>98.989214371958582</c:v>
                      </c:pt>
                      <c:pt idx="104">
                        <c:v>98.989214371958582</c:v>
                      </c:pt>
                      <c:pt idx="105">
                        <c:v>100.16540190618521</c:v>
                      </c:pt>
                      <c:pt idx="106">
                        <c:v>101.79475789982695</c:v>
                      </c:pt>
                      <c:pt idx="107">
                        <c:v>101.04272713080809</c:v>
                      </c:pt>
                      <c:pt idx="108">
                        <c:v>101.04272713080809</c:v>
                      </c:pt>
                      <c:pt idx="109">
                        <c:v>103.5310435127666</c:v>
                      </c:pt>
                      <c:pt idx="110">
                        <c:v>103.5310435127666</c:v>
                      </c:pt>
                      <c:pt idx="111">
                        <c:v>103.10643882815262</c:v>
                      </c:pt>
                      <c:pt idx="112">
                        <c:v>100.5285732058766</c:v>
                      </c:pt>
                      <c:pt idx="113">
                        <c:v>99.464378502437953</c:v>
                      </c:pt>
                      <c:pt idx="114">
                        <c:v>100.81895648774235</c:v>
                      </c:pt>
                      <c:pt idx="115">
                        <c:v>101.78822811266521</c:v>
                      </c:pt>
                      <c:pt idx="116">
                        <c:v>102.35802770219253</c:v>
                      </c:pt>
                      <c:pt idx="117">
                        <c:v>100.23124417368112</c:v>
                      </c:pt>
                      <c:pt idx="118">
                        <c:v>105.78751151124509</c:v>
                      </c:pt>
                      <c:pt idx="119">
                        <c:v>105.81103828209785</c:v>
                      </c:pt>
                      <c:pt idx="120">
                        <c:v>106.73298219096009</c:v>
                      </c:pt>
                      <c:pt idx="121">
                        <c:v>105.85221665905111</c:v>
                      </c:pt>
                      <c:pt idx="122">
                        <c:v>105.52520498893469</c:v>
                      </c:pt>
                      <c:pt idx="123">
                        <c:v>106.02735532031886</c:v>
                      </c:pt>
                      <c:pt idx="124">
                        <c:v>105.61557807874769</c:v>
                      </c:pt>
                      <c:pt idx="125">
                        <c:v>107.04983635401575</c:v>
                      </c:pt>
                      <c:pt idx="126">
                        <c:v>107.68300285937758</c:v>
                      </c:pt>
                      <c:pt idx="127">
                        <c:v>107.65252381023463</c:v>
                      </c:pt>
                      <c:pt idx="128">
                        <c:v>105.98991746492476</c:v>
                      </c:pt>
                      <c:pt idx="129">
                        <c:v>105.82119578915862</c:v>
                      </c:pt>
                      <c:pt idx="130">
                        <c:v>109.0961366533805</c:v>
                      </c:pt>
                      <c:pt idx="131">
                        <c:v>109.00148122125913</c:v>
                      </c:pt>
                      <c:pt idx="132">
                        <c:v>108.87126145850348</c:v>
                      </c:pt>
                      <c:pt idx="133">
                        <c:v>106.92309599438552</c:v>
                      </c:pt>
                      <c:pt idx="134">
                        <c:v>105.38348948714675</c:v>
                      </c:pt>
                      <c:pt idx="135">
                        <c:v>105.18722634461383</c:v>
                      </c:pt>
                      <c:pt idx="136">
                        <c:v>105.97842172589252</c:v>
                      </c:pt>
                      <c:pt idx="137">
                        <c:v>105.19952502282879</c:v>
                      </c:pt>
                      <c:pt idx="138">
                        <c:v>106.70170020263416</c:v>
                      </c:pt>
                      <c:pt idx="139">
                        <c:v>107.4795197921601</c:v>
                      </c:pt>
                      <c:pt idx="140">
                        <c:v>106.82897585505269</c:v>
                      </c:pt>
                      <c:pt idx="141">
                        <c:v>104.16661883567701</c:v>
                      </c:pt>
                      <c:pt idx="142">
                        <c:v>103.00643699610646</c:v>
                      </c:pt>
                      <c:pt idx="143">
                        <c:v>102.07860486657022</c:v>
                      </c:pt>
                      <c:pt idx="144">
                        <c:v>102.18449491929043</c:v>
                      </c:pt>
                      <c:pt idx="145">
                        <c:v>103.70377335648601</c:v>
                      </c:pt>
                      <c:pt idx="146">
                        <c:v>102.20507757980609</c:v>
                      </c:pt>
                      <c:pt idx="147">
                        <c:v>102.20507757980609</c:v>
                      </c:pt>
                      <c:pt idx="148">
                        <c:v>101.79118563784289</c:v>
                      </c:pt>
                      <c:pt idx="149">
                        <c:v>100.56759061086005</c:v>
                      </c:pt>
                      <c:pt idx="150">
                        <c:v>102.32363466323666</c:v>
                      </c:pt>
                      <c:pt idx="151">
                        <c:v>102.06365665770001</c:v>
                      </c:pt>
                      <c:pt idx="152">
                        <c:v>101.6553460104459</c:v>
                      </c:pt>
                      <c:pt idx="153">
                        <c:v>102.4217226728146</c:v>
                      </c:pt>
                      <c:pt idx="154">
                        <c:v>101.22896754403993</c:v>
                      </c:pt>
                      <c:pt idx="155">
                        <c:v>103.54111622554952</c:v>
                      </c:pt>
                      <c:pt idx="156">
                        <c:v>103.46163469496177</c:v>
                      </c:pt>
                      <c:pt idx="157">
                        <c:v>103.46163469496177</c:v>
                      </c:pt>
                      <c:pt idx="158">
                        <c:v>103.46163469496177</c:v>
                      </c:pt>
                      <c:pt idx="159">
                        <c:v>103.81504989986014</c:v>
                      </c:pt>
                      <c:pt idx="160">
                        <c:v>104.22998395031303</c:v>
                      </c:pt>
                      <c:pt idx="161">
                        <c:v>104.01834588627177</c:v>
                      </c:pt>
                      <c:pt idx="162">
                        <c:v>102.39955013256683</c:v>
                      </c:pt>
                      <c:pt idx="163">
                        <c:v>101.61738649847145</c:v>
                      </c:pt>
                      <c:pt idx="164">
                        <c:v>103.53982496949392</c:v>
                      </c:pt>
                      <c:pt idx="165">
                        <c:v>104.77001734950493</c:v>
                      </c:pt>
                      <c:pt idx="166">
                        <c:v>104.77001734950493</c:v>
                      </c:pt>
                      <c:pt idx="167">
                        <c:v>104.75097801187178</c:v>
                      </c:pt>
                      <c:pt idx="168">
                        <c:v>105.90406142857991</c:v>
                      </c:pt>
                      <c:pt idx="169">
                        <c:v>106.16827522002194</c:v>
                      </c:pt>
                      <c:pt idx="170">
                        <c:v>106.16827522002194</c:v>
                      </c:pt>
                      <c:pt idx="171">
                        <c:v>107.72284103519499</c:v>
                      </c:pt>
                      <c:pt idx="172">
                        <c:v>108.84879291146963</c:v>
                      </c:pt>
                      <c:pt idx="173">
                        <c:v>108.84879291146963</c:v>
                      </c:pt>
                      <c:pt idx="174">
                        <c:v>108.84879291146963</c:v>
                      </c:pt>
                      <c:pt idx="175">
                        <c:v>108.84879291146963</c:v>
                      </c:pt>
                      <c:pt idx="176">
                        <c:v>110.24995015180492</c:v>
                      </c:pt>
                      <c:pt idx="177">
                        <c:v>109.02830083066186</c:v>
                      </c:pt>
                      <c:pt idx="178">
                        <c:v>108.06560315672233</c:v>
                      </c:pt>
                      <c:pt idx="179">
                        <c:v>108.30283544459974</c:v>
                      </c:pt>
                      <c:pt idx="180">
                        <c:v>109.54275229831885</c:v>
                      </c:pt>
                      <c:pt idx="181">
                        <c:v>109.54275229831885</c:v>
                      </c:pt>
                      <c:pt idx="182">
                        <c:v>109.54275229831885</c:v>
                      </c:pt>
                      <c:pt idx="183">
                        <c:v>109.54275229831885</c:v>
                      </c:pt>
                      <c:pt idx="184">
                        <c:v>109.54275229831885</c:v>
                      </c:pt>
                      <c:pt idx="185">
                        <c:v>107.34738033853492</c:v>
                      </c:pt>
                      <c:pt idx="186">
                        <c:v>107.17846320845838</c:v>
                      </c:pt>
                      <c:pt idx="187">
                        <c:v>107.7496632630512</c:v>
                      </c:pt>
                      <c:pt idx="188">
                        <c:v>107.7496632630512</c:v>
                      </c:pt>
                      <c:pt idx="189">
                        <c:v>107.7496632630512</c:v>
                      </c:pt>
                      <c:pt idx="190">
                        <c:v>107.42253508839832</c:v>
                      </c:pt>
                      <c:pt idx="191">
                        <c:v>107.42253508839832</c:v>
                      </c:pt>
                      <c:pt idx="192">
                        <c:v>108.23703359873417</c:v>
                      </c:pt>
                      <c:pt idx="193">
                        <c:v>108.23703359873417</c:v>
                      </c:pt>
                      <c:pt idx="194">
                        <c:v>108.31141049148827</c:v>
                      </c:pt>
                      <c:pt idx="195">
                        <c:v>108.31141049148827</c:v>
                      </c:pt>
                      <c:pt idx="196">
                        <c:v>108.46464882666513</c:v>
                      </c:pt>
                      <c:pt idx="197">
                        <c:v>108.46464882666513</c:v>
                      </c:pt>
                      <c:pt idx="198">
                        <c:v>106.89428262325723</c:v>
                      </c:pt>
                      <c:pt idx="199">
                        <c:v>106.73289780388873</c:v>
                      </c:pt>
                      <c:pt idx="200">
                        <c:v>106.73289780388873</c:v>
                      </c:pt>
                      <c:pt idx="201">
                        <c:v>106.73289780388873</c:v>
                      </c:pt>
                      <c:pt idx="202">
                        <c:v>106.73289780388873</c:v>
                      </c:pt>
                      <c:pt idx="203">
                        <c:v>105.55675919295896</c:v>
                      </c:pt>
                      <c:pt idx="204">
                        <c:v>106.49815698663821</c:v>
                      </c:pt>
                      <c:pt idx="205">
                        <c:v>107.88073671039564</c:v>
                      </c:pt>
                      <c:pt idx="206">
                        <c:v>106.10467200084341</c:v>
                      </c:pt>
                      <c:pt idx="207">
                        <c:v>106.4213444431753</c:v>
                      </c:pt>
                      <c:pt idx="208">
                        <c:v>107.02154031345106</c:v>
                      </c:pt>
                      <c:pt idx="209">
                        <c:v>107.1977999000781</c:v>
                      </c:pt>
                      <c:pt idx="210">
                        <c:v>107.1977999000781</c:v>
                      </c:pt>
                      <c:pt idx="211">
                        <c:v>108.72400380058241</c:v>
                      </c:pt>
                      <c:pt idx="212">
                        <c:v>109.34539077131731</c:v>
                      </c:pt>
                      <c:pt idx="213">
                        <c:v>110.92396014927903</c:v>
                      </c:pt>
                      <c:pt idx="214">
                        <c:v>111.33425084844133</c:v>
                      </c:pt>
                      <c:pt idx="215">
                        <c:v>110.68884930435445</c:v>
                      </c:pt>
                      <c:pt idx="216">
                        <c:v>110.41297167821273</c:v>
                      </c:pt>
                      <c:pt idx="217">
                        <c:v>110.80815771158943</c:v>
                      </c:pt>
                      <c:pt idx="218">
                        <c:v>110.91855621125801</c:v>
                      </c:pt>
                      <c:pt idx="219">
                        <c:v>110.91855621125801</c:v>
                      </c:pt>
                      <c:pt idx="220">
                        <c:v>110.45992084210832</c:v>
                      </c:pt>
                      <c:pt idx="221">
                        <c:v>111.92491652895913</c:v>
                      </c:pt>
                      <c:pt idx="222">
                        <c:v>111.69330207574832</c:v>
                      </c:pt>
                      <c:pt idx="223">
                        <c:v>111.69330207574832</c:v>
                      </c:pt>
                      <c:pt idx="224">
                        <c:v>111.78882445460783</c:v>
                      </c:pt>
                      <c:pt idx="225">
                        <c:v>111.77940490493896</c:v>
                      </c:pt>
                      <c:pt idx="226">
                        <c:v>111.11403261473166</c:v>
                      </c:pt>
                      <c:pt idx="227">
                        <c:v>111.21438957417433</c:v>
                      </c:pt>
                      <c:pt idx="228">
                        <c:v>111.30909743130518</c:v>
                      </c:pt>
                      <c:pt idx="229">
                        <c:v>109.54920499944993</c:v>
                      </c:pt>
                      <c:pt idx="230">
                        <c:v>109.54920499944993</c:v>
                      </c:pt>
                      <c:pt idx="231">
                        <c:v>111.69266114644985</c:v>
                      </c:pt>
                      <c:pt idx="232">
                        <c:v>112.61448332496506</c:v>
                      </c:pt>
                      <c:pt idx="233">
                        <c:v>112.61448332496506</c:v>
                      </c:pt>
                      <c:pt idx="234">
                        <c:v>112.61448332496506</c:v>
                      </c:pt>
                      <c:pt idx="235">
                        <c:v>112.61448332496506</c:v>
                      </c:pt>
                      <c:pt idx="236">
                        <c:v>111.80154951286723</c:v>
                      </c:pt>
                      <c:pt idx="237">
                        <c:v>113.86705534508017</c:v>
                      </c:pt>
                      <c:pt idx="238">
                        <c:v>113.91853790471529</c:v>
                      </c:pt>
                      <c:pt idx="239">
                        <c:v>113.39685692836025</c:v>
                      </c:pt>
                      <c:pt idx="240">
                        <c:v>113.90532449580635</c:v>
                      </c:pt>
                      <c:pt idx="241">
                        <c:v>113.71206998931171</c:v>
                      </c:pt>
                      <c:pt idx="242">
                        <c:v>113.53202889172607</c:v>
                      </c:pt>
                      <c:pt idx="243">
                        <c:v>113.53202889172607</c:v>
                      </c:pt>
                      <c:pt idx="244">
                        <c:v>113.53202889172607</c:v>
                      </c:pt>
                      <c:pt idx="245">
                        <c:v>113.53202889172607</c:v>
                      </c:pt>
                      <c:pt idx="246">
                        <c:v>114.60434442787653</c:v>
                      </c:pt>
                      <c:pt idx="247">
                        <c:v>114.60434442787653</c:v>
                      </c:pt>
                      <c:pt idx="248">
                        <c:v>114.60434442787653</c:v>
                      </c:pt>
                      <c:pt idx="249">
                        <c:v>113.31825140932146</c:v>
                      </c:pt>
                      <c:pt idx="250">
                        <c:v>113.31825140932146</c:v>
                      </c:pt>
                      <c:pt idx="251">
                        <c:v>114.31064520494854</c:v>
                      </c:pt>
                      <c:pt idx="252">
                        <c:v>115.80229473387678</c:v>
                      </c:pt>
                      <c:pt idx="253">
                        <c:v>115.80421743046898</c:v>
                      </c:pt>
                      <c:pt idx="254">
                        <c:v>115.09681298427235</c:v>
                      </c:pt>
                      <c:pt idx="255">
                        <c:v>116.23102918307893</c:v>
                      </c:pt>
                      <c:pt idx="256">
                        <c:v>117.92038032523726</c:v>
                      </c:pt>
                      <c:pt idx="257">
                        <c:v>117.68411721671718</c:v>
                      </c:pt>
                      <c:pt idx="258">
                        <c:v>117.96113342573375</c:v>
                      </c:pt>
                      <c:pt idx="259">
                        <c:v>117.5114644409087</c:v>
                      </c:pt>
                      <c:pt idx="260">
                        <c:v>118.23870089740961</c:v>
                      </c:pt>
                      <c:pt idx="261">
                        <c:v>118.37444596590603</c:v>
                      </c:pt>
                      <c:pt idx="262">
                        <c:v>119.47783179208361</c:v>
                      </c:pt>
                      <c:pt idx="263">
                        <c:v>120.30611066040611</c:v>
                      </c:pt>
                      <c:pt idx="264">
                        <c:v>120.40469255840686</c:v>
                      </c:pt>
                      <c:pt idx="265">
                        <c:v>121.87099745043774</c:v>
                      </c:pt>
                      <c:pt idx="266">
                        <c:v>121.42353351624993</c:v>
                      </c:pt>
                      <c:pt idx="267">
                        <c:v>121.42353351624993</c:v>
                      </c:pt>
                      <c:pt idx="268">
                        <c:v>121.42353351624993</c:v>
                      </c:pt>
                      <c:pt idx="269">
                        <c:v>121.87411177189753</c:v>
                      </c:pt>
                      <c:pt idx="270">
                        <c:v>120.94070125622703</c:v>
                      </c:pt>
                      <c:pt idx="271">
                        <c:v>120.39805988661732</c:v>
                      </c:pt>
                      <c:pt idx="272">
                        <c:v>121.77732259750485</c:v>
                      </c:pt>
                      <c:pt idx="273">
                        <c:v>121.73420408639262</c:v>
                      </c:pt>
                      <c:pt idx="274">
                        <c:v>121.73420408639262</c:v>
                      </c:pt>
                      <c:pt idx="275">
                        <c:v>123.22776158361076</c:v>
                      </c:pt>
                      <c:pt idx="276">
                        <c:v>123.37202158863766</c:v>
                      </c:pt>
                      <c:pt idx="277">
                        <c:v>123.12918616686743</c:v>
                      </c:pt>
                      <c:pt idx="278">
                        <c:v>123.12918616686743</c:v>
                      </c:pt>
                      <c:pt idx="279">
                        <c:v>122.77640866926087</c:v>
                      </c:pt>
                      <c:pt idx="280">
                        <c:v>123.07168913131146</c:v>
                      </c:pt>
                      <c:pt idx="281">
                        <c:v>123.90146443443946</c:v>
                      </c:pt>
                      <c:pt idx="282">
                        <c:v>124.81972711653523</c:v>
                      </c:pt>
                      <c:pt idx="283">
                        <c:v>124.81972711653523</c:v>
                      </c:pt>
                      <c:pt idx="284">
                        <c:v>124.81972711653523</c:v>
                      </c:pt>
                      <c:pt idx="285">
                        <c:v>124.81972711653523</c:v>
                      </c:pt>
                      <c:pt idx="286">
                        <c:v>125.70810346554175</c:v>
                      </c:pt>
                      <c:pt idx="287">
                        <c:v>126.00451190198845</c:v>
                      </c:pt>
                      <c:pt idx="288">
                        <c:v>126.00451190198845</c:v>
                      </c:pt>
                      <c:pt idx="289">
                        <c:v>126.00451190198845</c:v>
                      </c:pt>
                      <c:pt idx="290">
                        <c:v>126.51283349221669</c:v>
                      </c:pt>
                      <c:pt idx="291">
                        <c:v>126.86892579327709</c:v>
                      </c:pt>
                      <c:pt idx="292">
                        <c:v>126.84920542741376</c:v>
                      </c:pt>
                      <c:pt idx="293">
                        <c:v>126.84920542741376</c:v>
                      </c:pt>
                      <c:pt idx="294">
                        <c:v>128.10220193726499</c:v>
                      </c:pt>
                      <c:pt idx="295">
                        <c:v>128.29034729895926</c:v>
                      </c:pt>
                      <c:pt idx="296">
                        <c:v>128.29034729895926</c:v>
                      </c:pt>
                      <c:pt idx="297">
                        <c:v>128.29034729895926</c:v>
                      </c:pt>
                      <c:pt idx="298">
                        <c:v>127.96346685006226</c:v>
                      </c:pt>
                      <c:pt idx="299">
                        <c:v>127.28525098661959</c:v>
                      </c:pt>
                      <c:pt idx="300">
                        <c:v>128.43388490096731</c:v>
                      </c:pt>
                      <c:pt idx="301">
                        <c:v>128.43388490096731</c:v>
                      </c:pt>
                      <c:pt idx="302">
                        <c:v>127.52987341341677</c:v>
                      </c:pt>
                      <c:pt idx="303">
                        <c:v>127.56184693103071</c:v>
                      </c:pt>
                      <c:pt idx="304">
                        <c:v>127.56184693103071</c:v>
                      </c:pt>
                      <c:pt idx="305">
                        <c:v>128.29538823865008</c:v>
                      </c:pt>
                      <c:pt idx="306">
                        <c:v>128.29538823865008</c:v>
                      </c:pt>
                      <c:pt idx="307">
                        <c:v>128.29538823865008</c:v>
                      </c:pt>
                      <c:pt idx="308">
                        <c:v>127.30585706713885</c:v>
                      </c:pt>
                      <c:pt idx="309">
                        <c:v>127.30585706713885</c:v>
                      </c:pt>
                      <c:pt idx="310">
                        <c:v>128.18161805745058</c:v>
                      </c:pt>
                      <c:pt idx="311">
                        <c:v>128.18161805745058</c:v>
                      </c:pt>
                      <c:pt idx="312">
                        <c:v>128.18161805745058</c:v>
                      </c:pt>
                      <c:pt idx="313">
                        <c:v>128.18161805745058</c:v>
                      </c:pt>
                      <c:pt idx="314">
                        <c:v>128.18161805745058</c:v>
                      </c:pt>
                      <c:pt idx="315">
                        <c:v>128.98462715416582</c:v>
                      </c:pt>
                      <c:pt idx="316">
                        <c:v>128.98462715416582</c:v>
                      </c:pt>
                      <c:pt idx="317">
                        <c:v>128.98462715416582</c:v>
                      </c:pt>
                      <c:pt idx="318">
                        <c:v>128.98462715416582</c:v>
                      </c:pt>
                      <c:pt idx="319">
                        <c:v>128.98462715416582</c:v>
                      </c:pt>
                      <c:pt idx="320">
                        <c:v>128.98462715416582</c:v>
                      </c:pt>
                      <c:pt idx="321">
                        <c:v>128.98462715416582</c:v>
                      </c:pt>
                      <c:pt idx="322">
                        <c:v>128.98462715416582</c:v>
                      </c:pt>
                      <c:pt idx="323">
                        <c:v>128.98462715416582</c:v>
                      </c:pt>
                      <c:pt idx="324">
                        <c:v>129.85184924626725</c:v>
                      </c:pt>
                      <c:pt idx="325">
                        <c:v>129.11222796738502</c:v>
                      </c:pt>
                      <c:pt idx="326">
                        <c:v>129.27253788065985</c:v>
                      </c:pt>
                      <c:pt idx="327">
                        <c:v>130.3622948867467</c:v>
                      </c:pt>
                      <c:pt idx="328">
                        <c:v>128.77713983912608</c:v>
                      </c:pt>
                      <c:pt idx="329">
                        <c:v>128.87002520576357</c:v>
                      </c:pt>
                      <c:pt idx="330">
                        <c:v>128.59282441354262</c:v>
                      </c:pt>
                      <c:pt idx="331">
                        <c:v>128.59282441354262</c:v>
                      </c:pt>
                      <c:pt idx="332">
                        <c:v>128.59282441354262</c:v>
                      </c:pt>
                      <c:pt idx="333">
                        <c:v>128.59282441354262</c:v>
                      </c:pt>
                      <c:pt idx="334">
                        <c:v>129.11016171638633</c:v>
                      </c:pt>
                      <c:pt idx="335">
                        <c:v>129.11016171638633</c:v>
                      </c:pt>
                      <c:pt idx="336">
                        <c:v>129.11016171638633</c:v>
                      </c:pt>
                      <c:pt idx="337">
                        <c:v>129.87103036074254</c:v>
                      </c:pt>
                      <c:pt idx="338">
                        <c:v>129.51913414336826</c:v>
                      </c:pt>
                      <c:pt idx="339">
                        <c:v>129.52941376044745</c:v>
                      </c:pt>
                      <c:pt idx="340">
                        <c:v>129.52941376044745</c:v>
                      </c:pt>
                      <c:pt idx="341">
                        <c:v>130.57986556578936</c:v>
                      </c:pt>
                      <c:pt idx="342">
                        <c:v>130.57986556578936</c:v>
                      </c:pt>
                      <c:pt idx="343">
                        <c:v>130.57986556578936</c:v>
                      </c:pt>
                      <c:pt idx="344">
                        <c:v>130.57986556578936</c:v>
                      </c:pt>
                      <c:pt idx="345">
                        <c:v>131.14044599563579</c:v>
                      </c:pt>
                      <c:pt idx="346">
                        <c:v>131.14044599563579</c:v>
                      </c:pt>
                      <c:pt idx="347">
                        <c:v>131.14044599563579</c:v>
                      </c:pt>
                      <c:pt idx="348">
                        <c:v>131.14044599563579</c:v>
                      </c:pt>
                      <c:pt idx="349">
                        <c:v>131.14044599563579</c:v>
                      </c:pt>
                      <c:pt idx="350">
                        <c:v>129.38318755814976</c:v>
                      </c:pt>
                      <c:pt idx="351">
                        <c:v>129.38318755814976</c:v>
                      </c:pt>
                      <c:pt idx="352">
                        <c:v>129.38318755814976</c:v>
                      </c:pt>
                      <c:pt idx="353">
                        <c:v>129.16510315239083</c:v>
                      </c:pt>
                      <c:pt idx="354">
                        <c:v>130.10358995432324</c:v>
                      </c:pt>
                      <c:pt idx="355">
                        <c:v>128.23795279124604</c:v>
                      </c:pt>
                      <c:pt idx="356">
                        <c:v>128.23795279124604</c:v>
                      </c:pt>
                      <c:pt idx="357">
                        <c:v>127.62237468175624</c:v>
                      </c:pt>
                      <c:pt idx="358">
                        <c:v>127.62237468175624</c:v>
                      </c:pt>
                      <c:pt idx="359">
                        <c:v>128.44872410926834</c:v>
                      </c:pt>
                      <c:pt idx="360">
                        <c:v>128.44872410926834</c:v>
                      </c:pt>
                      <c:pt idx="361">
                        <c:v>128.44872410926834</c:v>
                      </c:pt>
                      <c:pt idx="362">
                        <c:v>128.44872410926834</c:v>
                      </c:pt>
                      <c:pt idx="363">
                        <c:v>128.44872410926834</c:v>
                      </c:pt>
                      <c:pt idx="364">
                        <c:v>128.81353376076913</c:v>
                      </c:pt>
                      <c:pt idx="365">
                        <c:v>128.81353376076913</c:v>
                      </c:pt>
                      <c:pt idx="366">
                        <c:v>128.81353376076913</c:v>
                      </c:pt>
                      <c:pt idx="367">
                        <c:v>128.81353376076913</c:v>
                      </c:pt>
                      <c:pt idx="368">
                        <c:v>128.81353376076913</c:v>
                      </c:pt>
                      <c:pt idx="369">
                        <c:v>128.81353376076913</c:v>
                      </c:pt>
                      <c:pt idx="370">
                        <c:v>128.81353376076913</c:v>
                      </c:pt>
                      <c:pt idx="371">
                        <c:v>128.9786790306857</c:v>
                      </c:pt>
                      <c:pt idx="372">
                        <c:v>129.93186733734871</c:v>
                      </c:pt>
                      <c:pt idx="373">
                        <c:v>129.93186733734871</c:v>
                      </c:pt>
                      <c:pt idx="374">
                        <c:v>129.93186733734871</c:v>
                      </c:pt>
                      <c:pt idx="375">
                        <c:v>130.00942024758137</c:v>
                      </c:pt>
                      <c:pt idx="376">
                        <c:v>130.00942024758137</c:v>
                      </c:pt>
                      <c:pt idx="377">
                        <c:v>130.13684488951901</c:v>
                      </c:pt>
                      <c:pt idx="378">
                        <c:v>130.13684488951901</c:v>
                      </c:pt>
                      <c:pt idx="379">
                        <c:v>130.62929219211156</c:v>
                      </c:pt>
                      <c:pt idx="380">
                        <c:v>130.62929219211156</c:v>
                      </c:pt>
                      <c:pt idx="381">
                        <c:v>129.92278247304063</c:v>
                      </c:pt>
                      <c:pt idx="382">
                        <c:v>129.92278247304063</c:v>
                      </c:pt>
                      <c:pt idx="383">
                        <c:v>129.41527773520829</c:v>
                      </c:pt>
                      <c:pt idx="384">
                        <c:v>130.44648313621747</c:v>
                      </c:pt>
                      <c:pt idx="385">
                        <c:v>130.44648313621747</c:v>
                      </c:pt>
                      <c:pt idx="386">
                        <c:v>130.44648313621747</c:v>
                      </c:pt>
                      <c:pt idx="387">
                        <c:v>131.04645314941567</c:v>
                      </c:pt>
                      <c:pt idx="388">
                        <c:v>132.83532586831086</c:v>
                      </c:pt>
                      <c:pt idx="389">
                        <c:v>132.83532586831086</c:v>
                      </c:pt>
                      <c:pt idx="390">
                        <c:v>132.83532586831086</c:v>
                      </c:pt>
                      <c:pt idx="391">
                        <c:v>132.83532586831086</c:v>
                      </c:pt>
                      <c:pt idx="392">
                        <c:v>133.61459206261225</c:v>
                      </c:pt>
                      <c:pt idx="393">
                        <c:v>133.61459206261225</c:v>
                      </c:pt>
                      <c:pt idx="394">
                        <c:v>133.61459206261225</c:v>
                      </c:pt>
                      <c:pt idx="395">
                        <c:v>133.83640010548231</c:v>
                      </c:pt>
                      <c:pt idx="396">
                        <c:v>134.40275418991058</c:v>
                      </c:pt>
                      <c:pt idx="397">
                        <c:v>134.40275418991058</c:v>
                      </c:pt>
                      <c:pt idx="398">
                        <c:v>134.40275418991058</c:v>
                      </c:pt>
                      <c:pt idx="399">
                        <c:v>134.40275418991058</c:v>
                      </c:pt>
                      <c:pt idx="400">
                        <c:v>133.64195678126282</c:v>
                      </c:pt>
                      <c:pt idx="401">
                        <c:v>132.57064076881423</c:v>
                      </c:pt>
                      <c:pt idx="402">
                        <c:v>132.11613806342379</c:v>
                      </c:pt>
                      <c:pt idx="403">
                        <c:v>132.35734067068296</c:v>
                      </c:pt>
                      <c:pt idx="404">
                        <c:v>134.22551547068673</c:v>
                      </c:pt>
                      <c:pt idx="405">
                        <c:v>134.22551547068673</c:v>
                      </c:pt>
                      <c:pt idx="406">
                        <c:v>134.22551547068673</c:v>
                      </c:pt>
                      <c:pt idx="407">
                        <c:v>134.22551547068673</c:v>
                      </c:pt>
                      <c:pt idx="408">
                        <c:v>134.22551547068673</c:v>
                      </c:pt>
                      <c:pt idx="409">
                        <c:v>133.72467440401337</c:v>
                      </c:pt>
                      <c:pt idx="410">
                        <c:v>133.72467440401337</c:v>
                      </c:pt>
                      <c:pt idx="411">
                        <c:v>133.72467440401337</c:v>
                      </c:pt>
                      <c:pt idx="412">
                        <c:v>133.72467440401337</c:v>
                      </c:pt>
                      <c:pt idx="413">
                        <c:v>133.72467440401337</c:v>
                      </c:pt>
                      <c:pt idx="414">
                        <c:v>134.11533422600732</c:v>
                      </c:pt>
                      <c:pt idx="415">
                        <c:v>134.22422627632122</c:v>
                      </c:pt>
                      <c:pt idx="416">
                        <c:v>134.22422627632122</c:v>
                      </c:pt>
                      <c:pt idx="417">
                        <c:v>134.13674090529716</c:v>
                      </c:pt>
                      <c:pt idx="418">
                        <c:v>135.15038206162583</c:v>
                      </c:pt>
                      <c:pt idx="419">
                        <c:v>135.15038206162583</c:v>
                      </c:pt>
                      <c:pt idx="420">
                        <c:v>135.15038206162583</c:v>
                      </c:pt>
                      <c:pt idx="421">
                        <c:v>135.15038206162583</c:v>
                      </c:pt>
                      <c:pt idx="422">
                        <c:v>136.59438903111877</c:v>
                      </c:pt>
                      <c:pt idx="423">
                        <c:v>136.59438903111877</c:v>
                      </c:pt>
                      <c:pt idx="424">
                        <c:v>136.90997818643874</c:v>
                      </c:pt>
                      <c:pt idx="425">
                        <c:v>138.03831601643091</c:v>
                      </c:pt>
                      <c:pt idx="426">
                        <c:v>138.11707836890238</c:v>
                      </c:pt>
                      <c:pt idx="427">
                        <c:v>138.11707836890238</c:v>
                      </c:pt>
                      <c:pt idx="428">
                        <c:v>137.98601167000629</c:v>
                      </c:pt>
                      <c:pt idx="429">
                        <c:v>137.98601167000629</c:v>
                      </c:pt>
                      <c:pt idx="430">
                        <c:v>139.30788499706878</c:v>
                      </c:pt>
                      <c:pt idx="431">
                        <c:v>140.11883111799619</c:v>
                      </c:pt>
                      <c:pt idx="432">
                        <c:v>140.11883111799619</c:v>
                      </c:pt>
                      <c:pt idx="433">
                        <c:v>140.11883111799619</c:v>
                      </c:pt>
                      <c:pt idx="434">
                        <c:v>140.2959693335039</c:v>
                      </c:pt>
                      <c:pt idx="435">
                        <c:v>143.25942484990537</c:v>
                      </c:pt>
                      <c:pt idx="436">
                        <c:v>143.30927161525358</c:v>
                      </c:pt>
                      <c:pt idx="437">
                        <c:v>143.30927161525358</c:v>
                      </c:pt>
                      <c:pt idx="438">
                        <c:v>143.30927161525358</c:v>
                      </c:pt>
                      <c:pt idx="439">
                        <c:v>143.07164262131812</c:v>
                      </c:pt>
                      <c:pt idx="440">
                        <c:v>143.81977778906167</c:v>
                      </c:pt>
                      <c:pt idx="441">
                        <c:v>143.81977778906167</c:v>
                      </c:pt>
                      <c:pt idx="442">
                        <c:v>143.64816310317801</c:v>
                      </c:pt>
                      <c:pt idx="443">
                        <c:v>142.18394288494582</c:v>
                      </c:pt>
                      <c:pt idx="444">
                        <c:v>142.91492520916583</c:v>
                      </c:pt>
                      <c:pt idx="445">
                        <c:v>144.38753888104887</c:v>
                      </c:pt>
                      <c:pt idx="446">
                        <c:v>144.38753888104887</c:v>
                      </c:pt>
                      <c:pt idx="447">
                        <c:v>144.38753888104887</c:v>
                      </c:pt>
                      <c:pt idx="448">
                        <c:v>146.00493747874569</c:v>
                      </c:pt>
                      <c:pt idx="449">
                        <c:v>145.72394663798138</c:v>
                      </c:pt>
                      <c:pt idx="450">
                        <c:v>145.72394663798138</c:v>
                      </c:pt>
                      <c:pt idx="451">
                        <c:v>145.72394663798138</c:v>
                      </c:pt>
                      <c:pt idx="452">
                        <c:v>146.64463920413664</c:v>
                      </c:pt>
                      <c:pt idx="453">
                        <c:v>147.47305671638918</c:v>
                      </c:pt>
                      <c:pt idx="454">
                        <c:v>148.78618246085099</c:v>
                      </c:pt>
                      <c:pt idx="455">
                        <c:v>148.78618246085099</c:v>
                      </c:pt>
                      <c:pt idx="456">
                        <c:v>148.57755628370296</c:v>
                      </c:pt>
                      <c:pt idx="457">
                        <c:v>148.57755628370296</c:v>
                      </c:pt>
                      <c:pt idx="458">
                        <c:v>148.57755628370296</c:v>
                      </c:pt>
                      <c:pt idx="459">
                        <c:v>149.85987368206395</c:v>
                      </c:pt>
                      <c:pt idx="460">
                        <c:v>149.85987368206395</c:v>
                      </c:pt>
                      <c:pt idx="461">
                        <c:v>149.85987368206395</c:v>
                      </c:pt>
                      <c:pt idx="462">
                        <c:v>149.85987368206395</c:v>
                      </c:pt>
                      <c:pt idx="463">
                        <c:v>150.0233891418078</c:v>
                      </c:pt>
                      <c:pt idx="464">
                        <c:v>148.17295019970885</c:v>
                      </c:pt>
                      <c:pt idx="465">
                        <c:v>148.17295019970885</c:v>
                      </c:pt>
                      <c:pt idx="466">
                        <c:v>148.17295019970885</c:v>
                      </c:pt>
                      <c:pt idx="467">
                        <c:v>148.38713319064607</c:v>
                      </c:pt>
                      <c:pt idx="468">
                        <c:v>148.38713319064607</c:v>
                      </c:pt>
                      <c:pt idx="469">
                        <c:v>148.38713319064607</c:v>
                      </c:pt>
                      <c:pt idx="470">
                        <c:v>148.38713319064607</c:v>
                      </c:pt>
                      <c:pt idx="471">
                        <c:v>148.38713319064607</c:v>
                      </c:pt>
                      <c:pt idx="472">
                        <c:v>148.38713319064607</c:v>
                      </c:pt>
                      <c:pt idx="473">
                        <c:v>148.38713319064607</c:v>
                      </c:pt>
                      <c:pt idx="474">
                        <c:v>148.38713319064607</c:v>
                      </c:pt>
                      <c:pt idx="475">
                        <c:v>148.38713319064607</c:v>
                      </c:pt>
                      <c:pt idx="476">
                        <c:v>148.38713319064607</c:v>
                      </c:pt>
                      <c:pt idx="477">
                        <c:v>148.38713319064607</c:v>
                      </c:pt>
                      <c:pt idx="478">
                        <c:v>148.38713319064607</c:v>
                      </c:pt>
                      <c:pt idx="479">
                        <c:v>148.38713319064607</c:v>
                      </c:pt>
                      <c:pt idx="480">
                        <c:v>149.90203859854998</c:v>
                      </c:pt>
                      <c:pt idx="481">
                        <c:v>150.37849453325254</c:v>
                      </c:pt>
                      <c:pt idx="482">
                        <c:v>150.37849453325254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FC-42CC-8412-AA4A2E1346E5}"/>
                  </c:ext>
                </c:extLst>
              </c15:ser>
            </c15:filteredLineSeries>
          </c:ext>
        </c:extLst>
      </c:lineChart>
      <c:dateAx>
        <c:axId val="327459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49167"/>
        <c:crosses val="autoZero"/>
        <c:auto val="1"/>
        <c:lblOffset val="100"/>
        <c:baseTimeUnit val="days"/>
        <c:majorUnit val="3"/>
        <c:majorTimeUnit val="months"/>
        <c:minorUnit val="3"/>
        <c:minorTimeUnit val="months"/>
      </c:dateAx>
      <c:valAx>
        <c:axId val="327449167"/>
        <c:scaling>
          <c:orientation val="minMax"/>
          <c:max val="155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348343</xdr:colOff>
      <xdr:row>5</xdr:row>
      <xdr:rowOff>163285</xdr:rowOff>
    </xdr:from>
    <xdr:to>
      <xdr:col>29</xdr:col>
      <xdr:colOff>470263</xdr:colOff>
      <xdr:row>38</xdr:row>
      <xdr:rowOff>23949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DE95A-07F8-48FD-A526-6C55D4270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ura García" id="{404F18A6-52BC-4B14-A80A-C91180FF021F}" userId="564e8184e24f85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6-02T08:02:52.67" personId="{404F18A6-52BC-4B14-A80A-C91180FF021F}" id="{B9782BC0-E551-4022-9838-2C3F2A976DFE}">
    <text>Arima3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6-02T08:03:04.89" personId="{404F18A6-52BC-4B14-A80A-C91180FF021F}" id="{B391ABBE-AF7F-4456-8479-65675966EAC0}">
    <text>Arimax5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303F-BECB-4F36-86B2-1EB7967A2F8D}">
  <dimension ref="A1:N6121"/>
  <sheetViews>
    <sheetView workbookViewId="0">
      <selection activeCell="D6" sqref="D6"/>
    </sheetView>
  </sheetViews>
  <sheetFormatPr defaultRowHeight="12" x14ac:dyDescent="0.25"/>
  <cols>
    <col min="1" max="1" width="10.109375" style="4" bestFit="1" customWidth="1"/>
    <col min="2" max="4" width="8.88671875" style="11"/>
    <col min="5" max="6" width="8.88671875" style="1"/>
    <col min="7" max="10" width="1.77734375" style="1" customWidth="1"/>
    <col min="11" max="16384" width="8.88671875" style="1"/>
  </cols>
  <sheetData>
    <row r="1" spans="1:14" x14ac:dyDescent="0.25">
      <c r="A1" s="51" t="s">
        <v>0</v>
      </c>
      <c r="B1" s="52" t="s">
        <v>6</v>
      </c>
      <c r="C1" s="52" t="s">
        <v>5</v>
      </c>
      <c r="D1" s="52" t="s">
        <v>4</v>
      </c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25">
      <c r="A2" s="10">
        <v>36528</v>
      </c>
      <c r="B2" s="11">
        <v>1469.25</v>
      </c>
      <c r="C2" s="11">
        <v>1478</v>
      </c>
      <c r="D2" s="11">
        <v>1455.21997070312</v>
      </c>
    </row>
    <row r="3" spans="1:14" x14ac:dyDescent="0.25">
      <c r="A3" s="10">
        <v>36529</v>
      </c>
      <c r="B3" s="11">
        <v>1455.21997070312</v>
      </c>
      <c r="C3" s="11">
        <v>1455.21997070312</v>
      </c>
      <c r="D3" s="11">
        <v>1399.42004394531</v>
      </c>
    </row>
    <row r="4" spans="1:14" x14ac:dyDescent="0.25">
      <c r="A4" s="10">
        <v>36530</v>
      </c>
      <c r="B4" s="11">
        <v>1399.42004394531</v>
      </c>
      <c r="C4" s="11">
        <v>1413.27001953125</v>
      </c>
      <c r="D4" s="11">
        <v>1402.10998535156</v>
      </c>
    </row>
    <row r="5" spans="1:14" x14ac:dyDescent="0.25">
      <c r="A5" s="10">
        <v>36531</v>
      </c>
      <c r="B5" s="11">
        <v>1402.10998535156</v>
      </c>
      <c r="C5" s="11">
        <v>1411.90002441406</v>
      </c>
      <c r="D5" s="11">
        <v>1403.44995117187</v>
      </c>
    </row>
    <row r="6" spans="1:14" x14ac:dyDescent="0.25">
      <c r="A6" s="10">
        <v>36532</v>
      </c>
      <c r="B6" s="11">
        <v>1403.44995117187</v>
      </c>
      <c r="C6" s="11">
        <v>1441.46997070312</v>
      </c>
      <c r="D6" s="11">
        <v>1441.46997070312</v>
      </c>
    </row>
    <row r="7" spans="1:14" x14ac:dyDescent="0.25">
      <c r="A7" s="10">
        <v>36535</v>
      </c>
      <c r="B7" s="11">
        <v>1441.46997070312</v>
      </c>
      <c r="C7" s="11">
        <v>1464.35998535156</v>
      </c>
      <c r="D7" s="11">
        <v>1457.59997558593</v>
      </c>
    </row>
    <row r="8" spans="1:14" x14ac:dyDescent="0.25">
      <c r="A8" s="10">
        <v>36536</v>
      </c>
      <c r="B8" s="11">
        <v>1457.59997558593</v>
      </c>
      <c r="C8" s="11">
        <v>1458.66003417968</v>
      </c>
      <c r="D8" s="11">
        <v>1438.56005859375</v>
      </c>
    </row>
    <row r="9" spans="1:14" x14ac:dyDescent="0.25">
      <c r="A9" s="10">
        <v>36537</v>
      </c>
      <c r="B9" s="11">
        <v>1438.56005859375</v>
      </c>
      <c r="C9" s="11">
        <v>1442.59997558593</v>
      </c>
      <c r="D9" s="11">
        <v>1432.25</v>
      </c>
    </row>
    <row r="10" spans="1:14" x14ac:dyDescent="0.25">
      <c r="A10" s="10">
        <v>36538</v>
      </c>
      <c r="B10" s="11">
        <v>1432.25</v>
      </c>
      <c r="C10" s="11">
        <v>1454.19995117187</v>
      </c>
      <c r="D10" s="11">
        <v>1449.68005371093</v>
      </c>
    </row>
    <row r="11" spans="1:14" x14ac:dyDescent="0.25">
      <c r="A11" s="10">
        <v>36539</v>
      </c>
      <c r="B11" s="11">
        <v>1449.68005371093</v>
      </c>
      <c r="C11" s="11">
        <v>1473</v>
      </c>
      <c r="D11" s="11">
        <v>1465.15002441406</v>
      </c>
    </row>
    <row r="12" spans="1:14" x14ac:dyDescent="0.25">
      <c r="A12" s="10">
        <v>36543</v>
      </c>
      <c r="B12" s="11">
        <v>1465.15002441406</v>
      </c>
      <c r="C12" s="11">
        <v>1465.15002441406</v>
      </c>
      <c r="D12" s="11">
        <v>1455.14001464843</v>
      </c>
    </row>
    <row r="13" spans="1:14" x14ac:dyDescent="0.25">
      <c r="A13" s="10">
        <v>36544</v>
      </c>
      <c r="B13" s="11">
        <v>1455.14001464843</v>
      </c>
      <c r="C13" s="11">
        <v>1461.39001464843</v>
      </c>
      <c r="D13" s="11">
        <v>1455.90002441406</v>
      </c>
    </row>
    <row r="14" spans="1:14" x14ac:dyDescent="0.25">
      <c r="A14" s="10">
        <v>36545</v>
      </c>
      <c r="B14" s="11">
        <v>1455.90002441406</v>
      </c>
      <c r="C14" s="11">
        <v>1465.7099609375</v>
      </c>
      <c r="D14" s="11">
        <v>1445.56994628906</v>
      </c>
    </row>
    <row r="15" spans="1:14" x14ac:dyDescent="0.25">
      <c r="A15" s="10">
        <v>36546</v>
      </c>
      <c r="B15" s="11">
        <v>1445.56994628906</v>
      </c>
      <c r="C15" s="11">
        <v>1453.18005371093</v>
      </c>
      <c r="D15" s="11">
        <v>1441.35998535156</v>
      </c>
    </row>
    <row r="16" spans="1:14" x14ac:dyDescent="0.25">
      <c r="A16" s="10">
        <v>36549</v>
      </c>
      <c r="B16" s="11">
        <v>1441.35998535156</v>
      </c>
      <c r="C16" s="11">
        <v>1454.08996582031</v>
      </c>
      <c r="D16" s="11">
        <v>1401.53002929687</v>
      </c>
    </row>
    <row r="17" spans="1:4" x14ac:dyDescent="0.25">
      <c r="A17" s="10">
        <v>36550</v>
      </c>
      <c r="B17" s="11">
        <v>1401.53002929687</v>
      </c>
      <c r="C17" s="11">
        <v>1414.26000976562</v>
      </c>
      <c r="D17" s="11">
        <v>1410.03002929687</v>
      </c>
    </row>
    <row r="18" spans="1:4" x14ac:dyDescent="0.25">
      <c r="A18" s="10">
        <v>36551</v>
      </c>
      <c r="B18" s="11">
        <v>1410.03002929687</v>
      </c>
      <c r="C18" s="11">
        <v>1412.72998046875</v>
      </c>
      <c r="D18" s="11">
        <v>1404.08996582031</v>
      </c>
    </row>
    <row r="19" spans="1:4" x14ac:dyDescent="0.25">
      <c r="A19" s="10">
        <v>36552</v>
      </c>
      <c r="B19" s="11">
        <v>1404.08996582031</v>
      </c>
      <c r="C19" s="11">
        <v>1418.85998535156</v>
      </c>
      <c r="D19" s="11">
        <v>1398.56005859375</v>
      </c>
    </row>
    <row r="20" spans="1:4" x14ac:dyDescent="0.25">
      <c r="A20" s="10">
        <v>36553</v>
      </c>
      <c r="B20" s="11">
        <v>1398.56005859375</v>
      </c>
      <c r="C20" s="11">
        <v>1398.56005859375</v>
      </c>
      <c r="D20" s="11">
        <v>1360.16003417968</v>
      </c>
    </row>
    <row r="21" spans="1:4" x14ac:dyDescent="0.25">
      <c r="A21" s="10">
        <v>36556</v>
      </c>
      <c r="B21" s="11">
        <v>1360.16003417968</v>
      </c>
      <c r="C21" s="11">
        <v>1394.47998046875</v>
      </c>
      <c r="D21" s="11">
        <v>1394.4599609375</v>
      </c>
    </row>
    <row r="22" spans="1:4" x14ac:dyDescent="0.25">
      <c r="A22" s="10">
        <v>36557</v>
      </c>
      <c r="B22" s="11">
        <v>1394.4599609375</v>
      </c>
      <c r="C22" s="11">
        <v>1412.48999023437</v>
      </c>
      <c r="D22" s="11">
        <v>1409.28002929687</v>
      </c>
    </row>
    <row r="23" spans="1:4" x14ac:dyDescent="0.25">
      <c r="A23" s="10">
        <v>36558</v>
      </c>
      <c r="B23" s="11">
        <v>1409.28002929687</v>
      </c>
      <c r="C23" s="11">
        <v>1420.60998535156</v>
      </c>
      <c r="D23" s="11">
        <v>1409.11999511718</v>
      </c>
    </row>
    <row r="24" spans="1:4" x14ac:dyDescent="0.25">
      <c r="A24" s="10">
        <v>36559</v>
      </c>
      <c r="B24" s="11">
        <v>1409.11999511718</v>
      </c>
      <c r="C24" s="11">
        <v>1425.78002929687</v>
      </c>
      <c r="D24" s="11">
        <v>1424.96997070312</v>
      </c>
    </row>
    <row r="25" spans="1:4" x14ac:dyDescent="0.25">
      <c r="A25" s="10">
        <v>36560</v>
      </c>
      <c r="B25" s="11">
        <v>1424.96997070312</v>
      </c>
      <c r="C25" s="11">
        <v>1435.91003417968</v>
      </c>
      <c r="D25" s="11">
        <v>1424.36999511718</v>
      </c>
    </row>
    <row r="26" spans="1:4" x14ac:dyDescent="0.25">
      <c r="A26" s="10">
        <v>36563</v>
      </c>
      <c r="B26" s="11">
        <v>1424.36999511718</v>
      </c>
      <c r="C26" s="11">
        <v>1427.15002441406</v>
      </c>
      <c r="D26" s="11">
        <v>1424.23999023437</v>
      </c>
    </row>
    <row r="27" spans="1:4" x14ac:dyDescent="0.25">
      <c r="A27" s="10">
        <v>36564</v>
      </c>
      <c r="B27" s="11">
        <v>1424.23999023437</v>
      </c>
      <c r="C27" s="11">
        <v>1441.82995605468</v>
      </c>
      <c r="D27" s="11">
        <v>1441.71997070312</v>
      </c>
    </row>
    <row r="28" spans="1:4" x14ac:dyDescent="0.25">
      <c r="A28" s="10">
        <v>36565</v>
      </c>
      <c r="B28" s="11">
        <v>1441.71997070312</v>
      </c>
      <c r="C28" s="11">
        <v>1444.55004882812</v>
      </c>
      <c r="D28" s="11">
        <v>1411.7099609375</v>
      </c>
    </row>
    <row r="29" spans="1:4" x14ac:dyDescent="0.25">
      <c r="A29" s="10">
        <v>36566</v>
      </c>
      <c r="B29" s="11">
        <v>1411.69995117187</v>
      </c>
      <c r="C29" s="11">
        <v>1422.09997558593</v>
      </c>
      <c r="D29" s="11">
        <v>1416.82995605468</v>
      </c>
    </row>
    <row r="30" spans="1:4" x14ac:dyDescent="0.25">
      <c r="A30" s="10">
        <v>36567</v>
      </c>
      <c r="B30" s="11">
        <v>1416.82995605468</v>
      </c>
      <c r="C30" s="11">
        <v>1416.82995605468</v>
      </c>
      <c r="D30" s="11">
        <v>1387.11999511718</v>
      </c>
    </row>
    <row r="31" spans="1:4" x14ac:dyDescent="0.25">
      <c r="A31" s="10">
        <v>36570</v>
      </c>
      <c r="B31" s="11">
        <v>1387.11999511718</v>
      </c>
      <c r="C31" s="11">
        <v>1394.93005371093</v>
      </c>
      <c r="D31" s="11">
        <v>1389.93994140625</v>
      </c>
    </row>
    <row r="32" spans="1:4" x14ac:dyDescent="0.25">
      <c r="A32" s="10">
        <v>36571</v>
      </c>
      <c r="B32" s="11">
        <v>1389.93994140625</v>
      </c>
      <c r="C32" s="11">
        <v>1407.71997070312</v>
      </c>
      <c r="D32" s="11">
        <v>1402.05004882812</v>
      </c>
    </row>
    <row r="33" spans="1:4" x14ac:dyDescent="0.25">
      <c r="A33" s="10">
        <v>36572</v>
      </c>
      <c r="B33" s="11">
        <v>1402.05004882812</v>
      </c>
      <c r="C33" s="11">
        <v>1404.55004882812</v>
      </c>
      <c r="D33" s="11">
        <v>1387.67004394531</v>
      </c>
    </row>
    <row r="34" spans="1:4" x14ac:dyDescent="0.25">
      <c r="A34" s="10">
        <v>36573</v>
      </c>
      <c r="B34" s="11">
        <v>1387.67004394531</v>
      </c>
      <c r="C34" s="11">
        <v>1399.88000488281</v>
      </c>
      <c r="D34" s="11">
        <v>1388.26000976562</v>
      </c>
    </row>
    <row r="35" spans="1:4" x14ac:dyDescent="0.25">
      <c r="A35" s="10">
        <v>36574</v>
      </c>
      <c r="B35" s="11">
        <v>1388.26000976562</v>
      </c>
      <c r="C35" s="11">
        <v>1388.58996582031</v>
      </c>
      <c r="D35" s="11">
        <v>1346.08996582031</v>
      </c>
    </row>
    <row r="36" spans="1:4" x14ac:dyDescent="0.25">
      <c r="A36" s="10">
        <v>36578</v>
      </c>
      <c r="B36" s="11">
        <v>1346.08996582031</v>
      </c>
      <c r="C36" s="11">
        <v>1358.10998535156</v>
      </c>
      <c r="D36" s="11">
        <v>1352.17004394531</v>
      </c>
    </row>
    <row r="37" spans="1:4" x14ac:dyDescent="0.25">
      <c r="A37" s="10">
        <v>36579</v>
      </c>
      <c r="B37" s="11">
        <v>1352.17004394531</v>
      </c>
      <c r="C37" s="11">
        <v>1370.10998535156</v>
      </c>
      <c r="D37" s="11">
        <v>1360.68994140625</v>
      </c>
    </row>
    <row r="38" spans="1:4" x14ac:dyDescent="0.25">
      <c r="A38" s="10">
        <v>36580</v>
      </c>
      <c r="B38" s="11">
        <v>1360.68994140625</v>
      </c>
      <c r="C38" s="11">
        <v>1364.80004882812</v>
      </c>
      <c r="D38" s="11">
        <v>1353.43005371093</v>
      </c>
    </row>
    <row r="39" spans="1:4" x14ac:dyDescent="0.25">
      <c r="A39" s="10">
        <v>36581</v>
      </c>
      <c r="B39" s="11">
        <v>1353.43005371093</v>
      </c>
      <c r="C39" s="11">
        <v>1362.14001464843</v>
      </c>
      <c r="D39" s="11">
        <v>1333.35998535156</v>
      </c>
    </row>
    <row r="40" spans="1:4" x14ac:dyDescent="0.25">
      <c r="A40" s="10">
        <v>36584</v>
      </c>
      <c r="B40" s="11">
        <v>1333.35998535156</v>
      </c>
      <c r="C40" s="11">
        <v>1360.81994628906</v>
      </c>
      <c r="D40" s="11">
        <v>1348.05004882812</v>
      </c>
    </row>
    <row r="41" spans="1:4" x14ac:dyDescent="0.25">
      <c r="A41" s="10">
        <v>36585</v>
      </c>
      <c r="B41" s="11">
        <v>1348.05004882812</v>
      </c>
      <c r="C41" s="11">
        <v>1369.63000488281</v>
      </c>
      <c r="D41" s="11">
        <v>1366.42004394531</v>
      </c>
    </row>
    <row r="42" spans="1:4" x14ac:dyDescent="0.25">
      <c r="A42" s="10">
        <v>36586</v>
      </c>
      <c r="B42" s="11">
        <v>1366.42004394531</v>
      </c>
      <c r="C42" s="11">
        <v>1383.4599609375</v>
      </c>
      <c r="D42" s="11">
        <v>1379.18994140625</v>
      </c>
    </row>
    <row r="43" spans="1:4" x14ac:dyDescent="0.25">
      <c r="A43" s="10">
        <v>36587</v>
      </c>
      <c r="B43" s="11">
        <v>1379.18994140625</v>
      </c>
      <c r="C43" s="11">
        <v>1386.56005859375</v>
      </c>
      <c r="D43" s="11">
        <v>1381.76000976562</v>
      </c>
    </row>
    <row r="44" spans="1:4" x14ac:dyDescent="0.25">
      <c r="A44" s="10">
        <v>36588</v>
      </c>
      <c r="B44" s="11">
        <v>1381.76000976562</v>
      </c>
      <c r="C44" s="11">
        <v>1410.88000488281</v>
      </c>
      <c r="D44" s="11">
        <v>1409.17004394531</v>
      </c>
    </row>
    <row r="45" spans="1:4" x14ac:dyDescent="0.25">
      <c r="A45" s="10">
        <v>36591</v>
      </c>
      <c r="B45" s="11">
        <v>1409.17004394531</v>
      </c>
      <c r="C45" s="11">
        <v>1409.73999023437</v>
      </c>
      <c r="D45" s="11">
        <v>1391.28002929687</v>
      </c>
    </row>
    <row r="46" spans="1:4" x14ac:dyDescent="0.25">
      <c r="A46" s="10">
        <v>36592</v>
      </c>
      <c r="B46" s="11">
        <v>1391.28002929687</v>
      </c>
      <c r="C46" s="11">
        <v>1399.2099609375</v>
      </c>
      <c r="D46" s="11">
        <v>1355.61999511718</v>
      </c>
    </row>
    <row r="47" spans="1:4" x14ac:dyDescent="0.25">
      <c r="A47" s="10">
        <v>36593</v>
      </c>
      <c r="B47" s="11">
        <v>1355.61999511718</v>
      </c>
      <c r="C47" s="11">
        <v>1373.7900390625</v>
      </c>
      <c r="D47" s="11">
        <v>1366.69995117187</v>
      </c>
    </row>
    <row r="48" spans="1:4" x14ac:dyDescent="0.25">
      <c r="A48" s="10">
        <v>36594</v>
      </c>
      <c r="B48" s="11">
        <v>1366.69995117187</v>
      </c>
      <c r="C48" s="11">
        <v>1401.81994628906</v>
      </c>
      <c r="D48" s="11">
        <v>1401.68994140625</v>
      </c>
    </row>
    <row r="49" spans="1:4" x14ac:dyDescent="0.25">
      <c r="A49" s="10">
        <v>36595</v>
      </c>
      <c r="B49" s="11">
        <v>1401.68994140625</v>
      </c>
      <c r="C49" s="11">
        <v>1413.4599609375</v>
      </c>
      <c r="D49" s="11">
        <v>1395.06994628906</v>
      </c>
    </row>
    <row r="50" spans="1:4" x14ac:dyDescent="0.25">
      <c r="A50" s="10">
        <v>36598</v>
      </c>
      <c r="B50" s="11">
        <v>1395.06994628906</v>
      </c>
      <c r="C50" s="11">
        <v>1398.39001464843</v>
      </c>
      <c r="D50" s="11">
        <v>1383.61999511718</v>
      </c>
    </row>
    <row r="51" spans="1:4" x14ac:dyDescent="0.25">
      <c r="A51" s="10">
        <v>36599</v>
      </c>
      <c r="B51" s="11">
        <v>1383.61999511718</v>
      </c>
      <c r="C51" s="11">
        <v>1395.15002441406</v>
      </c>
      <c r="D51" s="11">
        <v>1359.15002441406</v>
      </c>
    </row>
    <row r="52" spans="1:4" x14ac:dyDescent="0.25">
      <c r="A52" s="10">
        <v>36600</v>
      </c>
      <c r="B52" s="11">
        <v>1359.15002441406</v>
      </c>
      <c r="C52" s="11">
        <v>1397.98999023437</v>
      </c>
      <c r="D52" s="11">
        <v>1392.14001464843</v>
      </c>
    </row>
    <row r="53" spans="1:4" x14ac:dyDescent="0.25">
      <c r="A53" s="10">
        <v>36601</v>
      </c>
      <c r="B53" s="11">
        <v>1392.15002441406</v>
      </c>
      <c r="C53" s="11">
        <v>1458.46997070312</v>
      </c>
      <c r="D53" s="11">
        <v>1458.46997070312</v>
      </c>
    </row>
    <row r="54" spans="1:4" x14ac:dyDescent="0.25">
      <c r="A54" s="10">
        <v>36602</v>
      </c>
      <c r="B54" s="11">
        <v>1458.46997070312</v>
      </c>
      <c r="C54" s="11">
        <v>1477.32995605468</v>
      </c>
      <c r="D54" s="11">
        <v>1464.46997070312</v>
      </c>
    </row>
    <row r="55" spans="1:4" x14ac:dyDescent="0.25">
      <c r="A55" s="10">
        <v>36605</v>
      </c>
      <c r="B55" s="11">
        <v>1464.46997070312</v>
      </c>
      <c r="C55" s="11">
        <v>1470.30004882812</v>
      </c>
      <c r="D55" s="11">
        <v>1456.63000488281</v>
      </c>
    </row>
    <row r="56" spans="1:4" x14ac:dyDescent="0.25">
      <c r="A56" s="10">
        <v>36606</v>
      </c>
      <c r="B56" s="11">
        <v>1456.63000488281</v>
      </c>
      <c r="C56" s="11">
        <v>1493.92004394531</v>
      </c>
      <c r="D56" s="11">
        <v>1493.86999511718</v>
      </c>
    </row>
    <row r="57" spans="1:4" x14ac:dyDescent="0.25">
      <c r="A57" s="10">
        <v>36607</v>
      </c>
      <c r="B57" s="11">
        <v>1493.86999511718</v>
      </c>
      <c r="C57" s="11">
        <v>1505.07995605468</v>
      </c>
      <c r="D57" s="11">
        <v>1500.64001464843</v>
      </c>
    </row>
    <row r="58" spans="1:4" x14ac:dyDescent="0.25">
      <c r="A58" s="10">
        <v>36608</v>
      </c>
      <c r="B58" s="11">
        <v>1500.64001464843</v>
      </c>
      <c r="C58" s="11">
        <v>1532.5</v>
      </c>
      <c r="D58" s="11">
        <v>1527.34997558593</v>
      </c>
    </row>
    <row r="59" spans="1:4" x14ac:dyDescent="0.25">
      <c r="A59" s="10">
        <v>36609</v>
      </c>
      <c r="B59" s="11">
        <v>1527.34997558593</v>
      </c>
      <c r="C59" s="11">
        <v>1552.86999511718</v>
      </c>
      <c r="D59" s="11">
        <v>1527.4599609375</v>
      </c>
    </row>
    <row r="60" spans="1:4" x14ac:dyDescent="0.25">
      <c r="A60" s="10">
        <v>36612</v>
      </c>
      <c r="B60" s="11">
        <v>1527.4599609375</v>
      </c>
      <c r="C60" s="11">
        <v>1534.63000488281</v>
      </c>
      <c r="D60" s="11">
        <v>1523.85998535156</v>
      </c>
    </row>
    <row r="61" spans="1:4" x14ac:dyDescent="0.25">
      <c r="A61" s="10">
        <v>36613</v>
      </c>
      <c r="B61" s="11">
        <v>1523.85998535156</v>
      </c>
      <c r="C61" s="11">
        <v>1527.35998535156</v>
      </c>
      <c r="D61" s="11">
        <v>1507.72998046875</v>
      </c>
    </row>
    <row r="62" spans="1:4" x14ac:dyDescent="0.25">
      <c r="A62" s="10">
        <v>36614</v>
      </c>
      <c r="B62" s="11">
        <v>1507.72998046875</v>
      </c>
      <c r="C62" s="11">
        <v>1521.44995117187</v>
      </c>
      <c r="D62" s="11">
        <v>1508.52001953125</v>
      </c>
    </row>
    <row r="63" spans="1:4" x14ac:dyDescent="0.25">
      <c r="A63" s="10">
        <v>36615</v>
      </c>
      <c r="B63" s="11">
        <v>1508.52001953125</v>
      </c>
      <c r="C63" s="11">
        <v>1517.38000488281</v>
      </c>
      <c r="D63" s="11">
        <v>1487.92004394531</v>
      </c>
    </row>
    <row r="64" spans="1:4" x14ac:dyDescent="0.25">
      <c r="A64" s="10">
        <v>36616</v>
      </c>
      <c r="B64" s="11">
        <v>1487.92004394531</v>
      </c>
      <c r="C64" s="11">
        <v>1519.81005859375</v>
      </c>
      <c r="D64" s="11">
        <v>1498.57995605468</v>
      </c>
    </row>
    <row r="65" spans="1:4" x14ac:dyDescent="0.25">
      <c r="A65" s="10">
        <v>36619</v>
      </c>
      <c r="B65" s="11">
        <v>1498.57995605468</v>
      </c>
      <c r="C65" s="11">
        <v>1507.18994140625</v>
      </c>
      <c r="D65" s="11">
        <v>1505.96997070312</v>
      </c>
    </row>
    <row r="66" spans="1:4" x14ac:dyDescent="0.25">
      <c r="A66" s="10">
        <v>36620</v>
      </c>
      <c r="B66" s="11">
        <v>1505.97998046875</v>
      </c>
      <c r="C66" s="11">
        <v>1526.44995117187</v>
      </c>
      <c r="D66" s="11">
        <v>1494.72998046875</v>
      </c>
    </row>
    <row r="67" spans="1:4" x14ac:dyDescent="0.25">
      <c r="A67" s="10">
        <v>36621</v>
      </c>
      <c r="B67" s="11">
        <v>1494.72998046875</v>
      </c>
      <c r="C67" s="11">
        <v>1506.55004882812</v>
      </c>
      <c r="D67" s="11">
        <v>1487.36999511718</v>
      </c>
    </row>
    <row r="68" spans="1:4" x14ac:dyDescent="0.25">
      <c r="A68" s="10">
        <v>36622</v>
      </c>
      <c r="B68" s="11">
        <v>1487.36999511718</v>
      </c>
      <c r="C68" s="11">
        <v>1511.76000976562</v>
      </c>
      <c r="D68" s="11">
        <v>1501.33996582031</v>
      </c>
    </row>
    <row r="69" spans="1:4" x14ac:dyDescent="0.25">
      <c r="A69" s="10">
        <v>36623</v>
      </c>
      <c r="B69" s="11">
        <v>1501.33996582031</v>
      </c>
      <c r="C69" s="11">
        <v>1518.68005371093</v>
      </c>
      <c r="D69" s="11">
        <v>1516.34997558593</v>
      </c>
    </row>
    <row r="70" spans="1:4" x14ac:dyDescent="0.25">
      <c r="A70" s="10">
        <v>36626</v>
      </c>
      <c r="B70" s="11">
        <v>1516.34997558593</v>
      </c>
      <c r="C70" s="11">
        <v>1527.18994140625</v>
      </c>
      <c r="D70" s="11">
        <v>1504.4599609375</v>
      </c>
    </row>
    <row r="71" spans="1:4" x14ac:dyDescent="0.25">
      <c r="A71" s="10">
        <v>36627</v>
      </c>
      <c r="B71" s="11">
        <v>1504.4599609375</v>
      </c>
      <c r="C71" s="11">
        <v>1512.80004882812</v>
      </c>
      <c r="D71" s="11">
        <v>1500.58996582031</v>
      </c>
    </row>
    <row r="72" spans="1:4" x14ac:dyDescent="0.25">
      <c r="A72" s="10">
        <v>36628</v>
      </c>
      <c r="B72" s="11">
        <v>1500.58996582031</v>
      </c>
      <c r="C72" s="11">
        <v>1509.07995605468</v>
      </c>
      <c r="D72" s="11">
        <v>1467.17004394531</v>
      </c>
    </row>
    <row r="73" spans="1:4" x14ac:dyDescent="0.25">
      <c r="A73" s="10">
        <v>36629</v>
      </c>
      <c r="B73" s="11">
        <v>1467.17004394531</v>
      </c>
      <c r="C73" s="11">
        <v>1477.52001953125</v>
      </c>
      <c r="D73" s="11">
        <v>1440.51000976562</v>
      </c>
    </row>
    <row r="74" spans="1:4" x14ac:dyDescent="0.25">
      <c r="A74" s="10">
        <v>36630</v>
      </c>
      <c r="B74" s="11">
        <v>1440.51000976562</v>
      </c>
      <c r="C74" s="11">
        <v>1440.51000976562</v>
      </c>
      <c r="D74" s="11">
        <v>1356.56005859375</v>
      </c>
    </row>
    <row r="75" spans="1:4" x14ac:dyDescent="0.25">
      <c r="A75" s="10">
        <v>36633</v>
      </c>
      <c r="B75" s="11">
        <v>1356.56005859375</v>
      </c>
      <c r="C75" s="11">
        <v>1401.53002929687</v>
      </c>
      <c r="D75" s="11">
        <v>1401.43994140625</v>
      </c>
    </row>
    <row r="76" spans="1:4" x14ac:dyDescent="0.25">
      <c r="A76" s="10">
        <v>36634</v>
      </c>
      <c r="B76" s="11">
        <v>1401.43994140625</v>
      </c>
      <c r="C76" s="11">
        <v>1441.60998535156</v>
      </c>
      <c r="D76" s="11">
        <v>1441.60998535156</v>
      </c>
    </row>
    <row r="77" spans="1:4" x14ac:dyDescent="0.25">
      <c r="A77" s="10">
        <v>36635</v>
      </c>
      <c r="B77" s="11">
        <v>1441.60998535156</v>
      </c>
      <c r="C77" s="11">
        <v>1447.68994140625</v>
      </c>
      <c r="D77" s="11">
        <v>1427.46997070312</v>
      </c>
    </row>
    <row r="78" spans="1:4" x14ac:dyDescent="0.25">
      <c r="A78" s="10">
        <v>36636</v>
      </c>
      <c r="B78" s="11">
        <v>1427.46997070312</v>
      </c>
      <c r="C78" s="11">
        <v>1435.48999023437</v>
      </c>
      <c r="D78" s="11">
        <v>1434.5400390625</v>
      </c>
    </row>
    <row r="79" spans="1:4" x14ac:dyDescent="0.25">
      <c r="A79" s="10">
        <v>36640</v>
      </c>
      <c r="B79" s="11">
        <v>1434.5400390625</v>
      </c>
      <c r="C79" s="11">
        <v>1434.5400390625</v>
      </c>
      <c r="D79" s="11">
        <v>1429.85998535156</v>
      </c>
    </row>
    <row r="80" spans="1:4" x14ac:dyDescent="0.25">
      <c r="A80" s="10">
        <v>36641</v>
      </c>
      <c r="B80" s="11">
        <v>1429.85998535156</v>
      </c>
      <c r="C80" s="11">
        <v>1477.67004394531</v>
      </c>
      <c r="D80" s="11">
        <v>1477.43994140625</v>
      </c>
    </row>
    <row r="81" spans="1:4" x14ac:dyDescent="0.25">
      <c r="A81" s="10">
        <v>36642</v>
      </c>
      <c r="B81" s="11">
        <v>1477.43994140625</v>
      </c>
      <c r="C81" s="11">
        <v>1482.93994140625</v>
      </c>
      <c r="D81" s="11">
        <v>1460.98999023437</v>
      </c>
    </row>
    <row r="82" spans="1:4" x14ac:dyDescent="0.25">
      <c r="A82" s="10">
        <v>36643</v>
      </c>
      <c r="B82" s="11">
        <v>1460.98999023437</v>
      </c>
      <c r="C82" s="11">
        <v>1469.2099609375</v>
      </c>
      <c r="D82" s="11">
        <v>1464.92004394531</v>
      </c>
    </row>
    <row r="83" spans="1:4" x14ac:dyDescent="0.25">
      <c r="A83" s="10">
        <v>36644</v>
      </c>
      <c r="B83" s="11">
        <v>1464.92004394531</v>
      </c>
      <c r="C83" s="11">
        <v>1473.61999511718</v>
      </c>
      <c r="D83" s="11">
        <v>1452.43005371093</v>
      </c>
    </row>
    <row r="84" spans="1:4" x14ac:dyDescent="0.25">
      <c r="A84" s="10">
        <v>36647</v>
      </c>
      <c r="B84" s="11">
        <v>1452.43005371093</v>
      </c>
      <c r="C84" s="11">
        <v>1481.51000976562</v>
      </c>
      <c r="D84" s="11">
        <v>1468.25</v>
      </c>
    </row>
    <row r="85" spans="1:4" x14ac:dyDescent="0.25">
      <c r="A85" s="10">
        <v>36648</v>
      </c>
      <c r="B85" s="11">
        <v>1468.25</v>
      </c>
      <c r="C85" s="11">
        <v>1468.25</v>
      </c>
      <c r="D85" s="11">
        <v>1446.2900390625</v>
      </c>
    </row>
    <row r="86" spans="1:4" x14ac:dyDescent="0.25">
      <c r="A86" s="10">
        <v>36649</v>
      </c>
      <c r="B86" s="11">
        <v>1446.2900390625</v>
      </c>
      <c r="C86" s="11">
        <v>1446.2900390625</v>
      </c>
      <c r="D86" s="11">
        <v>1415.09997558593</v>
      </c>
    </row>
    <row r="87" spans="1:4" x14ac:dyDescent="0.25">
      <c r="A87" s="10">
        <v>36650</v>
      </c>
      <c r="B87" s="11">
        <v>1415.09997558593</v>
      </c>
      <c r="C87" s="11">
        <v>1420.98999023437</v>
      </c>
      <c r="D87" s="11">
        <v>1409.56994628906</v>
      </c>
    </row>
    <row r="88" spans="1:4" x14ac:dyDescent="0.25">
      <c r="A88" s="10">
        <v>36651</v>
      </c>
      <c r="B88" s="11">
        <v>1409.56994628906</v>
      </c>
      <c r="C88" s="11">
        <v>1436.03002929687</v>
      </c>
      <c r="D88" s="11">
        <v>1432.63000488281</v>
      </c>
    </row>
    <row r="89" spans="1:4" x14ac:dyDescent="0.25">
      <c r="A89" s="10">
        <v>36654</v>
      </c>
      <c r="B89" s="11">
        <v>1432.63000488281</v>
      </c>
      <c r="C89" s="11">
        <v>1432.63000488281</v>
      </c>
      <c r="D89" s="11">
        <v>1424.17004394531</v>
      </c>
    </row>
    <row r="90" spans="1:4" x14ac:dyDescent="0.25">
      <c r="A90" s="10">
        <v>36655</v>
      </c>
      <c r="B90" s="11">
        <v>1424.17004394531</v>
      </c>
      <c r="C90" s="11">
        <v>1430.28002929687</v>
      </c>
      <c r="D90" s="11">
        <v>1412.14001464843</v>
      </c>
    </row>
    <row r="91" spans="1:4" x14ac:dyDescent="0.25">
      <c r="A91" s="10">
        <v>36656</v>
      </c>
      <c r="B91" s="11">
        <v>1412.14001464843</v>
      </c>
      <c r="C91" s="11">
        <v>1412.14001464843</v>
      </c>
      <c r="D91" s="11">
        <v>1383.05004882812</v>
      </c>
    </row>
    <row r="92" spans="1:4" x14ac:dyDescent="0.25">
      <c r="A92" s="10">
        <v>36657</v>
      </c>
      <c r="B92" s="11">
        <v>1383.05004882812</v>
      </c>
      <c r="C92" s="11">
        <v>1410.26000976562</v>
      </c>
      <c r="D92" s="11">
        <v>1407.81005859375</v>
      </c>
    </row>
    <row r="93" spans="1:4" x14ac:dyDescent="0.25">
      <c r="A93" s="10">
        <v>36658</v>
      </c>
      <c r="B93" s="11">
        <v>1407.81005859375</v>
      </c>
      <c r="C93" s="11">
        <v>1430.13000488281</v>
      </c>
      <c r="D93" s="11">
        <v>1420.9599609375</v>
      </c>
    </row>
    <row r="94" spans="1:4" x14ac:dyDescent="0.25">
      <c r="A94" s="10">
        <v>36661</v>
      </c>
      <c r="B94" s="11">
        <v>1420.9599609375</v>
      </c>
      <c r="C94" s="11">
        <v>1452.39001464843</v>
      </c>
      <c r="D94" s="11">
        <v>1452.35998535156</v>
      </c>
    </row>
    <row r="95" spans="1:4" x14ac:dyDescent="0.25">
      <c r="A95" s="10">
        <v>36662</v>
      </c>
      <c r="B95" s="11">
        <v>1452.35998535156</v>
      </c>
      <c r="C95" s="11">
        <v>1470.40002441406</v>
      </c>
      <c r="D95" s="11">
        <v>1466.0400390625</v>
      </c>
    </row>
    <row r="96" spans="1:4" x14ac:dyDescent="0.25">
      <c r="A96" s="10">
        <v>36663</v>
      </c>
      <c r="B96" s="11">
        <v>1466.0400390625</v>
      </c>
      <c r="C96" s="11">
        <v>1466.0400390625</v>
      </c>
      <c r="D96" s="11">
        <v>1447.80004882812</v>
      </c>
    </row>
    <row r="97" spans="1:4" x14ac:dyDescent="0.25">
      <c r="A97" s="10">
        <v>36664</v>
      </c>
      <c r="B97" s="11">
        <v>1447.80004882812</v>
      </c>
      <c r="C97" s="11">
        <v>1458.0400390625</v>
      </c>
      <c r="D97" s="11">
        <v>1437.2099609375</v>
      </c>
    </row>
    <row r="98" spans="1:4" x14ac:dyDescent="0.25">
      <c r="A98" s="10">
        <v>36665</v>
      </c>
      <c r="B98" s="11">
        <v>1437.2099609375</v>
      </c>
      <c r="C98" s="11">
        <v>1437.2099609375</v>
      </c>
      <c r="D98" s="11">
        <v>1406.94995117187</v>
      </c>
    </row>
    <row r="99" spans="1:4" x14ac:dyDescent="0.25">
      <c r="A99" s="10">
        <v>36668</v>
      </c>
      <c r="B99" s="11">
        <v>1406.94995117187</v>
      </c>
      <c r="C99" s="11">
        <v>1410.55004882812</v>
      </c>
      <c r="D99" s="11">
        <v>1400.71997070312</v>
      </c>
    </row>
    <row r="100" spans="1:4" x14ac:dyDescent="0.25">
      <c r="A100" s="10">
        <v>36669</v>
      </c>
      <c r="B100" s="11">
        <v>1400.71997070312</v>
      </c>
      <c r="C100" s="11">
        <v>1403.77001953125</v>
      </c>
      <c r="D100" s="11">
        <v>1373.85998535156</v>
      </c>
    </row>
    <row r="101" spans="1:4" x14ac:dyDescent="0.25">
      <c r="A101" s="10">
        <v>36670</v>
      </c>
      <c r="B101" s="11">
        <v>1373.85998535156</v>
      </c>
      <c r="C101" s="11">
        <v>1401.75</v>
      </c>
      <c r="D101" s="11">
        <v>1399.05004882812</v>
      </c>
    </row>
    <row r="102" spans="1:4" x14ac:dyDescent="0.25">
      <c r="A102" s="10">
        <v>36671</v>
      </c>
      <c r="B102" s="11">
        <v>1399.05004882812</v>
      </c>
      <c r="C102" s="11">
        <v>1411.65002441406</v>
      </c>
      <c r="D102" s="11">
        <v>1381.52001953125</v>
      </c>
    </row>
    <row r="103" spans="1:4" x14ac:dyDescent="0.25">
      <c r="A103" s="10">
        <v>36672</v>
      </c>
      <c r="B103" s="11">
        <v>1381.52001953125</v>
      </c>
      <c r="C103" s="11">
        <v>1391.42004394531</v>
      </c>
      <c r="D103" s="11">
        <v>1378.02001953125</v>
      </c>
    </row>
    <row r="104" spans="1:4" x14ac:dyDescent="0.25">
      <c r="A104" s="10">
        <v>36676</v>
      </c>
      <c r="B104" s="11">
        <v>1378.02001953125</v>
      </c>
      <c r="C104" s="11">
        <v>1422.44995117187</v>
      </c>
      <c r="D104" s="11">
        <v>1422.44995117187</v>
      </c>
    </row>
    <row r="105" spans="1:4" x14ac:dyDescent="0.25">
      <c r="A105" s="10">
        <v>36677</v>
      </c>
      <c r="B105" s="11">
        <v>1422.43994140625</v>
      </c>
      <c r="C105" s="11">
        <v>1434.48999023437</v>
      </c>
      <c r="D105" s="11">
        <v>1420.59997558593</v>
      </c>
    </row>
    <row r="106" spans="1:4" x14ac:dyDescent="0.25">
      <c r="A106" s="10">
        <v>36678</v>
      </c>
      <c r="B106" s="11">
        <v>1420.59997558593</v>
      </c>
      <c r="C106" s="11">
        <v>1448.81005859375</v>
      </c>
      <c r="D106" s="11">
        <v>1448.81005859375</v>
      </c>
    </row>
    <row r="107" spans="1:4" x14ac:dyDescent="0.25">
      <c r="A107" s="10">
        <v>36679</v>
      </c>
      <c r="B107" s="11">
        <v>1448.81005859375</v>
      </c>
      <c r="C107" s="11">
        <v>1483.22998046875</v>
      </c>
      <c r="D107" s="11">
        <v>1477.26000976562</v>
      </c>
    </row>
    <row r="108" spans="1:4" x14ac:dyDescent="0.25">
      <c r="A108" s="10">
        <v>36682</v>
      </c>
      <c r="B108" s="11">
        <v>1477.26000976562</v>
      </c>
      <c r="C108" s="11">
        <v>1477.28002929687</v>
      </c>
      <c r="D108" s="11">
        <v>1467.63000488281</v>
      </c>
    </row>
    <row r="109" spans="1:4" x14ac:dyDescent="0.25">
      <c r="A109" s="10">
        <v>36683</v>
      </c>
      <c r="B109" s="11">
        <v>1467.63000488281</v>
      </c>
      <c r="C109" s="11">
        <v>1471.35998535156</v>
      </c>
      <c r="D109" s="11">
        <v>1457.83996582031</v>
      </c>
    </row>
    <row r="110" spans="1:4" x14ac:dyDescent="0.25">
      <c r="A110" s="10">
        <v>36684</v>
      </c>
      <c r="B110" s="11">
        <v>1457.83996582031</v>
      </c>
      <c r="C110" s="11">
        <v>1474.64001464843</v>
      </c>
      <c r="D110" s="11">
        <v>1471.35998535156</v>
      </c>
    </row>
    <row r="111" spans="1:4" x14ac:dyDescent="0.25">
      <c r="A111" s="10">
        <v>36685</v>
      </c>
      <c r="B111" s="11">
        <v>1471.35998535156</v>
      </c>
      <c r="C111" s="11">
        <v>1475.65002441406</v>
      </c>
      <c r="D111" s="11">
        <v>1461.67004394531</v>
      </c>
    </row>
    <row r="112" spans="1:4" x14ac:dyDescent="0.25">
      <c r="A112" s="10">
        <v>36686</v>
      </c>
      <c r="B112" s="11">
        <v>1461.67004394531</v>
      </c>
      <c r="C112" s="11">
        <v>1472.67004394531</v>
      </c>
      <c r="D112" s="11">
        <v>1456.94995117187</v>
      </c>
    </row>
    <row r="113" spans="1:4" x14ac:dyDescent="0.25">
      <c r="A113" s="10">
        <v>36689</v>
      </c>
      <c r="B113" s="11">
        <v>1456.94995117187</v>
      </c>
      <c r="C113" s="11">
        <v>1462.93005371093</v>
      </c>
      <c r="D113" s="11">
        <v>1446</v>
      </c>
    </row>
    <row r="114" spans="1:4" x14ac:dyDescent="0.25">
      <c r="A114" s="10">
        <v>36690</v>
      </c>
      <c r="B114" s="11">
        <v>1446</v>
      </c>
      <c r="C114" s="11">
        <v>1470.42004394531</v>
      </c>
      <c r="D114" s="11">
        <v>1469.43994140625</v>
      </c>
    </row>
    <row r="115" spans="1:4" x14ac:dyDescent="0.25">
      <c r="A115" s="10">
        <v>36691</v>
      </c>
      <c r="B115" s="11">
        <v>1469.43994140625</v>
      </c>
      <c r="C115" s="11">
        <v>1483.61999511718</v>
      </c>
      <c r="D115" s="11">
        <v>1470.5400390625</v>
      </c>
    </row>
    <row r="116" spans="1:4" x14ac:dyDescent="0.25">
      <c r="A116" s="10">
        <v>36692</v>
      </c>
      <c r="B116" s="11">
        <v>1470.5400390625</v>
      </c>
      <c r="C116" s="11">
        <v>1482.0400390625</v>
      </c>
      <c r="D116" s="11">
        <v>1478.72998046875</v>
      </c>
    </row>
    <row r="117" spans="1:4" x14ac:dyDescent="0.25">
      <c r="A117" s="10">
        <v>36693</v>
      </c>
      <c r="B117" s="11">
        <v>1478.72998046875</v>
      </c>
      <c r="C117" s="11">
        <v>1480.77001953125</v>
      </c>
      <c r="D117" s="11">
        <v>1464.4599609375</v>
      </c>
    </row>
    <row r="118" spans="1:4" x14ac:dyDescent="0.25">
      <c r="A118" s="10">
        <v>36696</v>
      </c>
      <c r="B118" s="11">
        <v>1464.4599609375</v>
      </c>
      <c r="C118" s="11">
        <v>1488.93005371093</v>
      </c>
      <c r="D118" s="11">
        <v>1486</v>
      </c>
    </row>
    <row r="119" spans="1:4" x14ac:dyDescent="0.25">
      <c r="A119" s="10">
        <v>36697</v>
      </c>
      <c r="B119" s="11">
        <v>1486</v>
      </c>
      <c r="C119" s="11">
        <v>1487.31994628906</v>
      </c>
      <c r="D119" s="11">
        <v>1475.94995117187</v>
      </c>
    </row>
    <row r="120" spans="1:4" x14ac:dyDescent="0.25">
      <c r="A120" s="10">
        <v>36698</v>
      </c>
      <c r="B120" s="11">
        <v>1475.94995117187</v>
      </c>
      <c r="C120" s="11">
        <v>1482.18994140625</v>
      </c>
      <c r="D120" s="11">
        <v>1479.13000488281</v>
      </c>
    </row>
    <row r="121" spans="1:4" x14ac:dyDescent="0.25">
      <c r="A121" s="10">
        <v>36699</v>
      </c>
      <c r="B121" s="11">
        <v>1479.13000488281</v>
      </c>
      <c r="C121" s="11">
        <v>1479.13000488281</v>
      </c>
      <c r="D121" s="11">
        <v>1452.18005371093</v>
      </c>
    </row>
    <row r="122" spans="1:4" x14ac:dyDescent="0.25">
      <c r="A122" s="10">
        <v>36700</v>
      </c>
      <c r="B122" s="11">
        <v>1452.18005371093</v>
      </c>
      <c r="C122" s="11">
        <v>1459.93994140625</v>
      </c>
      <c r="D122" s="11">
        <v>1441.47998046875</v>
      </c>
    </row>
    <row r="123" spans="1:4" x14ac:dyDescent="0.25">
      <c r="A123" s="10">
        <v>36703</v>
      </c>
      <c r="B123" s="11">
        <v>1441.47998046875</v>
      </c>
      <c r="C123" s="11">
        <v>1459.66003417968</v>
      </c>
      <c r="D123" s="11">
        <v>1455.31005859375</v>
      </c>
    </row>
    <row r="124" spans="1:4" x14ac:dyDescent="0.25">
      <c r="A124" s="10">
        <v>36704</v>
      </c>
      <c r="B124" s="11">
        <v>1455.31005859375</v>
      </c>
      <c r="C124" s="11">
        <v>1463.34997558593</v>
      </c>
      <c r="D124" s="11">
        <v>1450.55004882812</v>
      </c>
    </row>
    <row r="125" spans="1:4" x14ac:dyDescent="0.25">
      <c r="A125" s="10">
        <v>36705</v>
      </c>
      <c r="B125" s="11">
        <v>1450.55004882812</v>
      </c>
      <c r="C125" s="11">
        <v>1467.63000488281</v>
      </c>
      <c r="D125" s="11">
        <v>1454.81994628906</v>
      </c>
    </row>
    <row r="126" spans="1:4" x14ac:dyDescent="0.25">
      <c r="A126" s="10">
        <v>36706</v>
      </c>
      <c r="B126" s="11">
        <v>1454.81994628906</v>
      </c>
      <c r="C126" s="11">
        <v>1455.14001464843</v>
      </c>
      <c r="D126" s="11">
        <v>1442.39001464843</v>
      </c>
    </row>
    <row r="127" spans="1:4" x14ac:dyDescent="0.25">
      <c r="A127" s="10">
        <v>36707</v>
      </c>
      <c r="B127" s="11">
        <v>1442.39001464843</v>
      </c>
      <c r="C127" s="11">
        <v>1454.68005371093</v>
      </c>
      <c r="D127" s="11">
        <v>1454.59997558593</v>
      </c>
    </row>
    <row r="128" spans="1:4" x14ac:dyDescent="0.25">
      <c r="A128" s="10">
        <v>36710</v>
      </c>
      <c r="B128" s="11">
        <v>1454.59997558593</v>
      </c>
      <c r="C128" s="11">
        <v>1469.57995605468</v>
      </c>
      <c r="D128" s="11">
        <v>1469.5400390625</v>
      </c>
    </row>
    <row r="129" spans="1:4" x14ac:dyDescent="0.25">
      <c r="A129" s="10">
        <v>36712</v>
      </c>
      <c r="B129" s="11">
        <v>1469.5400390625</v>
      </c>
      <c r="C129" s="11">
        <v>1469.5400390625</v>
      </c>
      <c r="D129" s="11">
        <v>1446.22998046875</v>
      </c>
    </row>
    <row r="130" spans="1:4" x14ac:dyDescent="0.25">
      <c r="A130" s="10">
        <v>36713</v>
      </c>
      <c r="B130" s="11">
        <v>1446.22998046875</v>
      </c>
      <c r="C130" s="11">
        <v>1461.65002441406</v>
      </c>
      <c r="D130" s="11">
        <v>1456.67004394531</v>
      </c>
    </row>
    <row r="131" spans="1:4" x14ac:dyDescent="0.25">
      <c r="A131" s="10">
        <v>36714</v>
      </c>
      <c r="B131" s="11">
        <v>1456.67004394531</v>
      </c>
      <c r="C131" s="11">
        <v>1484.11999511718</v>
      </c>
      <c r="D131" s="11">
        <v>1478.90002441406</v>
      </c>
    </row>
    <row r="132" spans="1:4" x14ac:dyDescent="0.25">
      <c r="A132" s="10">
        <v>36717</v>
      </c>
      <c r="B132" s="11">
        <v>1478.90002441406</v>
      </c>
      <c r="C132" s="11">
        <v>1486.56005859375</v>
      </c>
      <c r="D132" s="11">
        <v>1475.61999511718</v>
      </c>
    </row>
    <row r="133" spans="1:4" x14ac:dyDescent="0.25">
      <c r="A133" s="10">
        <v>36718</v>
      </c>
      <c r="B133" s="11">
        <v>1475.61999511718</v>
      </c>
      <c r="C133" s="11">
        <v>1488.77001953125</v>
      </c>
      <c r="D133" s="11">
        <v>1480.88000488281</v>
      </c>
    </row>
    <row r="134" spans="1:4" x14ac:dyDescent="0.25">
      <c r="A134" s="10">
        <v>36719</v>
      </c>
      <c r="B134" s="11">
        <v>1480.88000488281</v>
      </c>
      <c r="C134" s="11">
        <v>1497.68994140625</v>
      </c>
      <c r="D134" s="11">
        <v>1492.92004394531</v>
      </c>
    </row>
    <row r="135" spans="1:4" x14ac:dyDescent="0.25">
      <c r="A135" s="10">
        <v>36720</v>
      </c>
      <c r="B135" s="11">
        <v>1492.92004394531</v>
      </c>
      <c r="C135" s="11">
        <v>1501.39001464843</v>
      </c>
      <c r="D135" s="11">
        <v>1495.83996582031</v>
      </c>
    </row>
    <row r="136" spans="1:4" x14ac:dyDescent="0.25">
      <c r="A136" s="10">
        <v>36721</v>
      </c>
      <c r="B136" s="11">
        <v>1495.83996582031</v>
      </c>
      <c r="C136" s="11">
        <v>1509.98999023437</v>
      </c>
      <c r="D136" s="11">
        <v>1509.97998046875</v>
      </c>
    </row>
    <row r="137" spans="1:4" x14ac:dyDescent="0.25">
      <c r="A137" s="10">
        <v>36724</v>
      </c>
      <c r="B137" s="11">
        <v>1509.97998046875</v>
      </c>
      <c r="C137" s="11">
        <v>1517.31994628906</v>
      </c>
      <c r="D137" s="11">
        <v>1510.48999023437</v>
      </c>
    </row>
    <row r="138" spans="1:4" x14ac:dyDescent="0.25">
      <c r="A138" s="10">
        <v>36725</v>
      </c>
      <c r="B138" s="11">
        <v>1510.48999023437</v>
      </c>
      <c r="C138" s="11">
        <v>1510.48999023437</v>
      </c>
      <c r="D138" s="11">
        <v>1493.73999023437</v>
      </c>
    </row>
    <row r="139" spans="1:4" x14ac:dyDescent="0.25">
      <c r="A139" s="10">
        <v>36726</v>
      </c>
      <c r="B139" s="11">
        <v>1493.73999023437</v>
      </c>
      <c r="C139" s="11">
        <v>1495.63000488281</v>
      </c>
      <c r="D139" s="11">
        <v>1481.9599609375</v>
      </c>
    </row>
    <row r="140" spans="1:4" x14ac:dyDescent="0.25">
      <c r="A140" s="10">
        <v>36727</v>
      </c>
      <c r="B140" s="11">
        <v>1481.9599609375</v>
      </c>
      <c r="C140" s="11">
        <v>1501.92004394531</v>
      </c>
      <c r="D140" s="11">
        <v>1495.56994628906</v>
      </c>
    </row>
    <row r="141" spans="1:4" x14ac:dyDescent="0.25">
      <c r="A141" s="10">
        <v>36728</v>
      </c>
      <c r="B141" s="11">
        <v>1495.56994628906</v>
      </c>
      <c r="C141" s="11">
        <v>1495.56994628906</v>
      </c>
      <c r="D141" s="11">
        <v>1480.18994140625</v>
      </c>
    </row>
    <row r="142" spans="1:4" x14ac:dyDescent="0.25">
      <c r="A142" s="10">
        <v>36731</v>
      </c>
      <c r="B142" s="11">
        <v>1480.18994140625</v>
      </c>
      <c r="C142" s="11">
        <v>1485.88000488281</v>
      </c>
      <c r="D142" s="11">
        <v>1464.2900390625</v>
      </c>
    </row>
    <row r="143" spans="1:4" x14ac:dyDescent="0.25">
      <c r="A143" s="10">
        <v>36732</v>
      </c>
      <c r="B143" s="11">
        <v>1464.2900390625</v>
      </c>
      <c r="C143" s="11">
        <v>1476.22998046875</v>
      </c>
      <c r="D143" s="11">
        <v>1474.46997070312</v>
      </c>
    </row>
    <row r="144" spans="1:4" x14ac:dyDescent="0.25">
      <c r="A144" s="10">
        <v>36733</v>
      </c>
      <c r="B144" s="11">
        <v>1474.46997070312</v>
      </c>
      <c r="C144" s="11">
        <v>1474.46997070312</v>
      </c>
      <c r="D144" s="11">
        <v>1452.42004394531</v>
      </c>
    </row>
    <row r="145" spans="1:4" x14ac:dyDescent="0.25">
      <c r="A145" s="10">
        <v>36734</v>
      </c>
      <c r="B145" s="11">
        <v>1452.42004394531</v>
      </c>
      <c r="C145" s="11">
        <v>1464.91003417968</v>
      </c>
      <c r="D145" s="11">
        <v>1449.61999511718</v>
      </c>
    </row>
    <row r="146" spans="1:4" x14ac:dyDescent="0.25">
      <c r="A146" s="10">
        <v>36735</v>
      </c>
      <c r="B146" s="11">
        <v>1449.61999511718</v>
      </c>
      <c r="C146" s="11">
        <v>1456.68005371093</v>
      </c>
      <c r="D146" s="11">
        <v>1419.89001464843</v>
      </c>
    </row>
    <row r="147" spans="1:4" x14ac:dyDescent="0.25">
      <c r="A147" s="10">
        <v>36738</v>
      </c>
      <c r="B147" s="11">
        <v>1419.89001464843</v>
      </c>
      <c r="C147" s="11">
        <v>1437.65002441406</v>
      </c>
      <c r="D147" s="11">
        <v>1430.82995605468</v>
      </c>
    </row>
    <row r="148" spans="1:4" x14ac:dyDescent="0.25">
      <c r="A148" s="10">
        <v>36739</v>
      </c>
      <c r="B148" s="11">
        <v>1430.82995605468</v>
      </c>
      <c r="C148" s="11">
        <v>1443.5400390625</v>
      </c>
      <c r="D148" s="11">
        <v>1438.09997558593</v>
      </c>
    </row>
    <row r="149" spans="1:4" x14ac:dyDescent="0.25">
      <c r="A149" s="10">
        <v>36740</v>
      </c>
      <c r="B149" s="11">
        <v>1438.09997558593</v>
      </c>
      <c r="C149" s="11">
        <v>1451.58996582031</v>
      </c>
      <c r="D149" s="11">
        <v>1438.69995117187</v>
      </c>
    </row>
    <row r="150" spans="1:4" x14ac:dyDescent="0.25">
      <c r="A150" s="10">
        <v>36741</v>
      </c>
      <c r="B150" s="11">
        <v>1438.69995117187</v>
      </c>
      <c r="C150" s="11">
        <v>1454.18994140625</v>
      </c>
      <c r="D150" s="11">
        <v>1452.56005859375</v>
      </c>
    </row>
    <row r="151" spans="1:4" x14ac:dyDescent="0.25">
      <c r="A151" s="10">
        <v>36742</v>
      </c>
      <c r="B151" s="11">
        <v>1452.56005859375</v>
      </c>
      <c r="C151" s="11">
        <v>1462.93005371093</v>
      </c>
      <c r="D151" s="11">
        <v>1462.93005371093</v>
      </c>
    </row>
    <row r="152" spans="1:4" x14ac:dyDescent="0.25">
      <c r="A152" s="10">
        <v>36745</v>
      </c>
      <c r="B152" s="11">
        <v>1462.93005371093</v>
      </c>
      <c r="C152" s="11">
        <v>1480.80004882812</v>
      </c>
      <c r="D152" s="11">
        <v>1479.31994628906</v>
      </c>
    </row>
    <row r="153" spans="1:4" x14ac:dyDescent="0.25">
      <c r="A153" s="10">
        <v>36746</v>
      </c>
      <c r="B153" s="11">
        <v>1479.31994628906</v>
      </c>
      <c r="C153" s="11">
        <v>1484.52001953125</v>
      </c>
      <c r="D153" s="11">
        <v>1482.80004882812</v>
      </c>
    </row>
    <row r="154" spans="1:4" x14ac:dyDescent="0.25">
      <c r="A154" s="10">
        <v>36747</v>
      </c>
      <c r="B154" s="11">
        <v>1482.80004882812</v>
      </c>
      <c r="C154" s="11">
        <v>1490.32995605468</v>
      </c>
      <c r="D154" s="11">
        <v>1472.86999511718</v>
      </c>
    </row>
    <row r="155" spans="1:4" x14ac:dyDescent="0.25">
      <c r="A155" s="10">
        <v>36748</v>
      </c>
      <c r="B155" s="11">
        <v>1472.86999511718</v>
      </c>
      <c r="C155" s="11">
        <v>1475.15002441406</v>
      </c>
      <c r="D155" s="11">
        <v>1460.25</v>
      </c>
    </row>
    <row r="156" spans="1:4" x14ac:dyDescent="0.25">
      <c r="A156" s="10">
        <v>36749</v>
      </c>
      <c r="B156" s="11">
        <v>1460.25</v>
      </c>
      <c r="C156" s="11">
        <v>1475.71997070312</v>
      </c>
      <c r="D156" s="11">
        <v>1471.83996582031</v>
      </c>
    </row>
    <row r="157" spans="1:4" x14ac:dyDescent="0.25">
      <c r="A157" s="10">
        <v>36752</v>
      </c>
      <c r="B157" s="11">
        <v>1471.83996582031</v>
      </c>
      <c r="C157" s="11">
        <v>1491.64001464843</v>
      </c>
      <c r="D157" s="11">
        <v>1491.56005859375</v>
      </c>
    </row>
    <row r="158" spans="1:4" x14ac:dyDescent="0.25">
      <c r="A158" s="10">
        <v>36753</v>
      </c>
      <c r="B158" s="11">
        <v>1491.56005859375</v>
      </c>
      <c r="C158" s="11">
        <v>1493.11999511718</v>
      </c>
      <c r="D158" s="11">
        <v>1484.43005371093</v>
      </c>
    </row>
    <row r="159" spans="1:4" x14ac:dyDescent="0.25">
      <c r="A159" s="10">
        <v>36754</v>
      </c>
      <c r="B159" s="11">
        <v>1484.43005371093</v>
      </c>
      <c r="C159" s="11">
        <v>1496.08996582031</v>
      </c>
      <c r="D159" s="11">
        <v>1479.84997558593</v>
      </c>
    </row>
    <row r="160" spans="1:4" x14ac:dyDescent="0.25">
      <c r="A160" s="10">
        <v>36755</v>
      </c>
      <c r="B160" s="11">
        <v>1479.84997558593</v>
      </c>
      <c r="C160" s="11">
        <v>1499.31994628906</v>
      </c>
      <c r="D160" s="11">
        <v>1496.06994628906</v>
      </c>
    </row>
    <row r="161" spans="1:4" x14ac:dyDescent="0.25">
      <c r="A161" s="10">
        <v>36756</v>
      </c>
      <c r="B161" s="11">
        <v>1496.06994628906</v>
      </c>
      <c r="C161" s="11">
        <v>1499.46997070312</v>
      </c>
      <c r="D161" s="11">
        <v>1491.71997070312</v>
      </c>
    </row>
    <row r="162" spans="1:4" x14ac:dyDescent="0.25">
      <c r="A162" s="10">
        <v>36759</v>
      </c>
      <c r="B162" s="11">
        <v>1491.71997070312</v>
      </c>
      <c r="C162" s="11">
        <v>1502.83996582031</v>
      </c>
      <c r="D162" s="11">
        <v>1499.47998046875</v>
      </c>
    </row>
    <row r="163" spans="1:4" x14ac:dyDescent="0.25">
      <c r="A163" s="10">
        <v>36760</v>
      </c>
      <c r="B163" s="11">
        <v>1499.47998046875</v>
      </c>
      <c r="C163" s="11">
        <v>1508.44995117187</v>
      </c>
      <c r="D163" s="11">
        <v>1498.13000488281</v>
      </c>
    </row>
    <row r="164" spans="1:4" x14ac:dyDescent="0.25">
      <c r="A164" s="10">
        <v>36761</v>
      </c>
      <c r="B164" s="11">
        <v>1498.13000488281</v>
      </c>
      <c r="C164" s="11">
        <v>1507.19995117187</v>
      </c>
      <c r="D164" s="11">
        <v>1505.96997070312</v>
      </c>
    </row>
    <row r="165" spans="1:4" x14ac:dyDescent="0.25">
      <c r="A165" s="10">
        <v>36762</v>
      </c>
      <c r="B165" s="11">
        <v>1505.96997070312</v>
      </c>
      <c r="C165" s="11">
        <v>1511.16003417968</v>
      </c>
      <c r="D165" s="11">
        <v>1508.31005859375</v>
      </c>
    </row>
    <row r="166" spans="1:4" x14ac:dyDescent="0.25">
      <c r="A166" s="10">
        <v>36763</v>
      </c>
      <c r="B166" s="11">
        <v>1508.31005859375</v>
      </c>
      <c r="C166" s="11">
        <v>1513.46997070312</v>
      </c>
      <c r="D166" s="11">
        <v>1506.44995117187</v>
      </c>
    </row>
    <row r="167" spans="1:4" x14ac:dyDescent="0.25">
      <c r="A167" s="10">
        <v>36766</v>
      </c>
      <c r="B167" s="11">
        <v>1506.44995117187</v>
      </c>
      <c r="C167" s="11">
        <v>1523.94995117187</v>
      </c>
      <c r="D167" s="11">
        <v>1514.08996582031</v>
      </c>
    </row>
    <row r="168" spans="1:4" x14ac:dyDescent="0.25">
      <c r="A168" s="10">
        <v>36767</v>
      </c>
      <c r="B168" s="11">
        <v>1514.08996582031</v>
      </c>
      <c r="C168" s="11">
        <v>1514.81005859375</v>
      </c>
      <c r="D168" s="11">
        <v>1509.83996582031</v>
      </c>
    </row>
    <row r="169" spans="1:4" x14ac:dyDescent="0.25">
      <c r="A169" s="10">
        <v>36768</v>
      </c>
      <c r="B169" s="11">
        <v>1509.83996582031</v>
      </c>
      <c r="C169" s="11">
        <v>1510.48999023437</v>
      </c>
      <c r="D169" s="11">
        <v>1502.58996582031</v>
      </c>
    </row>
    <row r="170" spans="1:4" x14ac:dyDescent="0.25">
      <c r="A170" s="10">
        <v>36769</v>
      </c>
      <c r="B170" s="11">
        <v>1502.58996582031</v>
      </c>
      <c r="C170" s="11">
        <v>1525.2099609375</v>
      </c>
      <c r="D170" s="11">
        <v>1517.68005371093</v>
      </c>
    </row>
    <row r="171" spans="1:4" x14ac:dyDescent="0.25">
      <c r="A171" s="10">
        <v>36770</v>
      </c>
      <c r="B171" s="11">
        <v>1517.68005371093</v>
      </c>
      <c r="C171" s="11">
        <v>1530.08996582031</v>
      </c>
      <c r="D171" s="11">
        <v>1520.77001953125</v>
      </c>
    </row>
    <row r="172" spans="1:4" x14ac:dyDescent="0.25">
      <c r="A172" s="10">
        <v>36774</v>
      </c>
      <c r="B172" s="11">
        <v>1520.77001953125</v>
      </c>
      <c r="C172" s="11">
        <v>1520.77001953125</v>
      </c>
      <c r="D172" s="11">
        <v>1507.07995605468</v>
      </c>
    </row>
    <row r="173" spans="1:4" x14ac:dyDescent="0.25">
      <c r="A173" s="10">
        <v>36775</v>
      </c>
      <c r="B173" s="11">
        <v>1507.07995605468</v>
      </c>
      <c r="C173" s="11">
        <v>1512.60998535156</v>
      </c>
      <c r="D173" s="11">
        <v>1492.25</v>
      </c>
    </row>
    <row r="174" spans="1:4" x14ac:dyDescent="0.25">
      <c r="A174" s="10">
        <v>36776</v>
      </c>
      <c r="B174" s="11">
        <v>1492.25</v>
      </c>
      <c r="C174" s="11">
        <v>1505.33996582031</v>
      </c>
      <c r="D174" s="11">
        <v>1502.51000976562</v>
      </c>
    </row>
    <row r="175" spans="1:4" x14ac:dyDescent="0.25">
      <c r="A175" s="10">
        <v>36777</v>
      </c>
      <c r="B175" s="11">
        <v>1502.51000976562</v>
      </c>
      <c r="C175" s="11">
        <v>1502.51000976562</v>
      </c>
      <c r="D175" s="11">
        <v>1494.5</v>
      </c>
    </row>
    <row r="176" spans="1:4" x14ac:dyDescent="0.25">
      <c r="A176" s="10">
        <v>36780</v>
      </c>
      <c r="B176" s="11">
        <v>1494.5</v>
      </c>
      <c r="C176" s="11">
        <v>1506.76000976562</v>
      </c>
      <c r="D176" s="11">
        <v>1489.26000976562</v>
      </c>
    </row>
    <row r="177" spans="1:4" x14ac:dyDescent="0.25">
      <c r="A177" s="10">
        <v>36781</v>
      </c>
      <c r="B177" s="11">
        <v>1489.26000976562</v>
      </c>
      <c r="C177" s="11">
        <v>1496.93005371093</v>
      </c>
      <c r="D177" s="11">
        <v>1481.98999023437</v>
      </c>
    </row>
    <row r="178" spans="1:4" x14ac:dyDescent="0.25">
      <c r="A178" s="10">
        <v>36782</v>
      </c>
      <c r="B178" s="11">
        <v>1481.98999023437</v>
      </c>
      <c r="C178" s="11">
        <v>1487.44995117187</v>
      </c>
      <c r="D178" s="11">
        <v>1484.91003417968</v>
      </c>
    </row>
    <row r="179" spans="1:4" x14ac:dyDescent="0.25">
      <c r="A179" s="10">
        <v>36783</v>
      </c>
      <c r="B179" s="11">
        <v>1484.91003417968</v>
      </c>
      <c r="C179" s="11">
        <v>1494.16003417968</v>
      </c>
      <c r="D179" s="11">
        <v>1480.86999511718</v>
      </c>
    </row>
    <row r="180" spans="1:4" x14ac:dyDescent="0.25">
      <c r="A180" s="10">
        <v>36784</v>
      </c>
      <c r="B180" s="11">
        <v>1480.86999511718</v>
      </c>
      <c r="C180" s="11">
        <v>1480.9599609375</v>
      </c>
      <c r="D180" s="11">
        <v>1465.81005859375</v>
      </c>
    </row>
    <row r="181" spans="1:4" x14ac:dyDescent="0.25">
      <c r="A181" s="10">
        <v>36787</v>
      </c>
      <c r="B181" s="11">
        <v>1465.81005859375</v>
      </c>
      <c r="C181" s="11">
        <v>1467.77001953125</v>
      </c>
      <c r="D181" s="11">
        <v>1444.51000976562</v>
      </c>
    </row>
    <row r="182" spans="1:4" x14ac:dyDescent="0.25">
      <c r="A182" s="10">
        <v>36788</v>
      </c>
      <c r="B182" s="11">
        <v>1444.51000976562</v>
      </c>
      <c r="C182" s="11">
        <v>1461.16003417968</v>
      </c>
      <c r="D182" s="11">
        <v>1459.90002441406</v>
      </c>
    </row>
    <row r="183" spans="1:4" x14ac:dyDescent="0.25">
      <c r="A183" s="10">
        <v>36789</v>
      </c>
      <c r="B183" s="11">
        <v>1459.90002441406</v>
      </c>
      <c r="C183" s="11">
        <v>1460.48999023437</v>
      </c>
      <c r="D183" s="11">
        <v>1451.33996582031</v>
      </c>
    </row>
    <row r="184" spans="1:4" x14ac:dyDescent="0.25">
      <c r="A184" s="10">
        <v>36790</v>
      </c>
      <c r="B184" s="11">
        <v>1451.33996582031</v>
      </c>
      <c r="C184" s="11">
        <v>1452.77001953125</v>
      </c>
      <c r="D184" s="11">
        <v>1449.05004882812</v>
      </c>
    </row>
    <row r="185" spans="1:4" x14ac:dyDescent="0.25">
      <c r="A185" s="10">
        <v>36791</v>
      </c>
      <c r="B185" s="11">
        <v>1449.05004882812</v>
      </c>
      <c r="C185" s="11">
        <v>1449.05004882812</v>
      </c>
      <c r="D185" s="11">
        <v>1448.71997070312</v>
      </c>
    </row>
    <row r="186" spans="1:4" x14ac:dyDescent="0.25">
      <c r="A186" s="10">
        <v>36794</v>
      </c>
      <c r="B186" s="11">
        <v>1448.71997070312</v>
      </c>
      <c r="C186" s="11">
        <v>1457.42004394531</v>
      </c>
      <c r="D186" s="11">
        <v>1439.03002929687</v>
      </c>
    </row>
    <row r="187" spans="1:4" x14ac:dyDescent="0.25">
      <c r="A187" s="10">
        <v>36795</v>
      </c>
      <c r="B187" s="11">
        <v>1439.03002929687</v>
      </c>
      <c r="C187" s="11">
        <v>1448.0400390625</v>
      </c>
      <c r="D187" s="11">
        <v>1427.2099609375</v>
      </c>
    </row>
    <row r="188" spans="1:4" x14ac:dyDescent="0.25">
      <c r="A188" s="10">
        <v>36796</v>
      </c>
      <c r="B188" s="11">
        <v>1427.2099609375</v>
      </c>
      <c r="C188" s="11">
        <v>1437.21997070312</v>
      </c>
      <c r="D188" s="11">
        <v>1426.56994628906</v>
      </c>
    </row>
    <row r="189" spans="1:4" x14ac:dyDescent="0.25">
      <c r="A189" s="10">
        <v>36797</v>
      </c>
      <c r="B189" s="11">
        <v>1426.56994628906</v>
      </c>
      <c r="C189" s="11">
        <v>1461.68994140625</v>
      </c>
      <c r="D189" s="11">
        <v>1458.2900390625</v>
      </c>
    </row>
    <row r="190" spans="1:4" x14ac:dyDescent="0.25">
      <c r="A190" s="10">
        <v>36798</v>
      </c>
      <c r="B190" s="11">
        <v>1458.2900390625</v>
      </c>
      <c r="C190" s="11">
        <v>1458.2900390625</v>
      </c>
      <c r="D190" s="11">
        <v>1436.51000976562</v>
      </c>
    </row>
    <row r="191" spans="1:4" x14ac:dyDescent="0.25">
      <c r="A191" s="10">
        <v>36801</v>
      </c>
      <c r="B191" s="11">
        <v>1436.52001953125</v>
      </c>
      <c r="C191" s="11">
        <v>1445.59997558593</v>
      </c>
      <c r="D191" s="11">
        <v>1436.22998046875</v>
      </c>
    </row>
    <row r="192" spans="1:4" x14ac:dyDescent="0.25">
      <c r="A192" s="10">
        <v>36802</v>
      </c>
      <c r="B192" s="11">
        <v>1436.22998046875</v>
      </c>
      <c r="C192" s="11">
        <v>1454.81994628906</v>
      </c>
      <c r="D192" s="11">
        <v>1426.4599609375</v>
      </c>
    </row>
    <row r="193" spans="1:4" x14ac:dyDescent="0.25">
      <c r="A193" s="10">
        <v>36803</v>
      </c>
      <c r="B193" s="11">
        <v>1426.4599609375</v>
      </c>
      <c r="C193" s="11">
        <v>1439.98999023437</v>
      </c>
      <c r="D193" s="11">
        <v>1434.31994628906</v>
      </c>
    </row>
    <row r="194" spans="1:4" x14ac:dyDescent="0.25">
      <c r="A194" s="10">
        <v>36804</v>
      </c>
      <c r="B194" s="11">
        <v>1434.31994628906</v>
      </c>
      <c r="C194" s="11">
        <v>1444.17004394531</v>
      </c>
      <c r="D194" s="11">
        <v>1436.28002929687</v>
      </c>
    </row>
    <row r="195" spans="1:4" x14ac:dyDescent="0.25">
      <c r="A195" s="10">
        <v>36805</v>
      </c>
      <c r="B195" s="11">
        <v>1436.28002929687</v>
      </c>
      <c r="C195" s="11">
        <v>1443.30004882812</v>
      </c>
      <c r="D195" s="11">
        <v>1408.98999023437</v>
      </c>
    </row>
    <row r="196" spans="1:4" x14ac:dyDescent="0.25">
      <c r="A196" s="10">
        <v>36808</v>
      </c>
      <c r="B196" s="11">
        <v>1408.98999023437</v>
      </c>
      <c r="C196" s="11">
        <v>1409.68994140625</v>
      </c>
      <c r="D196" s="11">
        <v>1402.03002929687</v>
      </c>
    </row>
    <row r="197" spans="1:4" x14ac:dyDescent="0.25">
      <c r="A197" s="10">
        <v>36809</v>
      </c>
      <c r="B197" s="11">
        <v>1402.03002929687</v>
      </c>
      <c r="C197" s="11">
        <v>1408.82995605468</v>
      </c>
      <c r="D197" s="11">
        <v>1387.02001953125</v>
      </c>
    </row>
    <row r="198" spans="1:4" x14ac:dyDescent="0.25">
      <c r="A198" s="10">
        <v>36810</v>
      </c>
      <c r="B198" s="11">
        <v>1387.02001953125</v>
      </c>
      <c r="C198" s="11">
        <v>1387.02001953125</v>
      </c>
      <c r="D198" s="11">
        <v>1364.58996582031</v>
      </c>
    </row>
    <row r="199" spans="1:4" x14ac:dyDescent="0.25">
      <c r="A199" s="10">
        <v>36811</v>
      </c>
      <c r="B199" s="11">
        <v>1364.58996582031</v>
      </c>
      <c r="C199" s="11">
        <v>1374.93005371093</v>
      </c>
      <c r="D199" s="11">
        <v>1329.78002929687</v>
      </c>
    </row>
    <row r="200" spans="1:4" x14ac:dyDescent="0.25">
      <c r="A200" s="10">
        <v>36812</v>
      </c>
      <c r="B200" s="11">
        <v>1329.78002929687</v>
      </c>
      <c r="C200" s="11">
        <v>1374.17004394531</v>
      </c>
      <c r="D200" s="11">
        <v>1374.17004394531</v>
      </c>
    </row>
    <row r="201" spans="1:4" x14ac:dyDescent="0.25">
      <c r="A201" s="10">
        <v>36815</v>
      </c>
      <c r="B201" s="11">
        <v>1374.17004394531</v>
      </c>
      <c r="C201" s="11">
        <v>1379.47998046875</v>
      </c>
      <c r="D201" s="11">
        <v>1374.61999511718</v>
      </c>
    </row>
    <row r="202" spans="1:4" x14ac:dyDescent="0.25">
      <c r="A202" s="10">
        <v>36816</v>
      </c>
      <c r="B202" s="11">
        <v>1374.61999511718</v>
      </c>
      <c r="C202" s="11">
        <v>1380.98999023437</v>
      </c>
      <c r="D202" s="11">
        <v>1349.96997070312</v>
      </c>
    </row>
    <row r="203" spans="1:4" x14ac:dyDescent="0.25">
      <c r="A203" s="10">
        <v>36817</v>
      </c>
      <c r="B203" s="11">
        <v>1349.96997070312</v>
      </c>
      <c r="C203" s="11">
        <v>1356.65002441406</v>
      </c>
      <c r="D203" s="11">
        <v>1342.13000488281</v>
      </c>
    </row>
    <row r="204" spans="1:4" x14ac:dyDescent="0.25">
      <c r="A204" s="10">
        <v>36818</v>
      </c>
      <c r="B204" s="11">
        <v>1342.13000488281</v>
      </c>
      <c r="C204" s="11">
        <v>1389.93005371093</v>
      </c>
      <c r="D204" s="11">
        <v>1388.76000976562</v>
      </c>
    </row>
    <row r="205" spans="1:4" x14ac:dyDescent="0.25">
      <c r="A205" s="10">
        <v>36819</v>
      </c>
      <c r="B205" s="11">
        <v>1388.76000976562</v>
      </c>
      <c r="C205" s="11">
        <v>1408.46997070312</v>
      </c>
      <c r="D205" s="11">
        <v>1396.93005371093</v>
      </c>
    </row>
    <row r="206" spans="1:4" x14ac:dyDescent="0.25">
      <c r="A206" s="10">
        <v>36822</v>
      </c>
      <c r="B206" s="11">
        <v>1396.93005371093</v>
      </c>
      <c r="C206" s="11">
        <v>1406.9599609375</v>
      </c>
      <c r="D206" s="11">
        <v>1395.78002929687</v>
      </c>
    </row>
    <row r="207" spans="1:4" x14ac:dyDescent="0.25">
      <c r="A207" s="10">
        <v>36823</v>
      </c>
      <c r="B207" s="11">
        <v>1395.78002929687</v>
      </c>
      <c r="C207" s="11">
        <v>1415.64001464843</v>
      </c>
      <c r="D207" s="11">
        <v>1398.13000488281</v>
      </c>
    </row>
    <row r="208" spans="1:4" x14ac:dyDescent="0.25">
      <c r="A208" s="10">
        <v>36824</v>
      </c>
      <c r="B208" s="11">
        <v>1398.13000488281</v>
      </c>
      <c r="C208" s="11">
        <v>1398.13000488281</v>
      </c>
      <c r="D208" s="11">
        <v>1364.90002441406</v>
      </c>
    </row>
    <row r="209" spans="1:4" x14ac:dyDescent="0.25">
      <c r="A209" s="10">
        <v>36825</v>
      </c>
      <c r="B209" s="11">
        <v>1364.90002441406</v>
      </c>
      <c r="C209" s="11">
        <v>1372.71997070312</v>
      </c>
      <c r="D209" s="11">
        <v>1364.43994140625</v>
      </c>
    </row>
    <row r="210" spans="1:4" x14ac:dyDescent="0.25">
      <c r="A210" s="10">
        <v>36826</v>
      </c>
      <c r="B210" s="11">
        <v>1364.43994140625</v>
      </c>
      <c r="C210" s="11">
        <v>1384.56994628906</v>
      </c>
      <c r="D210" s="11">
        <v>1379.57995605468</v>
      </c>
    </row>
    <row r="211" spans="1:4" x14ac:dyDescent="0.25">
      <c r="A211" s="10">
        <v>36829</v>
      </c>
      <c r="B211" s="11">
        <v>1379.57995605468</v>
      </c>
      <c r="C211" s="11">
        <v>1406.35998535156</v>
      </c>
      <c r="D211" s="11">
        <v>1398.66003417968</v>
      </c>
    </row>
    <row r="212" spans="1:4" x14ac:dyDescent="0.25">
      <c r="A212" s="10">
        <v>36830</v>
      </c>
      <c r="B212" s="11">
        <v>1398.66003417968</v>
      </c>
      <c r="C212" s="11">
        <v>1432.21997070312</v>
      </c>
      <c r="D212" s="11">
        <v>1429.40002441406</v>
      </c>
    </row>
    <row r="213" spans="1:4" x14ac:dyDescent="0.25">
      <c r="A213" s="10">
        <v>36831</v>
      </c>
      <c r="B213" s="11">
        <v>1429.40002441406</v>
      </c>
      <c r="C213" s="11">
        <v>1429.59997558593</v>
      </c>
      <c r="D213" s="11">
        <v>1421.21997070312</v>
      </c>
    </row>
    <row r="214" spans="1:4" x14ac:dyDescent="0.25">
      <c r="A214" s="10">
        <v>36832</v>
      </c>
      <c r="B214" s="11">
        <v>1421.21997070312</v>
      </c>
      <c r="C214" s="11">
        <v>1433.40002441406</v>
      </c>
      <c r="D214" s="11">
        <v>1428.31994628906</v>
      </c>
    </row>
    <row r="215" spans="1:4" x14ac:dyDescent="0.25">
      <c r="A215" s="10">
        <v>36833</v>
      </c>
      <c r="B215" s="11">
        <v>1428.31994628906</v>
      </c>
      <c r="C215" s="11">
        <v>1433.2099609375</v>
      </c>
      <c r="D215" s="11">
        <v>1426.68994140625</v>
      </c>
    </row>
    <row r="216" spans="1:4" x14ac:dyDescent="0.25">
      <c r="A216" s="10">
        <v>36836</v>
      </c>
      <c r="B216" s="11">
        <v>1428.76000976562</v>
      </c>
      <c r="C216" s="11">
        <v>1438.4599609375</v>
      </c>
      <c r="D216" s="11">
        <v>1432.18994140625</v>
      </c>
    </row>
    <row r="217" spans="1:4" x14ac:dyDescent="0.25">
      <c r="A217" s="10">
        <v>36837</v>
      </c>
      <c r="B217" s="11">
        <v>1432.18994140625</v>
      </c>
      <c r="C217" s="11">
        <v>1436.21997070312</v>
      </c>
      <c r="D217" s="11">
        <v>1431.86999511718</v>
      </c>
    </row>
    <row r="218" spans="1:4" x14ac:dyDescent="0.25">
      <c r="A218" s="10">
        <v>36838</v>
      </c>
      <c r="B218" s="11">
        <v>1431.86999511718</v>
      </c>
      <c r="C218" s="11">
        <v>1437.28002929687</v>
      </c>
      <c r="D218" s="11">
        <v>1409.28002929687</v>
      </c>
    </row>
    <row r="219" spans="1:4" x14ac:dyDescent="0.25">
      <c r="A219" s="10">
        <v>36839</v>
      </c>
      <c r="B219" s="11">
        <v>1409.28002929687</v>
      </c>
      <c r="C219" s="11">
        <v>1409.28002929687</v>
      </c>
      <c r="D219" s="11">
        <v>1400.14001464843</v>
      </c>
    </row>
    <row r="220" spans="1:4" x14ac:dyDescent="0.25">
      <c r="A220" s="10">
        <v>36840</v>
      </c>
      <c r="B220" s="11">
        <v>1400.14001464843</v>
      </c>
      <c r="C220" s="11">
        <v>1400.14001464843</v>
      </c>
      <c r="D220" s="11">
        <v>1365.97998046875</v>
      </c>
    </row>
    <row r="221" spans="1:4" x14ac:dyDescent="0.25">
      <c r="A221" s="10">
        <v>36843</v>
      </c>
      <c r="B221" s="11">
        <v>1365.97998046875</v>
      </c>
      <c r="C221" s="11">
        <v>1365.97998046875</v>
      </c>
      <c r="D221" s="11">
        <v>1351.26000976562</v>
      </c>
    </row>
    <row r="222" spans="1:4" x14ac:dyDescent="0.25">
      <c r="A222" s="10">
        <v>36844</v>
      </c>
      <c r="B222" s="11">
        <v>1351.26000976562</v>
      </c>
      <c r="C222" s="11">
        <v>1390.06005859375</v>
      </c>
      <c r="D222" s="11">
        <v>1382.94995117187</v>
      </c>
    </row>
    <row r="223" spans="1:4" x14ac:dyDescent="0.25">
      <c r="A223" s="10">
        <v>36845</v>
      </c>
      <c r="B223" s="11">
        <v>1382.94995117187</v>
      </c>
      <c r="C223" s="11">
        <v>1395.9599609375</v>
      </c>
      <c r="D223" s="11">
        <v>1389.81005859375</v>
      </c>
    </row>
    <row r="224" spans="1:4" x14ac:dyDescent="0.25">
      <c r="A224" s="10">
        <v>36846</v>
      </c>
      <c r="B224" s="11">
        <v>1389.81005859375</v>
      </c>
      <c r="C224" s="11">
        <v>1394.76000976562</v>
      </c>
      <c r="D224" s="11">
        <v>1372.31994628906</v>
      </c>
    </row>
    <row r="225" spans="1:4" x14ac:dyDescent="0.25">
      <c r="A225" s="10">
        <v>36847</v>
      </c>
      <c r="B225" s="11">
        <v>1372.31994628906</v>
      </c>
      <c r="C225" s="11">
        <v>1384.84997558593</v>
      </c>
      <c r="D225" s="11">
        <v>1367.71997070312</v>
      </c>
    </row>
    <row r="226" spans="1:4" x14ac:dyDescent="0.25">
      <c r="A226" s="10">
        <v>36850</v>
      </c>
      <c r="B226" s="11">
        <v>1367.71997070312</v>
      </c>
      <c r="C226" s="11">
        <v>1367.71997070312</v>
      </c>
      <c r="D226" s="11">
        <v>1342.61999511718</v>
      </c>
    </row>
    <row r="227" spans="1:4" x14ac:dyDescent="0.25">
      <c r="A227" s="10">
        <v>36851</v>
      </c>
      <c r="B227" s="11">
        <v>1342.61999511718</v>
      </c>
      <c r="C227" s="11">
        <v>1355.86999511718</v>
      </c>
      <c r="D227" s="11">
        <v>1347.34997558593</v>
      </c>
    </row>
    <row r="228" spans="1:4" x14ac:dyDescent="0.25">
      <c r="A228" s="10">
        <v>36852</v>
      </c>
      <c r="B228" s="11">
        <v>1347.34997558593</v>
      </c>
      <c r="C228" s="11">
        <v>1347.34997558593</v>
      </c>
      <c r="D228" s="11">
        <v>1322.35998535156</v>
      </c>
    </row>
    <row r="229" spans="1:4" x14ac:dyDescent="0.25">
      <c r="A229" s="10">
        <v>36854</v>
      </c>
      <c r="B229" s="11">
        <v>1322.35998535156</v>
      </c>
      <c r="C229" s="11">
        <v>1343.82995605468</v>
      </c>
      <c r="D229" s="11">
        <v>1341.77001953125</v>
      </c>
    </row>
    <row r="230" spans="1:4" x14ac:dyDescent="0.25">
      <c r="A230" s="10">
        <v>36857</v>
      </c>
      <c r="B230" s="11">
        <v>1341.77001953125</v>
      </c>
      <c r="C230" s="11">
        <v>1362.5</v>
      </c>
      <c r="D230" s="11">
        <v>1348.96997070312</v>
      </c>
    </row>
    <row r="231" spans="1:4" x14ac:dyDescent="0.25">
      <c r="A231" s="10">
        <v>36858</v>
      </c>
      <c r="B231" s="11">
        <v>1348.96997070312</v>
      </c>
      <c r="C231" s="11">
        <v>1358.81005859375</v>
      </c>
      <c r="D231" s="11">
        <v>1336.08996582031</v>
      </c>
    </row>
    <row r="232" spans="1:4" x14ac:dyDescent="0.25">
      <c r="A232" s="10">
        <v>36859</v>
      </c>
      <c r="B232" s="11">
        <v>1336.08996582031</v>
      </c>
      <c r="C232" s="11">
        <v>1352.38000488281</v>
      </c>
      <c r="D232" s="11">
        <v>1341.93005371093</v>
      </c>
    </row>
    <row r="233" spans="1:4" x14ac:dyDescent="0.25">
      <c r="A233" s="10">
        <v>36860</v>
      </c>
      <c r="B233" s="11">
        <v>1341.91003417968</v>
      </c>
      <c r="C233" s="11">
        <v>1341.91003417968</v>
      </c>
      <c r="D233" s="11">
        <v>1314.94995117187</v>
      </c>
    </row>
    <row r="234" spans="1:4" x14ac:dyDescent="0.25">
      <c r="A234" s="10">
        <v>36861</v>
      </c>
      <c r="B234" s="11">
        <v>1314.94995117187</v>
      </c>
      <c r="C234" s="11">
        <v>1334.67004394531</v>
      </c>
      <c r="D234" s="11">
        <v>1315.22998046875</v>
      </c>
    </row>
    <row r="235" spans="1:4" x14ac:dyDescent="0.25">
      <c r="A235" s="10">
        <v>36864</v>
      </c>
      <c r="B235" s="11">
        <v>1315.18005371093</v>
      </c>
      <c r="C235" s="11">
        <v>1332.06005859375</v>
      </c>
      <c r="D235" s="11">
        <v>1324.96997070312</v>
      </c>
    </row>
    <row r="236" spans="1:4" x14ac:dyDescent="0.25">
      <c r="A236" s="10">
        <v>36865</v>
      </c>
      <c r="B236" s="11">
        <v>1324.96997070312</v>
      </c>
      <c r="C236" s="11">
        <v>1376.56005859375</v>
      </c>
      <c r="D236" s="11">
        <v>1376.5400390625</v>
      </c>
    </row>
    <row r="237" spans="1:4" x14ac:dyDescent="0.25">
      <c r="A237" s="10">
        <v>36866</v>
      </c>
      <c r="B237" s="11">
        <v>1376.5400390625</v>
      </c>
      <c r="C237" s="11">
        <v>1376.5400390625</v>
      </c>
      <c r="D237" s="11">
        <v>1351.4599609375</v>
      </c>
    </row>
    <row r="238" spans="1:4" x14ac:dyDescent="0.25">
      <c r="A238" s="10">
        <v>36867</v>
      </c>
      <c r="B238" s="11">
        <v>1351.4599609375</v>
      </c>
      <c r="C238" s="11">
        <v>1353.5</v>
      </c>
      <c r="D238" s="11">
        <v>1343.55004882812</v>
      </c>
    </row>
    <row r="239" spans="1:4" x14ac:dyDescent="0.25">
      <c r="A239" s="10">
        <v>36868</v>
      </c>
      <c r="B239" s="11">
        <v>1343.55004882812</v>
      </c>
      <c r="C239" s="11">
        <v>1380.32995605468</v>
      </c>
      <c r="D239" s="11">
        <v>1369.89001464843</v>
      </c>
    </row>
    <row r="240" spans="1:4" x14ac:dyDescent="0.25">
      <c r="A240" s="10">
        <v>36871</v>
      </c>
      <c r="B240" s="11">
        <v>1369.89001464843</v>
      </c>
      <c r="C240" s="11">
        <v>1389.05004882812</v>
      </c>
      <c r="D240" s="11">
        <v>1380.19995117187</v>
      </c>
    </row>
    <row r="241" spans="1:4" x14ac:dyDescent="0.25">
      <c r="A241" s="10">
        <v>36872</v>
      </c>
      <c r="B241" s="11">
        <v>1380.19995117187</v>
      </c>
      <c r="C241" s="11">
        <v>1380.27001953125</v>
      </c>
      <c r="D241" s="11">
        <v>1371.18005371093</v>
      </c>
    </row>
    <row r="242" spans="1:4" x14ac:dyDescent="0.25">
      <c r="A242" s="10">
        <v>36873</v>
      </c>
      <c r="B242" s="11">
        <v>1371.18005371093</v>
      </c>
      <c r="C242" s="11">
        <v>1385.81994628906</v>
      </c>
      <c r="D242" s="11">
        <v>1359.98999023437</v>
      </c>
    </row>
    <row r="243" spans="1:4" x14ac:dyDescent="0.25">
      <c r="A243" s="10">
        <v>36874</v>
      </c>
      <c r="B243" s="11">
        <v>1359.98999023437</v>
      </c>
      <c r="C243" s="11">
        <v>1359.98999023437</v>
      </c>
      <c r="D243" s="11">
        <v>1340.93005371093</v>
      </c>
    </row>
    <row r="244" spans="1:4" x14ac:dyDescent="0.25">
      <c r="A244" s="10">
        <v>36875</v>
      </c>
      <c r="B244" s="11">
        <v>1340.93005371093</v>
      </c>
      <c r="C244" s="11">
        <v>1340.93005371093</v>
      </c>
      <c r="D244" s="11">
        <v>1312.15002441406</v>
      </c>
    </row>
    <row r="245" spans="1:4" x14ac:dyDescent="0.25">
      <c r="A245" s="10">
        <v>36878</v>
      </c>
      <c r="B245" s="11">
        <v>1312.15002441406</v>
      </c>
      <c r="C245" s="11">
        <v>1332.31994628906</v>
      </c>
      <c r="D245" s="11">
        <v>1322.73999023437</v>
      </c>
    </row>
    <row r="246" spans="1:4" x14ac:dyDescent="0.25">
      <c r="A246" s="10">
        <v>36879</v>
      </c>
      <c r="B246" s="11">
        <v>1322.9599609375</v>
      </c>
      <c r="C246" s="11">
        <v>1346.43994140625</v>
      </c>
      <c r="D246" s="11">
        <v>1305.59997558593</v>
      </c>
    </row>
    <row r="247" spans="1:4" x14ac:dyDescent="0.25">
      <c r="A247" s="10">
        <v>36880</v>
      </c>
      <c r="B247" s="11">
        <v>1305.59997558593</v>
      </c>
      <c r="C247" s="11">
        <v>1305.59997558593</v>
      </c>
      <c r="D247" s="11">
        <v>1264.73999023437</v>
      </c>
    </row>
    <row r="248" spans="1:4" x14ac:dyDescent="0.25">
      <c r="A248" s="10">
        <v>36881</v>
      </c>
      <c r="B248" s="11">
        <v>1264.73999023437</v>
      </c>
      <c r="C248" s="11">
        <v>1285.31005859375</v>
      </c>
      <c r="D248" s="11">
        <v>1274.85998535156</v>
      </c>
    </row>
    <row r="249" spans="1:4" x14ac:dyDescent="0.25">
      <c r="A249" s="10">
        <v>36882</v>
      </c>
      <c r="B249" s="11">
        <v>1274.85998535156</v>
      </c>
      <c r="C249" s="11">
        <v>1305.96997070312</v>
      </c>
      <c r="D249" s="11">
        <v>1305.94995117187</v>
      </c>
    </row>
    <row r="250" spans="1:4" x14ac:dyDescent="0.25">
      <c r="A250" s="10">
        <v>36886</v>
      </c>
      <c r="B250" s="11">
        <v>1305.96997070312</v>
      </c>
      <c r="C250" s="11">
        <v>1315.93994140625</v>
      </c>
      <c r="D250" s="11">
        <v>1315.18994140625</v>
      </c>
    </row>
    <row r="251" spans="1:4" x14ac:dyDescent="0.25">
      <c r="A251" s="10">
        <v>36887</v>
      </c>
      <c r="B251" s="11">
        <v>1315.18994140625</v>
      </c>
      <c r="C251" s="11">
        <v>1332.03002929687</v>
      </c>
      <c r="D251" s="11">
        <v>1328.92004394531</v>
      </c>
    </row>
    <row r="252" spans="1:4" x14ac:dyDescent="0.25">
      <c r="A252" s="10">
        <v>36888</v>
      </c>
      <c r="B252" s="11">
        <v>1328.92004394531</v>
      </c>
      <c r="C252" s="11">
        <v>1335.93005371093</v>
      </c>
      <c r="D252" s="11">
        <v>1334.21997070312</v>
      </c>
    </row>
    <row r="253" spans="1:4" x14ac:dyDescent="0.25">
      <c r="A253" s="10">
        <v>36889</v>
      </c>
      <c r="B253" s="11">
        <v>1334.21997070312</v>
      </c>
      <c r="C253" s="11">
        <v>1340.09997558593</v>
      </c>
      <c r="D253" s="11">
        <v>1320.28002929687</v>
      </c>
    </row>
    <row r="254" spans="1:4" x14ac:dyDescent="0.25">
      <c r="A254" s="10">
        <v>36893</v>
      </c>
      <c r="B254" s="11">
        <v>1320.28002929687</v>
      </c>
      <c r="C254" s="11">
        <v>1320.28002929687</v>
      </c>
      <c r="D254" s="11">
        <v>1283.27001953125</v>
      </c>
    </row>
    <row r="255" spans="1:4" x14ac:dyDescent="0.25">
      <c r="A255" s="10">
        <v>36894</v>
      </c>
      <c r="B255" s="11">
        <v>1283.27001953125</v>
      </c>
      <c r="C255" s="11">
        <v>1347.76000976562</v>
      </c>
      <c r="D255" s="11">
        <v>1347.56005859375</v>
      </c>
    </row>
    <row r="256" spans="1:4" x14ac:dyDescent="0.25">
      <c r="A256" s="10">
        <v>36895</v>
      </c>
      <c r="B256" s="11">
        <v>1347.56005859375</v>
      </c>
      <c r="C256" s="11">
        <v>1350.23999023437</v>
      </c>
      <c r="D256" s="11">
        <v>1333.33996582031</v>
      </c>
    </row>
    <row r="257" spans="1:4" x14ac:dyDescent="0.25">
      <c r="A257" s="10">
        <v>36896</v>
      </c>
      <c r="B257" s="11">
        <v>1333.33996582031</v>
      </c>
      <c r="C257" s="11">
        <v>1334.77001953125</v>
      </c>
      <c r="D257" s="11">
        <v>1298.34997558593</v>
      </c>
    </row>
    <row r="258" spans="1:4" x14ac:dyDescent="0.25">
      <c r="A258" s="10">
        <v>36899</v>
      </c>
      <c r="B258" s="11">
        <v>1298.34997558593</v>
      </c>
      <c r="C258" s="11">
        <v>1298.34997558593</v>
      </c>
      <c r="D258" s="11">
        <v>1295.85998535156</v>
      </c>
    </row>
    <row r="259" spans="1:4" x14ac:dyDescent="0.25">
      <c r="A259" s="10">
        <v>36900</v>
      </c>
      <c r="B259" s="11">
        <v>1295.85998535156</v>
      </c>
      <c r="C259" s="11">
        <v>1311.71997070312</v>
      </c>
      <c r="D259" s="11">
        <v>1300.80004882812</v>
      </c>
    </row>
    <row r="260" spans="1:4" x14ac:dyDescent="0.25">
      <c r="A260" s="10">
        <v>36901</v>
      </c>
      <c r="B260" s="11">
        <v>1300.80004882812</v>
      </c>
      <c r="C260" s="11">
        <v>1313.76000976562</v>
      </c>
      <c r="D260" s="11">
        <v>1313.27001953125</v>
      </c>
    </row>
    <row r="261" spans="1:4" x14ac:dyDescent="0.25">
      <c r="A261" s="10">
        <v>36902</v>
      </c>
      <c r="B261" s="11">
        <v>1313.27001953125</v>
      </c>
      <c r="C261" s="11">
        <v>1332.18994140625</v>
      </c>
      <c r="D261" s="11">
        <v>1326.81994628906</v>
      </c>
    </row>
    <row r="262" spans="1:4" x14ac:dyDescent="0.25">
      <c r="A262" s="10">
        <v>36903</v>
      </c>
      <c r="B262" s="11">
        <v>1326.81994628906</v>
      </c>
      <c r="C262" s="11">
        <v>1333.2099609375</v>
      </c>
      <c r="D262" s="11">
        <v>1318.55004882812</v>
      </c>
    </row>
    <row r="263" spans="1:4" x14ac:dyDescent="0.25">
      <c r="A263" s="10">
        <v>36907</v>
      </c>
      <c r="B263" s="11">
        <v>1318.31994628906</v>
      </c>
      <c r="C263" s="11">
        <v>1327.81005859375</v>
      </c>
      <c r="D263" s="11">
        <v>1326.65002441406</v>
      </c>
    </row>
    <row r="264" spans="1:4" x14ac:dyDescent="0.25">
      <c r="A264" s="10">
        <v>36908</v>
      </c>
      <c r="B264" s="11">
        <v>1326.65002441406</v>
      </c>
      <c r="C264" s="11">
        <v>1346.92004394531</v>
      </c>
      <c r="D264" s="11">
        <v>1329.46997070312</v>
      </c>
    </row>
    <row r="265" spans="1:4" x14ac:dyDescent="0.25">
      <c r="A265" s="10">
        <v>36909</v>
      </c>
      <c r="B265" s="11">
        <v>1329.89001464843</v>
      </c>
      <c r="C265" s="11">
        <v>1352.7099609375</v>
      </c>
      <c r="D265" s="11">
        <v>1347.96997070312</v>
      </c>
    </row>
    <row r="266" spans="1:4" x14ac:dyDescent="0.25">
      <c r="A266" s="10">
        <v>36910</v>
      </c>
      <c r="B266" s="11">
        <v>1347.96997070312</v>
      </c>
      <c r="C266" s="11">
        <v>1354.55004882812</v>
      </c>
      <c r="D266" s="11">
        <v>1342.5400390625</v>
      </c>
    </row>
    <row r="267" spans="1:4" x14ac:dyDescent="0.25">
      <c r="A267" s="10">
        <v>36913</v>
      </c>
      <c r="B267" s="11">
        <v>1342.5400390625</v>
      </c>
      <c r="C267" s="11">
        <v>1353.61999511718</v>
      </c>
      <c r="D267" s="11">
        <v>1342.90002441406</v>
      </c>
    </row>
    <row r="268" spans="1:4" x14ac:dyDescent="0.25">
      <c r="A268" s="10">
        <v>36914</v>
      </c>
      <c r="B268" s="11">
        <v>1342.90002441406</v>
      </c>
      <c r="C268" s="11">
        <v>1362.90002441406</v>
      </c>
      <c r="D268" s="11">
        <v>1360.40002441406</v>
      </c>
    </row>
    <row r="269" spans="1:4" x14ac:dyDescent="0.25">
      <c r="A269" s="10">
        <v>36915</v>
      </c>
      <c r="B269" s="11">
        <v>1360.40002441406</v>
      </c>
      <c r="C269" s="11">
        <v>1369.75</v>
      </c>
      <c r="D269" s="11">
        <v>1364.30004882812</v>
      </c>
    </row>
    <row r="270" spans="1:4" x14ac:dyDescent="0.25">
      <c r="A270" s="10">
        <v>36916</v>
      </c>
      <c r="B270" s="11">
        <v>1364.30004882812</v>
      </c>
      <c r="C270" s="11">
        <v>1367.34997558593</v>
      </c>
      <c r="D270" s="11">
        <v>1357.51000976562</v>
      </c>
    </row>
    <row r="271" spans="1:4" x14ac:dyDescent="0.25">
      <c r="A271" s="10">
        <v>36917</v>
      </c>
      <c r="B271" s="11">
        <v>1357.51000976562</v>
      </c>
      <c r="C271" s="11">
        <v>1357.51000976562</v>
      </c>
      <c r="D271" s="11">
        <v>1354.94995117187</v>
      </c>
    </row>
    <row r="272" spans="1:4" x14ac:dyDescent="0.25">
      <c r="A272" s="10">
        <v>36920</v>
      </c>
      <c r="B272" s="11">
        <v>1354.92004394531</v>
      </c>
      <c r="C272" s="11">
        <v>1365.5400390625</v>
      </c>
      <c r="D272" s="11">
        <v>1364.17004394531</v>
      </c>
    </row>
    <row r="273" spans="1:4" x14ac:dyDescent="0.25">
      <c r="A273" s="10">
        <v>36921</v>
      </c>
      <c r="B273" s="11">
        <v>1364.17004394531</v>
      </c>
      <c r="C273" s="11">
        <v>1375.68005371093</v>
      </c>
      <c r="D273" s="11">
        <v>1373.72998046875</v>
      </c>
    </row>
    <row r="274" spans="1:4" x14ac:dyDescent="0.25">
      <c r="A274" s="10">
        <v>36922</v>
      </c>
      <c r="B274" s="11">
        <v>1373.72998046875</v>
      </c>
      <c r="C274" s="11">
        <v>1383.36999511718</v>
      </c>
      <c r="D274" s="11">
        <v>1366.01000976562</v>
      </c>
    </row>
    <row r="275" spans="1:4" x14ac:dyDescent="0.25">
      <c r="A275" s="10">
        <v>36923</v>
      </c>
      <c r="B275" s="11">
        <v>1366.01000976562</v>
      </c>
      <c r="C275" s="11">
        <v>1373.5</v>
      </c>
      <c r="D275" s="11">
        <v>1373.46997070312</v>
      </c>
    </row>
    <row r="276" spans="1:4" x14ac:dyDescent="0.25">
      <c r="A276" s="10">
        <v>36924</v>
      </c>
      <c r="B276" s="11">
        <v>1373.46997070312</v>
      </c>
      <c r="C276" s="11">
        <v>1376.38000488281</v>
      </c>
      <c r="D276" s="11">
        <v>1349.46997070312</v>
      </c>
    </row>
    <row r="277" spans="1:4" x14ac:dyDescent="0.25">
      <c r="A277" s="10">
        <v>36927</v>
      </c>
      <c r="B277" s="11">
        <v>1349.46997070312</v>
      </c>
      <c r="C277" s="11">
        <v>1354.56005859375</v>
      </c>
      <c r="D277" s="11">
        <v>1354.31005859375</v>
      </c>
    </row>
    <row r="278" spans="1:4" x14ac:dyDescent="0.25">
      <c r="A278" s="10">
        <v>36928</v>
      </c>
      <c r="B278" s="11">
        <v>1354.31005859375</v>
      </c>
      <c r="C278" s="11">
        <v>1363.55004882812</v>
      </c>
      <c r="D278" s="11">
        <v>1352.26000976562</v>
      </c>
    </row>
    <row r="279" spans="1:4" x14ac:dyDescent="0.25">
      <c r="A279" s="10">
        <v>36929</v>
      </c>
      <c r="B279" s="11">
        <v>1352.26000976562</v>
      </c>
      <c r="C279" s="11">
        <v>1352.26000976562</v>
      </c>
      <c r="D279" s="11">
        <v>1340.89001464843</v>
      </c>
    </row>
    <row r="280" spans="1:4" x14ac:dyDescent="0.25">
      <c r="A280" s="10">
        <v>36930</v>
      </c>
      <c r="B280" s="11">
        <v>1341.09997558593</v>
      </c>
      <c r="C280" s="11">
        <v>1350.31994628906</v>
      </c>
      <c r="D280" s="11">
        <v>1332.53002929687</v>
      </c>
    </row>
    <row r="281" spans="1:4" x14ac:dyDescent="0.25">
      <c r="A281" s="10">
        <v>36931</v>
      </c>
      <c r="B281" s="11">
        <v>1332.53002929687</v>
      </c>
      <c r="C281" s="11">
        <v>1332.53002929687</v>
      </c>
      <c r="D281" s="11">
        <v>1314.76000976562</v>
      </c>
    </row>
    <row r="282" spans="1:4" x14ac:dyDescent="0.25">
      <c r="A282" s="10">
        <v>36934</v>
      </c>
      <c r="B282" s="11">
        <v>1314.76000976562</v>
      </c>
      <c r="C282" s="11">
        <v>1330.9599609375</v>
      </c>
      <c r="D282" s="11">
        <v>1330.31005859375</v>
      </c>
    </row>
    <row r="283" spans="1:4" x14ac:dyDescent="0.25">
      <c r="A283" s="10">
        <v>36935</v>
      </c>
      <c r="B283" s="11">
        <v>1330.31005859375</v>
      </c>
      <c r="C283" s="11">
        <v>1336.61999511718</v>
      </c>
      <c r="D283" s="11">
        <v>1318.80004882812</v>
      </c>
    </row>
    <row r="284" spans="1:4" x14ac:dyDescent="0.25">
      <c r="A284" s="10">
        <v>36936</v>
      </c>
      <c r="B284" s="11">
        <v>1318.80004882812</v>
      </c>
      <c r="C284" s="11">
        <v>1320.72998046875</v>
      </c>
      <c r="D284" s="11">
        <v>1315.92004394531</v>
      </c>
    </row>
    <row r="285" spans="1:4" x14ac:dyDescent="0.25">
      <c r="A285" s="10">
        <v>36937</v>
      </c>
      <c r="B285" s="11">
        <v>1315.92004394531</v>
      </c>
      <c r="C285" s="11">
        <v>1331.2900390625</v>
      </c>
      <c r="D285" s="11">
        <v>1326.60998535156</v>
      </c>
    </row>
    <row r="286" spans="1:4" x14ac:dyDescent="0.25">
      <c r="A286" s="10">
        <v>36938</v>
      </c>
      <c r="B286" s="11">
        <v>1326.60998535156</v>
      </c>
      <c r="C286" s="11">
        <v>1326.60998535156</v>
      </c>
      <c r="D286" s="11">
        <v>1301.53002929687</v>
      </c>
    </row>
    <row r="287" spans="1:4" x14ac:dyDescent="0.25">
      <c r="A287" s="10">
        <v>36942</v>
      </c>
      <c r="B287" s="11">
        <v>1301.53002929687</v>
      </c>
      <c r="C287" s="11">
        <v>1307.16003417968</v>
      </c>
      <c r="D287" s="11">
        <v>1278.93994140625</v>
      </c>
    </row>
    <row r="288" spans="1:4" x14ac:dyDescent="0.25">
      <c r="A288" s="10">
        <v>36943</v>
      </c>
      <c r="B288" s="11">
        <v>1278.93994140625</v>
      </c>
      <c r="C288" s="11">
        <v>1282.96997070312</v>
      </c>
      <c r="D288" s="11">
        <v>1255.27001953125</v>
      </c>
    </row>
    <row r="289" spans="1:4" x14ac:dyDescent="0.25">
      <c r="A289" s="10">
        <v>36944</v>
      </c>
      <c r="B289" s="11">
        <v>1255.27001953125</v>
      </c>
      <c r="C289" s="11">
        <v>1259.93994140625</v>
      </c>
      <c r="D289" s="11">
        <v>1252.81994628906</v>
      </c>
    </row>
    <row r="290" spans="1:4" x14ac:dyDescent="0.25">
      <c r="A290" s="10">
        <v>36945</v>
      </c>
      <c r="B290" s="11">
        <v>1252.81994628906</v>
      </c>
      <c r="C290" s="11">
        <v>1252.81994628906</v>
      </c>
      <c r="D290" s="11">
        <v>1245.85998535156</v>
      </c>
    </row>
    <row r="291" spans="1:4" x14ac:dyDescent="0.25">
      <c r="A291" s="10">
        <v>36948</v>
      </c>
      <c r="B291" s="11">
        <v>1245.85998535156</v>
      </c>
      <c r="C291" s="11">
        <v>1267.68994140625</v>
      </c>
      <c r="D291" s="11">
        <v>1267.65002441406</v>
      </c>
    </row>
    <row r="292" spans="1:4" x14ac:dyDescent="0.25">
      <c r="A292" s="10">
        <v>36949</v>
      </c>
      <c r="B292" s="11">
        <v>1267.65002441406</v>
      </c>
      <c r="C292" s="11">
        <v>1272.76000976562</v>
      </c>
      <c r="D292" s="11">
        <v>1257.93994140625</v>
      </c>
    </row>
    <row r="293" spans="1:4" x14ac:dyDescent="0.25">
      <c r="A293" s="10">
        <v>36950</v>
      </c>
      <c r="B293" s="11">
        <v>1257.93994140625</v>
      </c>
      <c r="C293" s="11">
        <v>1263.46997070312</v>
      </c>
      <c r="D293" s="11">
        <v>1239.93994140625</v>
      </c>
    </row>
    <row r="294" spans="1:4" x14ac:dyDescent="0.25">
      <c r="A294" s="10">
        <v>36951</v>
      </c>
      <c r="B294" s="11">
        <v>1239.93994140625</v>
      </c>
      <c r="C294" s="11">
        <v>1241.35998535156</v>
      </c>
      <c r="D294" s="11">
        <v>1241.22998046875</v>
      </c>
    </row>
    <row r="295" spans="1:4" x14ac:dyDescent="0.25">
      <c r="A295" s="10">
        <v>36952</v>
      </c>
      <c r="B295" s="11">
        <v>1241.22998046875</v>
      </c>
      <c r="C295" s="11">
        <v>1251.01000976562</v>
      </c>
      <c r="D295" s="11">
        <v>1234.18005371093</v>
      </c>
    </row>
    <row r="296" spans="1:4" x14ac:dyDescent="0.25">
      <c r="A296" s="10">
        <v>36955</v>
      </c>
      <c r="B296" s="11">
        <v>1234.18005371093</v>
      </c>
      <c r="C296" s="11">
        <v>1242.55004882812</v>
      </c>
      <c r="D296" s="11">
        <v>1241.41003417968</v>
      </c>
    </row>
    <row r="297" spans="1:4" x14ac:dyDescent="0.25">
      <c r="A297" s="10">
        <v>36956</v>
      </c>
      <c r="B297" s="11">
        <v>1241.41003417968</v>
      </c>
      <c r="C297" s="11">
        <v>1267.42004394531</v>
      </c>
      <c r="D297" s="11">
        <v>1253.80004882812</v>
      </c>
    </row>
    <row r="298" spans="1:4" x14ac:dyDescent="0.25">
      <c r="A298" s="10">
        <v>36957</v>
      </c>
      <c r="B298" s="11">
        <v>1253.80004882812</v>
      </c>
      <c r="C298" s="11">
        <v>1263.85998535156</v>
      </c>
      <c r="D298" s="11">
        <v>1261.89001464843</v>
      </c>
    </row>
    <row r="299" spans="1:4" x14ac:dyDescent="0.25">
      <c r="A299" s="10">
        <v>36958</v>
      </c>
      <c r="B299" s="11">
        <v>1261.89001464843</v>
      </c>
      <c r="C299" s="11">
        <v>1266.5</v>
      </c>
      <c r="D299" s="11">
        <v>1264.73999023437</v>
      </c>
    </row>
    <row r="300" spans="1:4" x14ac:dyDescent="0.25">
      <c r="A300" s="10">
        <v>36959</v>
      </c>
      <c r="B300" s="11">
        <v>1264.73999023437</v>
      </c>
      <c r="C300" s="11">
        <v>1264.73999023437</v>
      </c>
      <c r="D300" s="11">
        <v>1233.42004394531</v>
      </c>
    </row>
    <row r="301" spans="1:4" x14ac:dyDescent="0.25">
      <c r="A301" s="10">
        <v>36962</v>
      </c>
      <c r="B301" s="11">
        <v>1233.42004394531</v>
      </c>
      <c r="C301" s="11">
        <v>1233.42004394531</v>
      </c>
      <c r="D301" s="11">
        <v>1180.16003417968</v>
      </c>
    </row>
    <row r="302" spans="1:4" x14ac:dyDescent="0.25">
      <c r="A302" s="10">
        <v>36963</v>
      </c>
      <c r="B302" s="11">
        <v>1180.16003417968</v>
      </c>
      <c r="C302" s="11">
        <v>1197.82995605468</v>
      </c>
      <c r="D302" s="11">
        <v>1197.66003417968</v>
      </c>
    </row>
    <row r="303" spans="1:4" x14ac:dyDescent="0.25">
      <c r="A303" s="10">
        <v>36964</v>
      </c>
      <c r="B303" s="11">
        <v>1197.66003417968</v>
      </c>
      <c r="C303" s="11">
        <v>1197.66003417968</v>
      </c>
      <c r="D303" s="11">
        <v>1166.7099609375</v>
      </c>
    </row>
    <row r="304" spans="1:4" x14ac:dyDescent="0.25">
      <c r="A304" s="10">
        <v>36965</v>
      </c>
      <c r="B304" s="11">
        <v>1166.7099609375</v>
      </c>
      <c r="C304" s="11">
        <v>1182.0400390625</v>
      </c>
      <c r="D304" s="11">
        <v>1173.56005859375</v>
      </c>
    </row>
    <row r="305" spans="1:4" x14ac:dyDescent="0.25">
      <c r="A305" s="10">
        <v>36966</v>
      </c>
      <c r="B305" s="11">
        <v>1173.56005859375</v>
      </c>
      <c r="C305" s="11">
        <v>1173.56005859375</v>
      </c>
      <c r="D305" s="11">
        <v>1150.53002929687</v>
      </c>
    </row>
    <row r="306" spans="1:4" x14ac:dyDescent="0.25">
      <c r="A306" s="10">
        <v>36969</v>
      </c>
      <c r="B306" s="11">
        <v>1150.53002929687</v>
      </c>
      <c r="C306" s="11">
        <v>1173.5</v>
      </c>
      <c r="D306" s="11">
        <v>1170.81005859375</v>
      </c>
    </row>
    <row r="307" spans="1:4" x14ac:dyDescent="0.25">
      <c r="A307" s="10">
        <v>36970</v>
      </c>
      <c r="B307" s="11">
        <v>1170.81005859375</v>
      </c>
      <c r="C307" s="11">
        <v>1180.56005859375</v>
      </c>
      <c r="D307" s="11">
        <v>1142.61999511718</v>
      </c>
    </row>
    <row r="308" spans="1:4" x14ac:dyDescent="0.25">
      <c r="A308" s="10">
        <v>36971</v>
      </c>
      <c r="B308" s="11">
        <v>1142.61999511718</v>
      </c>
      <c r="C308" s="11">
        <v>1149.39001464843</v>
      </c>
      <c r="D308" s="11">
        <v>1122.14001464843</v>
      </c>
    </row>
    <row r="309" spans="1:4" x14ac:dyDescent="0.25">
      <c r="A309" s="10">
        <v>36972</v>
      </c>
      <c r="B309" s="11">
        <v>1122.14001464843</v>
      </c>
      <c r="C309" s="11">
        <v>1124.27001953125</v>
      </c>
      <c r="D309" s="11">
        <v>1117.57995605468</v>
      </c>
    </row>
    <row r="310" spans="1:4" x14ac:dyDescent="0.25">
      <c r="A310" s="10">
        <v>36973</v>
      </c>
      <c r="B310" s="11">
        <v>1117.57995605468</v>
      </c>
      <c r="C310" s="11">
        <v>1141.82995605468</v>
      </c>
      <c r="D310" s="11">
        <v>1139.82995605468</v>
      </c>
    </row>
    <row r="311" spans="1:4" x14ac:dyDescent="0.25">
      <c r="A311" s="10">
        <v>36976</v>
      </c>
      <c r="B311" s="11">
        <v>1139.82995605468</v>
      </c>
      <c r="C311" s="11">
        <v>1160.02001953125</v>
      </c>
      <c r="D311" s="11">
        <v>1152.68994140625</v>
      </c>
    </row>
    <row r="312" spans="1:4" x14ac:dyDescent="0.25">
      <c r="A312" s="10">
        <v>36977</v>
      </c>
      <c r="B312" s="11">
        <v>1152.68994140625</v>
      </c>
      <c r="C312" s="11">
        <v>1183.34997558593</v>
      </c>
      <c r="D312" s="11">
        <v>1182.17004394531</v>
      </c>
    </row>
    <row r="313" spans="1:4" x14ac:dyDescent="0.25">
      <c r="A313" s="10">
        <v>36978</v>
      </c>
      <c r="B313" s="11">
        <v>1182.17004394531</v>
      </c>
      <c r="C313" s="11">
        <v>1182.17004394531</v>
      </c>
      <c r="D313" s="11">
        <v>1153.2900390625</v>
      </c>
    </row>
    <row r="314" spans="1:4" x14ac:dyDescent="0.25">
      <c r="A314" s="10">
        <v>36979</v>
      </c>
      <c r="B314" s="11">
        <v>1153.2900390625</v>
      </c>
      <c r="C314" s="11">
        <v>1161.68994140625</v>
      </c>
      <c r="D314" s="11">
        <v>1147.94995117187</v>
      </c>
    </row>
    <row r="315" spans="1:4" x14ac:dyDescent="0.25">
      <c r="A315" s="10">
        <v>36980</v>
      </c>
      <c r="B315" s="11">
        <v>1147.94995117187</v>
      </c>
      <c r="C315" s="11">
        <v>1162.80004882812</v>
      </c>
      <c r="D315" s="11">
        <v>1160.32995605468</v>
      </c>
    </row>
    <row r="316" spans="1:4" x14ac:dyDescent="0.25">
      <c r="A316" s="10">
        <v>36983</v>
      </c>
      <c r="B316" s="11">
        <v>1160.32995605468</v>
      </c>
      <c r="C316" s="11">
        <v>1169.51000976562</v>
      </c>
      <c r="D316" s="11">
        <v>1145.86999511718</v>
      </c>
    </row>
    <row r="317" spans="1:4" x14ac:dyDescent="0.25">
      <c r="A317" s="10">
        <v>36984</v>
      </c>
      <c r="B317" s="11">
        <v>1145.86999511718</v>
      </c>
      <c r="C317" s="11">
        <v>1145.86999511718</v>
      </c>
      <c r="D317" s="11">
        <v>1106.4599609375</v>
      </c>
    </row>
    <row r="318" spans="1:4" x14ac:dyDescent="0.25">
      <c r="A318" s="10">
        <v>36985</v>
      </c>
      <c r="B318" s="11">
        <v>1106.4599609375</v>
      </c>
      <c r="C318" s="11">
        <v>1117.5</v>
      </c>
      <c r="D318" s="11">
        <v>1103.25</v>
      </c>
    </row>
    <row r="319" spans="1:4" x14ac:dyDescent="0.25">
      <c r="A319" s="10">
        <v>36986</v>
      </c>
      <c r="B319" s="11">
        <v>1103.25</v>
      </c>
      <c r="C319" s="11">
        <v>1151.46997070312</v>
      </c>
      <c r="D319" s="11">
        <v>1151.43994140625</v>
      </c>
    </row>
    <row r="320" spans="1:4" x14ac:dyDescent="0.25">
      <c r="A320" s="10">
        <v>36987</v>
      </c>
      <c r="B320" s="11">
        <v>1151.43994140625</v>
      </c>
      <c r="C320" s="11">
        <v>1151.43994140625</v>
      </c>
      <c r="D320" s="11">
        <v>1128.43005371093</v>
      </c>
    </row>
    <row r="321" spans="1:4" x14ac:dyDescent="0.25">
      <c r="A321" s="10">
        <v>36990</v>
      </c>
      <c r="B321" s="11">
        <v>1128.43005371093</v>
      </c>
      <c r="C321" s="11">
        <v>1146.13000488281</v>
      </c>
      <c r="D321" s="11">
        <v>1137.58996582031</v>
      </c>
    </row>
    <row r="322" spans="1:4" x14ac:dyDescent="0.25">
      <c r="A322" s="10">
        <v>36991</v>
      </c>
      <c r="B322" s="11">
        <v>1137.58996582031</v>
      </c>
      <c r="C322" s="11">
        <v>1173.92004394531</v>
      </c>
      <c r="D322" s="11">
        <v>1168.38000488281</v>
      </c>
    </row>
    <row r="323" spans="1:4" x14ac:dyDescent="0.25">
      <c r="A323" s="10">
        <v>36992</v>
      </c>
      <c r="B323" s="11">
        <v>1168.38000488281</v>
      </c>
      <c r="C323" s="11">
        <v>1182.23999023437</v>
      </c>
      <c r="D323" s="11">
        <v>1165.89001464843</v>
      </c>
    </row>
    <row r="324" spans="1:4" x14ac:dyDescent="0.25">
      <c r="A324" s="10">
        <v>36993</v>
      </c>
      <c r="B324" s="11">
        <v>1165.89001464843</v>
      </c>
      <c r="C324" s="11">
        <v>1183.51000976562</v>
      </c>
      <c r="D324" s="11">
        <v>1183.5</v>
      </c>
    </row>
    <row r="325" spans="1:4" x14ac:dyDescent="0.25">
      <c r="A325" s="10">
        <v>36997</v>
      </c>
      <c r="B325" s="11">
        <v>1183.5</v>
      </c>
      <c r="C325" s="11">
        <v>1184.64001464843</v>
      </c>
      <c r="D325" s="11">
        <v>1179.68005371093</v>
      </c>
    </row>
    <row r="326" spans="1:4" x14ac:dyDescent="0.25">
      <c r="A326" s="10">
        <v>36998</v>
      </c>
      <c r="B326" s="11">
        <v>1179.68005371093</v>
      </c>
      <c r="C326" s="11">
        <v>1192.25</v>
      </c>
      <c r="D326" s="11">
        <v>1191.81005859375</v>
      </c>
    </row>
    <row r="327" spans="1:4" x14ac:dyDescent="0.25">
      <c r="A327" s="10">
        <v>36999</v>
      </c>
      <c r="B327" s="11">
        <v>1191.81005859375</v>
      </c>
      <c r="C327" s="11">
        <v>1248.42004394531</v>
      </c>
      <c r="D327" s="11">
        <v>1238.16003417968</v>
      </c>
    </row>
    <row r="328" spans="1:4" x14ac:dyDescent="0.25">
      <c r="A328" s="10">
        <v>37000</v>
      </c>
      <c r="B328" s="11">
        <v>1238.16003417968</v>
      </c>
      <c r="C328" s="11">
        <v>1253.7099609375</v>
      </c>
      <c r="D328" s="11">
        <v>1253.68994140625</v>
      </c>
    </row>
    <row r="329" spans="1:4" x14ac:dyDescent="0.25">
      <c r="A329" s="10">
        <v>37001</v>
      </c>
      <c r="B329" s="11">
        <v>1253.69995117187</v>
      </c>
      <c r="C329" s="11">
        <v>1253.69995117187</v>
      </c>
      <c r="D329" s="11">
        <v>1242.97998046875</v>
      </c>
    </row>
    <row r="330" spans="1:4" x14ac:dyDescent="0.25">
      <c r="A330" s="10">
        <v>37004</v>
      </c>
      <c r="B330" s="11">
        <v>1242.97998046875</v>
      </c>
      <c r="C330" s="11">
        <v>1242.97998046875</v>
      </c>
      <c r="D330" s="11">
        <v>1224.35998535156</v>
      </c>
    </row>
    <row r="331" spans="1:4" x14ac:dyDescent="0.25">
      <c r="A331" s="10">
        <v>37005</v>
      </c>
      <c r="B331" s="11">
        <v>1224.35998535156</v>
      </c>
      <c r="C331" s="11">
        <v>1233.5400390625</v>
      </c>
      <c r="D331" s="11">
        <v>1209.46997070312</v>
      </c>
    </row>
    <row r="332" spans="1:4" x14ac:dyDescent="0.25">
      <c r="A332" s="10">
        <v>37006</v>
      </c>
      <c r="B332" s="11">
        <v>1209.46997070312</v>
      </c>
      <c r="C332" s="11">
        <v>1232.35998535156</v>
      </c>
      <c r="D332" s="11">
        <v>1228.75</v>
      </c>
    </row>
    <row r="333" spans="1:4" x14ac:dyDescent="0.25">
      <c r="A333" s="10">
        <v>37007</v>
      </c>
      <c r="B333" s="11">
        <v>1228.75</v>
      </c>
      <c r="C333" s="11">
        <v>1248.30004882812</v>
      </c>
      <c r="D333" s="11">
        <v>1234.52001953125</v>
      </c>
    </row>
    <row r="334" spans="1:4" x14ac:dyDescent="0.25">
      <c r="A334" s="10">
        <v>37008</v>
      </c>
      <c r="B334" s="11">
        <v>1234.52001953125</v>
      </c>
      <c r="C334" s="11">
        <v>1253.06994628906</v>
      </c>
      <c r="D334" s="11">
        <v>1253.05004882812</v>
      </c>
    </row>
    <row r="335" spans="1:4" x14ac:dyDescent="0.25">
      <c r="A335" s="10">
        <v>37011</v>
      </c>
      <c r="B335" s="11">
        <v>1253.05004882812</v>
      </c>
      <c r="C335" s="11">
        <v>1269.30004882812</v>
      </c>
      <c r="D335" s="11">
        <v>1249.4599609375</v>
      </c>
    </row>
    <row r="336" spans="1:4" x14ac:dyDescent="0.25">
      <c r="A336" s="10">
        <v>37012</v>
      </c>
      <c r="B336" s="11">
        <v>1249.4599609375</v>
      </c>
      <c r="C336" s="11">
        <v>1266.46997070312</v>
      </c>
      <c r="D336" s="11">
        <v>1266.43994140625</v>
      </c>
    </row>
    <row r="337" spans="1:4" x14ac:dyDescent="0.25">
      <c r="A337" s="10">
        <v>37013</v>
      </c>
      <c r="B337" s="11">
        <v>1266.43994140625</v>
      </c>
      <c r="C337" s="11">
        <v>1272.93005371093</v>
      </c>
      <c r="D337" s="11">
        <v>1267.43005371093</v>
      </c>
    </row>
    <row r="338" spans="1:4" x14ac:dyDescent="0.25">
      <c r="A338" s="10">
        <v>37014</v>
      </c>
      <c r="B338" s="11">
        <v>1267.43005371093</v>
      </c>
      <c r="C338" s="11">
        <v>1267.43005371093</v>
      </c>
      <c r="D338" s="11">
        <v>1248.57995605468</v>
      </c>
    </row>
    <row r="339" spans="1:4" x14ac:dyDescent="0.25">
      <c r="A339" s="10">
        <v>37015</v>
      </c>
      <c r="B339" s="11">
        <v>1248.57995605468</v>
      </c>
      <c r="C339" s="11">
        <v>1267.51000976562</v>
      </c>
      <c r="D339" s="11">
        <v>1266.60998535156</v>
      </c>
    </row>
    <row r="340" spans="1:4" x14ac:dyDescent="0.25">
      <c r="A340" s="10">
        <v>37018</v>
      </c>
      <c r="B340" s="11">
        <v>1266.60998535156</v>
      </c>
      <c r="C340" s="11">
        <v>1270</v>
      </c>
      <c r="D340" s="11">
        <v>1263.51000976562</v>
      </c>
    </row>
    <row r="341" spans="1:4" x14ac:dyDescent="0.25">
      <c r="A341" s="10">
        <v>37019</v>
      </c>
      <c r="B341" s="11">
        <v>1266.7099609375</v>
      </c>
      <c r="C341" s="11">
        <v>1267.01000976562</v>
      </c>
      <c r="D341" s="11">
        <v>1261.19995117187</v>
      </c>
    </row>
    <row r="342" spans="1:4" x14ac:dyDescent="0.25">
      <c r="A342" s="10">
        <v>37020</v>
      </c>
      <c r="B342" s="11">
        <v>1261.19995117187</v>
      </c>
      <c r="C342" s="11">
        <v>1261.65002441406</v>
      </c>
      <c r="D342" s="11">
        <v>1255.5400390625</v>
      </c>
    </row>
    <row r="343" spans="1:4" x14ac:dyDescent="0.25">
      <c r="A343" s="10">
        <v>37021</v>
      </c>
      <c r="B343" s="11">
        <v>1255.5400390625</v>
      </c>
      <c r="C343" s="11">
        <v>1268.14001464843</v>
      </c>
      <c r="D343" s="11">
        <v>1255.18005371093</v>
      </c>
    </row>
    <row r="344" spans="1:4" x14ac:dyDescent="0.25">
      <c r="A344" s="10">
        <v>37022</v>
      </c>
      <c r="B344" s="11">
        <v>1255.18005371093</v>
      </c>
      <c r="C344" s="11">
        <v>1259.83996582031</v>
      </c>
      <c r="D344" s="11">
        <v>1245.67004394531</v>
      </c>
    </row>
    <row r="345" spans="1:4" x14ac:dyDescent="0.25">
      <c r="A345" s="10">
        <v>37025</v>
      </c>
      <c r="B345" s="11">
        <v>1245.67004394531</v>
      </c>
      <c r="C345" s="11">
        <v>1249.68005371093</v>
      </c>
      <c r="D345" s="11">
        <v>1248.92004394531</v>
      </c>
    </row>
    <row r="346" spans="1:4" x14ac:dyDescent="0.25">
      <c r="A346" s="10">
        <v>37026</v>
      </c>
      <c r="B346" s="11">
        <v>1248.92004394531</v>
      </c>
      <c r="C346" s="11">
        <v>1257.44995117187</v>
      </c>
      <c r="D346" s="11">
        <v>1249.43994140625</v>
      </c>
    </row>
    <row r="347" spans="1:4" x14ac:dyDescent="0.25">
      <c r="A347" s="10">
        <v>37027</v>
      </c>
      <c r="B347" s="11">
        <v>1249.43994140625</v>
      </c>
      <c r="C347" s="11">
        <v>1286.39001464843</v>
      </c>
      <c r="D347" s="11">
        <v>1284.98999023437</v>
      </c>
    </row>
    <row r="348" spans="1:4" x14ac:dyDescent="0.25">
      <c r="A348" s="10">
        <v>37028</v>
      </c>
      <c r="B348" s="11">
        <v>1284.98999023437</v>
      </c>
      <c r="C348" s="11">
        <v>1296.47998046875</v>
      </c>
      <c r="D348" s="11">
        <v>1288.48999023437</v>
      </c>
    </row>
    <row r="349" spans="1:4" x14ac:dyDescent="0.25">
      <c r="A349" s="10">
        <v>37029</v>
      </c>
      <c r="B349" s="11">
        <v>1288.48999023437</v>
      </c>
      <c r="C349" s="11">
        <v>1292.06005859375</v>
      </c>
      <c r="D349" s="11">
        <v>1291.9599609375</v>
      </c>
    </row>
    <row r="350" spans="1:4" x14ac:dyDescent="0.25">
      <c r="A350" s="10">
        <v>37032</v>
      </c>
      <c r="B350" s="11">
        <v>1291.9599609375</v>
      </c>
      <c r="C350" s="11">
        <v>1312.94995117187</v>
      </c>
      <c r="D350" s="11">
        <v>1312.82995605468</v>
      </c>
    </row>
    <row r="351" spans="1:4" x14ac:dyDescent="0.25">
      <c r="A351" s="10">
        <v>37033</v>
      </c>
      <c r="B351" s="11">
        <v>1312.82995605468</v>
      </c>
      <c r="C351" s="11">
        <v>1315.93005371093</v>
      </c>
      <c r="D351" s="11">
        <v>1309.38000488281</v>
      </c>
    </row>
    <row r="352" spans="1:4" x14ac:dyDescent="0.25">
      <c r="A352" s="10">
        <v>37034</v>
      </c>
      <c r="B352" s="11">
        <v>1309.38000488281</v>
      </c>
      <c r="C352" s="11">
        <v>1309.38000488281</v>
      </c>
      <c r="D352" s="11">
        <v>1289.05004882812</v>
      </c>
    </row>
    <row r="353" spans="1:4" x14ac:dyDescent="0.25">
      <c r="A353" s="10">
        <v>37035</v>
      </c>
      <c r="B353" s="11">
        <v>1289.05004882812</v>
      </c>
      <c r="C353" s="11">
        <v>1295.0400390625</v>
      </c>
      <c r="D353" s="11">
        <v>1293.17004394531</v>
      </c>
    </row>
    <row r="354" spans="1:4" x14ac:dyDescent="0.25">
      <c r="A354" s="10">
        <v>37036</v>
      </c>
      <c r="B354" s="11">
        <v>1293.17004394531</v>
      </c>
      <c r="C354" s="11">
        <v>1293.17004394531</v>
      </c>
      <c r="D354" s="11">
        <v>1277.89001464843</v>
      </c>
    </row>
    <row r="355" spans="1:4" x14ac:dyDescent="0.25">
      <c r="A355" s="10">
        <v>37040</v>
      </c>
      <c r="B355" s="11">
        <v>1277.89001464843</v>
      </c>
      <c r="C355" s="11">
        <v>1278.42004394531</v>
      </c>
      <c r="D355" s="11">
        <v>1267.93005371093</v>
      </c>
    </row>
    <row r="356" spans="1:4" x14ac:dyDescent="0.25">
      <c r="A356" s="10">
        <v>37041</v>
      </c>
      <c r="B356" s="11">
        <v>1267.93005371093</v>
      </c>
      <c r="C356" s="11">
        <v>1267.93005371093</v>
      </c>
      <c r="D356" s="11">
        <v>1248.07995605468</v>
      </c>
    </row>
    <row r="357" spans="1:4" x14ac:dyDescent="0.25">
      <c r="A357" s="10">
        <v>37042</v>
      </c>
      <c r="B357" s="11">
        <v>1248.07995605468</v>
      </c>
      <c r="C357" s="11">
        <v>1261.91003417968</v>
      </c>
      <c r="D357" s="11">
        <v>1255.81994628906</v>
      </c>
    </row>
    <row r="358" spans="1:4" x14ac:dyDescent="0.25">
      <c r="A358" s="10">
        <v>37043</v>
      </c>
      <c r="B358" s="11">
        <v>1255.81994628906</v>
      </c>
      <c r="C358" s="11">
        <v>1265.33996582031</v>
      </c>
      <c r="D358" s="11">
        <v>1260.67004394531</v>
      </c>
    </row>
    <row r="359" spans="1:4" x14ac:dyDescent="0.25">
      <c r="A359" s="10">
        <v>37046</v>
      </c>
      <c r="B359" s="11">
        <v>1260.67004394531</v>
      </c>
      <c r="C359" s="11">
        <v>1267.17004394531</v>
      </c>
      <c r="D359" s="11">
        <v>1267.10998535156</v>
      </c>
    </row>
    <row r="360" spans="1:4" x14ac:dyDescent="0.25">
      <c r="A360" s="10">
        <v>37047</v>
      </c>
      <c r="B360" s="11">
        <v>1267.10998535156</v>
      </c>
      <c r="C360" s="11">
        <v>1286.61999511718</v>
      </c>
      <c r="D360" s="11">
        <v>1283.56994628906</v>
      </c>
    </row>
    <row r="361" spans="1:4" x14ac:dyDescent="0.25">
      <c r="A361" s="10">
        <v>37048</v>
      </c>
      <c r="B361" s="11">
        <v>1283.56994628906</v>
      </c>
      <c r="C361" s="11">
        <v>1283.84997558593</v>
      </c>
      <c r="D361" s="11">
        <v>1270.03002929687</v>
      </c>
    </row>
    <row r="362" spans="1:4" x14ac:dyDescent="0.25">
      <c r="A362" s="10">
        <v>37049</v>
      </c>
      <c r="B362" s="11">
        <v>1270.03002929687</v>
      </c>
      <c r="C362" s="11">
        <v>1277.07995605468</v>
      </c>
      <c r="D362" s="11">
        <v>1276.9599609375</v>
      </c>
    </row>
    <row r="363" spans="1:4" x14ac:dyDescent="0.25">
      <c r="A363" s="10">
        <v>37050</v>
      </c>
      <c r="B363" s="11">
        <v>1276.9599609375</v>
      </c>
      <c r="C363" s="11">
        <v>1277.10998535156</v>
      </c>
      <c r="D363" s="11">
        <v>1264.9599609375</v>
      </c>
    </row>
    <row r="364" spans="1:4" x14ac:dyDescent="0.25">
      <c r="A364" s="10">
        <v>37053</v>
      </c>
      <c r="B364" s="11">
        <v>1264.9599609375</v>
      </c>
      <c r="C364" s="11">
        <v>1264.9599609375</v>
      </c>
      <c r="D364" s="11">
        <v>1254.39001464843</v>
      </c>
    </row>
    <row r="365" spans="1:4" x14ac:dyDescent="0.25">
      <c r="A365" s="10">
        <v>37054</v>
      </c>
      <c r="B365" s="11">
        <v>1254.39001464843</v>
      </c>
      <c r="C365" s="11">
        <v>1261</v>
      </c>
      <c r="D365" s="11">
        <v>1255.84997558593</v>
      </c>
    </row>
    <row r="366" spans="1:4" x14ac:dyDescent="0.25">
      <c r="A366" s="10">
        <v>37055</v>
      </c>
      <c r="B366" s="11">
        <v>1255.84997558593</v>
      </c>
      <c r="C366" s="11">
        <v>1259.75</v>
      </c>
      <c r="D366" s="11">
        <v>1241.59997558593</v>
      </c>
    </row>
    <row r="367" spans="1:4" x14ac:dyDescent="0.25">
      <c r="A367" s="10">
        <v>37056</v>
      </c>
      <c r="B367" s="11">
        <v>1241.59997558593</v>
      </c>
      <c r="C367" s="11">
        <v>1241.59997558593</v>
      </c>
      <c r="D367" s="11">
        <v>1219.86999511718</v>
      </c>
    </row>
    <row r="368" spans="1:4" x14ac:dyDescent="0.25">
      <c r="A368" s="10">
        <v>37057</v>
      </c>
      <c r="B368" s="11">
        <v>1219.86999511718</v>
      </c>
      <c r="C368" s="11">
        <v>1221.5</v>
      </c>
      <c r="D368" s="11">
        <v>1214.35998535156</v>
      </c>
    </row>
    <row r="369" spans="1:4" x14ac:dyDescent="0.25">
      <c r="A369" s="10">
        <v>37060</v>
      </c>
      <c r="B369" s="11">
        <v>1214.35998535156</v>
      </c>
      <c r="C369" s="11">
        <v>1221.22998046875</v>
      </c>
      <c r="D369" s="11">
        <v>1208.43005371093</v>
      </c>
    </row>
    <row r="370" spans="1:4" x14ac:dyDescent="0.25">
      <c r="A370" s="10">
        <v>37061</v>
      </c>
      <c r="B370" s="11">
        <v>1208.43005371093</v>
      </c>
      <c r="C370" s="11">
        <v>1226.10998535156</v>
      </c>
      <c r="D370" s="11">
        <v>1212.57995605468</v>
      </c>
    </row>
    <row r="371" spans="1:4" x14ac:dyDescent="0.25">
      <c r="A371" s="10">
        <v>37062</v>
      </c>
      <c r="B371" s="11">
        <v>1212.57995605468</v>
      </c>
      <c r="C371" s="11">
        <v>1225.60998535156</v>
      </c>
      <c r="D371" s="11">
        <v>1223.14001464843</v>
      </c>
    </row>
    <row r="372" spans="1:4" x14ac:dyDescent="0.25">
      <c r="A372" s="10">
        <v>37063</v>
      </c>
      <c r="B372" s="11">
        <v>1223.14001464843</v>
      </c>
      <c r="C372" s="11">
        <v>1240.23999023437</v>
      </c>
      <c r="D372" s="11">
        <v>1237.0400390625</v>
      </c>
    </row>
    <row r="373" spans="1:4" x14ac:dyDescent="0.25">
      <c r="A373" s="10">
        <v>37064</v>
      </c>
      <c r="B373" s="11">
        <v>1237.0400390625</v>
      </c>
      <c r="C373" s="11">
        <v>1237.72998046875</v>
      </c>
      <c r="D373" s="11">
        <v>1225.34997558593</v>
      </c>
    </row>
    <row r="374" spans="1:4" x14ac:dyDescent="0.25">
      <c r="A374" s="10">
        <v>37067</v>
      </c>
      <c r="B374" s="11">
        <v>1225.34997558593</v>
      </c>
      <c r="C374" s="11">
        <v>1231.5</v>
      </c>
      <c r="D374" s="11">
        <v>1218.59997558593</v>
      </c>
    </row>
    <row r="375" spans="1:4" x14ac:dyDescent="0.25">
      <c r="A375" s="10">
        <v>37068</v>
      </c>
      <c r="B375" s="11">
        <v>1218.59997558593</v>
      </c>
      <c r="C375" s="11">
        <v>1220.69995117187</v>
      </c>
      <c r="D375" s="11">
        <v>1216.76000976562</v>
      </c>
    </row>
    <row r="376" spans="1:4" x14ac:dyDescent="0.25">
      <c r="A376" s="10">
        <v>37069</v>
      </c>
      <c r="B376" s="11">
        <v>1216.76000976562</v>
      </c>
      <c r="C376" s="11">
        <v>1219.92004394531</v>
      </c>
      <c r="D376" s="11">
        <v>1211.06994628906</v>
      </c>
    </row>
    <row r="377" spans="1:4" x14ac:dyDescent="0.25">
      <c r="A377" s="10">
        <v>37070</v>
      </c>
      <c r="B377" s="11">
        <v>1211.06994628906</v>
      </c>
      <c r="C377" s="11">
        <v>1234.43994140625</v>
      </c>
      <c r="D377" s="11">
        <v>1226.19995117187</v>
      </c>
    </row>
    <row r="378" spans="1:4" x14ac:dyDescent="0.25">
      <c r="A378" s="10">
        <v>37071</v>
      </c>
      <c r="B378" s="11">
        <v>1226.19995117187</v>
      </c>
      <c r="C378" s="11">
        <v>1237.2900390625</v>
      </c>
      <c r="D378" s="11">
        <v>1224.38000488281</v>
      </c>
    </row>
    <row r="379" spans="1:4" x14ac:dyDescent="0.25">
      <c r="A379" s="10">
        <v>37074</v>
      </c>
      <c r="B379" s="11">
        <v>1224.42004394531</v>
      </c>
      <c r="C379" s="11">
        <v>1239.78002929687</v>
      </c>
      <c r="D379" s="11">
        <v>1236.71997070312</v>
      </c>
    </row>
    <row r="380" spans="1:4" x14ac:dyDescent="0.25">
      <c r="A380" s="10">
        <v>37075</v>
      </c>
      <c r="B380" s="11">
        <v>1236.7099609375</v>
      </c>
      <c r="C380" s="11">
        <v>1236.7099609375</v>
      </c>
      <c r="D380" s="11">
        <v>1234.44995117187</v>
      </c>
    </row>
    <row r="381" spans="1:4" x14ac:dyDescent="0.25">
      <c r="A381" s="10">
        <v>37077</v>
      </c>
      <c r="B381" s="11">
        <v>1234.44995117187</v>
      </c>
      <c r="C381" s="11">
        <v>1234.44995117187</v>
      </c>
      <c r="D381" s="11">
        <v>1219.23999023437</v>
      </c>
    </row>
    <row r="382" spans="1:4" x14ac:dyDescent="0.25">
      <c r="A382" s="10">
        <v>37078</v>
      </c>
      <c r="B382" s="11">
        <v>1219.23999023437</v>
      </c>
      <c r="C382" s="11">
        <v>1219.23999023437</v>
      </c>
      <c r="D382" s="11">
        <v>1190.58996582031</v>
      </c>
    </row>
    <row r="383" spans="1:4" x14ac:dyDescent="0.25">
      <c r="A383" s="10">
        <v>37081</v>
      </c>
      <c r="B383" s="11">
        <v>1190.58996582031</v>
      </c>
      <c r="C383" s="11">
        <v>1201.76000976562</v>
      </c>
      <c r="D383" s="11">
        <v>1198.78002929687</v>
      </c>
    </row>
    <row r="384" spans="1:4" x14ac:dyDescent="0.25">
      <c r="A384" s="10">
        <v>37082</v>
      </c>
      <c r="B384" s="11">
        <v>1198.78002929687</v>
      </c>
      <c r="C384" s="11">
        <v>1203.43005371093</v>
      </c>
      <c r="D384" s="11">
        <v>1181.52001953125</v>
      </c>
    </row>
    <row r="385" spans="1:4" x14ac:dyDescent="0.25">
      <c r="A385" s="10">
        <v>37083</v>
      </c>
      <c r="B385" s="11">
        <v>1181.52001953125</v>
      </c>
      <c r="C385" s="11">
        <v>1184.93005371093</v>
      </c>
      <c r="D385" s="11">
        <v>1180.18005371093</v>
      </c>
    </row>
    <row r="386" spans="1:4" x14ac:dyDescent="0.25">
      <c r="A386" s="10">
        <v>37084</v>
      </c>
      <c r="B386" s="11">
        <v>1180.18005371093</v>
      </c>
      <c r="C386" s="11">
        <v>1210.25</v>
      </c>
      <c r="D386" s="11">
        <v>1208.14001464843</v>
      </c>
    </row>
    <row r="387" spans="1:4" x14ac:dyDescent="0.25">
      <c r="A387" s="10">
        <v>37085</v>
      </c>
      <c r="B387" s="11">
        <v>1208.14001464843</v>
      </c>
      <c r="C387" s="11">
        <v>1218.5400390625</v>
      </c>
      <c r="D387" s="11">
        <v>1215.68005371093</v>
      </c>
    </row>
    <row r="388" spans="1:4" x14ac:dyDescent="0.25">
      <c r="A388" s="10">
        <v>37088</v>
      </c>
      <c r="B388" s="11">
        <v>1215.68005371093</v>
      </c>
      <c r="C388" s="11">
        <v>1219.63000488281</v>
      </c>
      <c r="D388" s="11">
        <v>1202.44995117187</v>
      </c>
    </row>
    <row r="389" spans="1:4" x14ac:dyDescent="0.25">
      <c r="A389" s="10">
        <v>37089</v>
      </c>
      <c r="B389" s="11">
        <v>1202.44995117187</v>
      </c>
      <c r="C389" s="11">
        <v>1215.35998535156</v>
      </c>
      <c r="D389" s="11">
        <v>1214.43994140625</v>
      </c>
    </row>
    <row r="390" spans="1:4" x14ac:dyDescent="0.25">
      <c r="A390" s="10">
        <v>37090</v>
      </c>
      <c r="B390" s="11">
        <v>1214.43994140625</v>
      </c>
      <c r="C390" s="11">
        <v>1214.43994140625</v>
      </c>
      <c r="D390" s="11">
        <v>1207.7099609375</v>
      </c>
    </row>
    <row r="391" spans="1:4" x14ac:dyDescent="0.25">
      <c r="A391" s="10">
        <v>37091</v>
      </c>
      <c r="B391" s="11">
        <v>1207.7099609375</v>
      </c>
      <c r="C391" s="11">
        <v>1225.0400390625</v>
      </c>
      <c r="D391" s="11">
        <v>1215.02001953125</v>
      </c>
    </row>
    <row r="392" spans="1:4" x14ac:dyDescent="0.25">
      <c r="A392" s="10">
        <v>37092</v>
      </c>
      <c r="B392" s="11">
        <v>1215.02001953125</v>
      </c>
      <c r="C392" s="11">
        <v>1215.68994140625</v>
      </c>
      <c r="D392" s="11">
        <v>1210.84997558593</v>
      </c>
    </row>
    <row r="393" spans="1:4" x14ac:dyDescent="0.25">
      <c r="A393" s="10">
        <v>37095</v>
      </c>
      <c r="B393" s="11">
        <v>1210.84997558593</v>
      </c>
      <c r="C393" s="11">
        <v>1215.21997070312</v>
      </c>
      <c r="D393" s="11">
        <v>1191.03002929687</v>
      </c>
    </row>
    <row r="394" spans="1:4" x14ac:dyDescent="0.25">
      <c r="A394" s="10">
        <v>37096</v>
      </c>
      <c r="B394" s="11">
        <v>1191.03002929687</v>
      </c>
      <c r="C394" s="11">
        <v>1191.03002929687</v>
      </c>
      <c r="D394" s="11">
        <v>1171.65002441406</v>
      </c>
    </row>
    <row r="395" spans="1:4" x14ac:dyDescent="0.25">
      <c r="A395" s="10">
        <v>37097</v>
      </c>
      <c r="B395" s="11">
        <v>1171.65002441406</v>
      </c>
      <c r="C395" s="11">
        <v>1190.52001953125</v>
      </c>
      <c r="D395" s="11">
        <v>1190.48999023437</v>
      </c>
    </row>
    <row r="396" spans="1:4" x14ac:dyDescent="0.25">
      <c r="A396" s="10">
        <v>37098</v>
      </c>
      <c r="B396" s="11">
        <v>1190.48999023437</v>
      </c>
      <c r="C396" s="11">
        <v>1204.18005371093</v>
      </c>
      <c r="D396" s="11">
        <v>1202.93005371093</v>
      </c>
    </row>
    <row r="397" spans="1:4" x14ac:dyDescent="0.25">
      <c r="A397" s="10">
        <v>37099</v>
      </c>
      <c r="B397" s="11">
        <v>1202.93005371093</v>
      </c>
      <c r="C397" s="11">
        <v>1209.26000976562</v>
      </c>
      <c r="D397" s="11">
        <v>1205.81994628906</v>
      </c>
    </row>
    <row r="398" spans="1:4" x14ac:dyDescent="0.25">
      <c r="A398" s="10">
        <v>37102</v>
      </c>
      <c r="B398" s="11">
        <v>1205.81994628906</v>
      </c>
      <c r="C398" s="11">
        <v>1209.05004882812</v>
      </c>
      <c r="D398" s="11">
        <v>1204.52001953125</v>
      </c>
    </row>
    <row r="399" spans="1:4" x14ac:dyDescent="0.25">
      <c r="A399" s="10">
        <v>37103</v>
      </c>
      <c r="B399" s="11">
        <v>1204.52001953125</v>
      </c>
      <c r="C399" s="11">
        <v>1222.73999023437</v>
      </c>
      <c r="D399" s="11">
        <v>1211.22998046875</v>
      </c>
    </row>
    <row r="400" spans="1:4" x14ac:dyDescent="0.25">
      <c r="A400" s="10">
        <v>37104</v>
      </c>
      <c r="B400" s="11">
        <v>1211.22998046875</v>
      </c>
      <c r="C400" s="11">
        <v>1223.0400390625</v>
      </c>
      <c r="D400" s="11">
        <v>1215.93005371093</v>
      </c>
    </row>
    <row r="401" spans="1:4" x14ac:dyDescent="0.25">
      <c r="A401" s="10">
        <v>37105</v>
      </c>
      <c r="B401" s="11">
        <v>1215.93005371093</v>
      </c>
      <c r="C401" s="11">
        <v>1226.27001953125</v>
      </c>
      <c r="D401" s="11">
        <v>1220.75</v>
      </c>
    </row>
    <row r="402" spans="1:4" x14ac:dyDescent="0.25">
      <c r="A402" s="10">
        <v>37106</v>
      </c>
      <c r="B402" s="11">
        <v>1220.75</v>
      </c>
      <c r="C402" s="11">
        <v>1220.75</v>
      </c>
      <c r="D402" s="11">
        <v>1214.34997558593</v>
      </c>
    </row>
    <row r="403" spans="1:4" x14ac:dyDescent="0.25">
      <c r="A403" s="10">
        <v>37109</v>
      </c>
      <c r="B403" s="11">
        <v>1214.34997558593</v>
      </c>
      <c r="C403" s="11">
        <v>1214.34997558593</v>
      </c>
      <c r="D403" s="11">
        <v>1200.47998046875</v>
      </c>
    </row>
    <row r="404" spans="1:4" x14ac:dyDescent="0.25">
      <c r="A404" s="10">
        <v>37110</v>
      </c>
      <c r="B404" s="11">
        <v>1200.46997070312</v>
      </c>
      <c r="C404" s="11">
        <v>1207.56005859375</v>
      </c>
      <c r="D404" s="11">
        <v>1204.40002441406</v>
      </c>
    </row>
    <row r="405" spans="1:4" x14ac:dyDescent="0.25">
      <c r="A405" s="10">
        <v>37111</v>
      </c>
      <c r="B405" s="11">
        <v>1204.40002441406</v>
      </c>
      <c r="C405" s="11">
        <v>1206.7900390625</v>
      </c>
      <c r="D405" s="11">
        <v>1183.53002929687</v>
      </c>
    </row>
    <row r="406" spans="1:4" x14ac:dyDescent="0.25">
      <c r="A406" s="10">
        <v>37112</v>
      </c>
      <c r="B406" s="11">
        <v>1183.53002929687</v>
      </c>
      <c r="C406" s="11">
        <v>1184.7099609375</v>
      </c>
      <c r="D406" s="11">
        <v>1183.43005371093</v>
      </c>
    </row>
    <row r="407" spans="1:4" x14ac:dyDescent="0.25">
      <c r="A407" s="10">
        <v>37113</v>
      </c>
      <c r="B407" s="11">
        <v>1183.43005371093</v>
      </c>
      <c r="C407" s="11">
        <v>1193.32995605468</v>
      </c>
      <c r="D407" s="11">
        <v>1190.16003417968</v>
      </c>
    </row>
    <row r="408" spans="1:4" x14ac:dyDescent="0.25">
      <c r="A408" s="10">
        <v>37116</v>
      </c>
      <c r="B408" s="11">
        <v>1190.16003417968</v>
      </c>
      <c r="C408" s="11">
        <v>1193.81994628906</v>
      </c>
      <c r="D408" s="11">
        <v>1191.2900390625</v>
      </c>
    </row>
    <row r="409" spans="1:4" x14ac:dyDescent="0.25">
      <c r="A409" s="10">
        <v>37117</v>
      </c>
      <c r="B409" s="11">
        <v>1191.2900390625</v>
      </c>
      <c r="C409" s="11">
        <v>1198.7900390625</v>
      </c>
      <c r="D409" s="11">
        <v>1186.72998046875</v>
      </c>
    </row>
    <row r="410" spans="1:4" x14ac:dyDescent="0.25">
      <c r="A410" s="10">
        <v>37118</v>
      </c>
      <c r="B410" s="11">
        <v>1186.72998046875</v>
      </c>
      <c r="C410" s="11">
        <v>1191.2099609375</v>
      </c>
      <c r="D410" s="11">
        <v>1178.02001953125</v>
      </c>
    </row>
    <row r="411" spans="1:4" x14ac:dyDescent="0.25">
      <c r="A411" s="10">
        <v>37119</v>
      </c>
      <c r="B411" s="11">
        <v>1178.02001953125</v>
      </c>
      <c r="C411" s="11">
        <v>1181.80004882812</v>
      </c>
      <c r="D411" s="11">
        <v>1181.66003417968</v>
      </c>
    </row>
    <row r="412" spans="1:4" x14ac:dyDescent="0.25">
      <c r="A412" s="10">
        <v>37120</v>
      </c>
      <c r="B412" s="11">
        <v>1181.66003417968</v>
      </c>
      <c r="C412" s="11">
        <v>1181.66003417968</v>
      </c>
      <c r="D412" s="11">
        <v>1161.96997070312</v>
      </c>
    </row>
    <row r="413" spans="1:4" x14ac:dyDescent="0.25">
      <c r="A413" s="10">
        <v>37123</v>
      </c>
      <c r="B413" s="11">
        <v>1161.96997070312</v>
      </c>
      <c r="C413" s="11">
        <v>1171.41003417968</v>
      </c>
      <c r="D413" s="11">
        <v>1171.41003417968</v>
      </c>
    </row>
    <row r="414" spans="1:4" x14ac:dyDescent="0.25">
      <c r="A414" s="10">
        <v>37124</v>
      </c>
      <c r="B414" s="11">
        <v>1171.41003417968</v>
      </c>
      <c r="C414" s="11">
        <v>1179.84997558593</v>
      </c>
      <c r="D414" s="11">
        <v>1157.26000976562</v>
      </c>
    </row>
    <row r="415" spans="1:4" x14ac:dyDescent="0.25">
      <c r="A415" s="10">
        <v>37125</v>
      </c>
      <c r="B415" s="11">
        <v>1157.26000976562</v>
      </c>
      <c r="C415" s="11">
        <v>1168.56005859375</v>
      </c>
      <c r="D415" s="11">
        <v>1165.31005859375</v>
      </c>
    </row>
    <row r="416" spans="1:4" x14ac:dyDescent="0.25">
      <c r="A416" s="10">
        <v>37126</v>
      </c>
      <c r="B416" s="11">
        <v>1165.31005859375</v>
      </c>
      <c r="C416" s="11">
        <v>1169.85998535156</v>
      </c>
      <c r="D416" s="11">
        <v>1162.08996582031</v>
      </c>
    </row>
    <row r="417" spans="1:4" x14ac:dyDescent="0.25">
      <c r="A417" s="10">
        <v>37127</v>
      </c>
      <c r="B417" s="11">
        <v>1162.08996582031</v>
      </c>
      <c r="C417" s="11">
        <v>1185.15002441406</v>
      </c>
      <c r="D417" s="11">
        <v>1184.93005371093</v>
      </c>
    </row>
    <row r="418" spans="1:4" x14ac:dyDescent="0.25">
      <c r="A418" s="10">
        <v>37130</v>
      </c>
      <c r="B418" s="11">
        <v>1184.93005371093</v>
      </c>
      <c r="C418" s="11">
        <v>1186.84997558593</v>
      </c>
      <c r="D418" s="11">
        <v>1179.2099609375</v>
      </c>
    </row>
    <row r="419" spans="1:4" x14ac:dyDescent="0.25">
      <c r="A419" s="10">
        <v>37131</v>
      </c>
      <c r="B419" s="11">
        <v>1179.2099609375</v>
      </c>
      <c r="C419" s="11">
        <v>1179.66003417968</v>
      </c>
      <c r="D419" s="11">
        <v>1161.51000976562</v>
      </c>
    </row>
    <row r="420" spans="1:4" x14ac:dyDescent="0.25">
      <c r="A420" s="10">
        <v>37132</v>
      </c>
      <c r="B420" s="11">
        <v>1161.51000976562</v>
      </c>
      <c r="C420" s="11">
        <v>1166.96997070312</v>
      </c>
      <c r="D420" s="11">
        <v>1148.56005859375</v>
      </c>
    </row>
    <row r="421" spans="1:4" x14ac:dyDescent="0.25">
      <c r="A421" s="10">
        <v>37133</v>
      </c>
      <c r="B421" s="11">
        <v>1148.59997558593</v>
      </c>
      <c r="C421" s="11">
        <v>1151.75</v>
      </c>
      <c r="D421" s="11">
        <v>1129.03002929687</v>
      </c>
    </row>
    <row r="422" spans="1:4" x14ac:dyDescent="0.25">
      <c r="A422" s="10">
        <v>37134</v>
      </c>
      <c r="B422" s="11">
        <v>1129.03002929687</v>
      </c>
      <c r="C422" s="11">
        <v>1141.82995605468</v>
      </c>
      <c r="D422" s="11">
        <v>1133.57995605468</v>
      </c>
    </row>
    <row r="423" spans="1:4" x14ac:dyDescent="0.25">
      <c r="A423" s="10">
        <v>37138</v>
      </c>
      <c r="B423" s="11">
        <v>1133.57995605468</v>
      </c>
      <c r="C423" s="11">
        <v>1155.40002441406</v>
      </c>
      <c r="D423" s="11">
        <v>1132.93994140625</v>
      </c>
    </row>
    <row r="424" spans="1:4" x14ac:dyDescent="0.25">
      <c r="A424" s="10">
        <v>37139</v>
      </c>
      <c r="B424" s="11">
        <v>1132.93994140625</v>
      </c>
      <c r="C424" s="11">
        <v>1135.52001953125</v>
      </c>
      <c r="D424" s="11">
        <v>1131.73999023437</v>
      </c>
    </row>
    <row r="425" spans="1:4" x14ac:dyDescent="0.25">
      <c r="A425" s="10">
        <v>37140</v>
      </c>
      <c r="B425" s="11">
        <v>1131.73999023437</v>
      </c>
      <c r="C425" s="11">
        <v>1131.73999023437</v>
      </c>
      <c r="D425" s="11">
        <v>1106.40002441406</v>
      </c>
    </row>
    <row r="426" spans="1:4" x14ac:dyDescent="0.25">
      <c r="A426" s="10">
        <v>37141</v>
      </c>
      <c r="B426" s="11">
        <v>1106.40002441406</v>
      </c>
      <c r="C426" s="11">
        <v>1106.40002441406</v>
      </c>
      <c r="D426" s="11">
        <v>1085.78002929687</v>
      </c>
    </row>
    <row r="427" spans="1:4" x14ac:dyDescent="0.25">
      <c r="A427" s="10">
        <v>37144</v>
      </c>
      <c r="B427" s="11">
        <v>1085.78002929687</v>
      </c>
      <c r="C427" s="11">
        <v>1096.93994140625</v>
      </c>
      <c r="D427" s="11">
        <v>1092.5400390625</v>
      </c>
    </row>
    <row r="428" spans="1:4" x14ac:dyDescent="0.25">
      <c r="A428" s="10">
        <v>37151</v>
      </c>
      <c r="B428" s="11">
        <v>1092.5400390625</v>
      </c>
      <c r="C428" s="11">
        <v>1092.5400390625</v>
      </c>
      <c r="D428" s="11">
        <v>1038.77001953125</v>
      </c>
    </row>
    <row r="429" spans="1:4" x14ac:dyDescent="0.25">
      <c r="A429" s="10">
        <v>37152</v>
      </c>
      <c r="B429" s="11">
        <v>1038.77001953125</v>
      </c>
      <c r="C429" s="11">
        <v>1046.42004394531</v>
      </c>
      <c r="D429" s="11">
        <v>1032.73999023437</v>
      </c>
    </row>
    <row r="430" spans="1:4" x14ac:dyDescent="0.25">
      <c r="A430" s="10">
        <v>37153</v>
      </c>
      <c r="B430" s="11">
        <v>1032.73999023437</v>
      </c>
      <c r="C430" s="11">
        <v>1038.91003417968</v>
      </c>
      <c r="D430" s="11">
        <v>1016.09997558593</v>
      </c>
    </row>
    <row r="431" spans="1:4" x14ac:dyDescent="0.25">
      <c r="A431" s="10">
        <v>37154</v>
      </c>
      <c r="B431" s="11">
        <v>1016.09997558593</v>
      </c>
      <c r="C431" s="11">
        <v>1016.09997558593</v>
      </c>
      <c r="D431" s="11">
        <v>984.53997802734295</v>
      </c>
    </row>
    <row r="432" spans="1:4" x14ac:dyDescent="0.25">
      <c r="A432" s="10">
        <v>37155</v>
      </c>
      <c r="B432" s="11">
        <v>984.53997802734295</v>
      </c>
      <c r="C432" s="11">
        <v>984.53997802734295</v>
      </c>
      <c r="D432" s="11">
        <v>965.79998779296795</v>
      </c>
    </row>
    <row r="433" spans="1:4" x14ac:dyDescent="0.25">
      <c r="A433" s="10">
        <v>37158</v>
      </c>
      <c r="B433" s="11">
        <v>965.79998779296795</v>
      </c>
      <c r="C433" s="11">
        <v>1008.4400024414</v>
      </c>
      <c r="D433" s="11">
        <v>1003.45001220703</v>
      </c>
    </row>
    <row r="434" spans="1:4" x14ac:dyDescent="0.25">
      <c r="A434" s="10">
        <v>37159</v>
      </c>
      <c r="B434" s="11">
        <v>1003.45001220703</v>
      </c>
      <c r="C434" s="11">
        <v>1017.14001464843</v>
      </c>
      <c r="D434" s="11">
        <v>1012.27001953125</v>
      </c>
    </row>
    <row r="435" spans="1:4" x14ac:dyDescent="0.25">
      <c r="A435" s="10">
        <v>37160</v>
      </c>
      <c r="B435" s="11">
        <v>1012.27001953125</v>
      </c>
      <c r="C435" s="11">
        <v>1020.28997802734</v>
      </c>
      <c r="D435" s="11">
        <v>1007.03997802734</v>
      </c>
    </row>
    <row r="436" spans="1:4" x14ac:dyDescent="0.25">
      <c r="A436" s="10">
        <v>37161</v>
      </c>
      <c r="B436" s="11">
        <v>1007.03997802734</v>
      </c>
      <c r="C436" s="11">
        <v>1018.91998291015</v>
      </c>
      <c r="D436" s="11">
        <v>1018.60998535156</v>
      </c>
    </row>
    <row r="437" spans="1:4" x14ac:dyDescent="0.25">
      <c r="A437" s="10">
        <v>37162</v>
      </c>
      <c r="B437" s="11">
        <v>1018.60998535156</v>
      </c>
      <c r="C437" s="11">
        <v>1040.93994140625</v>
      </c>
      <c r="D437" s="11">
        <v>1040.93994140625</v>
      </c>
    </row>
    <row r="438" spans="1:4" x14ac:dyDescent="0.25">
      <c r="A438" s="10">
        <v>37165</v>
      </c>
      <c r="B438" s="11">
        <v>1040.93994140625</v>
      </c>
      <c r="C438" s="11">
        <v>1040.93994140625</v>
      </c>
      <c r="D438" s="11">
        <v>1038.55004882812</v>
      </c>
    </row>
    <row r="439" spans="1:4" x14ac:dyDescent="0.25">
      <c r="A439" s="10">
        <v>37166</v>
      </c>
      <c r="B439" s="11">
        <v>1038.55004882812</v>
      </c>
      <c r="C439" s="11">
        <v>1051.32995605468</v>
      </c>
      <c r="D439" s="11">
        <v>1051.32995605468</v>
      </c>
    </row>
    <row r="440" spans="1:4" x14ac:dyDescent="0.25">
      <c r="A440" s="10">
        <v>37167</v>
      </c>
      <c r="B440" s="11">
        <v>1051.32995605468</v>
      </c>
      <c r="C440" s="11">
        <v>1075.38000488281</v>
      </c>
      <c r="D440" s="11">
        <v>1072.28002929687</v>
      </c>
    </row>
    <row r="441" spans="1:4" x14ac:dyDescent="0.25">
      <c r="A441" s="10">
        <v>37168</v>
      </c>
      <c r="B441" s="11">
        <v>1072.28002929687</v>
      </c>
      <c r="C441" s="11">
        <v>1084.11999511718</v>
      </c>
      <c r="D441" s="11">
        <v>1069.63000488281</v>
      </c>
    </row>
    <row r="442" spans="1:4" x14ac:dyDescent="0.25">
      <c r="A442" s="10">
        <v>37169</v>
      </c>
      <c r="B442" s="11">
        <v>1069.61999511718</v>
      </c>
      <c r="C442" s="11">
        <v>1072.34997558593</v>
      </c>
      <c r="D442" s="11">
        <v>1071.38000488281</v>
      </c>
    </row>
    <row r="443" spans="1:4" x14ac:dyDescent="0.25">
      <c r="A443" s="10">
        <v>37172</v>
      </c>
      <c r="B443" s="11">
        <v>1071.36999511718</v>
      </c>
      <c r="C443" s="11">
        <v>1071.36999511718</v>
      </c>
      <c r="D443" s="11">
        <v>1062.43994140625</v>
      </c>
    </row>
    <row r="444" spans="1:4" x14ac:dyDescent="0.25">
      <c r="A444" s="10">
        <v>37173</v>
      </c>
      <c r="B444" s="11">
        <v>1062.43994140625</v>
      </c>
      <c r="C444" s="11">
        <v>1063.36999511718</v>
      </c>
      <c r="D444" s="11">
        <v>1056.75</v>
      </c>
    </row>
    <row r="445" spans="1:4" x14ac:dyDescent="0.25">
      <c r="A445" s="10">
        <v>37174</v>
      </c>
      <c r="B445" s="11">
        <v>1056.75</v>
      </c>
      <c r="C445" s="11">
        <v>1081.61999511718</v>
      </c>
      <c r="D445" s="11">
        <v>1080.98999023437</v>
      </c>
    </row>
    <row r="446" spans="1:4" x14ac:dyDescent="0.25">
      <c r="A446" s="10">
        <v>37175</v>
      </c>
      <c r="B446" s="11">
        <v>1080.98999023437</v>
      </c>
      <c r="C446" s="11">
        <v>1099.16003417968</v>
      </c>
      <c r="D446" s="11">
        <v>1097.43005371093</v>
      </c>
    </row>
    <row r="447" spans="1:4" x14ac:dyDescent="0.25">
      <c r="A447" s="10">
        <v>37176</v>
      </c>
      <c r="B447" s="11">
        <v>1097.43005371093</v>
      </c>
      <c r="C447" s="11">
        <v>1097.43005371093</v>
      </c>
      <c r="D447" s="11">
        <v>1091.65002441406</v>
      </c>
    </row>
    <row r="448" spans="1:4" x14ac:dyDescent="0.25">
      <c r="A448" s="10">
        <v>37179</v>
      </c>
      <c r="B448" s="11">
        <v>1091.65002441406</v>
      </c>
      <c r="C448" s="11">
        <v>1091.65002441406</v>
      </c>
      <c r="D448" s="11">
        <v>1089.97998046875</v>
      </c>
    </row>
    <row r="449" spans="1:4" x14ac:dyDescent="0.25">
      <c r="A449" s="10">
        <v>37180</v>
      </c>
      <c r="B449" s="11">
        <v>1089.97998046875</v>
      </c>
      <c r="C449" s="11">
        <v>1101.66003417968</v>
      </c>
      <c r="D449" s="11">
        <v>1097.5400390625</v>
      </c>
    </row>
    <row r="450" spans="1:4" x14ac:dyDescent="0.25">
      <c r="A450" s="10">
        <v>37181</v>
      </c>
      <c r="B450" s="11">
        <v>1097.5400390625</v>
      </c>
      <c r="C450" s="11">
        <v>1107.11999511718</v>
      </c>
      <c r="D450" s="11">
        <v>1077.08996582031</v>
      </c>
    </row>
    <row r="451" spans="1:4" x14ac:dyDescent="0.25">
      <c r="A451" s="10">
        <v>37182</v>
      </c>
      <c r="B451" s="11">
        <v>1077.08996582031</v>
      </c>
      <c r="C451" s="11">
        <v>1077.93994140625</v>
      </c>
      <c r="D451" s="11">
        <v>1068.60998535156</v>
      </c>
    </row>
    <row r="452" spans="1:4" x14ac:dyDescent="0.25">
      <c r="A452" s="10">
        <v>37183</v>
      </c>
      <c r="B452" s="11">
        <v>1068.60998535156</v>
      </c>
      <c r="C452" s="11">
        <v>1075.52001953125</v>
      </c>
      <c r="D452" s="11">
        <v>1073.47998046875</v>
      </c>
    </row>
    <row r="453" spans="1:4" x14ac:dyDescent="0.25">
      <c r="A453" s="10">
        <v>37186</v>
      </c>
      <c r="B453" s="11">
        <v>1073.47998046875</v>
      </c>
      <c r="C453" s="11">
        <v>1090.56994628906</v>
      </c>
      <c r="D453" s="11">
        <v>1089.90002441406</v>
      </c>
    </row>
    <row r="454" spans="1:4" x14ac:dyDescent="0.25">
      <c r="A454" s="10">
        <v>37187</v>
      </c>
      <c r="B454" s="11">
        <v>1089.90002441406</v>
      </c>
      <c r="C454" s="11">
        <v>1098.98999023437</v>
      </c>
      <c r="D454" s="11">
        <v>1084.78002929687</v>
      </c>
    </row>
    <row r="455" spans="1:4" x14ac:dyDescent="0.25">
      <c r="A455" s="10">
        <v>37188</v>
      </c>
      <c r="B455" s="11">
        <v>1084.78002929687</v>
      </c>
      <c r="C455" s="11">
        <v>1090.26000976562</v>
      </c>
      <c r="D455" s="11">
        <v>1085.19995117187</v>
      </c>
    </row>
    <row r="456" spans="1:4" x14ac:dyDescent="0.25">
      <c r="A456" s="10">
        <v>37189</v>
      </c>
      <c r="B456" s="11">
        <v>1085.19995117187</v>
      </c>
      <c r="C456" s="11">
        <v>1100.08996582031</v>
      </c>
      <c r="D456" s="11">
        <v>1100.08996582031</v>
      </c>
    </row>
    <row r="457" spans="1:4" x14ac:dyDescent="0.25">
      <c r="A457" s="10">
        <v>37190</v>
      </c>
      <c r="B457" s="11">
        <v>1100.08996582031</v>
      </c>
      <c r="C457" s="11">
        <v>1110.60998535156</v>
      </c>
      <c r="D457" s="11">
        <v>1104.60998535156</v>
      </c>
    </row>
    <row r="458" spans="1:4" x14ac:dyDescent="0.25">
      <c r="A458" s="10">
        <v>37193</v>
      </c>
      <c r="B458" s="11">
        <v>1104.60998535156</v>
      </c>
      <c r="C458" s="11">
        <v>1104.60998535156</v>
      </c>
      <c r="D458" s="11">
        <v>1078.30004882812</v>
      </c>
    </row>
    <row r="459" spans="1:4" x14ac:dyDescent="0.25">
      <c r="A459" s="10">
        <v>37194</v>
      </c>
      <c r="B459" s="11">
        <v>1078.30004882812</v>
      </c>
      <c r="C459" s="11">
        <v>1078.30004882812</v>
      </c>
      <c r="D459" s="11">
        <v>1059.7900390625</v>
      </c>
    </row>
    <row r="460" spans="1:4" x14ac:dyDescent="0.25">
      <c r="A460" s="10">
        <v>37195</v>
      </c>
      <c r="B460" s="11">
        <v>1059.7900390625</v>
      </c>
      <c r="C460" s="11">
        <v>1074.7900390625</v>
      </c>
      <c r="D460" s="11">
        <v>1059.78002929687</v>
      </c>
    </row>
    <row r="461" spans="1:4" x14ac:dyDescent="0.25">
      <c r="A461" s="10">
        <v>37196</v>
      </c>
      <c r="B461" s="11">
        <v>1059.78002929687</v>
      </c>
      <c r="C461" s="11">
        <v>1085.60998535156</v>
      </c>
      <c r="D461" s="11">
        <v>1084.09997558593</v>
      </c>
    </row>
    <row r="462" spans="1:4" x14ac:dyDescent="0.25">
      <c r="A462" s="10">
        <v>37197</v>
      </c>
      <c r="B462" s="11">
        <v>1084.09997558593</v>
      </c>
      <c r="C462" s="11">
        <v>1089.63000488281</v>
      </c>
      <c r="D462" s="11">
        <v>1087.19995117187</v>
      </c>
    </row>
    <row r="463" spans="1:4" x14ac:dyDescent="0.25">
      <c r="A463" s="10">
        <v>37200</v>
      </c>
      <c r="B463" s="11">
        <v>1087.19995117187</v>
      </c>
      <c r="C463" s="11">
        <v>1106.71997070312</v>
      </c>
      <c r="D463" s="11">
        <v>1102.83996582031</v>
      </c>
    </row>
    <row r="464" spans="1:4" x14ac:dyDescent="0.25">
      <c r="A464" s="10">
        <v>37201</v>
      </c>
      <c r="B464" s="11">
        <v>1102.83996582031</v>
      </c>
      <c r="C464" s="11">
        <v>1119.72998046875</v>
      </c>
      <c r="D464" s="11">
        <v>1118.85998535156</v>
      </c>
    </row>
    <row r="465" spans="1:4" x14ac:dyDescent="0.25">
      <c r="A465" s="10">
        <v>37202</v>
      </c>
      <c r="B465" s="11">
        <v>1118.85998535156</v>
      </c>
      <c r="C465" s="11">
        <v>1126.61999511718</v>
      </c>
      <c r="D465" s="11">
        <v>1115.80004882812</v>
      </c>
    </row>
    <row r="466" spans="1:4" x14ac:dyDescent="0.25">
      <c r="A466" s="10">
        <v>37203</v>
      </c>
      <c r="B466" s="11">
        <v>1115.80004882812</v>
      </c>
      <c r="C466" s="11">
        <v>1135.75</v>
      </c>
      <c r="D466" s="11">
        <v>1118.5400390625</v>
      </c>
    </row>
    <row r="467" spans="1:4" x14ac:dyDescent="0.25">
      <c r="A467" s="10">
        <v>37204</v>
      </c>
      <c r="B467" s="11">
        <v>1118.5400390625</v>
      </c>
      <c r="C467" s="11">
        <v>1123.02001953125</v>
      </c>
      <c r="D467" s="11">
        <v>1120.31005859375</v>
      </c>
    </row>
    <row r="468" spans="1:4" x14ac:dyDescent="0.25">
      <c r="A468" s="10">
        <v>37207</v>
      </c>
      <c r="B468" s="11">
        <v>1120.31005859375</v>
      </c>
      <c r="C468" s="11">
        <v>1121.7099609375</v>
      </c>
      <c r="D468" s="11">
        <v>1118.32995605468</v>
      </c>
    </row>
    <row r="469" spans="1:4" x14ac:dyDescent="0.25">
      <c r="A469" s="10">
        <v>37208</v>
      </c>
      <c r="B469" s="11">
        <v>1118.32995605468</v>
      </c>
      <c r="C469" s="11">
        <v>1139.14001464843</v>
      </c>
      <c r="D469" s="11">
        <v>1139.08996582031</v>
      </c>
    </row>
    <row r="470" spans="1:4" x14ac:dyDescent="0.25">
      <c r="A470" s="10">
        <v>37209</v>
      </c>
      <c r="B470" s="11">
        <v>1139.08996582031</v>
      </c>
      <c r="C470" s="11">
        <v>1148.28002929687</v>
      </c>
      <c r="D470" s="11">
        <v>1141.2099609375</v>
      </c>
    </row>
    <row r="471" spans="1:4" x14ac:dyDescent="0.25">
      <c r="A471" s="10">
        <v>37210</v>
      </c>
      <c r="B471" s="11">
        <v>1141.2099609375</v>
      </c>
      <c r="C471" s="11">
        <v>1146.4599609375</v>
      </c>
      <c r="D471" s="11">
        <v>1142.23999023437</v>
      </c>
    </row>
    <row r="472" spans="1:4" x14ac:dyDescent="0.25">
      <c r="A472" s="10">
        <v>37211</v>
      </c>
      <c r="B472" s="11">
        <v>1142.23999023437</v>
      </c>
      <c r="C472" s="11">
        <v>1143.52001953125</v>
      </c>
      <c r="D472" s="11">
        <v>1138.65002441406</v>
      </c>
    </row>
    <row r="473" spans="1:4" x14ac:dyDescent="0.25">
      <c r="A473" s="10">
        <v>37214</v>
      </c>
      <c r="B473" s="11">
        <v>1138.65002441406</v>
      </c>
      <c r="C473" s="11">
        <v>1151.06005859375</v>
      </c>
      <c r="D473" s="11">
        <v>1151.06005859375</v>
      </c>
    </row>
    <row r="474" spans="1:4" x14ac:dyDescent="0.25">
      <c r="A474" s="10">
        <v>37215</v>
      </c>
      <c r="B474" s="11">
        <v>1151.06005859375</v>
      </c>
      <c r="C474" s="11">
        <v>1152.44995117187</v>
      </c>
      <c r="D474" s="11">
        <v>1142.66003417968</v>
      </c>
    </row>
    <row r="475" spans="1:4" x14ac:dyDescent="0.25">
      <c r="A475" s="10">
        <v>37216</v>
      </c>
      <c r="B475" s="11">
        <v>1142.66003417968</v>
      </c>
      <c r="C475" s="11">
        <v>1142.66003417968</v>
      </c>
      <c r="D475" s="11">
        <v>1137.03002929687</v>
      </c>
    </row>
    <row r="476" spans="1:4" x14ac:dyDescent="0.25">
      <c r="A476" s="10">
        <v>37218</v>
      </c>
      <c r="B476" s="11">
        <v>1137.03002929687</v>
      </c>
      <c r="C476" s="11">
        <v>1151.05004882812</v>
      </c>
      <c r="D476" s="11">
        <v>1150.33996582031</v>
      </c>
    </row>
    <row r="477" spans="1:4" x14ac:dyDescent="0.25">
      <c r="A477" s="10">
        <v>37221</v>
      </c>
      <c r="B477" s="11">
        <v>1150.33996582031</v>
      </c>
      <c r="C477" s="11">
        <v>1157.88000488281</v>
      </c>
      <c r="D477" s="11">
        <v>1157.42004394531</v>
      </c>
    </row>
    <row r="478" spans="1:4" x14ac:dyDescent="0.25">
      <c r="A478" s="10">
        <v>37222</v>
      </c>
      <c r="B478" s="11">
        <v>1157.42004394531</v>
      </c>
      <c r="C478" s="11">
        <v>1163.38000488281</v>
      </c>
      <c r="D478" s="11">
        <v>1149.5</v>
      </c>
    </row>
    <row r="479" spans="1:4" x14ac:dyDescent="0.25">
      <c r="A479" s="10">
        <v>37223</v>
      </c>
      <c r="B479" s="11">
        <v>1149.5</v>
      </c>
      <c r="C479" s="11">
        <v>1149.5</v>
      </c>
      <c r="D479" s="11">
        <v>1128.52001953125</v>
      </c>
    </row>
    <row r="480" spans="1:4" x14ac:dyDescent="0.25">
      <c r="A480" s="10">
        <v>37224</v>
      </c>
      <c r="B480" s="11">
        <v>1128.52001953125</v>
      </c>
      <c r="C480" s="11">
        <v>1140.40002441406</v>
      </c>
      <c r="D480" s="11">
        <v>1140.19995117187</v>
      </c>
    </row>
    <row r="481" spans="1:4" x14ac:dyDescent="0.25">
      <c r="A481" s="10">
        <v>37225</v>
      </c>
      <c r="B481" s="11">
        <v>1140.19995117187</v>
      </c>
      <c r="C481" s="11">
        <v>1143.56994628906</v>
      </c>
      <c r="D481" s="11">
        <v>1139.44995117187</v>
      </c>
    </row>
    <row r="482" spans="1:4" x14ac:dyDescent="0.25">
      <c r="A482" s="10">
        <v>37228</v>
      </c>
      <c r="B482" s="11">
        <v>1139.44995117187</v>
      </c>
      <c r="C482" s="11">
        <v>1139.44995117187</v>
      </c>
      <c r="D482" s="11">
        <v>1129.90002441406</v>
      </c>
    </row>
    <row r="483" spans="1:4" x14ac:dyDescent="0.25">
      <c r="A483" s="10">
        <v>37229</v>
      </c>
      <c r="B483" s="11">
        <v>1129.90002441406</v>
      </c>
      <c r="C483" s="11">
        <v>1144.80004882812</v>
      </c>
      <c r="D483" s="11">
        <v>1144.80004882812</v>
      </c>
    </row>
    <row r="484" spans="1:4" x14ac:dyDescent="0.25">
      <c r="A484" s="10">
        <v>37230</v>
      </c>
      <c r="B484" s="11">
        <v>1143.77001953125</v>
      </c>
      <c r="C484" s="11">
        <v>1173.61999511718</v>
      </c>
      <c r="D484" s="11">
        <v>1170.34997558593</v>
      </c>
    </row>
    <row r="485" spans="1:4" x14ac:dyDescent="0.25">
      <c r="A485" s="10">
        <v>37231</v>
      </c>
      <c r="B485" s="11">
        <v>1170.34997558593</v>
      </c>
      <c r="C485" s="11">
        <v>1173.34997558593</v>
      </c>
      <c r="D485" s="11">
        <v>1167.09997558593</v>
      </c>
    </row>
    <row r="486" spans="1:4" x14ac:dyDescent="0.25">
      <c r="A486" s="10">
        <v>37232</v>
      </c>
      <c r="B486" s="11">
        <v>1167.09997558593</v>
      </c>
      <c r="C486" s="11">
        <v>1167.09997558593</v>
      </c>
      <c r="D486" s="11">
        <v>1158.31005859375</v>
      </c>
    </row>
    <row r="487" spans="1:4" x14ac:dyDescent="0.25">
      <c r="A487" s="10">
        <v>37235</v>
      </c>
      <c r="B487" s="11">
        <v>1158.31005859375</v>
      </c>
      <c r="C487" s="11">
        <v>1158.31005859375</v>
      </c>
      <c r="D487" s="11">
        <v>1139.93005371093</v>
      </c>
    </row>
    <row r="488" spans="1:4" x14ac:dyDescent="0.25">
      <c r="A488" s="10">
        <v>37236</v>
      </c>
      <c r="B488" s="11">
        <v>1139.93005371093</v>
      </c>
      <c r="C488" s="11">
        <v>1150.89001464843</v>
      </c>
      <c r="D488" s="11">
        <v>1136.76000976562</v>
      </c>
    </row>
    <row r="489" spans="1:4" x14ac:dyDescent="0.25">
      <c r="A489" s="10">
        <v>37237</v>
      </c>
      <c r="B489" s="11">
        <v>1136.76000976562</v>
      </c>
      <c r="C489" s="11">
        <v>1141.57995605468</v>
      </c>
      <c r="D489" s="11">
        <v>1137.06994628906</v>
      </c>
    </row>
    <row r="490" spans="1:4" x14ac:dyDescent="0.25">
      <c r="A490" s="10">
        <v>37238</v>
      </c>
      <c r="B490" s="11">
        <v>1137.06994628906</v>
      </c>
      <c r="C490" s="11">
        <v>1137.06994628906</v>
      </c>
      <c r="D490" s="11">
        <v>1119.38000488281</v>
      </c>
    </row>
    <row r="491" spans="1:4" x14ac:dyDescent="0.25">
      <c r="A491" s="10">
        <v>37239</v>
      </c>
      <c r="B491" s="11">
        <v>1119.38000488281</v>
      </c>
      <c r="C491" s="11">
        <v>1128.28002929687</v>
      </c>
      <c r="D491" s="11">
        <v>1123.08996582031</v>
      </c>
    </row>
    <row r="492" spans="1:4" x14ac:dyDescent="0.25">
      <c r="A492" s="10">
        <v>37242</v>
      </c>
      <c r="B492" s="11">
        <v>1123.08996582031</v>
      </c>
      <c r="C492" s="11">
        <v>1137.30004882812</v>
      </c>
      <c r="D492" s="11">
        <v>1134.35998535156</v>
      </c>
    </row>
    <row r="493" spans="1:4" x14ac:dyDescent="0.25">
      <c r="A493" s="10">
        <v>37243</v>
      </c>
      <c r="B493" s="11">
        <v>1134.35998535156</v>
      </c>
      <c r="C493" s="11">
        <v>1145.09997558593</v>
      </c>
      <c r="D493" s="11">
        <v>1142.92004394531</v>
      </c>
    </row>
    <row r="494" spans="1:4" x14ac:dyDescent="0.25">
      <c r="A494" s="10">
        <v>37244</v>
      </c>
      <c r="B494" s="11">
        <v>1142.92004394531</v>
      </c>
      <c r="C494" s="11">
        <v>1152.43994140625</v>
      </c>
      <c r="D494" s="11">
        <v>1149.56005859375</v>
      </c>
    </row>
    <row r="495" spans="1:4" x14ac:dyDescent="0.25">
      <c r="A495" s="10">
        <v>37245</v>
      </c>
      <c r="B495" s="11">
        <v>1149.56005859375</v>
      </c>
      <c r="C495" s="11">
        <v>1151.42004394531</v>
      </c>
      <c r="D495" s="11">
        <v>1139.93005371093</v>
      </c>
    </row>
    <row r="496" spans="1:4" x14ac:dyDescent="0.25">
      <c r="A496" s="10">
        <v>37246</v>
      </c>
      <c r="B496" s="11">
        <v>1139.93005371093</v>
      </c>
      <c r="C496" s="11">
        <v>1147.4599609375</v>
      </c>
      <c r="D496" s="11">
        <v>1144.89001464843</v>
      </c>
    </row>
    <row r="497" spans="1:4" x14ac:dyDescent="0.25">
      <c r="A497" s="10">
        <v>37249</v>
      </c>
      <c r="B497" s="11">
        <v>1144.89001464843</v>
      </c>
      <c r="C497" s="11">
        <v>1147.82995605468</v>
      </c>
      <c r="D497" s="11">
        <v>1144.65002441406</v>
      </c>
    </row>
    <row r="498" spans="1:4" x14ac:dyDescent="0.25">
      <c r="A498" s="10">
        <v>37251</v>
      </c>
      <c r="B498" s="11">
        <v>1144.65002441406</v>
      </c>
      <c r="C498" s="11">
        <v>1159.18005371093</v>
      </c>
      <c r="D498" s="11">
        <v>1149.36999511718</v>
      </c>
    </row>
    <row r="499" spans="1:4" x14ac:dyDescent="0.25">
      <c r="A499" s="10">
        <v>37252</v>
      </c>
      <c r="B499" s="11">
        <v>1149.36999511718</v>
      </c>
      <c r="C499" s="11">
        <v>1157.13000488281</v>
      </c>
      <c r="D499" s="11">
        <v>1157.13000488281</v>
      </c>
    </row>
    <row r="500" spans="1:4" x14ac:dyDescent="0.25">
      <c r="A500" s="10">
        <v>37253</v>
      </c>
      <c r="B500" s="11">
        <v>1157.13000488281</v>
      </c>
      <c r="C500" s="11">
        <v>1164.64001464843</v>
      </c>
      <c r="D500" s="11">
        <v>1161.02001953125</v>
      </c>
    </row>
    <row r="501" spans="1:4" x14ac:dyDescent="0.25">
      <c r="A501" s="10">
        <v>37256</v>
      </c>
      <c r="B501" s="11">
        <v>1161.02001953125</v>
      </c>
      <c r="C501" s="11">
        <v>1161.16003417968</v>
      </c>
      <c r="D501" s="11">
        <v>1148.07995605468</v>
      </c>
    </row>
    <row r="502" spans="1:4" x14ac:dyDescent="0.25">
      <c r="A502" s="10">
        <v>37258</v>
      </c>
      <c r="B502" s="11">
        <v>1148.07995605468</v>
      </c>
      <c r="C502" s="11">
        <v>1154.67004394531</v>
      </c>
      <c r="D502" s="11">
        <v>1154.67004394531</v>
      </c>
    </row>
    <row r="503" spans="1:4" x14ac:dyDescent="0.25">
      <c r="A503" s="10">
        <v>37259</v>
      </c>
      <c r="B503" s="11">
        <v>1154.67004394531</v>
      </c>
      <c r="C503" s="11">
        <v>1165.27001953125</v>
      </c>
      <c r="D503" s="11">
        <v>1165.27001953125</v>
      </c>
    </row>
    <row r="504" spans="1:4" x14ac:dyDescent="0.25">
      <c r="A504" s="10">
        <v>37260</v>
      </c>
      <c r="B504" s="11">
        <v>1165.27001953125</v>
      </c>
      <c r="C504" s="11">
        <v>1176.55004882812</v>
      </c>
      <c r="D504" s="11">
        <v>1172.51000976562</v>
      </c>
    </row>
    <row r="505" spans="1:4" x14ac:dyDescent="0.25">
      <c r="A505" s="10">
        <v>37263</v>
      </c>
      <c r="B505" s="11">
        <v>1172.51000976562</v>
      </c>
      <c r="C505" s="11">
        <v>1176.96997070312</v>
      </c>
      <c r="D505" s="11">
        <v>1164.89001464843</v>
      </c>
    </row>
    <row r="506" spans="1:4" x14ac:dyDescent="0.25">
      <c r="A506" s="10">
        <v>37264</v>
      </c>
      <c r="B506" s="11">
        <v>1164.89001464843</v>
      </c>
      <c r="C506" s="11">
        <v>1167.59997558593</v>
      </c>
      <c r="D506" s="11">
        <v>1160.7099609375</v>
      </c>
    </row>
    <row r="507" spans="1:4" x14ac:dyDescent="0.25">
      <c r="A507" s="10">
        <v>37265</v>
      </c>
      <c r="B507" s="11">
        <v>1160.7099609375</v>
      </c>
      <c r="C507" s="11">
        <v>1174.26000976562</v>
      </c>
      <c r="D507" s="11">
        <v>1155.14001464843</v>
      </c>
    </row>
    <row r="508" spans="1:4" x14ac:dyDescent="0.25">
      <c r="A508" s="10">
        <v>37266</v>
      </c>
      <c r="B508" s="11">
        <v>1155.14001464843</v>
      </c>
      <c r="C508" s="11">
        <v>1159.93005371093</v>
      </c>
      <c r="D508" s="11">
        <v>1156.55004882812</v>
      </c>
    </row>
    <row r="509" spans="1:4" x14ac:dyDescent="0.25">
      <c r="A509" s="10">
        <v>37267</v>
      </c>
      <c r="B509" s="11">
        <v>1156.55004882812</v>
      </c>
      <c r="C509" s="11">
        <v>1159.41003417968</v>
      </c>
      <c r="D509" s="11">
        <v>1145.59997558593</v>
      </c>
    </row>
    <row r="510" spans="1:4" x14ac:dyDescent="0.25">
      <c r="A510" s="10">
        <v>37270</v>
      </c>
      <c r="B510" s="11">
        <v>1145.59997558593</v>
      </c>
      <c r="C510" s="11">
        <v>1145.59997558593</v>
      </c>
      <c r="D510" s="11">
        <v>1138.41003417968</v>
      </c>
    </row>
    <row r="511" spans="1:4" x14ac:dyDescent="0.25">
      <c r="A511" s="10">
        <v>37271</v>
      </c>
      <c r="B511" s="11">
        <v>1138.41003417968</v>
      </c>
      <c r="C511" s="11">
        <v>1148.81005859375</v>
      </c>
      <c r="D511" s="11">
        <v>1146.18994140625</v>
      </c>
    </row>
    <row r="512" spans="1:4" x14ac:dyDescent="0.25">
      <c r="A512" s="10">
        <v>37272</v>
      </c>
      <c r="B512" s="11">
        <v>1146.18994140625</v>
      </c>
      <c r="C512" s="11">
        <v>1146.18994140625</v>
      </c>
      <c r="D512" s="11">
        <v>1127.56994628906</v>
      </c>
    </row>
    <row r="513" spans="1:4" x14ac:dyDescent="0.25">
      <c r="A513" s="10">
        <v>37273</v>
      </c>
      <c r="B513" s="11">
        <v>1127.56994628906</v>
      </c>
      <c r="C513" s="11">
        <v>1139.27001953125</v>
      </c>
      <c r="D513" s="11">
        <v>1138.88000488281</v>
      </c>
    </row>
    <row r="514" spans="1:4" x14ac:dyDescent="0.25">
      <c r="A514" s="10">
        <v>37274</v>
      </c>
      <c r="B514" s="11">
        <v>1138.88000488281</v>
      </c>
      <c r="C514" s="11">
        <v>1138.88000488281</v>
      </c>
      <c r="D514" s="11">
        <v>1127.57995605468</v>
      </c>
    </row>
    <row r="515" spans="1:4" x14ac:dyDescent="0.25">
      <c r="A515" s="10">
        <v>37278</v>
      </c>
      <c r="B515" s="11">
        <v>1127.57995605468</v>
      </c>
      <c r="C515" s="11">
        <v>1135.26000976562</v>
      </c>
      <c r="D515" s="11">
        <v>1119.31005859375</v>
      </c>
    </row>
    <row r="516" spans="1:4" x14ac:dyDescent="0.25">
      <c r="A516" s="10">
        <v>37279</v>
      </c>
      <c r="B516" s="11">
        <v>1119.31005859375</v>
      </c>
      <c r="C516" s="11">
        <v>1131.93994140625</v>
      </c>
      <c r="D516" s="11">
        <v>1128.18005371093</v>
      </c>
    </row>
    <row r="517" spans="1:4" x14ac:dyDescent="0.25">
      <c r="A517" s="10">
        <v>37280</v>
      </c>
      <c r="B517" s="11">
        <v>1128.18005371093</v>
      </c>
      <c r="C517" s="11">
        <v>1139.5</v>
      </c>
      <c r="D517" s="11">
        <v>1132.15002441406</v>
      </c>
    </row>
    <row r="518" spans="1:4" x14ac:dyDescent="0.25">
      <c r="A518" s="10">
        <v>37281</v>
      </c>
      <c r="B518" s="11">
        <v>1132.15002441406</v>
      </c>
      <c r="C518" s="11">
        <v>1138.31005859375</v>
      </c>
      <c r="D518" s="11">
        <v>1133.28002929687</v>
      </c>
    </row>
    <row r="519" spans="1:4" x14ac:dyDescent="0.25">
      <c r="A519" s="10">
        <v>37284</v>
      </c>
      <c r="B519" s="11">
        <v>1133.28002929687</v>
      </c>
      <c r="C519" s="11">
        <v>1138.63000488281</v>
      </c>
      <c r="D519" s="11">
        <v>1133.06005859375</v>
      </c>
    </row>
    <row r="520" spans="1:4" x14ac:dyDescent="0.25">
      <c r="A520" s="10">
        <v>37285</v>
      </c>
      <c r="B520" s="11">
        <v>1133.06005859375</v>
      </c>
      <c r="C520" s="11">
        <v>1137.46997070312</v>
      </c>
      <c r="D520" s="11">
        <v>1100.64001464843</v>
      </c>
    </row>
    <row r="521" spans="1:4" x14ac:dyDescent="0.25">
      <c r="A521" s="10">
        <v>37286</v>
      </c>
      <c r="B521" s="11">
        <v>1100.64001464843</v>
      </c>
      <c r="C521" s="11">
        <v>1113.7900390625</v>
      </c>
      <c r="D521" s="11">
        <v>1113.56994628906</v>
      </c>
    </row>
    <row r="522" spans="1:4" x14ac:dyDescent="0.25">
      <c r="A522" s="10">
        <v>37287</v>
      </c>
      <c r="B522" s="11">
        <v>1113.56994628906</v>
      </c>
      <c r="C522" s="11">
        <v>1130.2099609375</v>
      </c>
      <c r="D522" s="11">
        <v>1130.19995117187</v>
      </c>
    </row>
    <row r="523" spans="1:4" x14ac:dyDescent="0.25">
      <c r="A523" s="10">
        <v>37288</v>
      </c>
      <c r="B523" s="11">
        <v>1130.19995117187</v>
      </c>
      <c r="C523" s="11">
        <v>1130.19995117187</v>
      </c>
      <c r="D523" s="11">
        <v>1122.19995117187</v>
      </c>
    </row>
    <row r="524" spans="1:4" x14ac:dyDescent="0.25">
      <c r="A524" s="10">
        <v>37291</v>
      </c>
      <c r="B524" s="11">
        <v>1122.19995117187</v>
      </c>
      <c r="C524" s="11">
        <v>1122.19995117187</v>
      </c>
      <c r="D524" s="11">
        <v>1094.43994140625</v>
      </c>
    </row>
    <row r="525" spans="1:4" x14ac:dyDescent="0.25">
      <c r="A525" s="10">
        <v>37292</v>
      </c>
      <c r="B525" s="11">
        <v>1094.43994140625</v>
      </c>
      <c r="C525" s="11">
        <v>1100.9599609375</v>
      </c>
      <c r="D525" s="11">
        <v>1090.02001953125</v>
      </c>
    </row>
    <row r="526" spans="1:4" x14ac:dyDescent="0.25">
      <c r="A526" s="10">
        <v>37293</v>
      </c>
      <c r="B526" s="11">
        <v>1090.02001953125</v>
      </c>
      <c r="C526" s="11">
        <v>1093.57995605468</v>
      </c>
      <c r="D526" s="11">
        <v>1083.51000976562</v>
      </c>
    </row>
    <row r="527" spans="1:4" x14ac:dyDescent="0.25">
      <c r="A527" s="10">
        <v>37294</v>
      </c>
      <c r="B527" s="11">
        <v>1083.51000976562</v>
      </c>
      <c r="C527" s="11">
        <v>1094.03002929687</v>
      </c>
      <c r="D527" s="11">
        <v>1080.17004394531</v>
      </c>
    </row>
    <row r="528" spans="1:4" x14ac:dyDescent="0.25">
      <c r="A528" s="10">
        <v>37295</v>
      </c>
      <c r="B528" s="11">
        <v>1080.17004394531</v>
      </c>
      <c r="C528" s="11">
        <v>1096.30004882812</v>
      </c>
      <c r="D528" s="11">
        <v>1096.21997070312</v>
      </c>
    </row>
    <row r="529" spans="1:4" x14ac:dyDescent="0.25">
      <c r="A529" s="10">
        <v>37298</v>
      </c>
      <c r="B529" s="11">
        <v>1096.21997070312</v>
      </c>
      <c r="C529" s="11">
        <v>1112.01000976562</v>
      </c>
      <c r="D529" s="11">
        <v>1111.93994140625</v>
      </c>
    </row>
    <row r="530" spans="1:4" x14ac:dyDescent="0.25">
      <c r="A530" s="10">
        <v>37299</v>
      </c>
      <c r="B530" s="11">
        <v>1111.93994140625</v>
      </c>
      <c r="C530" s="11">
        <v>1112.68005371093</v>
      </c>
      <c r="D530" s="11">
        <v>1107.5</v>
      </c>
    </row>
    <row r="531" spans="1:4" x14ac:dyDescent="0.25">
      <c r="A531" s="10">
        <v>37300</v>
      </c>
      <c r="B531" s="11">
        <v>1107.5</v>
      </c>
      <c r="C531" s="11">
        <v>1120.56005859375</v>
      </c>
      <c r="D531" s="11">
        <v>1118.51000976562</v>
      </c>
    </row>
    <row r="532" spans="1:4" x14ac:dyDescent="0.25">
      <c r="A532" s="10">
        <v>37301</v>
      </c>
      <c r="B532" s="11">
        <v>1118.51000976562</v>
      </c>
      <c r="C532" s="11">
        <v>1124.71997070312</v>
      </c>
      <c r="D532" s="11">
        <v>1116.47998046875</v>
      </c>
    </row>
    <row r="533" spans="1:4" x14ac:dyDescent="0.25">
      <c r="A533" s="10">
        <v>37302</v>
      </c>
      <c r="B533" s="11">
        <v>1116.47998046875</v>
      </c>
      <c r="C533" s="11">
        <v>1117.08996582031</v>
      </c>
      <c r="D533" s="11">
        <v>1104.18005371093</v>
      </c>
    </row>
    <row r="534" spans="1:4" x14ac:dyDescent="0.25">
      <c r="A534" s="10">
        <v>37306</v>
      </c>
      <c r="B534" s="11">
        <v>1104.18005371093</v>
      </c>
      <c r="C534" s="11">
        <v>1104.18005371093</v>
      </c>
      <c r="D534" s="11">
        <v>1083.33996582031</v>
      </c>
    </row>
    <row r="535" spans="1:4" x14ac:dyDescent="0.25">
      <c r="A535" s="10">
        <v>37307</v>
      </c>
      <c r="B535" s="11">
        <v>1083.33996582031</v>
      </c>
      <c r="C535" s="11">
        <v>1098.31994628906</v>
      </c>
      <c r="D535" s="11">
        <v>1097.97998046875</v>
      </c>
    </row>
    <row r="536" spans="1:4" x14ac:dyDescent="0.25">
      <c r="A536" s="10">
        <v>37308</v>
      </c>
      <c r="B536" s="11">
        <v>1097.97998046875</v>
      </c>
      <c r="C536" s="11">
        <v>1101.5</v>
      </c>
      <c r="D536" s="11">
        <v>1080.94995117187</v>
      </c>
    </row>
    <row r="537" spans="1:4" x14ac:dyDescent="0.25">
      <c r="A537" s="10">
        <v>37309</v>
      </c>
      <c r="B537" s="11">
        <v>1080.94995117187</v>
      </c>
      <c r="C537" s="11">
        <v>1093.93005371093</v>
      </c>
      <c r="D537" s="11">
        <v>1089.83996582031</v>
      </c>
    </row>
    <row r="538" spans="1:4" x14ac:dyDescent="0.25">
      <c r="A538" s="10">
        <v>37312</v>
      </c>
      <c r="B538" s="11">
        <v>1089.83996582031</v>
      </c>
      <c r="C538" s="11">
        <v>1112.7099609375</v>
      </c>
      <c r="D538" s="11">
        <v>1109.43005371093</v>
      </c>
    </row>
    <row r="539" spans="1:4" x14ac:dyDescent="0.25">
      <c r="A539" s="10">
        <v>37313</v>
      </c>
      <c r="B539" s="11">
        <v>1109.43005371093</v>
      </c>
      <c r="C539" s="11">
        <v>1115.05004882812</v>
      </c>
      <c r="D539" s="11">
        <v>1109.38000488281</v>
      </c>
    </row>
    <row r="540" spans="1:4" x14ac:dyDescent="0.25">
      <c r="A540" s="10">
        <v>37314</v>
      </c>
      <c r="B540" s="11">
        <v>1109.38000488281</v>
      </c>
      <c r="C540" s="11">
        <v>1123.06005859375</v>
      </c>
      <c r="D540" s="11">
        <v>1109.89001464843</v>
      </c>
    </row>
    <row r="541" spans="1:4" x14ac:dyDescent="0.25">
      <c r="A541" s="10">
        <v>37315</v>
      </c>
      <c r="B541" s="11">
        <v>1109.89001464843</v>
      </c>
      <c r="C541" s="11">
        <v>1121.56994628906</v>
      </c>
      <c r="D541" s="11">
        <v>1106.72998046875</v>
      </c>
    </row>
    <row r="542" spans="1:4" x14ac:dyDescent="0.25">
      <c r="A542" s="10">
        <v>37316</v>
      </c>
      <c r="B542" s="11">
        <v>1106.72998046875</v>
      </c>
      <c r="C542" s="11">
        <v>1131.7900390625</v>
      </c>
      <c r="D542" s="11">
        <v>1131.78002929687</v>
      </c>
    </row>
    <row r="543" spans="1:4" x14ac:dyDescent="0.25">
      <c r="A543" s="10">
        <v>37319</v>
      </c>
      <c r="B543" s="11">
        <v>1131.78002929687</v>
      </c>
      <c r="C543" s="11">
        <v>1153.83996582031</v>
      </c>
      <c r="D543" s="11">
        <v>1153.83996582031</v>
      </c>
    </row>
    <row r="544" spans="1:4" x14ac:dyDescent="0.25">
      <c r="A544" s="10">
        <v>37320</v>
      </c>
      <c r="B544" s="11">
        <v>1153.83996582031</v>
      </c>
      <c r="C544" s="11">
        <v>1157.73999023437</v>
      </c>
      <c r="D544" s="11">
        <v>1146.14001464843</v>
      </c>
    </row>
    <row r="545" spans="1:4" x14ac:dyDescent="0.25">
      <c r="A545" s="10">
        <v>37321</v>
      </c>
      <c r="B545" s="11">
        <v>1146.14001464843</v>
      </c>
      <c r="C545" s="11">
        <v>1165.2900390625</v>
      </c>
      <c r="D545" s="11">
        <v>1162.77001953125</v>
      </c>
    </row>
    <row r="546" spans="1:4" x14ac:dyDescent="0.25">
      <c r="A546" s="10">
        <v>37322</v>
      </c>
      <c r="B546" s="11">
        <v>1162.77001953125</v>
      </c>
      <c r="C546" s="11">
        <v>1167.93994140625</v>
      </c>
      <c r="D546" s="11">
        <v>1157.5400390625</v>
      </c>
    </row>
    <row r="547" spans="1:4" x14ac:dyDescent="0.25">
      <c r="A547" s="10">
        <v>37323</v>
      </c>
      <c r="B547" s="11">
        <v>1157.5400390625</v>
      </c>
      <c r="C547" s="11">
        <v>1172.76000976562</v>
      </c>
      <c r="D547" s="11">
        <v>1164.31005859375</v>
      </c>
    </row>
    <row r="548" spans="1:4" x14ac:dyDescent="0.25">
      <c r="A548" s="10">
        <v>37326</v>
      </c>
      <c r="B548" s="11">
        <v>1164.31005859375</v>
      </c>
      <c r="C548" s="11">
        <v>1173.03002929687</v>
      </c>
      <c r="D548" s="11">
        <v>1168.26000976562</v>
      </c>
    </row>
    <row r="549" spans="1:4" x14ac:dyDescent="0.25">
      <c r="A549" s="10">
        <v>37327</v>
      </c>
      <c r="B549" s="11">
        <v>1168.26000976562</v>
      </c>
      <c r="C549" s="11">
        <v>1168.26000976562</v>
      </c>
      <c r="D549" s="11">
        <v>1165.57995605468</v>
      </c>
    </row>
    <row r="550" spans="1:4" x14ac:dyDescent="0.25">
      <c r="A550" s="10">
        <v>37328</v>
      </c>
      <c r="B550" s="11">
        <v>1165.57995605468</v>
      </c>
      <c r="C550" s="11">
        <v>1165.57995605468</v>
      </c>
      <c r="D550" s="11">
        <v>1154.08996582031</v>
      </c>
    </row>
    <row r="551" spans="1:4" x14ac:dyDescent="0.25">
      <c r="A551" s="10">
        <v>37329</v>
      </c>
      <c r="B551" s="11">
        <v>1154.08996582031</v>
      </c>
      <c r="C551" s="11">
        <v>1157.82995605468</v>
      </c>
      <c r="D551" s="11">
        <v>1153.0400390625</v>
      </c>
    </row>
    <row r="552" spans="1:4" x14ac:dyDescent="0.25">
      <c r="A552" s="10">
        <v>37330</v>
      </c>
      <c r="B552" s="11">
        <v>1153.0400390625</v>
      </c>
      <c r="C552" s="11">
        <v>1166.47998046875</v>
      </c>
      <c r="D552" s="11">
        <v>1166.16003417968</v>
      </c>
    </row>
    <row r="553" spans="1:4" x14ac:dyDescent="0.25">
      <c r="A553" s="10">
        <v>37333</v>
      </c>
      <c r="B553" s="11">
        <v>1166.16003417968</v>
      </c>
      <c r="C553" s="11">
        <v>1172.72998046875</v>
      </c>
      <c r="D553" s="11">
        <v>1165.55004882812</v>
      </c>
    </row>
    <row r="554" spans="1:4" x14ac:dyDescent="0.25">
      <c r="A554" s="10">
        <v>37334</v>
      </c>
      <c r="B554" s="11">
        <v>1165.55004882812</v>
      </c>
      <c r="C554" s="11">
        <v>1173.93994140625</v>
      </c>
      <c r="D554" s="11">
        <v>1170.2900390625</v>
      </c>
    </row>
    <row r="555" spans="1:4" x14ac:dyDescent="0.25">
      <c r="A555" s="10">
        <v>37335</v>
      </c>
      <c r="B555" s="11">
        <v>1170.2900390625</v>
      </c>
      <c r="C555" s="11">
        <v>1170.2900390625</v>
      </c>
      <c r="D555" s="11">
        <v>1151.84997558593</v>
      </c>
    </row>
    <row r="556" spans="1:4" x14ac:dyDescent="0.25">
      <c r="A556" s="10">
        <v>37336</v>
      </c>
      <c r="B556" s="11">
        <v>1151.84997558593</v>
      </c>
      <c r="C556" s="11">
        <v>1155.09997558593</v>
      </c>
      <c r="D556" s="11">
        <v>1153.58996582031</v>
      </c>
    </row>
    <row r="557" spans="1:4" x14ac:dyDescent="0.25">
      <c r="A557" s="10">
        <v>37337</v>
      </c>
      <c r="B557" s="11">
        <v>1153.58996582031</v>
      </c>
      <c r="C557" s="11">
        <v>1156.48999023437</v>
      </c>
      <c r="D557" s="11">
        <v>1148.69995117187</v>
      </c>
    </row>
    <row r="558" spans="1:4" x14ac:dyDescent="0.25">
      <c r="A558" s="10">
        <v>37340</v>
      </c>
      <c r="B558" s="11">
        <v>1148.69995117187</v>
      </c>
      <c r="C558" s="11">
        <v>1151.0400390625</v>
      </c>
      <c r="D558" s="11">
        <v>1131.86999511718</v>
      </c>
    </row>
    <row r="559" spans="1:4" x14ac:dyDescent="0.25">
      <c r="A559" s="10">
        <v>37341</v>
      </c>
      <c r="B559" s="11">
        <v>1131.86999511718</v>
      </c>
      <c r="C559" s="11">
        <v>1147</v>
      </c>
      <c r="D559" s="11">
        <v>1138.48999023437</v>
      </c>
    </row>
    <row r="560" spans="1:4" x14ac:dyDescent="0.25">
      <c r="A560" s="10">
        <v>37342</v>
      </c>
      <c r="B560" s="11">
        <v>1138.48999023437</v>
      </c>
      <c r="C560" s="11">
        <v>1146.94995117187</v>
      </c>
      <c r="D560" s="11">
        <v>1144.57995605468</v>
      </c>
    </row>
    <row r="561" spans="1:4" x14ac:dyDescent="0.25">
      <c r="A561" s="10">
        <v>37343</v>
      </c>
      <c r="B561" s="11">
        <v>1144.57995605468</v>
      </c>
      <c r="C561" s="11">
        <v>1154.44995117187</v>
      </c>
      <c r="D561" s="11">
        <v>1147.39001464843</v>
      </c>
    </row>
    <row r="562" spans="1:4" x14ac:dyDescent="0.25">
      <c r="A562" s="10">
        <v>37347</v>
      </c>
      <c r="B562" s="11">
        <v>1147.39001464843</v>
      </c>
      <c r="C562" s="11">
        <v>1147.83996582031</v>
      </c>
      <c r="D562" s="11">
        <v>1146.5400390625</v>
      </c>
    </row>
    <row r="563" spans="1:4" x14ac:dyDescent="0.25">
      <c r="A563" s="10">
        <v>37348</v>
      </c>
      <c r="B563" s="11">
        <v>1146.5400390625</v>
      </c>
      <c r="C563" s="11">
        <v>1146.5400390625</v>
      </c>
      <c r="D563" s="11">
        <v>1136.76000976562</v>
      </c>
    </row>
    <row r="564" spans="1:4" x14ac:dyDescent="0.25">
      <c r="A564" s="10">
        <v>37349</v>
      </c>
      <c r="B564" s="11">
        <v>1136.76000976562</v>
      </c>
      <c r="C564" s="11">
        <v>1138.84997558593</v>
      </c>
      <c r="D564" s="11">
        <v>1125.40002441406</v>
      </c>
    </row>
    <row r="565" spans="1:4" x14ac:dyDescent="0.25">
      <c r="A565" s="10">
        <v>37350</v>
      </c>
      <c r="B565" s="11">
        <v>1125.40002441406</v>
      </c>
      <c r="C565" s="11">
        <v>1130.44995117187</v>
      </c>
      <c r="D565" s="11">
        <v>1126.33996582031</v>
      </c>
    </row>
    <row r="566" spans="1:4" x14ac:dyDescent="0.25">
      <c r="A566" s="10">
        <v>37351</v>
      </c>
      <c r="B566" s="11">
        <v>1126.33996582031</v>
      </c>
      <c r="C566" s="11">
        <v>1133.31005859375</v>
      </c>
      <c r="D566" s="11">
        <v>1122.72998046875</v>
      </c>
    </row>
    <row r="567" spans="1:4" x14ac:dyDescent="0.25">
      <c r="A567" s="10">
        <v>37354</v>
      </c>
      <c r="B567" s="11">
        <v>1122.72998046875</v>
      </c>
      <c r="C567" s="11">
        <v>1125.41003417968</v>
      </c>
      <c r="D567" s="11">
        <v>1125.2900390625</v>
      </c>
    </row>
    <row r="568" spans="1:4" x14ac:dyDescent="0.25">
      <c r="A568" s="10">
        <v>37355</v>
      </c>
      <c r="B568" s="11">
        <v>1125.2900390625</v>
      </c>
      <c r="C568" s="11">
        <v>1128.2900390625</v>
      </c>
      <c r="D568" s="11">
        <v>1117.80004882812</v>
      </c>
    </row>
    <row r="569" spans="1:4" x14ac:dyDescent="0.25">
      <c r="A569" s="10">
        <v>37356</v>
      </c>
      <c r="B569" s="11">
        <v>1117.80004882812</v>
      </c>
      <c r="C569" s="11">
        <v>1131.76000976562</v>
      </c>
      <c r="D569" s="11">
        <v>1130.46997070312</v>
      </c>
    </row>
    <row r="570" spans="1:4" x14ac:dyDescent="0.25">
      <c r="A570" s="10">
        <v>37357</v>
      </c>
      <c r="B570" s="11">
        <v>1130.46997070312</v>
      </c>
      <c r="C570" s="11">
        <v>1130.46997070312</v>
      </c>
      <c r="D570" s="11">
        <v>1103.68994140625</v>
      </c>
    </row>
    <row r="571" spans="1:4" x14ac:dyDescent="0.25">
      <c r="A571" s="10">
        <v>37358</v>
      </c>
      <c r="B571" s="11">
        <v>1103.68994140625</v>
      </c>
      <c r="C571" s="11">
        <v>1112.77001953125</v>
      </c>
      <c r="D571" s="11">
        <v>1111.01000976562</v>
      </c>
    </row>
    <row r="572" spans="1:4" x14ac:dyDescent="0.25">
      <c r="A572" s="10">
        <v>37361</v>
      </c>
      <c r="B572" s="11">
        <v>1111.01000976562</v>
      </c>
      <c r="C572" s="11">
        <v>1114.85998535156</v>
      </c>
      <c r="D572" s="11">
        <v>1102.55004882812</v>
      </c>
    </row>
    <row r="573" spans="1:4" x14ac:dyDescent="0.25">
      <c r="A573" s="10">
        <v>37362</v>
      </c>
      <c r="B573" s="11">
        <v>1102.55004882812</v>
      </c>
      <c r="C573" s="11">
        <v>1129.40002441406</v>
      </c>
      <c r="D573" s="11">
        <v>1128.36999511718</v>
      </c>
    </row>
    <row r="574" spans="1:4" x14ac:dyDescent="0.25">
      <c r="A574" s="10">
        <v>37363</v>
      </c>
      <c r="B574" s="11">
        <v>1128.36999511718</v>
      </c>
      <c r="C574" s="11">
        <v>1133</v>
      </c>
      <c r="D574" s="11">
        <v>1126.06994628906</v>
      </c>
    </row>
    <row r="575" spans="1:4" x14ac:dyDescent="0.25">
      <c r="A575" s="10">
        <v>37364</v>
      </c>
      <c r="B575" s="11">
        <v>1126.06994628906</v>
      </c>
      <c r="C575" s="11">
        <v>1130.48999023437</v>
      </c>
      <c r="D575" s="11">
        <v>1124.46997070312</v>
      </c>
    </row>
    <row r="576" spans="1:4" x14ac:dyDescent="0.25">
      <c r="A576" s="10">
        <v>37365</v>
      </c>
      <c r="B576" s="11">
        <v>1124.46997070312</v>
      </c>
      <c r="C576" s="11">
        <v>1128.81994628906</v>
      </c>
      <c r="D576" s="11">
        <v>1125.17004394531</v>
      </c>
    </row>
    <row r="577" spans="1:4" x14ac:dyDescent="0.25">
      <c r="A577" s="10">
        <v>37368</v>
      </c>
      <c r="B577" s="11">
        <v>1125.17004394531</v>
      </c>
      <c r="C577" s="11">
        <v>1125.17004394531</v>
      </c>
      <c r="D577" s="11">
        <v>1107.82995605468</v>
      </c>
    </row>
    <row r="578" spans="1:4" x14ac:dyDescent="0.25">
      <c r="A578" s="10">
        <v>37369</v>
      </c>
      <c r="B578" s="11">
        <v>1107.82995605468</v>
      </c>
      <c r="C578" s="11">
        <v>1111.17004394531</v>
      </c>
      <c r="D578" s="11">
        <v>1100.9599609375</v>
      </c>
    </row>
    <row r="579" spans="1:4" x14ac:dyDescent="0.25">
      <c r="A579" s="10">
        <v>37370</v>
      </c>
      <c r="B579" s="11">
        <v>1100.9599609375</v>
      </c>
      <c r="C579" s="11">
        <v>1108.4599609375</v>
      </c>
      <c r="D579" s="11">
        <v>1093.14001464843</v>
      </c>
    </row>
    <row r="580" spans="1:4" x14ac:dyDescent="0.25">
      <c r="A580" s="10">
        <v>37371</v>
      </c>
      <c r="B580" s="11">
        <v>1093.14001464843</v>
      </c>
      <c r="C580" s="11">
        <v>1094.35998535156</v>
      </c>
      <c r="D580" s="11">
        <v>1091.47998046875</v>
      </c>
    </row>
    <row r="581" spans="1:4" x14ac:dyDescent="0.25">
      <c r="A581" s="10">
        <v>37372</v>
      </c>
      <c r="B581" s="11">
        <v>1091.47998046875</v>
      </c>
      <c r="C581" s="11">
        <v>1096.77001953125</v>
      </c>
      <c r="D581" s="11">
        <v>1076.31994628906</v>
      </c>
    </row>
    <row r="582" spans="1:4" x14ac:dyDescent="0.25">
      <c r="A582" s="10">
        <v>37375</v>
      </c>
      <c r="B582" s="11">
        <v>1076.31994628906</v>
      </c>
      <c r="C582" s="11">
        <v>1078.94995117187</v>
      </c>
      <c r="D582" s="11">
        <v>1065.44995117187</v>
      </c>
    </row>
    <row r="583" spans="1:4" x14ac:dyDescent="0.25">
      <c r="A583" s="10">
        <v>37376</v>
      </c>
      <c r="B583" s="11">
        <v>1065.44995117187</v>
      </c>
      <c r="C583" s="11">
        <v>1082.61999511718</v>
      </c>
      <c r="D583" s="11">
        <v>1076.92004394531</v>
      </c>
    </row>
    <row r="584" spans="1:4" x14ac:dyDescent="0.25">
      <c r="A584" s="10">
        <v>37377</v>
      </c>
      <c r="B584" s="11">
        <v>1076.92004394531</v>
      </c>
      <c r="C584" s="11">
        <v>1088.31994628906</v>
      </c>
      <c r="D584" s="11">
        <v>1086.4599609375</v>
      </c>
    </row>
    <row r="585" spans="1:4" x14ac:dyDescent="0.25">
      <c r="A585" s="10">
        <v>37378</v>
      </c>
      <c r="B585" s="11">
        <v>1086.4599609375</v>
      </c>
      <c r="C585" s="11">
        <v>1091.42004394531</v>
      </c>
      <c r="D585" s="11">
        <v>1084.56005859375</v>
      </c>
    </row>
    <row r="586" spans="1:4" x14ac:dyDescent="0.25">
      <c r="A586" s="10">
        <v>37379</v>
      </c>
      <c r="B586" s="11">
        <v>1084.56005859375</v>
      </c>
      <c r="C586" s="11">
        <v>1084.56005859375</v>
      </c>
      <c r="D586" s="11">
        <v>1073.43005371093</v>
      </c>
    </row>
    <row r="587" spans="1:4" x14ac:dyDescent="0.25">
      <c r="A587" s="10">
        <v>37382</v>
      </c>
      <c r="B587" s="11">
        <v>1073.43005371093</v>
      </c>
      <c r="C587" s="11">
        <v>1075.9599609375</v>
      </c>
      <c r="D587" s="11">
        <v>1052.67004394531</v>
      </c>
    </row>
    <row r="588" spans="1:4" x14ac:dyDescent="0.25">
      <c r="A588" s="10">
        <v>37383</v>
      </c>
      <c r="B588" s="11">
        <v>1052.67004394531</v>
      </c>
      <c r="C588" s="11">
        <v>1058.67004394531</v>
      </c>
      <c r="D588" s="11">
        <v>1049.48999023437</v>
      </c>
    </row>
    <row r="589" spans="1:4" x14ac:dyDescent="0.25">
      <c r="A589" s="10">
        <v>37384</v>
      </c>
      <c r="B589" s="11">
        <v>1049.48999023437</v>
      </c>
      <c r="C589" s="11">
        <v>1088.92004394531</v>
      </c>
      <c r="D589" s="11">
        <v>1088.84997558593</v>
      </c>
    </row>
    <row r="590" spans="1:4" x14ac:dyDescent="0.25">
      <c r="A590" s="10">
        <v>37385</v>
      </c>
      <c r="B590" s="11">
        <v>1088.84997558593</v>
      </c>
      <c r="C590" s="11">
        <v>1088.84997558593</v>
      </c>
      <c r="D590" s="11">
        <v>1073.01000976562</v>
      </c>
    </row>
    <row r="591" spans="1:4" x14ac:dyDescent="0.25">
      <c r="A591" s="10">
        <v>37386</v>
      </c>
      <c r="B591" s="11">
        <v>1073.01000976562</v>
      </c>
      <c r="C591" s="11">
        <v>1075.43005371093</v>
      </c>
      <c r="D591" s="11">
        <v>1054.98999023437</v>
      </c>
    </row>
    <row r="592" spans="1:4" x14ac:dyDescent="0.25">
      <c r="A592" s="10">
        <v>37389</v>
      </c>
      <c r="B592" s="11">
        <v>1054.98999023437</v>
      </c>
      <c r="C592" s="11">
        <v>1074.83996582031</v>
      </c>
      <c r="D592" s="11">
        <v>1074.56005859375</v>
      </c>
    </row>
    <row r="593" spans="1:4" x14ac:dyDescent="0.25">
      <c r="A593" s="10">
        <v>37390</v>
      </c>
      <c r="B593" s="11">
        <v>1074.56005859375</v>
      </c>
      <c r="C593" s="11">
        <v>1097.7099609375</v>
      </c>
      <c r="D593" s="11">
        <v>1097.28002929687</v>
      </c>
    </row>
    <row r="594" spans="1:4" x14ac:dyDescent="0.25">
      <c r="A594" s="10">
        <v>37391</v>
      </c>
      <c r="B594" s="11">
        <v>1097.28002929687</v>
      </c>
      <c r="C594" s="11">
        <v>1104.22998046875</v>
      </c>
      <c r="D594" s="11">
        <v>1091.06994628906</v>
      </c>
    </row>
    <row r="595" spans="1:4" x14ac:dyDescent="0.25">
      <c r="A595" s="10">
        <v>37392</v>
      </c>
      <c r="B595" s="11">
        <v>1091.06994628906</v>
      </c>
      <c r="C595" s="11">
        <v>1099.2900390625</v>
      </c>
      <c r="D595" s="11">
        <v>1098.22998046875</v>
      </c>
    </row>
    <row r="596" spans="1:4" x14ac:dyDescent="0.25">
      <c r="A596" s="10">
        <v>37393</v>
      </c>
      <c r="B596" s="11">
        <v>1098.22998046875</v>
      </c>
      <c r="C596" s="11">
        <v>1106.58996582031</v>
      </c>
      <c r="D596" s="11">
        <v>1106.58996582031</v>
      </c>
    </row>
    <row r="597" spans="1:4" x14ac:dyDescent="0.25">
      <c r="A597" s="10">
        <v>37396</v>
      </c>
      <c r="B597" s="11">
        <v>1106.58996582031</v>
      </c>
      <c r="C597" s="11">
        <v>1106.58996582031</v>
      </c>
      <c r="D597" s="11">
        <v>1091.88000488281</v>
      </c>
    </row>
    <row r="598" spans="1:4" x14ac:dyDescent="0.25">
      <c r="A598" s="10">
        <v>37397</v>
      </c>
      <c r="B598" s="11">
        <v>1091.88000488281</v>
      </c>
      <c r="C598" s="11">
        <v>1099.55004882812</v>
      </c>
      <c r="D598" s="11">
        <v>1079.88000488281</v>
      </c>
    </row>
    <row r="599" spans="1:4" x14ac:dyDescent="0.25">
      <c r="A599" s="10">
        <v>37398</v>
      </c>
      <c r="B599" s="11">
        <v>1079.88000488281</v>
      </c>
      <c r="C599" s="11">
        <v>1086.02001953125</v>
      </c>
      <c r="D599" s="11">
        <v>1086.02001953125</v>
      </c>
    </row>
    <row r="600" spans="1:4" x14ac:dyDescent="0.25">
      <c r="A600" s="10">
        <v>37399</v>
      </c>
      <c r="B600" s="11">
        <v>1086.02001953125</v>
      </c>
      <c r="C600" s="11">
        <v>1097.09997558593</v>
      </c>
      <c r="D600" s="11">
        <v>1097.07995605468</v>
      </c>
    </row>
    <row r="601" spans="1:4" x14ac:dyDescent="0.25">
      <c r="A601" s="10">
        <v>37400</v>
      </c>
      <c r="B601" s="11">
        <v>1097.07995605468</v>
      </c>
      <c r="C601" s="11">
        <v>1097.07995605468</v>
      </c>
      <c r="D601" s="11">
        <v>1083.81994628906</v>
      </c>
    </row>
    <row r="602" spans="1:4" x14ac:dyDescent="0.25">
      <c r="A602" s="10">
        <v>37404</v>
      </c>
      <c r="B602" s="11">
        <v>1083.81994628906</v>
      </c>
      <c r="C602" s="11">
        <v>1085.97998046875</v>
      </c>
      <c r="D602" s="11">
        <v>1074.55004882812</v>
      </c>
    </row>
    <row r="603" spans="1:4" x14ac:dyDescent="0.25">
      <c r="A603" s="10">
        <v>37405</v>
      </c>
      <c r="B603" s="11">
        <v>1074.55004882812</v>
      </c>
      <c r="C603" s="11">
        <v>1074.82995605468</v>
      </c>
      <c r="D603" s="11">
        <v>1067.66003417968</v>
      </c>
    </row>
    <row r="604" spans="1:4" x14ac:dyDescent="0.25">
      <c r="A604" s="10">
        <v>37406</v>
      </c>
      <c r="B604" s="11">
        <v>1067.66003417968</v>
      </c>
      <c r="C604" s="11">
        <v>1069.5</v>
      </c>
      <c r="D604" s="11">
        <v>1064.66003417968</v>
      </c>
    </row>
    <row r="605" spans="1:4" x14ac:dyDescent="0.25">
      <c r="A605" s="10">
        <v>37407</v>
      </c>
      <c r="B605" s="11">
        <v>1064.66003417968</v>
      </c>
      <c r="C605" s="11">
        <v>1079.93005371093</v>
      </c>
      <c r="D605" s="11">
        <v>1067.14001464843</v>
      </c>
    </row>
    <row r="606" spans="1:4" x14ac:dyDescent="0.25">
      <c r="A606" s="10">
        <v>37410</v>
      </c>
      <c r="B606" s="11">
        <v>1067.14001464843</v>
      </c>
      <c r="C606" s="11">
        <v>1070.73999023437</v>
      </c>
      <c r="D606" s="11">
        <v>1040.68005371093</v>
      </c>
    </row>
    <row r="607" spans="1:4" x14ac:dyDescent="0.25">
      <c r="A607" s="10">
        <v>37411</v>
      </c>
      <c r="B607" s="11">
        <v>1040.68005371093</v>
      </c>
      <c r="C607" s="11">
        <v>1046.06005859375</v>
      </c>
      <c r="D607" s="11">
        <v>1040.68994140625</v>
      </c>
    </row>
    <row r="608" spans="1:4" x14ac:dyDescent="0.25">
      <c r="A608" s="10">
        <v>37412</v>
      </c>
      <c r="B608" s="11">
        <v>1040.68994140625</v>
      </c>
      <c r="C608" s="11">
        <v>1050.10998535156</v>
      </c>
      <c r="D608" s="11">
        <v>1049.90002441406</v>
      </c>
    </row>
    <row r="609" spans="1:4" x14ac:dyDescent="0.25">
      <c r="A609" s="10">
        <v>37413</v>
      </c>
      <c r="B609" s="11">
        <v>1049.90002441406</v>
      </c>
      <c r="C609" s="11">
        <v>1049.90002441406</v>
      </c>
      <c r="D609" s="11">
        <v>1029.15002441406</v>
      </c>
    </row>
    <row r="610" spans="1:4" x14ac:dyDescent="0.25">
      <c r="A610" s="10">
        <v>37414</v>
      </c>
      <c r="B610" s="11">
        <v>1029.15002441406</v>
      </c>
      <c r="C610" s="11">
        <v>1033.02001953125</v>
      </c>
      <c r="D610" s="11">
        <v>1027.53002929687</v>
      </c>
    </row>
    <row r="611" spans="1:4" x14ac:dyDescent="0.25">
      <c r="A611" s="10">
        <v>37417</v>
      </c>
      <c r="B611" s="11">
        <v>1027.53002929687</v>
      </c>
      <c r="C611" s="11">
        <v>1038.18005371093</v>
      </c>
      <c r="D611" s="11">
        <v>1030.73999023437</v>
      </c>
    </row>
    <row r="612" spans="1:4" x14ac:dyDescent="0.25">
      <c r="A612" s="10">
        <v>37418</v>
      </c>
      <c r="B612" s="11">
        <v>1030.73999023437</v>
      </c>
      <c r="C612" s="11">
        <v>1039.0400390625</v>
      </c>
      <c r="D612" s="11">
        <v>1013.59997558593</v>
      </c>
    </row>
    <row r="613" spans="1:4" x14ac:dyDescent="0.25">
      <c r="A613" s="10">
        <v>37419</v>
      </c>
      <c r="B613" s="11">
        <v>1013.26000976562</v>
      </c>
      <c r="C613" s="11">
        <v>1021.84997558593</v>
      </c>
      <c r="D613" s="11">
        <v>1020.26000976562</v>
      </c>
    </row>
    <row r="614" spans="1:4" x14ac:dyDescent="0.25">
      <c r="A614" s="10">
        <v>37420</v>
      </c>
      <c r="B614" s="11">
        <v>1020.26000976562</v>
      </c>
      <c r="C614" s="11">
        <v>1023.46997070312</v>
      </c>
      <c r="D614" s="11">
        <v>1009.55999755859</v>
      </c>
    </row>
    <row r="615" spans="1:4" x14ac:dyDescent="0.25">
      <c r="A615" s="10">
        <v>37421</v>
      </c>
      <c r="B615" s="11">
        <v>1009.55999755859</v>
      </c>
      <c r="C615" s="11">
        <v>1009.55999755859</v>
      </c>
      <c r="D615" s="11">
        <v>1007.27001953125</v>
      </c>
    </row>
    <row r="616" spans="1:4" x14ac:dyDescent="0.25">
      <c r="A616" s="10">
        <v>37424</v>
      </c>
      <c r="B616" s="11">
        <v>1007.27001953125</v>
      </c>
      <c r="C616" s="11">
        <v>1036.17004394531</v>
      </c>
      <c r="D616" s="11">
        <v>1036.17004394531</v>
      </c>
    </row>
    <row r="617" spans="1:4" x14ac:dyDescent="0.25">
      <c r="A617" s="10">
        <v>37425</v>
      </c>
      <c r="B617" s="11">
        <v>1036.17004394531</v>
      </c>
      <c r="C617" s="11">
        <v>1040.82995605468</v>
      </c>
      <c r="D617" s="11">
        <v>1037.14001464843</v>
      </c>
    </row>
    <row r="618" spans="1:4" x14ac:dyDescent="0.25">
      <c r="A618" s="10">
        <v>37426</v>
      </c>
      <c r="B618" s="11">
        <v>1037.14001464843</v>
      </c>
      <c r="C618" s="11">
        <v>1037.60998535156</v>
      </c>
      <c r="D618" s="11">
        <v>1019.98999023437</v>
      </c>
    </row>
    <row r="619" spans="1:4" x14ac:dyDescent="0.25">
      <c r="A619" s="10">
        <v>37427</v>
      </c>
      <c r="B619" s="11">
        <v>1019.98999023437</v>
      </c>
      <c r="C619" s="11">
        <v>1023.33001708984</v>
      </c>
      <c r="D619" s="11">
        <v>1006.28997802734</v>
      </c>
    </row>
    <row r="620" spans="1:4" x14ac:dyDescent="0.25">
      <c r="A620" s="10">
        <v>37428</v>
      </c>
      <c r="B620" s="11">
        <v>1006.28997802734</v>
      </c>
      <c r="C620" s="11">
        <v>1006.28997802734</v>
      </c>
      <c r="D620" s="11">
        <v>989.14001464843705</v>
      </c>
    </row>
    <row r="621" spans="1:4" x14ac:dyDescent="0.25">
      <c r="A621" s="10">
        <v>37431</v>
      </c>
      <c r="B621" s="11">
        <v>989.14001464843705</v>
      </c>
      <c r="C621" s="11">
        <v>1002.10998535156</v>
      </c>
      <c r="D621" s="11">
        <v>992.719970703125</v>
      </c>
    </row>
    <row r="622" spans="1:4" x14ac:dyDescent="0.25">
      <c r="A622" s="10">
        <v>37432</v>
      </c>
      <c r="B622" s="11">
        <v>992.719970703125</v>
      </c>
      <c r="C622" s="11">
        <v>1005.88000488281</v>
      </c>
      <c r="D622" s="11">
        <v>976.14001464843705</v>
      </c>
    </row>
    <row r="623" spans="1:4" x14ac:dyDescent="0.25">
      <c r="A623" s="10">
        <v>37433</v>
      </c>
      <c r="B623" s="11">
        <v>976.14001464843705</v>
      </c>
      <c r="C623" s="11">
        <v>977.42999267578102</v>
      </c>
      <c r="D623" s="11">
        <v>973.530029296875</v>
      </c>
    </row>
    <row r="624" spans="1:4" x14ac:dyDescent="0.25">
      <c r="A624" s="10">
        <v>37434</v>
      </c>
      <c r="B624" s="11">
        <v>973.530029296875</v>
      </c>
      <c r="C624" s="11">
        <v>990.66998291015602</v>
      </c>
      <c r="D624" s="11">
        <v>990.64001464843705</v>
      </c>
    </row>
    <row r="625" spans="1:4" x14ac:dyDescent="0.25">
      <c r="A625" s="10">
        <v>37435</v>
      </c>
      <c r="B625" s="11">
        <v>990.64001464843705</v>
      </c>
      <c r="C625" s="11">
        <v>1001.78997802734</v>
      </c>
      <c r="D625" s="11">
        <v>989.82000732421795</v>
      </c>
    </row>
    <row r="626" spans="1:4" x14ac:dyDescent="0.25">
      <c r="A626" s="10">
        <v>37438</v>
      </c>
      <c r="B626" s="11">
        <v>989.82000732421795</v>
      </c>
      <c r="C626" s="11">
        <v>994.46002197265602</v>
      </c>
      <c r="D626" s="11">
        <v>968.65002441406205</v>
      </c>
    </row>
    <row r="627" spans="1:4" x14ac:dyDescent="0.25">
      <c r="A627" s="10">
        <v>37439</v>
      </c>
      <c r="B627" s="11">
        <v>968.65002441406205</v>
      </c>
      <c r="C627" s="11">
        <v>968.65002441406205</v>
      </c>
      <c r="D627" s="11">
        <v>948.09002685546795</v>
      </c>
    </row>
    <row r="628" spans="1:4" x14ac:dyDescent="0.25">
      <c r="A628" s="10">
        <v>37440</v>
      </c>
      <c r="B628" s="11">
        <v>948.09002685546795</v>
      </c>
      <c r="C628" s="11">
        <v>954.29998779296795</v>
      </c>
      <c r="D628" s="11">
        <v>953.989990234375</v>
      </c>
    </row>
    <row r="629" spans="1:4" x14ac:dyDescent="0.25">
      <c r="A629" s="10">
        <v>37442</v>
      </c>
      <c r="B629" s="11">
        <v>953.989990234375</v>
      </c>
      <c r="C629" s="11">
        <v>989.07000732421795</v>
      </c>
      <c r="D629" s="11">
        <v>989.030029296875</v>
      </c>
    </row>
    <row r="630" spans="1:4" x14ac:dyDescent="0.25">
      <c r="A630" s="10">
        <v>37445</v>
      </c>
      <c r="B630" s="11">
        <v>989.030029296875</v>
      </c>
      <c r="C630" s="11">
        <v>993.55999755859295</v>
      </c>
      <c r="D630" s="11">
        <v>976.97998046875</v>
      </c>
    </row>
    <row r="631" spans="1:4" x14ac:dyDescent="0.25">
      <c r="A631" s="10">
        <v>37446</v>
      </c>
      <c r="B631" s="11">
        <v>976.97998046875</v>
      </c>
      <c r="C631" s="11">
        <v>979.63000488281205</v>
      </c>
      <c r="D631" s="11">
        <v>952.83001708984295</v>
      </c>
    </row>
    <row r="632" spans="1:4" x14ac:dyDescent="0.25">
      <c r="A632" s="10">
        <v>37447</v>
      </c>
      <c r="B632" s="11">
        <v>952.83001708984295</v>
      </c>
      <c r="C632" s="11">
        <v>956.34002685546795</v>
      </c>
      <c r="D632" s="11">
        <v>920.469970703125</v>
      </c>
    </row>
    <row r="633" spans="1:4" x14ac:dyDescent="0.25">
      <c r="A633" s="10">
        <v>37448</v>
      </c>
      <c r="B633" s="11">
        <v>920.469970703125</v>
      </c>
      <c r="C633" s="11">
        <v>929.15997314453102</v>
      </c>
      <c r="D633" s="11">
        <v>927.36999511718705</v>
      </c>
    </row>
    <row r="634" spans="1:4" x14ac:dyDescent="0.25">
      <c r="A634" s="10">
        <v>37449</v>
      </c>
      <c r="B634" s="11">
        <v>927.36999511718705</v>
      </c>
      <c r="C634" s="11">
        <v>934.30999755859295</v>
      </c>
      <c r="D634" s="11">
        <v>921.39001464843705</v>
      </c>
    </row>
    <row r="635" spans="1:4" x14ac:dyDescent="0.25">
      <c r="A635" s="10">
        <v>37452</v>
      </c>
      <c r="B635" s="11">
        <v>921.39001464843705</v>
      </c>
      <c r="C635" s="11">
        <v>921.39001464843705</v>
      </c>
      <c r="D635" s="11">
        <v>917.92999267578102</v>
      </c>
    </row>
    <row r="636" spans="1:4" x14ac:dyDescent="0.25">
      <c r="A636" s="10">
        <v>37453</v>
      </c>
      <c r="B636" s="11">
        <v>917.92999267578102</v>
      </c>
      <c r="C636" s="11">
        <v>918.65002441406205</v>
      </c>
      <c r="D636" s="11">
        <v>900.94000244140602</v>
      </c>
    </row>
    <row r="637" spans="1:4" x14ac:dyDescent="0.25">
      <c r="A637" s="10">
        <v>37454</v>
      </c>
      <c r="B637" s="11">
        <v>901.04998779296795</v>
      </c>
      <c r="C637" s="11">
        <v>926.52001953125</v>
      </c>
      <c r="D637" s="11">
        <v>906.03997802734295</v>
      </c>
    </row>
    <row r="638" spans="1:4" x14ac:dyDescent="0.25">
      <c r="A638" s="10">
        <v>37455</v>
      </c>
      <c r="B638" s="11">
        <v>905.45001220703102</v>
      </c>
      <c r="C638" s="11">
        <v>907.79998779296795</v>
      </c>
      <c r="D638" s="11">
        <v>881.55999755859295</v>
      </c>
    </row>
    <row r="639" spans="1:4" x14ac:dyDescent="0.25">
      <c r="A639" s="10">
        <v>37456</v>
      </c>
      <c r="B639" s="11">
        <v>881.55999755859295</v>
      </c>
      <c r="C639" s="11">
        <v>881.55999755859295</v>
      </c>
      <c r="D639" s="11">
        <v>847.75</v>
      </c>
    </row>
    <row r="640" spans="1:4" x14ac:dyDescent="0.25">
      <c r="A640" s="10">
        <v>37459</v>
      </c>
      <c r="B640" s="11">
        <v>847.760009765625</v>
      </c>
      <c r="C640" s="11">
        <v>854.13000488281205</v>
      </c>
      <c r="D640" s="11">
        <v>819.84997558593705</v>
      </c>
    </row>
    <row r="641" spans="1:4" x14ac:dyDescent="0.25">
      <c r="A641" s="10">
        <v>37460</v>
      </c>
      <c r="B641" s="11">
        <v>819.84997558593705</v>
      </c>
      <c r="C641" s="11">
        <v>827.69000244140602</v>
      </c>
      <c r="D641" s="11">
        <v>797.70001220703102</v>
      </c>
    </row>
    <row r="642" spans="1:4" x14ac:dyDescent="0.25">
      <c r="A642" s="10">
        <v>37461</v>
      </c>
      <c r="B642" s="11">
        <v>797.71002197265602</v>
      </c>
      <c r="C642" s="11">
        <v>844.32000732421795</v>
      </c>
      <c r="D642" s="11">
        <v>843.42999267578102</v>
      </c>
    </row>
    <row r="643" spans="1:4" x14ac:dyDescent="0.25">
      <c r="A643" s="10">
        <v>37462</v>
      </c>
      <c r="B643" s="11">
        <v>843.41998291015602</v>
      </c>
      <c r="C643" s="11">
        <v>853.83001708984295</v>
      </c>
      <c r="D643" s="11">
        <v>838.67999267578102</v>
      </c>
    </row>
    <row r="644" spans="1:4" x14ac:dyDescent="0.25">
      <c r="A644" s="10">
        <v>37463</v>
      </c>
      <c r="B644" s="11">
        <v>838.67999267578102</v>
      </c>
      <c r="C644" s="11">
        <v>852.84997558593705</v>
      </c>
      <c r="D644" s="11">
        <v>852.84002685546795</v>
      </c>
    </row>
    <row r="645" spans="1:4" x14ac:dyDescent="0.25">
      <c r="A645" s="10">
        <v>37466</v>
      </c>
      <c r="B645" s="11">
        <v>852.84002685546795</v>
      </c>
      <c r="C645" s="11">
        <v>898.96002197265602</v>
      </c>
      <c r="D645" s="11">
        <v>898.96002197265602</v>
      </c>
    </row>
    <row r="646" spans="1:4" x14ac:dyDescent="0.25">
      <c r="A646" s="10">
        <v>37467</v>
      </c>
      <c r="B646" s="11">
        <v>898.96002197265602</v>
      </c>
      <c r="C646" s="11">
        <v>909.80999755859295</v>
      </c>
      <c r="D646" s="11">
        <v>902.780029296875</v>
      </c>
    </row>
    <row r="647" spans="1:4" x14ac:dyDescent="0.25">
      <c r="A647" s="10">
        <v>37468</v>
      </c>
      <c r="B647" s="11">
        <v>902.780029296875</v>
      </c>
      <c r="C647" s="11">
        <v>911.64001464843705</v>
      </c>
      <c r="D647" s="11">
        <v>911.61999511718705</v>
      </c>
    </row>
    <row r="648" spans="1:4" x14ac:dyDescent="0.25">
      <c r="A648" s="10">
        <v>37469</v>
      </c>
      <c r="B648" s="11">
        <v>911.61999511718705</v>
      </c>
      <c r="C648" s="11">
        <v>911.61999511718705</v>
      </c>
      <c r="D648" s="11">
        <v>884.65997314453102</v>
      </c>
    </row>
    <row r="649" spans="1:4" x14ac:dyDescent="0.25">
      <c r="A649" s="10">
        <v>37470</v>
      </c>
      <c r="B649" s="11">
        <v>884.40002441406205</v>
      </c>
      <c r="C649" s="11">
        <v>884.719970703125</v>
      </c>
      <c r="D649" s="11">
        <v>864.239990234375</v>
      </c>
    </row>
    <row r="650" spans="1:4" x14ac:dyDescent="0.25">
      <c r="A650" s="10">
        <v>37473</v>
      </c>
      <c r="B650" s="11">
        <v>864.239990234375</v>
      </c>
      <c r="C650" s="11">
        <v>864.239990234375</v>
      </c>
      <c r="D650" s="11">
        <v>834.59997558593705</v>
      </c>
    </row>
    <row r="651" spans="1:4" x14ac:dyDescent="0.25">
      <c r="A651" s="10">
        <v>37474</v>
      </c>
      <c r="B651" s="11">
        <v>834.59997558593705</v>
      </c>
      <c r="C651" s="11">
        <v>874.44000244140602</v>
      </c>
      <c r="D651" s="11">
        <v>859.57000732421795</v>
      </c>
    </row>
    <row r="652" spans="1:4" x14ac:dyDescent="0.25">
      <c r="A652" s="10">
        <v>37475</v>
      </c>
      <c r="B652" s="11">
        <v>859.57000732421795</v>
      </c>
      <c r="C652" s="11">
        <v>878.739990234375</v>
      </c>
      <c r="D652" s="11">
        <v>876.77001953125</v>
      </c>
    </row>
    <row r="653" spans="1:4" x14ac:dyDescent="0.25">
      <c r="A653" s="10">
        <v>37476</v>
      </c>
      <c r="B653" s="11">
        <v>876.77001953125</v>
      </c>
      <c r="C653" s="11">
        <v>905.84002685546795</v>
      </c>
      <c r="D653" s="11">
        <v>905.46002197265602</v>
      </c>
    </row>
    <row r="654" spans="1:4" x14ac:dyDescent="0.25">
      <c r="A654" s="10">
        <v>37477</v>
      </c>
      <c r="B654" s="11">
        <v>898.72998046875</v>
      </c>
      <c r="C654" s="11">
        <v>913.95001220703102</v>
      </c>
      <c r="D654" s="11">
        <v>908.64001464843705</v>
      </c>
    </row>
    <row r="655" spans="1:4" x14ac:dyDescent="0.25">
      <c r="A655" s="10">
        <v>37480</v>
      </c>
      <c r="B655" s="11">
        <v>908.64001464843705</v>
      </c>
      <c r="C655" s="11">
        <v>908.64001464843705</v>
      </c>
      <c r="D655" s="11">
        <v>903.79998779296795</v>
      </c>
    </row>
    <row r="656" spans="1:4" x14ac:dyDescent="0.25">
      <c r="A656" s="10">
        <v>37481</v>
      </c>
      <c r="B656" s="11">
        <v>903.79998779296795</v>
      </c>
      <c r="C656" s="11">
        <v>911.71002197265602</v>
      </c>
      <c r="D656" s="11">
        <v>884.21002197265602</v>
      </c>
    </row>
    <row r="657" spans="1:4" x14ac:dyDescent="0.25">
      <c r="A657" s="10">
        <v>37482</v>
      </c>
      <c r="B657" s="11">
        <v>884.21002197265602</v>
      </c>
      <c r="C657" s="11">
        <v>920.21002197265602</v>
      </c>
      <c r="D657" s="11">
        <v>919.61999511718705</v>
      </c>
    </row>
    <row r="658" spans="1:4" x14ac:dyDescent="0.25">
      <c r="A658" s="10">
        <v>37483</v>
      </c>
      <c r="B658" s="11">
        <v>919.61999511718705</v>
      </c>
      <c r="C658" s="11">
        <v>933.28997802734295</v>
      </c>
      <c r="D658" s="11">
        <v>930.25</v>
      </c>
    </row>
    <row r="659" spans="1:4" x14ac:dyDescent="0.25">
      <c r="A659" s="10">
        <v>37484</v>
      </c>
      <c r="B659" s="11">
        <v>930.25</v>
      </c>
      <c r="C659" s="11">
        <v>935.38000488281205</v>
      </c>
      <c r="D659" s="11">
        <v>928.77001953125</v>
      </c>
    </row>
    <row r="660" spans="1:4" x14ac:dyDescent="0.25">
      <c r="A660" s="10">
        <v>37487</v>
      </c>
      <c r="B660" s="11">
        <v>928.77001953125</v>
      </c>
      <c r="C660" s="11">
        <v>951.16998291015602</v>
      </c>
      <c r="D660" s="11">
        <v>950.70001220703102</v>
      </c>
    </row>
    <row r="661" spans="1:4" x14ac:dyDescent="0.25">
      <c r="A661" s="10">
        <v>37488</v>
      </c>
      <c r="B661" s="11">
        <v>950.70001220703102</v>
      </c>
      <c r="C661" s="11">
        <v>950.70001220703102</v>
      </c>
      <c r="D661" s="11">
        <v>937.42999267578102</v>
      </c>
    </row>
    <row r="662" spans="1:4" x14ac:dyDescent="0.25">
      <c r="A662" s="10">
        <v>37489</v>
      </c>
      <c r="B662" s="11">
        <v>937.42999267578102</v>
      </c>
      <c r="C662" s="11">
        <v>951.59002685546795</v>
      </c>
      <c r="D662" s="11">
        <v>949.35998535156205</v>
      </c>
    </row>
    <row r="663" spans="1:4" x14ac:dyDescent="0.25">
      <c r="A663" s="10">
        <v>37490</v>
      </c>
      <c r="B663" s="11">
        <v>949.35998535156205</v>
      </c>
      <c r="C663" s="11">
        <v>965</v>
      </c>
      <c r="D663" s="11">
        <v>962.70001220703102</v>
      </c>
    </row>
    <row r="664" spans="1:4" x14ac:dyDescent="0.25">
      <c r="A664" s="10">
        <v>37491</v>
      </c>
      <c r="B664" s="11">
        <v>962.70001220703102</v>
      </c>
      <c r="C664" s="11">
        <v>962.70001220703102</v>
      </c>
      <c r="D664" s="11">
        <v>940.85998535156205</v>
      </c>
    </row>
    <row r="665" spans="1:4" x14ac:dyDescent="0.25">
      <c r="A665" s="10">
        <v>37494</v>
      </c>
      <c r="B665" s="11">
        <v>940.85998535156205</v>
      </c>
      <c r="C665" s="11">
        <v>950.79998779296795</v>
      </c>
      <c r="D665" s="11">
        <v>947.95001220703102</v>
      </c>
    </row>
    <row r="666" spans="1:4" x14ac:dyDescent="0.25">
      <c r="A666" s="10">
        <v>37495</v>
      </c>
      <c r="B666" s="11">
        <v>947.95001220703102</v>
      </c>
      <c r="C666" s="11">
        <v>955.82000732421795</v>
      </c>
      <c r="D666" s="11">
        <v>934.82000732421795</v>
      </c>
    </row>
    <row r="667" spans="1:4" x14ac:dyDescent="0.25">
      <c r="A667" s="10">
        <v>37496</v>
      </c>
      <c r="B667" s="11">
        <v>934.82000732421795</v>
      </c>
      <c r="C667" s="11">
        <v>934.82000732421795</v>
      </c>
      <c r="D667" s="11">
        <v>917.86999511718705</v>
      </c>
    </row>
    <row r="668" spans="1:4" x14ac:dyDescent="0.25">
      <c r="A668" s="10">
        <v>37497</v>
      </c>
      <c r="B668" s="11">
        <v>917.86999511718705</v>
      </c>
      <c r="C668" s="11">
        <v>924.59002685546795</v>
      </c>
      <c r="D668" s="11">
        <v>917.79998779296795</v>
      </c>
    </row>
    <row r="669" spans="1:4" x14ac:dyDescent="0.25">
      <c r="A669" s="10">
        <v>37498</v>
      </c>
      <c r="B669" s="11">
        <v>917.79998779296795</v>
      </c>
      <c r="C669" s="11">
        <v>928.15002441406205</v>
      </c>
      <c r="D669" s="11">
        <v>916.07000732421795</v>
      </c>
    </row>
    <row r="670" spans="1:4" x14ac:dyDescent="0.25">
      <c r="A670" s="10">
        <v>37502</v>
      </c>
      <c r="B670" s="11">
        <v>916.07000732421795</v>
      </c>
      <c r="C670" s="11">
        <v>916.07000732421795</v>
      </c>
      <c r="D670" s="11">
        <v>878.02001953125</v>
      </c>
    </row>
    <row r="671" spans="1:4" x14ac:dyDescent="0.25">
      <c r="A671" s="10">
        <v>37503</v>
      </c>
      <c r="B671" s="11">
        <v>878.02001953125</v>
      </c>
      <c r="C671" s="11">
        <v>896.09997558593705</v>
      </c>
      <c r="D671" s="11">
        <v>893.40002441406205</v>
      </c>
    </row>
    <row r="672" spans="1:4" x14ac:dyDescent="0.25">
      <c r="A672" s="10">
        <v>37504</v>
      </c>
      <c r="B672" s="11">
        <v>893.40002441406205</v>
      </c>
      <c r="C672" s="11">
        <v>893.40002441406205</v>
      </c>
      <c r="D672" s="11">
        <v>879.15002441406205</v>
      </c>
    </row>
    <row r="673" spans="1:4" x14ac:dyDescent="0.25">
      <c r="A673" s="10">
        <v>37505</v>
      </c>
      <c r="B673" s="11">
        <v>879.15002441406205</v>
      </c>
      <c r="C673" s="11">
        <v>899.07000732421795</v>
      </c>
      <c r="D673" s="11">
        <v>893.91998291015602</v>
      </c>
    </row>
    <row r="674" spans="1:4" x14ac:dyDescent="0.25">
      <c r="A674" s="10">
        <v>37508</v>
      </c>
      <c r="B674" s="11">
        <v>893.91998291015602</v>
      </c>
      <c r="C674" s="11">
        <v>907.34002685546795</v>
      </c>
      <c r="D674" s="11">
        <v>902.96002197265602</v>
      </c>
    </row>
    <row r="675" spans="1:4" x14ac:dyDescent="0.25">
      <c r="A675" s="10">
        <v>37509</v>
      </c>
      <c r="B675" s="11">
        <v>902.96002197265602</v>
      </c>
      <c r="C675" s="11">
        <v>909.89001464843705</v>
      </c>
      <c r="D675" s="11">
        <v>909.58001708984295</v>
      </c>
    </row>
    <row r="676" spans="1:4" x14ac:dyDescent="0.25">
      <c r="A676" s="10">
        <v>37510</v>
      </c>
      <c r="B676" s="11">
        <v>910.63000488281205</v>
      </c>
      <c r="C676" s="11">
        <v>924.02001953125</v>
      </c>
      <c r="D676" s="11">
        <v>909.45001220703102</v>
      </c>
    </row>
    <row r="677" spans="1:4" x14ac:dyDescent="0.25">
      <c r="A677" s="10">
        <v>37511</v>
      </c>
      <c r="B677" s="11">
        <v>909.45001220703102</v>
      </c>
      <c r="C677" s="11">
        <v>909.45001220703102</v>
      </c>
      <c r="D677" s="11">
        <v>886.90997314453102</v>
      </c>
    </row>
    <row r="678" spans="1:4" x14ac:dyDescent="0.25">
      <c r="A678" s="10">
        <v>37512</v>
      </c>
      <c r="B678" s="11">
        <v>886.90997314453102</v>
      </c>
      <c r="C678" s="11">
        <v>892.75</v>
      </c>
      <c r="D678" s="11">
        <v>889.80999755859295</v>
      </c>
    </row>
    <row r="679" spans="1:4" x14ac:dyDescent="0.25">
      <c r="A679" s="10">
        <v>37515</v>
      </c>
      <c r="B679" s="11">
        <v>889.80999755859295</v>
      </c>
      <c r="C679" s="11">
        <v>891.84002685546795</v>
      </c>
      <c r="D679" s="11">
        <v>891.09997558593705</v>
      </c>
    </row>
    <row r="680" spans="1:4" x14ac:dyDescent="0.25">
      <c r="A680" s="10">
        <v>37516</v>
      </c>
      <c r="B680" s="11">
        <v>891.09997558593705</v>
      </c>
      <c r="C680" s="11">
        <v>902.67999267578102</v>
      </c>
      <c r="D680" s="11">
        <v>873.52001953125</v>
      </c>
    </row>
    <row r="681" spans="1:4" x14ac:dyDescent="0.25">
      <c r="A681" s="10">
        <v>37517</v>
      </c>
      <c r="B681" s="11">
        <v>873.52001953125</v>
      </c>
      <c r="C681" s="11">
        <v>878.45001220703102</v>
      </c>
      <c r="D681" s="11">
        <v>869.46002197265602</v>
      </c>
    </row>
    <row r="682" spans="1:4" x14ac:dyDescent="0.25">
      <c r="A682" s="10">
        <v>37518</v>
      </c>
      <c r="B682" s="11">
        <v>869.46002197265602</v>
      </c>
      <c r="C682" s="11">
        <v>869.46002197265602</v>
      </c>
      <c r="D682" s="11">
        <v>843.32000732421795</v>
      </c>
    </row>
    <row r="683" spans="1:4" x14ac:dyDescent="0.25">
      <c r="A683" s="10">
        <v>37519</v>
      </c>
      <c r="B683" s="11">
        <v>843.32000732421795</v>
      </c>
      <c r="C683" s="11">
        <v>849.32000732421795</v>
      </c>
      <c r="D683" s="11">
        <v>845.39001464843705</v>
      </c>
    </row>
    <row r="684" spans="1:4" x14ac:dyDescent="0.25">
      <c r="A684" s="10">
        <v>37522</v>
      </c>
      <c r="B684" s="11">
        <v>845.39001464843705</v>
      </c>
      <c r="C684" s="11">
        <v>845.39001464843705</v>
      </c>
      <c r="D684" s="11">
        <v>833.70001220703102</v>
      </c>
    </row>
    <row r="685" spans="1:4" x14ac:dyDescent="0.25">
      <c r="A685" s="10">
        <v>37523</v>
      </c>
      <c r="B685" s="11">
        <v>833.70001220703102</v>
      </c>
      <c r="C685" s="11">
        <v>833.70001220703102</v>
      </c>
      <c r="D685" s="11">
        <v>819.28997802734295</v>
      </c>
    </row>
    <row r="686" spans="1:4" x14ac:dyDescent="0.25">
      <c r="A686" s="10">
        <v>37524</v>
      </c>
      <c r="B686" s="11">
        <v>819.27001953125</v>
      </c>
      <c r="C686" s="11">
        <v>844.219970703125</v>
      </c>
      <c r="D686" s="11">
        <v>839.65997314453102</v>
      </c>
    </row>
    <row r="687" spans="1:4" x14ac:dyDescent="0.25">
      <c r="A687" s="10">
        <v>37525</v>
      </c>
      <c r="B687" s="11">
        <v>839.65997314453102</v>
      </c>
      <c r="C687" s="11">
        <v>856.59997558593705</v>
      </c>
      <c r="D687" s="11">
        <v>854.95001220703102</v>
      </c>
    </row>
    <row r="688" spans="1:4" x14ac:dyDescent="0.25">
      <c r="A688" s="10">
        <v>37526</v>
      </c>
      <c r="B688" s="11">
        <v>854.95001220703102</v>
      </c>
      <c r="C688" s="11">
        <v>854.95001220703102</v>
      </c>
      <c r="D688" s="11">
        <v>827.36999511718705</v>
      </c>
    </row>
    <row r="689" spans="1:4" x14ac:dyDescent="0.25">
      <c r="A689" s="10">
        <v>37529</v>
      </c>
      <c r="B689" s="11">
        <v>827.36999511718705</v>
      </c>
      <c r="C689" s="11">
        <v>827.36999511718705</v>
      </c>
      <c r="D689" s="11">
        <v>815.280029296875</v>
      </c>
    </row>
    <row r="690" spans="1:4" x14ac:dyDescent="0.25">
      <c r="A690" s="10">
        <v>37530</v>
      </c>
      <c r="B690" s="11">
        <v>815.280029296875</v>
      </c>
      <c r="C690" s="11">
        <v>847.92999267578102</v>
      </c>
      <c r="D690" s="11">
        <v>847.90997314453102</v>
      </c>
    </row>
    <row r="691" spans="1:4" x14ac:dyDescent="0.25">
      <c r="A691" s="10">
        <v>37531</v>
      </c>
      <c r="B691" s="11">
        <v>843.77001953125</v>
      </c>
      <c r="C691" s="11">
        <v>851.92999267578102</v>
      </c>
      <c r="D691" s="11">
        <v>827.90997314453102</v>
      </c>
    </row>
    <row r="692" spans="1:4" x14ac:dyDescent="0.25">
      <c r="A692" s="10">
        <v>37532</v>
      </c>
      <c r="B692" s="11">
        <v>827.90997314453102</v>
      </c>
      <c r="C692" s="11">
        <v>840.02001953125</v>
      </c>
      <c r="D692" s="11">
        <v>818.95001220703102</v>
      </c>
    </row>
    <row r="693" spans="1:4" x14ac:dyDescent="0.25">
      <c r="A693" s="10">
        <v>37533</v>
      </c>
      <c r="B693" s="11">
        <v>818.95001220703102</v>
      </c>
      <c r="C693" s="11">
        <v>825.90002441406205</v>
      </c>
      <c r="D693" s="11">
        <v>800.58001708984295</v>
      </c>
    </row>
    <row r="694" spans="1:4" x14ac:dyDescent="0.25">
      <c r="A694" s="10">
        <v>37536</v>
      </c>
      <c r="B694" s="11">
        <v>800.58001708984295</v>
      </c>
      <c r="C694" s="11">
        <v>808.21002197265602</v>
      </c>
      <c r="D694" s="11">
        <v>785.280029296875</v>
      </c>
    </row>
    <row r="695" spans="1:4" x14ac:dyDescent="0.25">
      <c r="A695" s="10">
        <v>37537</v>
      </c>
      <c r="B695" s="11">
        <v>785.280029296875</v>
      </c>
      <c r="C695" s="11">
        <v>808.85998535156205</v>
      </c>
      <c r="D695" s="11">
        <v>798.54998779296795</v>
      </c>
    </row>
    <row r="696" spans="1:4" x14ac:dyDescent="0.25">
      <c r="A696" s="10">
        <v>37538</v>
      </c>
      <c r="B696" s="11">
        <v>798.54998779296795</v>
      </c>
      <c r="C696" s="11">
        <v>798.54998779296795</v>
      </c>
      <c r="D696" s="11">
        <v>776.760009765625</v>
      </c>
    </row>
    <row r="697" spans="1:4" x14ac:dyDescent="0.25">
      <c r="A697" s="10">
        <v>37539</v>
      </c>
      <c r="B697" s="11">
        <v>776.760009765625</v>
      </c>
      <c r="C697" s="11">
        <v>806.510009765625</v>
      </c>
      <c r="D697" s="11">
        <v>803.91998291015602</v>
      </c>
    </row>
    <row r="698" spans="1:4" x14ac:dyDescent="0.25">
      <c r="A698" s="10">
        <v>37540</v>
      </c>
      <c r="B698" s="11">
        <v>803.91998291015602</v>
      </c>
      <c r="C698" s="11">
        <v>843.27001953125</v>
      </c>
      <c r="D698" s="11">
        <v>835.32000732421795</v>
      </c>
    </row>
    <row r="699" spans="1:4" x14ac:dyDescent="0.25">
      <c r="A699" s="10">
        <v>37543</v>
      </c>
      <c r="B699" s="11">
        <v>835.32000732421795</v>
      </c>
      <c r="C699" s="11">
        <v>844.39001464843705</v>
      </c>
      <c r="D699" s="11">
        <v>841.44000244140602</v>
      </c>
    </row>
    <row r="700" spans="1:4" x14ac:dyDescent="0.25">
      <c r="A700" s="10">
        <v>37544</v>
      </c>
      <c r="B700" s="11">
        <v>841.44000244140602</v>
      </c>
      <c r="C700" s="11">
        <v>881.27001953125</v>
      </c>
      <c r="D700" s="11">
        <v>881.27001953125</v>
      </c>
    </row>
    <row r="701" spans="1:4" x14ac:dyDescent="0.25">
      <c r="A701" s="10">
        <v>37545</v>
      </c>
      <c r="B701" s="11">
        <v>881.27001953125</v>
      </c>
      <c r="C701" s="11">
        <v>881.27001953125</v>
      </c>
      <c r="D701" s="11">
        <v>860.02001953125</v>
      </c>
    </row>
    <row r="702" spans="1:4" x14ac:dyDescent="0.25">
      <c r="A702" s="10">
        <v>37546</v>
      </c>
      <c r="B702" s="11">
        <v>860.02001953125</v>
      </c>
      <c r="C702" s="11">
        <v>885.34997558593705</v>
      </c>
      <c r="D702" s="11">
        <v>879.20001220703102</v>
      </c>
    </row>
    <row r="703" spans="1:4" x14ac:dyDescent="0.25">
      <c r="A703" s="10">
        <v>37547</v>
      </c>
      <c r="B703" s="11">
        <v>879.20001220703102</v>
      </c>
      <c r="C703" s="11">
        <v>886.67999267578102</v>
      </c>
      <c r="D703" s="11">
        <v>884.39001464843705</v>
      </c>
    </row>
    <row r="704" spans="1:4" x14ac:dyDescent="0.25">
      <c r="A704" s="10">
        <v>37550</v>
      </c>
      <c r="B704" s="11">
        <v>884.39001464843705</v>
      </c>
      <c r="C704" s="11">
        <v>900.69000244140602</v>
      </c>
      <c r="D704" s="11">
        <v>899.719970703125</v>
      </c>
    </row>
    <row r="705" spans="1:4" x14ac:dyDescent="0.25">
      <c r="A705" s="10">
        <v>37551</v>
      </c>
      <c r="B705" s="11">
        <v>899.719970703125</v>
      </c>
      <c r="C705" s="11">
        <v>899.719970703125</v>
      </c>
      <c r="D705" s="11">
        <v>890.15997314453102</v>
      </c>
    </row>
    <row r="706" spans="1:4" x14ac:dyDescent="0.25">
      <c r="A706" s="10">
        <v>37552</v>
      </c>
      <c r="B706" s="11">
        <v>890.15997314453102</v>
      </c>
      <c r="C706" s="11">
        <v>896.14001464843705</v>
      </c>
      <c r="D706" s="11">
        <v>896.14001464843705</v>
      </c>
    </row>
    <row r="707" spans="1:4" x14ac:dyDescent="0.25">
      <c r="A707" s="10">
        <v>37553</v>
      </c>
      <c r="B707" s="11">
        <v>896.14001464843705</v>
      </c>
      <c r="C707" s="11">
        <v>902.94000244140602</v>
      </c>
      <c r="D707" s="11">
        <v>882.5</v>
      </c>
    </row>
    <row r="708" spans="1:4" x14ac:dyDescent="0.25">
      <c r="A708" s="10">
        <v>37554</v>
      </c>
      <c r="B708" s="11">
        <v>882.5</v>
      </c>
      <c r="C708" s="11">
        <v>897.71002197265602</v>
      </c>
      <c r="D708" s="11">
        <v>897.65002441406205</v>
      </c>
    </row>
    <row r="709" spans="1:4" x14ac:dyDescent="0.25">
      <c r="A709" s="10">
        <v>37557</v>
      </c>
      <c r="B709" s="11">
        <v>897.65002441406205</v>
      </c>
      <c r="C709" s="11">
        <v>907.44000244140602</v>
      </c>
      <c r="D709" s="11">
        <v>890.22998046875</v>
      </c>
    </row>
    <row r="710" spans="1:4" x14ac:dyDescent="0.25">
      <c r="A710" s="10">
        <v>37558</v>
      </c>
      <c r="B710" s="11">
        <v>890.22998046875</v>
      </c>
      <c r="C710" s="11">
        <v>890.64001464843705</v>
      </c>
      <c r="D710" s="11">
        <v>882.15002441406205</v>
      </c>
    </row>
    <row r="711" spans="1:4" x14ac:dyDescent="0.25">
      <c r="A711" s="10">
        <v>37559</v>
      </c>
      <c r="B711" s="11">
        <v>882.15002441406205</v>
      </c>
      <c r="C711" s="11">
        <v>895.280029296875</v>
      </c>
      <c r="D711" s="11">
        <v>890.71002197265602</v>
      </c>
    </row>
    <row r="712" spans="1:4" x14ac:dyDescent="0.25">
      <c r="A712" s="10">
        <v>37560</v>
      </c>
      <c r="B712" s="11">
        <v>890.71002197265602</v>
      </c>
      <c r="C712" s="11">
        <v>898.83001708984295</v>
      </c>
      <c r="D712" s="11">
        <v>885.760009765625</v>
      </c>
    </row>
    <row r="713" spans="1:4" x14ac:dyDescent="0.25">
      <c r="A713" s="10">
        <v>37561</v>
      </c>
      <c r="B713" s="11">
        <v>885.760009765625</v>
      </c>
      <c r="C713" s="11">
        <v>903.41998291015602</v>
      </c>
      <c r="D713" s="11">
        <v>900.96002197265602</v>
      </c>
    </row>
    <row r="714" spans="1:4" x14ac:dyDescent="0.25">
      <c r="A714" s="10">
        <v>37564</v>
      </c>
      <c r="B714" s="11">
        <v>900.96002197265602</v>
      </c>
      <c r="C714" s="11">
        <v>924.58001708984295</v>
      </c>
      <c r="D714" s="11">
        <v>908.34997558593705</v>
      </c>
    </row>
    <row r="715" spans="1:4" x14ac:dyDescent="0.25">
      <c r="A715" s="10">
        <v>37565</v>
      </c>
      <c r="B715" s="11">
        <v>908.34997558593705</v>
      </c>
      <c r="C715" s="11">
        <v>915.83001708984295</v>
      </c>
      <c r="D715" s="11">
        <v>915.39001464843705</v>
      </c>
    </row>
    <row r="716" spans="1:4" x14ac:dyDescent="0.25">
      <c r="A716" s="10">
        <v>37566</v>
      </c>
      <c r="B716" s="11">
        <v>915.39001464843705</v>
      </c>
      <c r="C716" s="11">
        <v>925.65997314453102</v>
      </c>
      <c r="D716" s="11">
        <v>923.760009765625</v>
      </c>
    </row>
    <row r="717" spans="1:4" x14ac:dyDescent="0.25">
      <c r="A717" s="10">
        <v>37567</v>
      </c>
      <c r="B717" s="11">
        <v>923.760009765625</v>
      </c>
      <c r="C717" s="11">
        <v>923.760009765625</v>
      </c>
      <c r="D717" s="11">
        <v>902.65002441406205</v>
      </c>
    </row>
    <row r="718" spans="1:4" x14ac:dyDescent="0.25">
      <c r="A718" s="10">
        <v>37568</v>
      </c>
      <c r="B718" s="11">
        <v>902.65002441406205</v>
      </c>
      <c r="C718" s="11">
        <v>910.10998535156205</v>
      </c>
      <c r="D718" s="11">
        <v>894.739990234375</v>
      </c>
    </row>
    <row r="719" spans="1:4" x14ac:dyDescent="0.25">
      <c r="A719" s="10">
        <v>37571</v>
      </c>
      <c r="B719" s="11">
        <v>894.739990234375</v>
      </c>
      <c r="C719" s="11">
        <v>894.739990234375</v>
      </c>
      <c r="D719" s="11">
        <v>876.19000244140602</v>
      </c>
    </row>
    <row r="720" spans="1:4" x14ac:dyDescent="0.25">
      <c r="A720" s="10">
        <v>37572</v>
      </c>
      <c r="B720" s="11">
        <v>876.19000244140602</v>
      </c>
      <c r="C720" s="11">
        <v>894.29998779296795</v>
      </c>
      <c r="D720" s="11">
        <v>882.95001220703102</v>
      </c>
    </row>
    <row r="721" spans="1:4" x14ac:dyDescent="0.25">
      <c r="A721" s="10">
        <v>37573</v>
      </c>
      <c r="B721" s="11">
        <v>882.95001220703102</v>
      </c>
      <c r="C721" s="11">
        <v>892.510009765625</v>
      </c>
      <c r="D721" s="11">
        <v>882.530029296875</v>
      </c>
    </row>
    <row r="722" spans="1:4" x14ac:dyDescent="0.25">
      <c r="A722" s="10">
        <v>37574</v>
      </c>
      <c r="B722" s="11">
        <v>882.530029296875</v>
      </c>
      <c r="C722" s="11">
        <v>904.27001953125</v>
      </c>
      <c r="D722" s="11">
        <v>904.27001953125</v>
      </c>
    </row>
    <row r="723" spans="1:4" x14ac:dyDescent="0.25">
      <c r="A723" s="10">
        <v>37575</v>
      </c>
      <c r="B723" s="11">
        <v>904.27001953125</v>
      </c>
      <c r="C723" s="11">
        <v>910.21002197265602</v>
      </c>
      <c r="D723" s="11">
        <v>909.83001708984295</v>
      </c>
    </row>
    <row r="724" spans="1:4" x14ac:dyDescent="0.25">
      <c r="A724" s="10">
        <v>37578</v>
      </c>
      <c r="B724" s="11">
        <v>909.83001708984295</v>
      </c>
      <c r="C724" s="11">
        <v>915.90997314453102</v>
      </c>
      <c r="D724" s="11">
        <v>900.35998535156205</v>
      </c>
    </row>
    <row r="725" spans="1:4" x14ac:dyDescent="0.25">
      <c r="A725" s="10">
        <v>37579</v>
      </c>
      <c r="B725" s="11">
        <v>900.35998535156205</v>
      </c>
      <c r="C725" s="11">
        <v>905.45001220703102</v>
      </c>
      <c r="D725" s="11">
        <v>896.739990234375</v>
      </c>
    </row>
    <row r="726" spans="1:4" x14ac:dyDescent="0.25">
      <c r="A726" s="10">
        <v>37580</v>
      </c>
      <c r="B726" s="11">
        <v>896.739990234375</v>
      </c>
      <c r="C726" s="11">
        <v>915.010009765625</v>
      </c>
      <c r="D726" s="11">
        <v>914.15002441406205</v>
      </c>
    </row>
    <row r="727" spans="1:4" x14ac:dyDescent="0.25">
      <c r="A727" s="10">
        <v>37581</v>
      </c>
      <c r="B727" s="11">
        <v>914.15002441406205</v>
      </c>
      <c r="C727" s="11">
        <v>935.13000488281205</v>
      </c>
      <c r="D727" s="11">
        <v>933.760009765625</v>
      </c>
    </row>
    <row r="728" spans="1:4" x14ac:dyDescent="0.25">
      <c r="A728" s="10">
        <v>37582</v>
      </c>
      <c r="B728" s="11">
        <v>933.760009765625</v>
      </c>
      <c r="C728" s="11">
        <v>937.280029296875</v>
      </c>
      <c r="D728" s="11">
        <v>930.54998779296795</v>
      </c>
    </row>
    <row r="729" spans="1:4" x14ac:dyDescent="0.25">
      <c r="A729" s="10">
        <v>37585</v>
      </c>
      <c r="B729" s="11">
        <v>930.54998779296795</v>
      </c>
      <c r="C729" s="11">
        <v>937.15002441406205</v>
      </c>
      <c r="D729" s="11">
        <v>932.86999511718705</v>
      </c>
    </row>
    <row r="730" spans="1:4" x14ac:dyDescent="0.25">
      <c r="A730" s="10">
        <v>37586</v>
      </c>
      <c r="B730" s="11">
        <v>932.86999511718705</v>
      </c>
      <c r="C730" s="11">
        <v>932.86999511718705</v>
      </c>
      <c r="D730" s="11">
        <v>913.30999755859295</v>
      </c>
    </row>
    <row r="731" spans="1:4" x14ac:dyDescent="0.25">
      <c r="A731" s="10">
        <v>37587</v>
      </c>
      <c r="B731" s="11">
        <v>913.30999755859295</v>
      </c>
      <c r="C731" s="11">
        <v>940.40997314453102</v>
      </c>
      <c r="D731" s="11">
        <v>938.86999511718705</v>
      </c>
    </row>
    <row r="732" spans="1:4" x14ac:dyDescent="0.25">
      <c r="A732" s="10">
        <v>37589</v>
      </c>
      <c r="B732" s="11">
        <v>938.86999511718705</v>
      </c>
      <c r="C732" s="11">
        <v>941.82000732421795</v>
      </c>
      <c r="D732" s="11">
        <v>936.30999755859295</v>
      </c>
    </row>
    <row r="733" spans="1:4" x14ac:dyDescent="0.25">
      <c r="A733" s="10">
        <v>37592</v>
      </c>
      <c r="B733" s="11">
        <v>936.30999755859295</v>
      </c>
      <c r="C733" s="11">
        <v>954.280029296875</v>
      </c>
      <c r="D733" s="11">
        <v>934.530029296875</v>
      </c>
    </row>
    <row r="734" spans="1:4" x14ac:dyDescent="0.25">
      <c r="A734" s="10">
        <v>37593</v>
      </c>
      <c r="B734" s="11">
        <v>934.530029296875</v>
      </c>
      <c r="C734" s="11">
        <v>934.530029296875</v>
      </c>
      <c r="D734" s="11">
        <v>920.75</v>
      </c>
    </row>
    <row r="735" spans="1:4" x14ac:dyDescent="0.25">
      <c r="A735" s="10">
        <v>37594</v>
      </c>
      <c r="B735" s="11">
        <v>920.75</v>
      </c>
      <c r="C735" s="11">
        <v>925.25</v>
      </c>
      <c r="D735" s="11">
        <v>917.58001708984295</v>
      </c>
    </row>
    <row r="736" spans="1:4" x14ac:dyDescent="0.25">
      <c r="A736" s="10">
        <v>37595</v>
      </c>
      <c r="B736" s="11">
        <v>917.58001708984295</v>
      </c>
      <c r="C736" s="11">
        <v>921.489990234375</v>
      </c>
      <c r="D736" s="11">
        <v>906.54998779296795</v>
      </c>
    </row>
    <row r="737" spans="1:4" x14ac:dyDescent="0.25">
      <c r="A737" s="10">
        <v>37596</v>
      </c>
      <c r="B737" s="11">
        <v>906.54998779296795</v>
      </c>
      <c r="C737" s="11">
        <v>915.47998046875</v>
      </c>
      <c r="D737" s="11">
        <v>912.22998046875</v>
      </c>
    </row>
    <row r="738" spans="1:4" x14ac:dyDescent="0.25">
      <c r="A738" s="10">
        <v>37599</v>
      </c>
      <c r="B738" s="11">
        <v>912.22998046875</v>
      </c>
      <c r="C738" s="11">
        <v>912.22998046875</v>
      </c>
      <c r="D738" s="11">
        <v>892</v>
      </c>
    </row>
    <row r="739" spans="1:4" x14ac:dyDescent="0.25">
      <c r="A739" s="10">
        <v>37600</v>
      </c>
      <c r="B739" s="11">
        <v>892</v>
      </c>
      <c r="C739" s="11">
        <v>904.95001220703102</v>
      </c>
      <c r="D739" s="11">
        <v>904.45001220703102</v>
      </c>
    </row>
    <row r="740" spans="1:4" x14ac:dyDescent="0.25">
      <c r="A740" s="10">
        <v>37601</v>
      </c>
      <c r="B740" s="11">
        <v>904.45001220703102</v>
      </c>
      <c r="C740" s="11">
        <v>909.94000244140602</v>
      </c>
      <c r="D740" s="11">
        <v>904.96002197265602</v>
      </c>
    </row>
    <row r="741" spans="1:4" x14ac:dyDescent="0.25">
      <c r="A741" s="10">
        <v>37602</v>
      </c>
      <c r="B741" s="11">
        <v>904.96002197265602</v>
      </c>
      <c r="C741" s="11">
        <v>908.36999511718705</v>
      </c>
      <c r="D741" s="11">
        <v>901.58001708984295</v>
      </c>
    </row>
    <row r="742" spans="1:4" x14ac:dyDescent="0.25">
      <c r="A742" s="10">
        <v>37603</v>
      </c>
      <c r="B742" s="11">
        <v>901.58001708984295</v>
      </c>
      <c r="C742" s="11">
        <v>901.58001708984295</v>
      </c>
      <c r="D742" s="11">
        <v>889.47998046875</v>
      </c>
    </row>
    <row r="743" spans="1:4" x14ac:dyDescent="0.25">
      <c r="A743" s="10">
        <v>37606</v>
      </c>
      <c r="B743" s="11">
        <v>889.47998046875</v>
      </c>
      <c r="C743" s="11">
        <v>910.41998291015602</v>
      </c>
      <c r="D743" s="11">
        <v>910.40002441406205</v>
      </c>
    </row>
    <row r="744" spans="1:4" x14ac:dyDescent="0.25">
      <c r="A744" s="10">
        <v>37607</v>
      </c>
      <c r="B744" s="11">
        <v>910.40002441406205</v>
      </c>
      <c r="C744" s="11">
        <v>911.219970703125</v>
      </c>
      <c r="D744" s="11">
        <v>902.989990234375</v>
      </c>
    </row>
    <row r="745" spans="1:4" x14ac:dyDescent="0.25">
      <c r="A745" s="10">
        <v>37608</v>
      </c>
      <c r="B745" s="11">
        <v>902.989990234375</v>
      </c>
      <c r="C745" s="11">
        <v>902.989990234375</v>
      </c>
      <c r="D745" s="11">
        <v>891.11999511718705</v>
      </c>
    </row>
    <row r="746" spans="1:4" x14ac:dyDescent="0.25">
      <c r="A746" s="10">
        <v>37609</v>
      </c>
      <c r="B746" s="11">
        <v>890.02001953125</v>
      </c>
      <c r="C746" s="11">
        <v>899.19000244140602</v>
      </c>
      <c r="D746" s="11">
        <v>884.25</v>
      </c>
    </row>
    <row r="747" spans="1:4" x14ac:dyDescent="0.25">
      <c r="A747" s="10">
        <v>37610</v>
      </c>
      <c r="B747" s="11">
        <v>884.25</v>
      </c>
      <c r="C747" s="11">
        <v>897.78997802734295</v>
      </c>
      <c r="D747" s="11">
        <v>895.760009765625</v>
      </c>
    </row>
    <row r="748" spans="1:4" x14ac:dyDescent="0.25">
      <c r="A748" s="10">
        <v>37613</v>
      </c>
      <c r="B748" s="11">
        <v>895.739990234375</v>
      </c>
      <c r="C748" s="11">
        <v>902.42999267578102</v>
      </c>
      <c r="D748" s="11">
        <v>897.38000488281205</v>
      </c>
    </row>
    <row r="749" spans="1:4" x14ac:dyDescent="0.25">
      <c r="A749" s="10">
        <v>37614</v>
      </c>
      <c r="B749" s="11">
        <v>897.38000488281205</v>
      </c>
      <c r="C749" s="11">
        <v>897.38000488281205</v>
      </c>
      <c r="D749" s="11">
        <v>892.469970703125</v>
      </c>
    </row>
    <row r="750" spans="1:4" x14ac:dyDescent="0.25">
      <c r="A750" s="10">
        <v>37616</v>
      </c>
      <c r="B750" s="11">
        <v>892.469970703125</v>
      </c>
      <c r="C750" s="11">
        <v>903.89001464843705</v>
      </c>
      <c r="D750" s="11">
        <v>889.65997314453102</v>
      </c>
    </row>
    <row r="751" spans="1:4" x14ac:dyDescent="0.25">
      <c r="A751" s="10">
        <v>37617</v>
      </c>
      <c r="B751" s="11">
        <v>889.65997314453102</v>
      </c>
      <c r="C751" s="11">
        <v>890.46002197265602</v>
      </c>
      <c r="D751" s="11">
        <v>875.40002441406205</v>
      </c>
    </row>
    <row r="752" spans="1:4" x14ac:dyDescent="0.25">
      <c r="A752" s="10">
        <v>37620</v>
      </c>
      <c r="B752" s="11">
        <v>875.40002441406205</v>
      </c>
      <c r="C752" s="11">
        <v>882.09997558593705</v>
      </c>
      <c r="D752" s="11">
        <v>879.39001464843705</v>
      </c>
    </row>
    <row r="753" spans="1:4" x14ac:dyDescent="0.25">
      <c r="A753" s="10">
        <v>37621</v>
      </c>
      <c r="B753" s="11">
        <v>879.39001464843705</v>
      </c>
      <c r="C753" s="11">
        <v>881.92999267578102</v>
      </c>
      <c r="D753" s="11">
        <v>879.82000732421795</v>
      </c>
    </row>
    <row r="754" spans="1:4" x14ac:dyDescent="0.25">
      <c r="A754" s="10">
        <v>37623</v>
      </c>
      <c r="B754" s="11">
        <v>879.82000732421795</v>
      </c>
      <c r="C754" s="11">
        <v>909.030029296875</v>
      </c>
      <c r="D754" s="11">
        <v>909.030029296875</v>
      </c>
    </row>
    <row r="755" spans="1:4" x14ac:dyDescent="0.25">
      <c r="A755" s="10">
        <v>37624</v>
      </c>
      <c r="B755" s="11">
        <v>909.030029296875</v>
      </c>
      <c r="C755" s="11">
        <v>911.25</v>
      </c>
      <c r="D755" s="11">
        <v>908.59002685546795</v>
      </c>
    </row>
    <row r="756" spans="1:4" x14ac:dyDescent="0.25">
      <c r="A756" s="10">
        <v>37627</v>
      </c>
      <c r="B756" s="11">
        <v>908.59002685546795</v>
      </c>
      <c r="C756" s="11">
        <v>931.77001953125</v>
      </c>
      <c r="D756" s="11">
        <v>929.010009765625</v>
      </c>
    </row>
    <row r="757" spans="1:4" x14ac:dyDescent="0.25">
      <c r="A757" s="10">
        <v>37628</v>
      </c>
      <c r="B757" s="11">
        <v>929.010009765625</v>
      </c>
      <c r="C757" s="11">
        <v>930.80999755859295</v>
      </c>
      <c r="D757" s="11">
        <v>922.92999267578102</v>
      </c>
    </row>
    <row r="758" spans="1:4" x14ac:dyDescent="0.25">
      <c r="A758" s="10">
        <v>37629</v>
      </c>
      <c r="B758" s="11">
        <v>922.92999267578102</v>
      </c>
      <c r="C758" s="11">
        <v>922.92999267578102</v>
      </c>
      <c r="D758" s="11">
        <v>909.92999267578102</v>
      </c>
    </row>
    <row r="759" spans="1:4" x14ac:dyDescent="0.25">
      <c r="A759" s="10">
        <v>37630</v>
      </c>
      <c r="B759" s="11">
        <v>909.92999267578102</v>
      </c>
      <c r="C759" s="11">
        <v>928.30999755859295</v>
      </c>
      <c r="D759" s="11">
        <v>927.57000732421795</v>
      </c>
    </row>
    <row r="760" spans="1:4" x14ac:dyDescent="0.25">
      <c r="A760" s="10">
        <v>37631</v>
      </c>
      <c r="B760" s="11">
        <v>927.58001708984295</v>
      </c>
      <c r="C760" s="11">
        <v>932.89001464843705</v>
      </c>
      <c r="D760" s="11">
        <v>927.57000732421795</v>
      </c>
    </row>
    <row r="761" spans="1:4" x14ac:dyDescent="0.25">
      <c r="A761" s="10">
        <v>37634</v>
      </c>
      <c r="B761" s="11">
        <v>927.57000732421795</v>
      </c>
      <c r="C761" s="11">
        <v>935.04998779296795</v>
      </c>
      <c r="D761" s="11">
        <v>926.260009765625</v>
      </c>
    </row>
    <row r="762" spans="1:4" x14ac:dyDescent="0.25">
      <c r="A762" s="10">
        <v>37635</v>
      </c>
      <c r="B762" s="11">
        <v>926.260009765625</v>
      </c>
      <c r="C762" s="11">
        <v>931.65997314453102</v>
      </c>
      <c r="D762" s="11">
        <v>931.65997314453102</v>
      </c>
    </row>
    <row r="763" spans="1:4" x14ac:dyDescent="0.25">
      <c r="A763" s="10">
        <v>37636</v>
      </c>
      <c r="B763" s="11">
        <v>931.65997314453102</v>
      </c>
      <c r="C763" s="11">
        <v>932.59002685546795</v>
      </c>
      <c r="D763" s="11">
        <v>918.219970703125</v>
      </c>
    </row>
    <row r="764" spans="1:4" x14ac:dyDescent="0.25">
      <c r="A764" s="10">
        <v>37637</v>
      </c>
      <c r="B764" s="11">
        <v>918.219970703125</v>
      </c>
      <c r="C764" s="11">
        <v>926.030029296875</v>
      </c>
      <c r="D764" s="11">
        <v>914.59997558593705</v>
      </c>
    </row>
    <row r="765" spans="1:4" x14ac:dyDescent="0.25">
      <c r="A765" s="10">
        <v>37638</v>
      </c>
      <c r="B765" s="11">
        <v>914.59997558593705</v>
      </c>
      <c r="C765" s="11">
        <v>914.59997558593705</v>
      </c>
      <c r="D765" s="11">
        <v>901.780029296875</v>
      </c>
    </row>
    <row r="766" spans="1:4" x14ac:dyDescent="0.25">
      <c r="A766" s="10">
        <v>37642</v>
      </c>
      <c r="B766" s="11">
        <v>901.780029296875</v>
      </c>
      <c r="C766" s="11">
        <v>906</v>
      </c>
      <c r="D766" s="11">
        <v>887.61999511718705</v>
      </c>
    </row>
    <row r="767" spans="1:4" x14ac:dyDescent="0.25">
      <c r="A767" s="10">
        <v>37643</v>
      </c>
      <c r="B767" s="11">
        <v>887.61999511718705</v>
      </c>
      <c r="C767" s="11">
        <v>889.739990234375</v>
      </c>
      <c r="D767" s="11">
        <v>878.35998535156205</v>
      </c>
    </row>
    <row r="768" spans="1:4" x14ac:dyDescent="0.25">
      <c r="A768" s="10">
        <v>37644</v>
      </c>
      <c r="B768" s="11">
        <v>878.35998535156205</v>
      </c>
      <c r="C768" s="11">
        <v>890.25</v>
      </c>
      <c r="D768" s="11">
        <v>887.34002685546795</v>
      </c>
    </row>
    <row r="769" spans="1:4" x14ac:dyDescent="0.25">
      <c r="A769" s="10">
        <v>37645</v>
      </c>
      <c r="B769" s="11">
        <v>887.34002685546795</v>
      </c>
      <c r="C769" s="11">
        <v>887.34002685546795</v>
      </c>
      <c r="D769" s="11">
        <v>861.40002441406205</v>
      </c>
    </row>
    <row r="770" spans="1:4" x14ac:dyDescent="0.25">
      <c r="A770" s="10">
        <v>37648</v>
      </c>
      <c r="B770" s="11">
        <v>861.40002441406205</v>
      </c>
      <c r="C770" s="11">
        <v>863.95001220703102</v>
      </c>
      <c r="D770" s="11">
        <v>847.47998046875</v>
      </c>
    </row>
    <row r="771" spans="1:4" x14ac:dyDescent="0.25">
      <c r="A771" s="10">
        <v>37649</v>
      </c>
      <c r="B771" s="11">
        <v>847.47998046875</v>
      </c>
      <c r="C771" s="11">
        <v>860.760009765625</v>
      </c>
      <c r="D771" s="11">
        <v>858.53997802734295</v>
      </c>
    </row>
    <row r="772" spans="1:4" x14ac:dyDescent="0.25">
      <c r="A772" s="10">
        <v>37650</v>
      </c>
      <c r="B772" s="11">
        <v>858.53997802734295</v>
      </c>
      <c r="C772" s="11">
        <v>868.719970703125</v>
      </c>
      <c r="D772" s="11">
        <v>864.35998535156205</v>
      </c>
    </row>
    <row r="773" spans="1:4" x14ac:dyDescent="0.25">
      <c r="A773" s="10">
        <v>37651</v>
      </c>
      <c r="B773" s="11">
        <v>864.35998535156205</v>
      </c>
      <c r="C773" s="11">
        <v>865.47998046875</v>
      </c>
      <c r="D773" s="11">
        <v>844.60998535156205</v>
      </c>
    </row>
    <row r="774" spans="1:4" x14ac:dyDescent="0.25">
      <c r="A774" s="10">
        <v>37652</v>
      </c>
      <c r="B774" s="11">
        <v>844.60998535156205</v>
      </c>
      <c r="C774" s="11">
        <v>858.33001708984295</v>
      </c>
      <c r="D774" s="11">
        <v>855.70001220703102</v>
      </c>
    </row>
    <row r="775" spans="1:4" x14ac:dyDescent="0.25">
      <c r="A775" s="10">
        <v>37655</v>
      </c>
      <c r="B775" s="11">
        <v>855.70001220703102</v>
      </c>
      <c r="C775" s="11">
        <v>864.64001464843705</v>
      </c>
      <c r="D775" s="11">
        <v>860.32000732421795</v>
      </c>
    </row>
    <row r="776" spans="1:4" x14ac:dyDescent="0.25">
      <c r="A776" s="10">
        <v>37656</v>
      </c>
      <c r="B776" s="11">
        <v>860.32000732421795</v>
      </c>
      <c r="C776" s="11">
        <v>860.32000732421795</v>
      </c>
      <c r="D776" s="11">
        <v>848.20001220703102</v>
      </c>
    </row>
    <row r="777" spans="1:4" x14ac:dyDescent="0.25">
      <c r="A777" s="10">
        <v>37657</v>
      </c>
      <c r="B777" s="11">
        <v>848.20001220703102</v>
      </c>
      <c r="C777" s="11">
        <v>861.63000488281205</v>
      </c>
      <c r="D777" s="11">
        <v>843.59002685546795</v>
      </c>
    </row>
    <row r="778" spans="1:4" x14ac:dyDescent="0.25">
      <c r="A778" s="10">
        <v>37658</v>
      </c>
      <c r="B778" s="11">
        <v>843.59002685546795</v>
      </c>
      <c r="C778" s="11">
        <v>844.22998046875</v>
      </c>
      <c r="D778" s="11">
        <v>838.15002441406205</v>
      </c>
    </row>
    <row r="779" spans="1:4" x14ac:dyDescent="0.25">
      <c r="A779" s="10">
        <v>37659</v>
      </c>
      <c r="B779" s="11">
        <v>838.15002441406205</v>
      </c>
      <c r="C779" s="11">
        <v>845.72998046875</v>
      </c>
      <c r="D779" s="11">
        <v>829.69000244140602</v>
      </c>
    </row>
    <row r="780" spans="1:4" x14ac:dyDescent="0.25">
      <c r="A780" s="10">
        <v>37662</v>
      </c>
      <c r="B780" s="11">
        <v>829.69000244140602</v>
      </c>
      <c r="C780" s="11">
        <v>837.15997314453102</v>
      </c>
      <c r="D780" s="11">
        <v>835.969970703125</v>
      </c>
    </row>
    <row r="781" spans="1:4" x14ac:dyDescent="0.25">
      <c r="A781" s="10">
        <v>37663</v>
      </c>
      <c r="B781" s="11">
        <v>835.969970703125</v>
      </c>
      <c r="C781" s="11">
        <v>843.02001953125</v>
      </c>
      <c r="D781" s="11">
        <v>829.20001220703102</v>
      </c>
    </row>
    <row r="782" spans="1:4" x14ac:dyDescent="0.25">
      <c r="A782" s="10">
        <v>37664</v>
      </c>
      <c r="B782" s="11">
        <v>829.20001220703102</v>
      </c>
      <c r="C782" s="11">
        <v>832.11999511718705</v>
      </c>
      <c r="D782" s="11">
        <v>818.67999267578102</v>
      </c>
    </row>
    <row r="783" spans="1:4" x14ac:dyDescent="0.25">
      <c r="A783" s="10">
        <v>37665</v>
      </c>
      <c r="B783" s="11">
        <v>818.67999267578102</v>
      </c>
      <c r="C783" s="11">
        <v>821.25</v>
      </c>
      <c r="D783" s="11">
        <v>817.36999511718705</v>
      </c>
    </row>
    <row r="784" spans="1:4" x14ac:dyDescent="0.25">
      <c r="A784" s="10">
        <v>37666</v>
      </c>
      <c r="B784" s="11">
        <v>817.36999511718705</v>
      </c>
      <c r="C784" s="11">
        <v>834.89001464843705</v>
      </c>
      <c r="D784" s="11">
        <v>834.89001464843705</v>
      </c>
    </row>
    <row r="785" spans="1:4" x14ac:dyDescent="0.25">
      <c r="A785" s="10">
        <v>37670</v>
      </c>
      <c r="B785" s="11">
        <v>834.89001464843705</v>
      </c>
      <c r="C785" s="11">
        <v>852.86999511718705</v>
      </c>
      <c r="D785" s="11">
        <v>851.16998291015602</v>
      </c>
    </row>
    <row r="786" spans="1:4" x14ac:dyDescent="0.25">
      <c r="A786" s="10">
        <v>37671</v>
      </c>
      <c r="B786" s="11">
        <v>851.16998291015602</v>
      </c>
      <c r="C786" s="11">
        <v>851.16998291015602</v>
      </c>
      <c r="D786" s="11">
        <v>845.13000488281205</v>
      </c>
    </row>
    <row r="787" spans="1:4" x14ac:dyDescent="0.25">
      <c r="A787" s="10">
        <v>37672</v>
      </c>
      <c r="B787" s="11">
        <v>845.13000488281205</v>
      </c>
      <c r="C787" s="11">
        <v>849.36999511718705</v>
      </c>
      <c r="D787" s="11">
        <v>837.09997558593705</v>
      </c>
    </row>
    <row r="788" spans="1:4" x14ac:dyDescent="0.25">
      <c r="A788" s="10">
        <v>37673</v>
      </c>
      <c r="B788" s="11">
        <v>837.09997558593705</v>
      </c>
      <c r="C788" s="11">
        <v>852.280029296875</v>
      </c>
      <c r="D788" s="11">
        <v>848.16998291015602</v>
      </c>
    </row>
    <row r="789" spans="1:4" x14ac:dyDescent="0.25">
      <c r="A789" s="10">
        <v>37676</v>
      </c>
      <c r="B789" s="11">
        <v>848.16998291015602</v>
      </c>
      <c r="C789" s="11">
        <v>848.16998291015602</v>
      </c>
      <c r="D789" s="11">
        <v>832.58001708984295</v>
      </c>
    </row>
    <row r="790" spans="1:4" x14ac:dyDescent="0.25">
      <c r="A790" s="10">
        <v>37677</v>
      </c>
      <c r="B790" s="11">
        <v>832.58001708984295</v>
      </c>
      <c r="C790" s="11">
        <v>839.54998779296795</v>
      </c>
      <c r="D790" s="11">
        <v>838.57000732421795</v>
      </c>
    </row>
    <row r="791" spans="1:4" x14ac:dyDescent="0.25">
      <c r="A791" s="10">
        <v>37678</v>
      </c>
      <c r="B791" s="11">
        <v>838.57000732421795</v>
      </c>
      <c r="C791" s="11">
        <v>840.09997558593705</v>
      </c>
      <c r="D791" s="11">
        <v>827.54998779296795</v>
      </c>
    </row>
    <row r="792" spans="1:4" x14ac:dyDescent="0.25">
      <c r="A792" s="10">
        <v>37679</v>
      </c>
      <c r="B792" s="11">
        <v>827.54998779296795</v>
      </c>
      <c r="C792" s="11">
        <v>842.19000244140602</v>
      </c>
      <c r="D792" s="11">
        <v>837.280029296875</v>
      </c>
    </row>
    <row r="793" spans="1:4" x14ac:dyDescent="0.25">
      <c r="A793" s="10">
        <v>37680</v>
      </c>
      <c r="B793" s="11">
        <v>837.280029296875</v>
      </c>
      <c r="C793" s="11">
        <v>847</v>
      </c>
      <c r="D793" s="11">
        <v>841.15002441406205</v>
      </c>
    </row>
    <row r="794" spans="1:4" x14ac:dyDescent="0.25">
      <c r="A794" s="10">
        <v>37683</v>
      </c>
      <c r="B794" s="11">
        <v>841.15002441406205</v>
      </c>
      <c r="C794" s="11">
        <v>852.34002685546795</v>
      </c>
      <c r="D794" s="11">
        <v>834.80999755859295</v>
      </c>
    </row>
    <row r="795" spans="1:4" x14ac:dyDescent="0.25">
      <c r="A795" s="10">
        <v>37684</v>
      </c>
      <c r="B795" s="11">
        <v>834.80999755859295</v>
      </c>
      <c r="C795" s="11">
        <v>835.42999267578102</v>
      </c>
      <c r="D795" s="11">
        <v>821.989990234375</v>
      </c>
    </row>
    <row r="796" spans="1:4" x14ac:dyDescent="0.25">
      <c r="A796" s="10">
        <v>37685</v>
      </c>
      <c r="B796" s="11">
        <v>821.989990234375</v>
      </c>
      <c r="C796" s="11">
        <v>829.86999511718705</v>
      </c>
      <c r="D796" s="11">
        <v>829.84997558593705</v>
      </c>
    </row>
    <row r="797" spans="1:4" x14ac:dyDescent="0.25">
      <c r="A797" s="10">
        <v>37686</v>
      </c>
      <c r="B797" s="11">
        <v>829.84997558593705</v>
      </c>
      <c r="C797" s="11">
        <v>829.84997558593705</v>
      </c>
      <c r="D797" s="11">
        <v>822.09997558593705</v>
      </c>
    </row>
    <row r="798" spans="1:4" x14ac:dyDescent="0.25">
      <c r="A798" s="10">
        <v>37687</v>
      </c>
      <c r="B798" s="11">
        <v>822.09997558593705</v>
      </c>
      <c r="C798" s="11">
        <v>829.54998779296795</v>
      </c>
      <c r="D798" s="11">
        <v>828.89001464843705</v>
      </c>
    </row>
    <row r="799" spans="1:4" x14ac:dyDescent="0.25">
      <c r="A799" s="10">
        <v>37690</v>
      </c>
      <c r="B799" s="11">
        <v>828.89001464843705</v>
      </c>
      <c r="C799" s="11">
        <v>828.89001464843705</v>
      </c>
      <c r="D799" s="11">
        <v>807.47998046875</v>
      </c>
    </row>
    <row r="800" spans="1:4" x14ac:dyDescent="0.25">
      <c r="A800" s="10">
        <v>37691</v>
      </c>
      <c r="B800" s="11">
        <v>807.47998046875</v>
      </c>
      <c r="C800" s="11">
        <v>814.25</v>
      </c>
      <c r="D800" s="11">
        <v>800.72998046875</v>
      </c>
    </row>
    <row r="801" spans="1:4" x14ac:dyDescent="0.25">
      <c r="A801" s="10">
        <v>37692</v>
      </c>
      <c r="B801" s="11">
        <v>800.72998046875</v>
      </c>
      <c r="C801" s="11">
        <v>804.19000244140602</v>
      </c>
      <c r="D801" s="11">
        <v>804.19000244140602</v>
      </c>
    </row>
    <row r="802" spans="1:4" x14ac:dyDescent="0.25">
      <c r="A802" s="10">
        <v>37693</v>
      </c>
      <c r="B802" s="11">
        <v>804.19000244140602</v>
      </c>
      <c r="C802" s="11">
        <v>832.02001953125</v>
      </c>
      <c r="D802" s="11">
        <v>831.90002441406205</v>
      </c>
    </row>
    <row r="803" spans="1:4" x14ac:dyDescent="0.25">
      <c r="A803" s="10">
        <v>37694</v>
      </c>
      <c r="B803" s="11">
        <v>831.89001464843705</v>
      </c>
      <c r="C803" s="11">
        <v>841.39001464843705</v>
      </c>
      <c r="D803" s="11">
        <v>833.27001953125</v>
      </c>
    </row>
    <row r="804" spans="1:4" x14ac:dyDescent="0.25">
      <c r="A804" s="10">
        <v>37697</v>
      </c>
      <c r="B804" s="11">
        <v>833.27001953125</v>
      </c>
      <c r="C804" s="11">
        <v>862.78997802734295</v>
      </c>
      <c r="D804" s="11">
        <v>862.78997802734295</v>
      </c>
    </row>
    <row r="805" spans="1:4" x14ac:dyDescent="0.25">
      <c r="A805" s="10">
        <v>37698</v>
      </c>
      <c r="B805" s="11">
        <v>862.78997802734295</v>
      </c>
      <c r="C805" s="11">
        <v>866.94000244140602</v>
      </c>
      <c r="D805" s="11">
        <v>866.45001220703102</v>
      </c>
    </row>
    <row r="806" spans="1:4" x14ac:dyDescent="0.25">
      <c r="A806" s="10">
        <v>37699</v>
      </c>
      <c r="B806" s="11">
        <v>866.45001220703102</v>
      </c>
      <c r="C806" s="11">
        <v>874.989990234375</v>
      </c>
      <c r="D806" s="11">
        <v>874.02001953125</v>
      </c>
    </row>
    <row r="807" spans="1:4" x14ac:dyDescent="0.25">
      <c r="A807" s="10">
        <v>37700</v>
      </c>
      <c r="B807" s="11">
        <v>874.02001953125</v>
      </c>
      <c r="C807" s="11">
        <v>879.59997558593705</v>
      </c>
      <c r="D807" s="11">
        <v>875.66998291015602</v>
      </c>
    </row>
    <row r="808" spans="1:4" x14ac:dyDescent="0.25">
      <c r="A808" s="10">
        <v>37701</v>
      </c>
      <c r="B808" s="11">
        <v>875.84002685546795</v>
      </c>
      <c r="C808" s="11">
        <v>895.90002441406205</v>
      </c>
      <c r="D808" s="11">
        <v>895.78997802734295</v>
      </c>
    </row>
    <row r="809" spans="1:4" x14ac:dyDescent="0.25">
      <c r="A809" s="10">
        <v>37704</v>
      </c>
      <c r="B809" s="11">
        <v>895.78997802734295</v>
      </c>
      <c r="C809" s="11">
        <v>895.78997802734295</v>
      </c>
      <c r="D809" s="11">
        <v>864.22998046875</v>
      </c>
    </row>
    <row r="810" spans="1:4" x14ac:dyDescent="0.25">
      <c r="A810" s="10">
        <v>37705</v>
      </c>
      <c r="B810" s="11">
        <v>864.22998046875</v>
      </c>
      <c r="C810" s="11">
        <v>879.86999511718705</v>
      </c>
      <c r="D810" s="11">
        <v>874.739990234375</v>
      </c>
    </row>
    <row r="811" spans="1:4" x14ac:dyDescent="0.25">
      <c r="A811" s="10">
        <v>37706</v>
      </c>
      <c r="B811" s="11">
        <v>874.739990234375</v>
      </c>
      <c r="C811" s="11">
        <v>875.79998779296795</v>
      </c>
      <c r="D811" s="11">
        <v>869.95001220703102</v>
      </c>
    </row>
    <row r="812" spans="1:4" x14ac:dyDescent="0.25">
      <c r="A812" s="10">
        <v>37707</v>
      </c>
      <c r="B812" s="11">
        <v>869.95001220703102</v>
      </c>
      <c r="C812" s="11">
        <v>874.15002441406205</v>
      </c>
      <c r="D812" s="11">
        <v>868.52001953125</v>
      </c>
    </row>
    <row r="813" spans="1:4" x14ac:dyDescent="0.25">
      <c r="A813" s="10">
        <v>37708</v>
      </c>
      <c r="B813" s="11">
        <v>868.52001953125</v>
      </c>
      <c r="C813" s="11">
        <v>869.88000488281205</v>
      </c>
      <c r="D813" s="11">
        <v>863.5</v>
      </c>
    </row>
    <row r="814" spans="1:4" x14ac:dyDescent="0.25">
      <c r="A814" s="10">
        <v>37711</v>
      </c>
      <c r="B814" s="11">
        <v>863.5</v>
      </c>
      <c r="C814" s="11">
        <v>863.5</v>
      </c>
      <c r="D814" s="11">
        <v>848.17999267578102</v>
      </c>
    </row>
    <row r="815" spans="1:4" x14ac:dyDescent="0.25">
      <c r="A815" s="10">
        <v>37712</v>
      </c>
      <c r="B815" s="11">
        <v>848.17999267578102</v>
      </c>
      <c r="C815" s="11">
        <v>861.280029296875</v>
      </c>
      <c r="D815" s="11">
        <v>858.47998046875</v>
      </c>
    </row>
    <row r="816" spans="1:4" x14ac:dyDescent="0.25">
      <c r="A816" s="10">
        <v>37713</v>
      </c>
      <c r="B816" s="11">
        <v>858.47998046875</v>
      </c>
      <c r="C816" s="11">
        <v>884.57000732421795</v>
      </c>
      <c r="D816" s="11">
        <v>880.90002441406205</v>
      </c>
    </row>
    <row r="817" spans="1:4" x14ac:dyDescent="0.25">
      <c r="A817" s="10">
        <v>37714</v>
      </c>
      <c r="B817" s="11">
        <v>880.90002441406205</v>
      </c>
      <c r="C817" s="11">
        <v>885.89001464843705</v>
      </c>
      <c r="D817" s="11">
        <v>876.45001220703102</v>
      </c>
    </row>
    <row r="818" spans="1:4" x14ac:dyDescent="0.25">
      <c r="A818" s="10">
        <v>37715</v>
      </c>
      <c r="B818" s="11">
        <v>876.45001220703102</v>
      </c>
      <c r="C818" s="11">
        <v>882.72998046875</v>
      </c>
      <c r="D818" s="11">
        <v>878.84997558593705</v>
      </c>
    </row>
    <row r="819" spans="1:4" x14ac:dyDescent="0.25">
      <c r="A819" s="10">
        <v>37718</v>
      </c>
      <c r="B819" s="11">
        <v>878.84997558593705</v>
      </c>
      <c r="C819" s="11">
        <v>904.89001464843705</v>
      </c>
      <c r="D819" s="11">
        <v>879.92999267578102</v>
      </c>
    </row>
    <row r="820" spans="1:4" x14ac:dyDescent="0.25">
      <c r="A820" s="10">
        <v>37719</v>
      </c>
      <c r="B820" s="11">
        <v>879.92999267578102</v>
      </c>
      <c r="C820" s="11">
        <v>883.10998535156205</v>
      </c>
      <c r="D820" s="11">
        <v>878.28997802734295</v>
      </c>
    </row>
    <row r="821" spans="1:4" x14ac:dyDescent="0.25">
      <c r="A821" s="10">
        <v>37720</v>
      </c>
      <c r="B821" s="11">
        <v>878.28997802734295</v>
      </c>
      <c r="C821" s="11">
        <v>887.34997558593705</v>
      </c>
      <c r="D821" s="11">
        <v>865.989990234375</v>
      </c>
    </row>
    <row r="822" spans="1:4" x14ac:dyDescent="0.25">
      <c r="A822" s="10">
        <v>37721</v>
      </c>
      <c r="B822" s="11">
        <v>865.989990234375</v>
      </c>
      <c r="C822" s="11">
        <v>871.780029296875</v>
      </c>
      <c r="D822" s="11">
        <v>871.58001708984295</v>
      </c>
    </row>
    <row r="823" spans="1:4" x14ac:dyDescent="0.25">
      <c r="A823" s="10">
        <v>37722</v>
      </c>
      <c r="B823" s="11">
        <v>871.58001708984295</v>
      </c>
      <c r="C823" s="11">
        <v>883.34002685546795</v>
      </c>
      <c r="D823" s="11">
        <v>868.29998779296795</v>
      </c>
    </row>
    <row r="824" spans="1:4" x14ac:dyDescent="0.25">
      <c r="A824" s="10">
        <v>37725</v>
      </c>
      <c r="B824" s="11">
        <v>868.29998779296795</v>
      </c>
      <c r="C824" s="11">
        <v>885.260009765625</v>
      </c>
      <c r="D824" s="11">
        <v>885.22998046875</v>
      </c>
    </row>
    <row r="825" spans="1:4" x14ac:dyDescent="0.25">
      <c r="A825" s="10">
        <v>37726</v>
      </c>
      <c r="B825" s="11">
        <v>885.22998046875</v>
      </c>
      <c r="C825" s="11">
        <v>891.27001953125</v>
      </c>
      <c r="D825" s="11">
        <v>890.80999755859295</v>
      </c>
    </row>
    <row r="826" spans="1:4" x14ac:dyDescent="0.25">
      <c r="A826" s="10">
        <v>37727</v>
      </c>
      <c r="B826" s="11">
        <v>890.80999755859295</v>
      </c>
      <c r="C826" s="11">
        <v>896.77001953125</v>
      </c>
      <c r="D826" s="11">
        <v>879.90997314453102</v>
      </c>
    </row>
    <row r="827" spans="1:4" x14ac:dyDescent="0.25">
      <c r="A827" s="10">
        <v>37728</v>
      </c>
      <c r="B827" s="11">
        <v>879.90997314453102</v>
      </c>
      <c r="C827" s="11">
        <v>893.83001708984295</v>
      </c>
      <c r="D827" s="11">
        <v>893.58001708984295</v>
      </c>
    </row>
    <row r="828" spans="1:4" x14ac:dyDescent="0.25">
      <c r="A828" s="10">
        <v>37732</v>
      </c>
      <c r="B828" s="11">
        <v>893.58001708984295</v>
      </c>
      <c r="C828" s="11">
        <v>898.010009765625</v>
      </c>
      <c r="D828" s="11">
        <v>892.010009765625</v>
      </c>
    </row>
    <row r="829" spans="1:4" x14ac:dyDescent="0.25">
      <c r="A829" s="10">
        <v>37733</v>
      </c>
      <c r="B829" s="11">
        <v>892.010009765625</v>
      </c>
      <c r="C829" s="11">
        <v>911.739990234375</v>
      </c>
      <c r="D829" s="11">
        <v>911.36999511718705</v>
      </c>
    </row>
    <row r="830" spans="1:4" x14ac:dyDescent="0.25">
      <c r="A830" s="10">
        <v>37734</v>
      </c>
      <c r="B830" s="11">
        <v>911.36999511718705</v>
      </c>
      <c r="C830" s="11">
        <v>919.739990234375</v>
      </c>
      <c r="D830" s="11">
        <v>919.02001953125</v>
      </c>
    </row>
    <row r="831" spans="1:4" x14ac:dyDescent="0.25">
      <c r="A831" s="10">
        <v>37735</v>
      </c>
      <c r="B831" s="11">
        <v>919.02001953125</v>
      </c>
      <c r="C831" s="11">
        <v>919.02001953125</v>
      </c>
      <c r="D831" s="11">
        <v>911.42999267578102</v>
      </c>
    </row>
    <row r="832" spans="1:4" x14ac:dyDescent="0.25">
      <c r="A832" s="10">
        <v>37736</v>
      </c>
      <c r="B832" s="11">
        <v>911.42999267578102</v>
      </c>
      <c r="C832" s="11">
        <v>911.42999267578102</v>
      </c>
      <c r="D832" s="11">
        <v>898.80999755859295</v>
      </c>
    </row>
    <row r="833" spans="1:4" x14ac:dyDescent="0.25">
      <c r="A833" s="10">
        <v>37739</v>
      </c>
      <c r="B833" s="11">
        <v>898.80999755859295</v>
      </c>
      <c r="C833" s="11">
        <v>918.15002441406205</v>
      </c>
      <c r="D833" s="11">
        <v>914.84002685546795</v>
      </c>
    </row>
    <row r="834" spans="1:4" x14ac:dyDescent="0.25">
      <c r="A834" s="10">
        <v>37740</v>
      </c>
      <c r="B834" s="11">
        <v>914.84002685546795</v>
      </c>
      <c r="C834" s="11">
        <v>924.239990234375</v>
      </c>
      <c r="D834" s="11">
        <v>917.84002685546795</v>
      </c>
    </row>
    <row r="835" spans="1:4" x14ac:dyDescent="0.25">
      <c r="A835" s="10">
        <v>37741</v>
      </c>
      <c r="B835" s="11">
        <v>917.84002685546795</v>
      </c>
      <c r="C835" s="11">
        <v>922.010009765625</v>
      </c>
      <c r="D835" s="11">
        <v>916.91998291015602</v>
      </c>
    </row>
    <row r="836" spans="1:4" x14ac:dyDescent="0.25">
      <c r="A836" s="10">
        <v>37742</v>
      </c>
      <c r="B836" s="11">
        <v>916.91998291015602</v>
      </c>
      <c r="C836" s="11">
        <v>919.67999267578102</v>
      </c>
      <c r="D836" s="11">
        <v>916.29998779296795</v>
      </c>
    </row>
    <row r="837" spans="1:4" x14ac:dyDescent="0.25">
      <c r="A837" s="10">
        <v>37743</v>
      </c>
      <c r="B837" s="11">
        <v>916.29998779296795</v>
      </c>
      <c r="C837" s="11">
        <v>930.55999755859295</v>
      </c>
      <c r="D837" s="11">
        <v>930.08001708984295</v>
      </c>
    </row>
    <row r="838" spans="1:4" x14ac:dyDescent="0.25">
      <c r="A838" s="10">
        <v>37746</v>
      </c>
      <c r="B838" s="11">
        <v>930.08001708984295</v>
      </c>
      <c r="C838" s="11">
        <v>933.88000488281205</v>
      </c>
      <c r="D838" s="11">
        <v>926.54998779296795</v>
      </c>
    </row>
    <row r="839" spans="1:4" x14ac:dyDescent="0.25">
      <c r="A839" s="10">
        <v>37747</v>
      </c>
      <c r="B839" s="11">
        <v>926.54998779296795</v>
      </c>
      <c r="C839" s="11">
        <v>939.60998535156205</v>
      </c>
      <c r="D839" s="11">
        <v>934.39001464843705</v>
      </c>
    </row>
    <row r="840" spans="1:4" x14ac:dyDescent="0.25">
      <c r="A840" s="10">
        <v>37748</v>
      </c>
      <c r="B840" s="11">
        <v>934.39001464843705</v>
      </c>
      <c r="C840" s="11">
        <v>937.219970703125</v>
      </c>
      <c r="D840" s="11">
        <v>929.61999511718705</v>
      </c>
    </row>
    <row r="841" spans="1:4" x14ac:dyDescent="0.25">
      <c r="A841" s="10">
        <v>37749</v>
      </c>
      <c r="B841" s="11">
        <v>929.61999511718705</v>
      </c>
      <c r="C841" s="11">
        <v>929.61999511718705</v>
      </c>
      <c r="D841" s="11">
        <v>920.27001953125</v>
      </c>
    </row>
    <row r="842" spans="1:4" x14ac:dyDescent="0.25">
      <c r="A842" s="10">
        <v>37750</v>
      </c>
      <c r="B842" s="11">
        <v>920.27001953125</v>
      </c>
      <c r="C842" s="11">
        <v>933.77001953125</v>
      </c>
      <c r="D842" s="11">
        <v>933.40997314453102</v>
      </c>
    </row>
    <row r="843" spans="1:4" x14ac:dyDescent="0.25">
      <c r="A843" s="10">
        <v>37753</v>
      </c>
      <c r="B843" s="11">
        <v>933.40997314453102</v>
      </c>
      <c r="C843" s="11">
        <v>946.84002685546795</v>
      </c>
      <c r="D843" s="11">
        <v>945.10998535156205</v>
      </c>
    </row>
    <row r="844" spans="1:4" x14ac:dyDescent="0.25">
      <c r="A844" s="10">
        <v>37754</v>
      </c>
      <c r="B844" s="11">
        <v>945.10998535156205</v>
      </c>
      <c r="C844" s="11">
        <v>947.510009765625</v>
      </c>
      <c r="D844" s="11">
        <v>942.29998779296795</v>
      </c>
    </row>
    <row r="845" spans="1:4" x14ac:dyDescent="0.25">
      <c r="A845" s="10">
        <v>37755</v>
      </c>
      <c r="B845" s="11">
        <v>942.29998779296795</v>
      </c>
      <c r="C845" s="11">
        <v>947.28997802734295</v>
      </c>
      <c r="D845" s="11">
        <v>939.280029296875</v>
      </c>
    </row>
    <row r="846" spans="1:4" x14ac:dyDescent="0.25">
      <c r="A846" s="10">
        <v>37756</v>
      </c>
      <c r="B846" s="11">
        <v>939.280029296875</v>
      </c>
      <c r="C846" s="11">
        <v>948.22998046875</v>
      </c>
      <c r="D846" s="11">
        <v>946.66998291015602</v>
      </c>
    </row>
    <row r="847" spans="1:4" x14ac:dyDescent="0.25">
      <c r="A847" s="10">
        <v>37757</v>
      </c>
      <c r="B847" s="11">
        <v>946.66998291015602</v>
      </c>
      <c r="C847" s="11">
        <v>948.65002441406205</v>
      </c>
      <c r="D847" s="11">
        <v>944.29998779296795</v>
      </c>
    </row>
    <row r="848" spans="1:4" x14ac:dyDescent="0.25">
      <c r="A848" s="10">
        <v>37760</v>
      </c>
      <c r="B848" s="11">
        <v>944.29998779296795</v>
      </c>
      <c r="C848" s="11">
        <v>944.29998779296795</v>
      </c>
      <c r="D848" s="11">
        <v>920.77001953125</v>
      </c>
    </row>
    <row r="849" spans="1:4" x14ac:dyDescent="0.25">
      <c r="A849" s="10">
        <v>37761</v>
      </c>
      <c r="B849" s="11">
        <v>920.77001953125</v>
      </c>
      <c r="C849" s="11">
        <v>925.34002685546795</v>
      </c>
      <c r="D849" s="11">
        <v>919.72998046875</v>
      </c>
    </row>
    <row r="850" spans="1:4" x14ac:dyDescent="0.25">
      <c r="A850" s="10">
        <v>37762</v>
      </c>
      <c r="B850" s="11">
        <v>919.72998046875</v>
      </c>
      <c r="C850" s="11">
        <v>923.84997558593705</v>
      </c>
      <c r="D850" s="11">
        <v>923.41998291015602</v>
      </c>
    </row>
    <row r="851" spans="1:4" x14ac:dyDescent="0.25">
      <c r="A851" s="10">
        <v>37763</v>
      </c>
      <c r="B851" s="11">
        <v>923.41998291015602</v>
      </c>
      <c r="C851" s="11">
        <v>935.29998779296795</v>
      </c>
      <c r="D851" s="11">
        <v>931.86999511718705</v>
      </c>
    </row>
    <row r="852" spans="1:4" x14ac:dyDescent="0.25">
      <c r="A852" s="10">
        <v>37764</v>
      </c>
      <c r="B852" s="11">
        <v>931.86999511718705</v>
      </c>
      <c r="C852" s="11">
        <v>935.20001220703102</v>
      </c>
      <c r="D852" s="11">
        <v>933.219970703125</v>
      </c>
    </row>
    <row r="853" spans="1:4" x14ac:dyDescent="0.25">
      <c r="A853" s="10">
        <v>37768</v>
      </c>
      <c r="B853" s="11">
        <v>933.219970703125</v>
      </c>
      <c r="C853" s="11">
        <v>952.760009765625</v>
      </c>
      <c r="D853" s="11">
        <v>951.47998046875</v>
      </c>
    </row>
    <row r="854" spans="1:4" x14ac:dyDescent="0.25">
      <c r="A854" s="10">
        <v>37769</v>
      </c>
      <c r="B854" s="11">
        <v>951.47998046875</v>
      </c>
      <c r="C854" s="11">
        <v>959.39001464843705</v>
      </c>
      <c r="D854" s="11">
        <v>953.219970703125</v>
      </c>
    </row>
    <row r="855" spans="1:4" x14ac:dyDescent="0.25">
      <c r="A855" s="10">
        <v>37770</v>
      </c>
      <c r="B855" s="11">
        <v>953.219970703125</v>
      </c>
      <c r="C855" s="11">
        <v>962.08001708984295</v>
      </c>
      <c r="D855" s="11">
        <v>949.64001464843705</v>
      </c>
    </row>
    <row r="856" spans="1:4" x14ac:dyDescent="0.25">
      <c r="A856" s="10">
        <v>37771</v>
      </c>
      <c r="B856" s="11">
        <v>949.64001464843705</v>
      </c>
      <c r="C856" s="11">
        <v>965.38000488281205</v>
      </c>
      <c r="D856" s="11">
        <v>963.59002685546795</v>
      </c>
    </row>
    <row r="857" spans="1:4" x14ac:dyDescent="0.25">
      <c r="A857" s="10">
        <v>37774</v>
      </c>
      <c r="B857" s="11">
        <v>963.59002685546795</v>
      </c>
      <c r="C857" s="11">
        <v>979.10998535156205</v>
      </c>
      <c r="D857" s="11">
        <v>967</v>
      </c>
    </row>
    <row r="858" spans="1:4" x14ac:dyDescent="0.25">
      <c r="A858" s="10">
        <v>37775</v>
      </c>
      <c r="B858" s="11">
        <v>967</v>
      </c>
      <c r="C858" s="11">
        <v>973.02001953125</v>
      </c>
      <c r="D858" s="11">
        <v>971.55999755859295</v>
      </c>
    </row>
    <row r="859" spans="1:4" x14ac:dyDescent="0.25">
      <c r="A859" s="10">
        <v>37776</v>
      </c>
      <c r="B859" s="11">
        <v>971.55999755859295</v>
      </c>
      <c r="C859" s="11">
        <v>987.84997558593705</v>
      </c>
      <c r="D859" s="11">
        <v>986.239990234375</v>
      </c>
    </row>
    <row r="860" spans="1:4" x14ac:dyDescent="0.25">
      <c r="A860" s="10">
        <v>37777</v>
      </c>
      <c r="B860" s="11">
        <v>986.239990234375</v>
      </c>
      <c r="C860" s="11">
        <v>990.14001464843705</v>
      </c>
      <c r="D860" s="11">
        <v>990.14001464843705</v>
      </c>
    </row>
    <row r="861" spans="1:4" x14ac:dyDescent="0.25">
      <c r="A861" s="10">
        <v>37778</v>
      </c>
      <c r="B861" s="11">
        <v>990.14001464843705</v>
      </c>
      <c r="C861" s="11">
        <v>1007.6900024414</v>
      </c>
      <c r="D861" s="11">
        <v>987.760009765625</v>
      </c>
    </row>
    <row r="862" spans="1:4" x14ac:dyDescent="0.25">
      <c r="A862" s="10">
        <v>37781</v>
      </c>
      <c r="B862" s="11">
        <v>987.760009765625</v>
      </c>
      <c r="C862" s="11">
        <v>987.760009765625</v>
      </c>
      <c r="D862" s="11">
        <v>975.92999267578102</v>
      </c>
    </row>
    <row r="863" spans="1:4" x14ac:dyDescent="0.25">
      <c r="A863" s="10">
        <v>37782</v>
      </c>
      <c r="B863" s="11">
        <v>975.92999267578102</v>
      </c>
      <c r="C863" s="11">
        <v>984.84002685546795</v>
      </c>
      <c r="D863" s="11">
        <v>984.84002685546795</v>
      </c>
    </row>
    <row r="864" spans="1:4" x14ac:dyDescent="0.25">
      <c r="A864" s="10">
        <v>37783</v>
      </c>
      <c r="B864" s="11">
        <v>984.84002685546795</v>
      </c>
      <c r="C864" s="11">
        <v>997.47998046875</v>
      </c>
      <c r="D864" s="11">
        <v>997.47998046875</v>
      </c>
    </row>
    <row r="865" spans="1:4" x14ac:dyDescent="0.25">
      <c r="A865" s="10">
        <v>37784</v>
      </c>
      <c r="B865" s="11">
        <v>997.47998046875</v>
      </c>
      <c r="C865" s="11">
        <v>1002.73999023437</v>
      </c>
      <c r="D865" s="11">
        <v>998.510009765625</v>
      </c>
    </row>
    <row r="866" spans="1:4" x14ac:dyDescent="0.25">
      <c r="A866" s="10">
        <v>37785</v>
      </c>
      <c r="B866" s="11">
        <v>998.510009765625</v>
      </c>
      <c r="C866" s="11">
        <v>1000.91998291015</v>
      </c>
      <c r="D866" s="11">
        <v>988.60998535156205</v>
      </c>
    </row>
    <row r="867" spans="1:4" x14ac:dyDescent="0.25">
      <c r="A867" s="10">
        <v>37788</v>
      </c>
      <c r="B867" s="11">
        <v>988.60998535156205</v>
      </c>
      <c r="C867" s="11">
        <v>1010.85998535156</v>
      </c>
      <c r="D867" s="11">
        <v>1010.73999023437</v>
      </c>
    </row>
    <row r="868" spans="1:4" x14ac:dyDescent="0.25">
      <c r="A868" s="10">
        <v>37789</v>
      </c>
      <c r="B868" s="11">
        <v>1010.73999023437</v>
      </c>
      <c r="C868" s="11">
        <v>1015.33001708984</v>
      </c>
      <c r="D868" s="11">
        <v>1011.65997314453</v>
      </c>
    </row>
    <row r="869" spans="1:4" x14ac:dyDescent="0.25">
      <c r="A869" s="10">
        <v>37790</v>
      </c>
      <c r="B869" s="11">
        <v>1011.65997314453</v>
      </c>
      <c r="C869" s="11">
        <v>1015.11999511718</v>
      </c>
      <c r="D869" s="11">
        <v>1010.09002685546</v>
      </c>
    </row>
    <row r="870" spans="1:4" x14ac:dyDescent="0.25">
      <c r="A870" s="10">
        <v>37791</v>
      </c>
      <c r="B870" s="11">
        <v>1010.09002685546</v>
      </c>
      <c r="C870" s="11">
        <v>1011.21997070312</v>
      </c>
      <c r="D870" s="11">
        <v>994.70001220703102</v>
      </c>
    </row>
    <row r="871" spans="1:4" x14ac:dyDescent="0.25">
      <c r="A871" s="10">
        <v>37792</v>
      </c>
      <c r="B871" s="11">
        <v>994.70001220703102</v>
      </c>
      <c r="C871" s="11">
        <v>1002.09002685546</v>
      </c>
      <c r="D871" s="11">
        <v>995.69000244140602</v>
      </c>
    </row>
    <row r="872" spans="1:4" x14ac:dyDescent="0.25">
      <c r="A872" s="10">
        <v>37795</v>
      </c>
      <c r="B872" s="11">
        <v>995.69000244140602</v>
      </c>
      <c r="C872" s="11">
        <v>995.69000244140602</v>
      </c>
      <c r="D872" s="11">
        <v>981.64001464843705</v>
      </c>
    </row>
    <row r="873" spans="1:4" x14ac:dyDescent="0.25">
      <c r="A873" s="10">
        <v>37796</v>
      </c>
      <c r="B873" s="11">
        <v>981.64001464843705</v>
      </c>
      <c r="C873" s="11">
        <v>987.84002685546795</v>
      </c>
      <c r="D873" s="11">
        <v>983.45001220703102</v>
      </c>
    </row>
    <row r="874" spans="1:4" x14ac:dyDescent="0.25">
      <c r="A874" s="10">
        <v>37797</v>
      </c>
      <c r="B874" s="11">
        <v>983.45001220703102</v>
      </c>
      <c r="C874" s="11">
        <v>991.64001464843705</v>
      </c>
      <c r="D874" s="11">
        <v>975.32000732421795</v>
      </c>
    </row>
    <row r="875" spans="1:4" x14ac:dyDescent="0.25">
      <c r="A875" s="10">
        <v>37798</v>
      </c>
      <c r="B875" s="11">
        <v>975.32000732421795</v>
      </c>
      <c r="C875" s="11">
        <v>986.530029296875</v>
      </c>
      <c r="D875" s="11">
        <v>985.82000732421795</v>
      </c>
    </row>
    <row r="876" spans="1:4" x14ac:dyDescent="0.25">
      <c r="A876" s="10">
        <v>37799</v>
      </c>
      <c r="B876" s="11">
        <v>985.82000732421795</v>
      </c>
      <c r="C876" s="11">
        <v>988.88000488281205</v>
      </c>
      <c r="D876" s="11">
        <v>976.219970703125</v>
      </c>
    </row>
    <row r="877" spans="1:4" x14ac:dyDescent="0.25">
      <c r="A877" s="10">
        <v>37802</v>
      </c>
      <c r="B877" s="11">
        <v>976.219970703125</v>
      </c>
      <c r="C877" s="11">
        <v>983.60998535156205</v>
      </c>
      <c r="D877" s="11">
        <v>974.5</v>
      </c>
    </row>
    <row r="878" spans="1:4" x14ac:dyDescent="0.25">
      <c r="A878" s="10">
        <v>37803</v>
      </c>
      <c r="B878" s="11">
        <v>974.5</v>
      </c>
      <c r="C878" s="11">
        <v>983.260009765625</v>
      </c>
      <c r="D878" s="11">
        <v>982.32000732421795</v>
      </c>
    </row>
    <row r="879" spans="1:4" x14ac:dyDescent="0.25">
      <c r="A879" s="10">
        <v>37804</v>
      </c>
      <c r="B879" s="11">
        <v>982.32000732421795</v>
      </c>
      <c r="C879" s="11">
        <v>993.780029296875</v>
      </c>
      <c r="D879" s="11">
        <v>993.75</v>
      </c>
    </row>
    <row r="880" spans="1:4" x14ac:dyDescent="0.25">
      <c r="A880" s="10">
        <v>37805</v>
      </c>
      <c r="B880" s="11">
        <v>993.75</v>
      </c>
      <c r="C880" s="11">
        <v>995</v>
      </c>
      <c r="D880" s="11">
        <v>985.70001220703102</v>
      </c>
    </row>
    <row r="881" spans="1:4" x14ac:dyDescent="0.25">
      <c r="A881" s="10">
        <v>37809</v>
      </c>
      <c r="B881" s="11">
        <v>985.70001220703102</v>
      </c>
      <c r="C881" s="11">
        <v>1005.55999755859</v>
      </c>
      <c r="D881" s="11">
        <v>1004.41998291015</v>
      </c>
    </row>
    <row r="882" spans="1:4" x14ac:dyDescent="0.25">
      <c r="A882" s="10">
        <v>37810</v>
      </c>
      <c r="B882" s="11">
        <v>1004.41998291015</v>
      </c>
      <c r="C882" s="11">
        <v>1008.91998291015</v>
      </c>
      <c r="D882" s="11">
        <v>1007.84002685546</v>
      </c>
    </row>
    <row r="883" spans="1:4" x14ac:dyDescent="0.25">
      <c r="A883" s="10">
        <v>37811</v>
      </c>
      <c r="B883" s="11">
        <v>1007.84002685546</v>
      </c>
      <c r="C883" s="11">
        <v>1010.42999267578</v>
      </c>
      <c r="D883" s="11">
        <v>1002.21002197265</v>
      </c>
    </row>
    <row r="884" spans="1:4" x14ac:dyDescent="0.25">
      <c r="A884" s="10">
        <v>37812</v>
      </c>
      <c r="B884" s="11">
        <v>1002.21002197265</v>
      </c>
      <c r="C884" s="11">
        <v>1002.21002197265</v>
      </c>
      <c r="D884" s="11">
        <v>988.70001220703102</v>
      </c>
    </row>
    <row r="885" spans="1:4" x14ac:dyDescent="0.25">
      <c r="A885" s="10">
        <v>37813</v>
      </c>
      <c r="B885" s="11">
        <v>988.70001220703102</v>
      </c>
      <c r="C885" s="11">
        <v>1000.85998535156</v>
      </c>
      <c r="D885" s="11">
        <v>998.14001464843705</v>
      </c>
    </row>
    <row r="886" spans="1:4" x14ac:dyDescent="0.25">
      <c r="A886" s="10">
        <v>37816</v>
      </c>
      <c r="B886" s="11">
        <v>998.14001464843705</v>
      </c>
      <c r="C886" s="11">
        <v>1015.40997314453</v>
      </c>
      <c r="D886" s="11">
        <v>1003.85998535156</v>
      </c>
    </row>
    <row r="887" spans="1:4" x14ac:dyDescent="0.25">
      <c r="A887" s="10">
        <v>37817</v>
      </c>
      <c r="B887" s="11">
        <v>1003.85998535156</v>
      </c>
      <c r="C887" s="11">
        <v>1009.60998535156</v>
      </c>
      <c r="D887" s="11">
        <v>1000.41998291015</v>
      </c>
    </row>
    <row r="888" spans="1:4" x14ac:dyDescent="0.25">
      <c r="A888" s="10">
        <v>37818</v>
      </c>
      <c r="B888" s="11">
        <v>1000.41998291015</v>
      </c>
      <c r="C888" s="11">
        <v>1003.46997070312</v>
      </c>
      <c r="D888" s="11">
        <v>994.09002685546795</v>
      </c>
    </row>
    <row r="889" spans="1:4" x14ac:dyDescent="0.25">
      <c r="A889" s="10">
        <v>37819</v>
      </c>
      <c r="B889" s="11">
        <v>994</v>
      </c>
      <c r="C889" s="11">
        <v>994</v>
      </c>
      <c r="D889" s="11">
        <v>981.72998046875</v>
      </c>
    </row>
    <row r="890" spans="1:4" x14ac:dyDescent="0.25">
      <c r="A890" s="10">
        <v>37820</v>
      </c>
      <c r="B890" s="11">
        <v>981.72998046875</v>
      </c>
      <c r="C890" s="11">
        <v>994.25</v>
      </c>
      <c r="D890" s="11">
        <v>993.32000732421795</v>
      </c>
    </row>
    <row r="891" spans="1:4" x14ac:dyDescent="0.25">
      <c r="A891" s="10">
        <v>37823</v>
      </c>
      <c r="B891" s="11">
        <v>993.32000732421795</v>
      </c>
      <c r="C891" s="11">
        <v>993.32000732421795</v>
      </c>
      <c r="D891" s="11">
        <v>978.79998779296795</v>
      </c>
    </row>
    <row r="892" spans="1:4" x14ac:dyDescent="0.25">
      <c r="A892" s="10">
        <v>37824</v>
      </c>
      <c r="B892" s="11">
        <v>978.79998779296795</v>
      </c>
      <c r="C892" s="11">
        <v>990.28997802734295</v>
      </c>
      <c r="D892" s="11">
        <v>988.10998535156205</v>
      </c>
    </row>
    <row r="893" spans="1:4" x14ac:dyDescent="0.25">
      <c r="A893" s="10">
        <v>37825</v>
      </c>
      <c r="B893" s="11">
        <v>988.10998535156205</v>
      </c>
      <c r="C893" s="11">
        <v>989.85998535156205</v>
      </c>
      <c r="D893" s="11">
        <v>988.60998535156205</v>
      </c>
    </row>
    <row r="894" spans="1:4" x14ac:dyDescent="0.25">
      <c r="A894" s="10">
        <v>37826</v>
      </c>
      <c r="B894" s="11">
        <v>988.60998535156205</v>
      </c>
      <c r="C894" s="11">
        <v>998.89001464843705</v>
      </c>
      <c r="D894" s="11">
        <v>981.59997558593705</v>
      </c>
    </row>
    <row r="895" spans="1:4" x14ac:dyDescent="0.25">
      <c r="A895" s="10">
        <v>37827</v>
      </c>
      <c r="B895" s="11">
        <v>981.59997558593705</v>
      </c>
      <c r="C895" s="11">
        <v>998.71002197265602</v>
      </c>
      <c r="D895" s="11">
        <v>998.67999267578102</v>
      </c>
    </row>
    <row r="896" spans="1:4" x14ac:dyDescent="0.25">
      <c r="A896" s="10">
        <v>37830</v>
      </c>
      <c r="B896" s="11">
        <v>998.67999267578102</v>
      </c>
      <c r="C896" s="11">
        <v>1000.67999267578</v>
      </c>
      <c r="D896" s="11">
        <v>996.52001953125</v>
      </c>
    </row>
    <row r="897" spans="1:4" x14ac:dyDescent="0.25">
      <c r="A897" s="10">
        <v>37831</v>
      </c>
      <c r="B897" s="11">
        <v>996.52001953125</v>
      </c>
      <c r="C897" s="11">
        <v>998.64001464843705</v>
      </c>
      <c r="D897" s="11">
        <v>989.280029296875</v>
      </c>
    </row>
    <row r="898" spans="1:4" x14ac:dyDescent="0.25">
      <c r="A898" s="10">
        <v>37832</v>
      </c>
      <c r="B898" s="11">
        <v>989.280029296875</v>
      </c>
      <c r="C898" s="11">
        <v>992.61999511718705</v>
      </c>
      <c r="D898" s="11">
        <v>987.489990234375</v>
      </c>
    </row>
    <row r="899" spans="1:4" x14ac:dyDescent="0.25">
      <c r="A899" s="10">
        <v>37833</v>
      </c>
      <c r="B899" s="11">
        <v>987.489990234375</v>
      </c>
      <c r="C899" s="11">
        <v>1004.59002685546</v>
      </c>
      <c r="D899" s="11">
        <v>990.30999755859295</v>
      </c>
    </row>
    <row r="900" spans="1:4" x14ac:dyDescent="0.25">
      <c r="A900" s="10">
        <v>37834</v>
      </c>
      <c r="B900" s="11">
        <v>990.30999755859295</v>
      </c>
      <c r="C900" s="11">
        <v>990.30999755859295</v>
      </c>
      <c r="D900" s="11">
        <v>980.15002441406205</v>
      </c>
    </row>
    <row r="901" spans="1:4" x14ac:dyDescent="0.25">
      <c r="A901" s="10">
        <v>37837</v>
      </c>
      <c r="B901" s="11">
        <v>980.15002441406205</v>
      </c>
      <c r="C901" s="11">
        <v>985.75</v>
      </c>
      <c r="D901" s="11">
        <v>982.82000732421795</v>
      </c>
    </row>
    <row r="902" spans="1:4" x14ac:dyDescent="0.25">
      <c r="A902" s="10">
        <v>37838</v>
      </c>
      <c r="B902" s="11">
        <v>982.82000732421795</v>
      </c>
      <c r="C902" s="11">
        <v>982.82000732421795</v>
      </c>
      <c r="D902" s="11">
        <v>965.46002197265602</v>
      </c>
    </row>
    <row r="903" spans="1:4" x14ac:dyDescent="0.25">
      <c r="A903" s="10">
        <v>37839</v>
      </c>
      <c r="B903" s="11">
        <v>965.46002197265602</v>
      </c>
      <c r="C903" s="11">
        <v>975.739990234375</v>
      </c>
      <c r="D903" s="11">
        <v>967.08001708984295</v>
      </c>
    </row>
    <row r="904" spans="1:4" x14ac:dyDescent="0.25">
      <c r="A904" s="10">
        <v>37840</v>
      </c>
      <c r="B904" s="11">
        <v>967.08001708984295</v>
      </c>
      <c r="C904" s="11">
        <v>974.89001464843705</v>
      </c>
      <c r="D904" s="11">
        <v>974.11999511718705</v>
      </c>
    </row>
    <row r="905" spans="1:4" x14ac:dyDescent="0.25">
      <c r="A905" s="10">
        <v>37841</v>
      </c>
      <c r="B905" s="11">
        <v>974.11999511718705</v>
      </c>
      <c r="C905" s="11">
        <v>980.57000732421795</v>
      </c>
      <c r="D905" s="11">
        <v>977.59002685546795</v>
      </c>
    </row>
    <row r="906" spans="1:4" x14ac:dyDescent="0.25">
      <c r="A906" s="10">
        <v>37844</v>
      </c>
      <c r="B906" s="11">
        <v>977.59002685546795</v>
      </c>
      <c r="C906" s="11">
        <v>985.46002197265602</v>
      </c>
      <c r="D906" s="11">
        <v>980.59002685546795</v>
      </c>
    </row>
    <row r="907" spans="1:4" x14ac:dyDescent="0.25">
      <c r="A907" s="10">
        <v>37845</v>
      </c>
      <c r="B907" s="11">
        <v>980.59002685546795</v>
      </c>
      <c r="C907" s="11">
        <v>990.40997314453102</v>
      </c>
      <c r="D907" s="11">
        <v>990.34997558593705</v>
      </c>
    </row>
    <row r="908" spans="1:4" x14ac:dyDescent="0.25">
      <c r="A908" s="10">
        <v>37846</v>
      </c>
      <c r="B908" s="11">
        <v>990.34997558593705</v>
      </c>
      <c r="C908" s="11">
        <v>992.5</v>
      </c>
      <c r="D908" s="11">
        <v>984.030029296875</v>
      </c>
    </row>
    <row r="909" spans="1:4" x14ac:dyDescent="0.25">
      <c r="A909" s="10">
        <v>37847</v>
      </c>
      <c r="B909" s="11">
        <v>984.030029296875</v>
      </c>
      <c r="C909" s="11">
        <v>991.90997314453102</v>
      </c>
      <c r="D909" s="11">
        <v>990.510009765625</v>
      </c>
    </row>
    <row r="910" spans="1:4" x14ac:dyDescent="0.25">
      <c r="A910" s="10">
        <v>37848</v>
      </c>
      <c r="B910" s="11">
        <v>990.510009765625</v>
      </c>
      <c r="C910" s="11">
        <v>992.39001464843705</v>
      </c>
      <c r="D910" s="11">
        <v>990.66998291015602</v>
      </c>
    </row>
    <row r="911" spans="1:4" x14ac:dyDescent="0.25">
      <c r="A911" s="10">
        <v>37851</v>
      </c>
      <c r="B911" s="11">
        <v>990.66998291015602</v>
      </c>
      <c r="C911" s="11">
        <v>1000.34997558593</v>
      </c>
      <c r="D911" s="11">
        <v>999.739990234375</v>
      </c>
    </row>
    <row r="912" spans="1:4" x14ac:dyDescent="0.25">
      <c r="A912" s="10">
        <v>37852</v>
      </c>
      <c r="B912" s="11">
        <v>999.739990234375</v>
      </c>
      <c r="C912" s="11">
        <v>1003.29998779296</v>
      </c>
      <c r="D912" s="11">
        <v>1002.34997558593</v>
      </c>
    </row>
    <row r="913" spans="1:4" x14ac:dyDescent="0.25">
      <c r="A913" s="10">
        <v>37853</v>
      </c>
      <c r="B913" s="11">
        <v>1002.34997558593</v>
      </c>
      <c r="C913" s="11">
        <v>1003.53997802734</v>
      </c>
      <c r="D913" s="11">
        <v>1000.29998779296</v>
      </c>
    </row>
    <row r="914" spans="1:4" x14ac:dyDescent="0.25">
      <c r="A914" s="10">
        <v>37854</v>
      </c>
      <c r="B914" s="11">
        <v>1000.29998779296</v>
      </c>
      <c r="C914" s="11">
        <v>1009.53002929687</v>
      </c>
      <c r="D914" s="11">
        <v>1003.27001953125</v>
      </c>
    </row>
    <row r="915" spans="1:4" x14ac:dyDescent="0.25">
      <c r="A915" s="10">
        <v>37855</v>
      </c>
      <c r="B915" s="11">
        <v>1003.27001953125</v>
      </c>
      <c r="C915" s="11">
        <v>1011.01000976562</v>
      </c>
      <c r="D915" s="11">
        <v>993.05999755859295</v>
      </c>
    </row>
    <row r="916" spans="1:4" x14ac:dyDescent="0.25">
      <c r="A916" s="10">
        <v>37858</v>
      </c>
      <c r="B916" s="11">
        <v>993.05999755859295</v>
      </c>
      <c r="C916" s="11">
        <v>993.71002197265602</v>
      </c>
      <c r="D916" s="11">
        <v>993.71002197265602</v>
      </c>
    </row>
    <row r="917" spans="1:4" x14ac:dyDescent="0.25">
      <c r="A917" s="10">
        <v>37859</v>
      </c>
      <c r="B917" s="11">
        <v>993.71002197265602</v>
      </c>
      <c r="C917" s="11">
        <v>997.92999267578102</v>
      </c>
      <c r="D917" s="11">
        <v>996.72998046875</v>
      </c>
    </row>
    <row r="918" spans="1:4" x14ac:dyDescent="0.25">
      <c r="A918" s="10">
        <v>37860</v>
      </c>
      <c r="B918" s="11">
        <v>996.72998046875</v>
      </c>
      <c r="C918" s="11">
        <v>998.04998779296795</v>
      </c>
      <c r="D918" s="11">
        <v>996.78997802734295</v>
      </c>
    </row>
    <row r="919" spans="1:4" x14ac:dyDescent="0.25">
      <c r="A919" s="10">
        <v>37861</v>
      </c>
      <c r="B919" s="11">
        <v>996.78997802734295</v>
      </c>
      <c r="C919" s="11">
        <v>1004.11999511718</v>
      </c>
      <c r="D919" s="11">
        <v>1002.84002685546</v>
      </c>
    </row>
    <row r="920" spans="1:4" x14ac:dyDescent="0.25">
      <c r="A920" s="10">
        <v>37862</v>
      </c>
      <c r="B920" s="11">
        <v>1002.84002685546</v>
      </c>
      <c r="C920" s="11">
        <v>1008.84997558593</v>
      </c>
      <c r="D920" s="11">
        <v>1008.01000976562</v>
      </c>
    </row>
    <row r="921" spans="1:4" x14ac:dyDescent="0.25">
      <c r="A921" s="10">
        <v>37866</v>
      </c>
      <c r="B921" s="11">
        <v>1008.01000976562</v>
      </c>
      <c r="C921" s="11">
        <v>1022.59002685546</v>
      </c>
      <c r="D921" s="11">
        <v>1021.98999023437</v>
      </c>
    </row>
    <row r="922" spans="1:4" x14ac:dyDescent="0.25">
      <c r="A922" s="10">
        <v>37867</v>
      </c>
      <c r="B922" s="11">
        <v>1021.98999023437</v>
      </c>
      <c r="C922" s="11">
        <v>1029.33996582031</v>
      </c>
      <c r="D922" s="11">
        <v>1026.27001953125</v>
      </c>
    </row>
    <row r="923" spans="1:4" x14ac:dyDescent="0.25">
      <c r="A923" s="10">
        <v>37868</v>
      </c>
      <c r="B923" s="11">
        <v>1026.27001953125</v>
      </c>
      <c r="C923" s="11">
        <v>1029.17004394531</v>
      </c>
      <c r="D923" s="11">
        <v>1027.96997070312</v>
      </c>
    </row>
    <row r="924" spans="1:4" x14ac:dyDescent="0.25">
      <c r="A924" s="10">
        <v>37869</v>
      </c>
      <c r="B924" s="11">
        <v>1027.96997070312</v>
      </c>
      <c r="C924" s="11">
        <v>1029.2099609375</v>
      </c>
      <c r="D924" s="11">
        <v>1021.39001464843</v>
      </c>
    </row>
    <row r="925" spans="1:4" x14ac:dyDescent="0.25">
      <c r="A925" s="10">
        <v>37872</v>
      </c>
      <c r="B925" s="11">
        <v>1021.39001464843</v>
      </c>
      <c r="C925" s="11">
        <v>1032.41003417968</v>
      </c>
      <c r="D925" s="11">
        <v>1031.64001464843</v>
      </c>
    </row>
    <row r="926" spans="1:4" x14ac:dyDescent="0.25">
      <c r="A926" s="10">
        <v>37873</v>
      </c>
      <c r="B926" s="11">
        <v>1031.64001464843</v>
      </c>
      <c r="C926" s="11">
        <v>1031.64001464843</v>
      </c>
      <c r="D926" s="11">
        <v>1023.16998291015</v>
      </c>
    </row>
    <row r="927" spans="1:4" x14ac:dyDescent="0.25">
      <c r="A927" s="10">
        <v>37874</v>
      </c>
      <c r="B927" s="11">
        <v>1023.16998291015</v>
      </c>
      <c r="C927" s="11">
        <v>1023.16998291015</v>
      </c>
      <c r="D927" s="11">
        <v>1010.91998291015</v>
      </c>
    </row>
    <row r="928" spans="1:4" x14ac:dyDescent="0.25">
      <c r="A928" s="10">
        <v>37875</v>
      </c>
      <c r="B928" s="11">
        <v>1010.91998291015</v>
      </c>
      <c r="C928" s="11">
        <v>1020.88000488281</v>
      </c>
      <c r="D928" s="11">
        <v>1016.41998291015</v>
      </c>
    </row>
    <row r="929" spans="1:4" x14ac:dyDescent="0.25">
      <c r="A929" s="10">
        <v>37876</v>
      </c>
      <c r="B929" s="11">
        <v>1016.41998291015</v>
      </c>
      <c r="C929" s="11">
        <v>1019.65002441406</v>
      </c>
      <c r="D929" s="11">
        <v>1018.63000488281</v>
      </c>
    </row>
    <row r="930" spans="1:4" x14ac:dyDescent="0.25">
      <c r="A930" s="10">
        <v>37879</v>
      </c>
      <c r="B930" s="11">
        <v>1018.63000488281</v>
      </c>
      <c r="C930" s="11">
        <v>1019.78997802734</v>
      </c>
      <c r="D930" s="11">
        <v>1014.80999755859</v>
      </c>
    </row>
    <row r="931" spans="1:4" x14ac:dyDescent="0.25">
      <c r="A931" s="10">
        <v>37880</v>
      </c>
      <c r="B931" s="11">
        <v>1014.80999755859</v>
      </c>
      <c r="C931" s="11">
        <v>1029.66003417968</v>
      </c>
      <c r="D931" s="11">
        <v>1029.31994628906</v>
      </c>
    </row>
    <row r="932" spans="1:4" x14ac:dyDescent="0.25">
      <c r="A932" s="10">
        <v>37881</v>
      </c>
      <c r="B932" s="11">
        <v>1029.31994628906</v>
      </c>
      <c r="C932" s="11">
        <v>1031.33996582031</v>
      </c>
      <c r="D932" s="11">
        <v>1025.96997070312</v>
      </c>
    </row>
    <row r="933" spans="1:4" x14ac:dyDescent="0.25">
      <c r="A933" s="10">
        <v>37882</v>
      </c>
      <c r="B933" s="11">
        <v>1025.96997070312</v>
      </c>
      <c r="C933" s="11">
        <v>1040.16003417968</v>
      </c>
      <c r="D933" s="11">
        <v>1039.57995605468</v>
      </c>
    </row>
    <row r="934" spans="1:4" x14ac:dyDescent="0.25">
      <c r="A934" s="10">
        <v>37883</v>
      </c>
      <c r="B934" s="11">
        <v>1039.57995605468</v>
      </c>
      <c r="C934" s="11">
        <v>1040.2900390625</v>
      </c>
      <c r="D934" s="11">
        <v>1036.30004882812</v>
      </c>
    </row>
    <row r="935" spans="1:4" x14ac:dyDescent="0.25">
      <c r="A935" s="10">
        <v>37886</v>
      </c>
      <c r="B935" s="11">
        <v>1036.30004882812</v>
      </c>
      <c r="C935" s="11">
        <v>1036.30004882812</v>
      </c>
      <c r="D935" s="11">
        <v>1022.82000732421</v>
      </c>
    </row>
    <row r="936" spans="1:4" x14ac:dyDescent="0.25">
      <c r="A936" s="10">
        <v>37887</v>
      </c>
      <c r="B936" s="11">
        <v>1022.82000732421</v>
      </c>
      <c r="C936" s="11">
        <v>1030.11999511718</v>
      </c>
      <c r="D936" s="11">
        <v>1029.03002929687</v>
      </c>
    </row>
    <row r="937" spans="1:4" x14ac:dyDescent="0.25">
      <c r="A937" s="10">
        <v>37888</v>
      </c>
      <c r="B937" s="11">
        <v>1029.03002929687</v>
      </c>
      <c r="C937" s="11">
        <v>1029.82995605468</v>
      </c>
      <c r="D937" s="11">
        <v>1009.38000488281</v>
      </c>
    </row>
    <row r="938" spans="1:4" x14ac:dyDescent="0.25">
      <c r="A938" s="10">
        <v>37889</v>
      </c>
      <c r="B938" s="11">
        <v>1009.38000488281</v>
      </c>
      <c r="C938" s="11">
        <v>1015.96997070312</v>
      </c>
      <c r="D938" s="11">
        <v>1003.27001953125</v>
      </c>
    </row>
    <row r="939" spans="1:4" x14ac:dyDescent="0.25">
      <c r="A939" s="10">
        <v>37890</v>
      </c>
      <c r="B939" s="11">
        <v>1003.27001953125</v>
      </c>
      <c r="C939" s="11">
        <v>1003.45001220703</v>
      </c>
      <c r="D939" s="11">
        <v>996.84997558593705</v>
      </c>
    </row>
    <row r="940" spans="1:4" x14ac:dyDescent="0.25">
      <c r="A940" s="10">
        <v>37893</v>
      </c>
      <c r="B940" s="11">
        <v>996.84997558593705</v>
      </c>
      <c r="C940" s="11">
        <v>1006.89001464843</v>
      </c>
      <c r="D940" s="11">
        <v>1006.58001708984</v>
      </c>
    </row>
    <row r="941" spans="1:4" x14ac:dyDescent="0.25">
      <c r="A941" s="10">
        <v>37894</v>
      </c>
      <c r="B941" s="11">
        <v>1006.58001708984</v>
      </c>
      <c r="C941" s="11">
        <v>1006.58001708984</v>
      </c>
      <c r="D941" s="11">
        <v>995.969970703125</v>
      </c>
    </row>
    <row r="942" spans="1:4" x14ac:dyDescent="0.25">
      <c r="A942" s="10">
        <v>37895</v>
      </c>
      <c r="B942" s="11">
        <v>995.969970703125</v>
      </c>
      <c r="C942" s="11">
        <v>1018.21997070312</v>
      </c>
      <c r="D942" s="11">
        <v>1018.21997070312</v>
      </c>
    </row>
    <row r="943" spans="1:4" x14ac:dyDescent="0.25">
      <c r="A943" s="10">
        <v>37896</v>
      </c>
      <c r="B943" s="11">
        <v>1018.21997070312</v>
      </c>
      <c r="C943" s="11">
        <v>1021.86999511718</v>
      </c>
      <c r="D943" s="11">
        <v>1020.23999023437</v>
      </c>
    </row>
    <row r="944" spans="1:4" x14ac:dyDescent="0.25">
      <c r="A944" s="10">
        <v>37897</v>
      </c>
      <c r="B944" s="11">
        <v>1020.23999023437</v>
      </c>
      <c r="C944" s="11">
        <v>1039.31005859375</v>
      </c>
      <c r="D944" s="11">
        <v>1029.84997558593</v>
      </c>
    </row>
    <row r="945" spans="1:4" x14ac:dyDescent="0.25">
      <c r="A945" s="10">
        <v>37900</v>
      </c>
      <c r="B945" s="11">
        <v>1029.84997558593</v>
      </c>
      <c r="C945" s="11">
        <v>1036.47998046875</v>
      </c>
      <c r="D945" s="11">
        <v>1034.34997558593</v>
      </c>
    </row>
    <row r="946" spans="1:4" x14ac:dyDescent="0.25">
      <c r="A946" s="10">
        <v>37901</v>
      </c>
      <c r="B946" s="11">
        <v>1034.34997558593</v>
      </c>
      <c r="C946" s="11">
        <v>1039.25</v>
      </c>
      <c r="D946" s="11">
        <v>1039.25</v>
      </c>
    </row>
    <row r="947" spans="1:4" x14ac:dyDescent="0.25">
      <c r="A947" s="10">
        <v>37902</v>
      </c>
      <c r="B947" s="11">
        <v>1039.25</v>
      </c>
      <c r="C947" s="11">
        <v>1040.06005859375</v>
      </c>
      <c r="D947" s="11">
        <v>1033.78002929687</v>
      </c>
    </row>
    <row r="948" spans="1:4" x14ac:dyDescent="0.25">
      <c r="A948" s="10">
        <v>37903</v>
      </c>
      <c r="B948" s="11">
        <v>1033.78002929687</v>
      </c>
      <c r="C948" s="11">
        <v>1048.28002929687</v>
      </c>
      <c r="D948" s="11">
        <v>1038.72998046875</v>
      </c>
    </row>
    <row r="949" spans="1:4" x14ac:dyDescent="0.25">
      <c r="A949" s="10">
        <v>37904</v>
      </c>
      <c r="B949" s="11">
        <v>1038.72998046875</v>
      </c>
      <c r="C949" s="11">
        <v>1040.83996582031</v>
      </c>
      <c r="D949" s="11">
        <v>1038.06005859375</v>
      </c>
    </row>
    <row r="950" spans="1:4" x14ac:dyDescent="0.25">
      <c r="A950" s="10">
        <v>37907</v>
      </c>
      <c r="B950" s="11">
        <v>1038.06005859375</v>
      </c>
      <c r="C950" s="11">
        <v>1048.90002441406</v>
      </c>
      <c r="D950" s="11">
        <v>1045.34997558593</v>
      </c>
    </row>
    <row r="951" spans="1:4" x14ac:dyDescent="0.25">
      <c r="A951" s="10">
        <v>37908</v>
      </c>
      <c r="B951" s="11">
        <v>1045.34997558593</v>
      </c>
      <c r="C951" s="11">
        <v>1049.48999023437</v>
      </c>
      <c r="D951" s="11">
        <v>1049.47998046875</v>
      </c>
    </row>
    <row r="952" spans="1:4" x14ac:dyDescent="0.25">
      <c r="A952" s="10">
        <v>37909</v>
      </c>
      <c r="B952" s="11">
        <v>1049.47998046875</v>
      </c>
      <c r="C952" s="11">
        <v>1053.7900390625</v>
      </c>
      <c r="D952" s="11">
        <v>1046.76000976562</v>
      </c>
    </row>
    <row r="953" spans="1:4" x14ac:dyDescent="0.25">
      <c r="A953" s="10">
        <v>37910</v>
      </c>
      <c r="B953" s="11">
        <v>1046.76000976562</v>
      </c>
      <c r="C953" s="11">
        <v>1052.93994140625</v>
      </c>
      <c r="D953" s="11">
        <v>1050.06994628906</v>
      </c>
    </row>
    <row r="954" spans="1:4" x14ac:dyDescent="0.25">
      <c r="A954" s="10">
        <v>37911</v>
      </c>
      <c r="B954" s="11">
        <v>1050.06994628906</v>
      </c>
      <c r="C954" s="11">
        <v>1051.89001464843</v>
      </c>
      <c r="D954" s="11">
        <v>1039.31994628906</v>
      </c>
    </row>
    <row r="955" spans="1:4" x14ac:dyDescent="0.25">
      <c r="A955" s="10">
        <v>37914</v>
      </c>
      <c r="B955" s="11">
        <v>1039.31994628906</v>
      </c>
      <c r="C955" s="11">
        <v>1044.68994140625</v>
      </c>
      <c r="D955" s="11">
        <v>1044.68005371093</v>
      </c>
    </row>
    <row r="956" spans="1:4" x14ac:dyDescent="0.25">
      <c r="A956" s="10">
        <v>37915</v>
      </c>
      <c r="B956" s="11">
        <v>1044.68005371093</v>
      </c>
      <c r="C956" s="11">
        <v>1048.56994628906</v>
      </c>
      <c r="D956" s="11">
        <v>1046.03002929687</v>
      </c>
    </row>
    <row r="957" spans="1:4" x14ac:dyDescent="0.25">
      <c r="A957" s="10">
        <v>37916</v>
      </c>
      <c r="B957" s="11">
        <v>1046.03002929687</v>
      </c>
      <c r="C957" s="11">
        <v>1046.03002929687</v>
      </c>
      <c r="D957" s="11">
        <v>1030.35998535156</v>
      </c>
    </row>
    <row r="958" spans="1:4" x14ac:dyDescent="0.25">
      <c r="A958" s="10">
        <v>37917</v>
      </c>
      <c r="B958" s="11">
        <v>1030.35998535156</v>
      </c>
      <c r="C958" s="11">
        <v>1035.43994140625</v>
      </c>
      <c r="D958" s="11">
        <v>1033.77001953125</v>
      </c>
    </row>
    <row r="959" spans="1:4" x14ac:dyDescent="0.25">
      <c r="A959" s="10">
        <v>37918</v>
      </c>
      <c r="B959" s="11">
        <v>1033.77001953125</v>
      </c>
      <c r="C959" s="11">
        <v>1033.77001953125</v>
      </c>
      <c r="D959" s="11">
        <v>1028.91003417968</v>
      </c>
    </row>
    <row r="960" spans="1:4" x14ac:dyDescent="0.25">
      <c r="A960" s="10">
        <v>37921</v>
      </c>
      <c r="B960" s="11">
        <v>1028.91003417968</v>
      </c>
      <c r="C960" s="11">
        <v>1037.75</v>
      </c>
      <c r="D960" s="11">
        <v>1031.13000488281</v>
      </c>
    </row>
    <row r="961" spans="1:4" x14ac:dyDescent="0.25">
      <c r="A961" s="10">
        <v>37922</v>
      </c>
      <c r="B961" s="11">
        <v>1031.13000488281</v>
      </c>
      <c r="C961" s="11">
        <v>1046.7900390625</v>
      </c>
      <c r="D961" s="11">
        <v>1046.7900390625</v>
      </c>
    </row>
    <row r="962" spans="1:4" x14ac:dyDescent="0.25">
      <c r="A962" s="10">
        <v>37923</v>
      </c>
      <c r="B962" s="11">
        <v>1046.7900390625</v>
      </c>
      <c r="C962" s="11">
        <v>1049.82995605468</v>
      </c>
      <c r="D962" s="11">
        <v>1048.10998535156</v>
      </c>
    </row>
    <row r="963" spans="1:4" x14ac:dyDescent="0.25">
      <c r="A963" s="10">
        <v>37924</v>
      </c>
      <c r="B963" s="11">
        <v>1048.10998535156</v>
      </c>
      <c r="C963" s="11">
        <v>1052.81005859375</v>
      </c>
      <c r="D963" s="11">
        <v>1046.93994140625</v>
      </c>
    </row>
    <row r="964" spans="1:4" x14ac:dyDescent="0.25">
      <c r="A964" s="10">
        <v>37925</v>
      </c>
      <c r="B964" s="11">
        <v>1046.93994140625</v>
      </c>
      <c r="C964" s="11">
        <v>1053.08996582031</v>
      </c>
      <c r="D964" s="11">
        <v>1050.7099609375</v>
      </c>
    </row>
    <row r="965" spans="1:4" x14ac:dyDescent="0.25">
      <c r="A965" s="10">
        <v>37928</v>
      </c>
      <c r="B965" s="11">
        <v>1050.7099609375</v>
      </c>
      <c r="C965" s="11">
        <v>1061.43994140625</v>
      </c>
      <c r="D965" s="11">
        <v>1059.02001953125</v>
      </c>
    </row>
    <row r="966" spans="1:4" x14ac:dyDescent="0.25">
      <c r="A966" s="10">
        <v>37929</v>
      </c>
      <c r="B966" s="11">
        <v>1059.02001953125</v>
      </c>
      <c r="C966" s="11">
        <v>1059.02001953125</v>
      </c>
      <c r="D966" s="11">
        <v>1053.25</v>
      </c>
    </row>
    <row r="967" spans="1:4" x14ac:dyDescent="0.25">
      <c r="A967" s="10">
        <v>37930</v>
      </c>
      <c r="B967" s="11">
        <v>1053.25</v>
      </c>
      <c r="C967" s="11">
        <v>1054.5400390625</v>
      </c>
      <c r="D967" s="11">
        <v>1051.81005859375</v>
      </c>
    </row>
    <row r="968" spans="1:4" x14ac:dyDescent="0.25">
      <c r="A968" s="10">
        <v>37931</v>
      </c>
      <c r="B968" s="11">
        <v>1051.81005859375</v>
      </c>
      <c r="C968" s="11">
        <v>1058.93994140625</v>
      </c>
      <c r="D968" s="11">
        <v>1058.05004882812</v>
      </c>
    </row>
    <row r="969" spans="1:4" x14ac:dyDescent="0.25">
      <c r="A969" s="10">
        <v>37932</v>
      </c>
      <c r="B969" s="11">
        <v>1058.05004882812</v>
      </c>
      <c r="C969" s="11">
        <v>1062.39001464843</v>
      </c>
      <c r="D969" s="11">
        <v>1053.2099609375</v>
      </c>
    </row>
    <row r="970" spans="1:4" x14ac:dyDescent="0.25">
      <c r="A970" s="10">
        <v>37935</v>
      </c>
      <c r="B970" s="11">
        <v>1053.2099609375</v>
      </c>
      <c r="C970" s="11">
        <v>1053.65002441406</v>
      </c>
      <c r="D970" s="11">
        <v>1047.10998535156</v>
      </c>
    </row>
    <row r="971" spans="1:4" x14ac:dyDescent="0.25">
      <c r="A971" s="10">
        <v>37936</v>
      </c>
      <c r="B971" s="11">
        <v>1047.10998535156</v>
      </c>
      <c r="C971" s="11">
        <v>1048.22998046875</v>
      </c>
      <c r="D971" s="11">
        <v>1046.56994628906</v>
      </c>
    </row>
    <row r="972" spans="1:4" x14ac:dyDescent="0.25">
      <c r="A972" s="10">
        <v>37937</v>
      </c>
      <c r="B972" s="11">
        <v>1046.56994628906</v>
      </c>
      <c r="C972" s="11">
        <v>1059.09997558593</v>
      </c>
      <c r="D972" s="11">
        <v>1058.53002929687</v>
      </c>
    </row>
    <row r="973" spans="1:4" x14ac:dyDescent="0.25">
      <c r="A973" s="10">
        <v>37938</v>
      </c>
      <c r="B973" s="11">
        <v>1058.56005859375</v>
      </c>
      <c r="C973" s="11">
        <v>1059.61999511718</v>
      </c>
      <c r="D973" s="11">
        <v>1058.41003417968</v>
      </c>
    </row>
    <row r="974" spans="1:4" x14ac:dyDescent="0.25">
      <c r="A974" s="10">
        <v>37939</v>
      </c>
      <c r="B974" s="11">
        <v>1058.41003417968</v>
      </c>
      <c r="C974" s="11">
        <v>1063.65002441406</v>
      </c>
      <c r="D974" s="11">
        <v>1050.34997558593</v>
      </c>
    </row>
    <row r="975" spans="1:4" x14ac:dyDescent="0.25">
      <c r="A975" s="10">
        <v>37942</v>
      </c>
      <c r="B975" s="11">
        <v>1050.34997558593</v>
      </c>
      <c r="C975" s="11">
        <v>1050.34997558593</v>
      </c>
      <c r="D975" s="11">
        <v>1043.63000488281</v>
      </c>
    </row>
    <row r="976" spans="1:4" x14ac:dyDescent="0.25">
      <c r="A976" s="10">
        <v>37943</v>
      </c>
      <c r="B976" s="11">
        <v>1043.63000488281</v>
      </c>
      <c r="C976" s="11">
        <v>1048.77001953125</v>
      </c>
      <c r="D976" s="11">
        <v>1034.15002441406</v>
      </c>
    </row>
    <row r="977" spans="1:4" x14ac:dyDescent="0.25">
      <c r="A977" s="10">
        <v>37944</v>
      </c>
      <c r="B977" s="11">
        <v>1034.15002441406</v>
      </c>
      <c r="C977" s="11">
        <v>1043.94995117187</v>
      </c>
      <c r="D977" s="11">
        <v>1042.43994140625</v>
      </c>
    </row>
    <row r="978" spans="1:4" x14ac:dyDescent="0.25">
      <c r="A978" s="10">
        <v>37945</v>
      </c>
      <c r="B978" s="11">
        <v>1042.43994140625</v>
      </c>
      <c r="C978" s="11">
        <v>1046.47998046875</v>
      </c>
      <c r="D978" s="11">
        <v>1033.65002441406</v>
      </c>
    </row>
    <row r="979" spans="1:4" x14ac:dyDescent="0.25">
      <c r="A979" s="10">
        <v>37946</v>
      </c>
      <c r="B979" s="11">
        <v>1033.65002441406</v>
      </c>
      <c r="C979" s="11">
        <v>1037.56994628906</v>
      </c>
      <c r="D979" s="11">
        <v>1035.28002929687</v>
      </c>
    </row>
    <row r="980" spans="1:4" x14ac:dyDescent="0.25">
      <c r="A980" s="10">
        <v>37949</v>
      </c>
      <c r="B980" s="11">
        <v>1035.28002929687</v>
      </c>
      <c r="C980" s="11">
        <v>1052.07995605468</v>
      </c>
      <c r="D980" s="11">
        <v>1052.07995605468</v>
      </c>
    </row>
    <row r="981" spans="1:4" x14ac:dyDescent="0.25">
      <c r="A981" s="10">
        <v>37950</v>
      </c>
      <c r="B981" s="11">
        <v>1052.07995605468</v>
      </c>
      <c r="C981" s="11">
        <v>1058.05004882812</v>
      </c>
      <c r="D981" s="11">
        <v>1053.89001464843</v>
      </c>
    </row>
    <row r="982" spans="1:4" x14ac:dyDescent="0.25">
      <c r="A982" s="10">
        <v>37951</v>
      </c>
      <c r="B982" s="11">
        <v>1053.89001464843</v>
      </c>
      <c r="C982" s="11">
        <v>1058.44995117187</v>
      </c>
      <c r="D982" s="11">
        <v>1058.44995117187</v>
      </c>
    </row>
    <row r="983" spans="1:4" x14ac:dyDescent="0.25">
      <c r="A983" s="10">
        <v>37953</v>
      </c>
      <c r="B983" s="11">
        <v>1058.44995117187</v>
      </c>
      <c r="C983" s="11">
        <v>1060.63000488281</v>
      </c>
      <c r="D983" s="11">
        <v>1058.19995117187</v>
      </c>
    </row>
    <row r="984" spans="1:4" x14ac:dyDescent="0.25">
      <c r="A984" s="10">
        <v>37956</v>
      </c>
      <c r="B984" s="11">
        <v>1058.19995117187</v>
      </c>
      <c r="C984" s="11">
        <v>1070.46997070312</v>
      </c>
      <c r="D984" s="11">
        <v>1070.11999511718</v>
      </c>
    </row>
    <row r="985" spans="1:4" x14ac:dyDescent="0.25">
      <c r="A985" s="10">
        <v>37957</v>
      </c>
      <c r="B985" s="11">
        <v>1070.11999511718</v>
      </c>
      <c r="C985" s="11">
        <v>1071.21997070312</v>
      </c>
      <c r="D985" s="11">
        <v>1066.61999511718</v>
      </c>
    </row>
    <row r="986" spans="1:4" x14ac:dyDescent="0.25">
      <c r="A986" s="10">
        <v>37958</v>
      </c>
      <c r="B986" s="11">
        <v>1066.61999511718</v>
      </c>
      <c r="C986" s="11">
        <v>1074.30004882812</v>
      </c>
      <c r="D986" s="11">
        <v>1064.72998046875</v>
      </c>
    </row>
    <row r="987" spans="1:4" x14ac:dyDescent="0.25">
      <c r="A987" s="10">
        <v>37959</v>
      </c>
      <c r="B987" s="11">
        <v>1064.72998046875</v>
      </c>
      <c r="C987" s="11">
        <v>1070.36999511718</v>
      </c>
      <c r="D987" s="11">
        <v>1069.71997070312</v>
      </c>
    </row>
    <row r="988" spans="1:4" x14ac:dyDescent="0.25">
      <c r="A988" s="10">
        <v>37960</v>
      </c>
      <c r="B988" s="11">
        <v>1069.71997070312</v>
      </c>
      <c r="C988" s="11">
        <v>1069.71997070312</v>
      </c>
      <c r="D988" s="11">
        <v>1061.5</v>
      </c>
    </row>
    <row r="989" spans="1:4" x14ac:dyDescent="0.25">
      <c r="A989" s="10">
        <v>37963</v>
      </c>
      <c r="B989" s="11">
        <v>1061.5</v>
      </c>
      <c r="C989" s="11">
        <v>1069.58996582031</v>
      </c>
      <c r="D989" s="11">
        <v>1069.30004882812</v>
      </c>
    </row>
    <row r="990" spans="1:4" x14ac:dyDescent="0.25">
      <c r="A990" s="10">
        <v>37964</v>
      </c>
      <c r="B990" s="11">
        <v>1069.30004882812</v>
      </c>
      <c r="C990" s="11">
        <v>1071.93994140625</v>
      </c>
      <c r="D990" s="11">
        <v>1060.18005371093</v>
      </c>
    </row>
    <row r="991" spans="1:4" x14ac:dyDescent="0.25">
      <c r="A991" s="10">
        <v>37965</v>
      </c>
      <c r="B991" s="11">
        <v>1060.18005371093</v>
      </c>
      <c r="C991" s="11">
        <v>1063.02001953125</v>
      </c>
      <c r="D991" s="11">
        <v>1059.05004882812</v>
      </c>
    </row>
    <row r="992" spans="1:4" x14ac:dyDescent="0.25">
      <c r="A992" s="10">
        <v>37966</v>
      </c>
      <c r="B992" s="11">
        <v>1059.05004882812</v>
      </c>
      <c r="C992" s="11">
        <v>1073.63000488281</v>
      </c>
      <c r="D992" s="11">
        <v>1071.2099609375</v>
      </c>
    </row>
    <row r="993" spans="1:4" x14ac:dyDescent="0.25">
      <c r="A993" s="10">
        <v>37967</v>
      </c>
      <c r="B993" s="11">
        <v>1071.2099609375</v>
      </c>
      <c r="C993" s="11">
        <v>1074.76000976562</v>
      </c>
      <c r="D993" s="11">
        <v>1074.14001464843</v>
      </c>
    </row>
    <row r="994" spans="1:4" x14ac:dyDescent="0.25">
      <c r="A994" s="10">
        <v>37970</v>
      </c>
      <c r="B994" s="11">
        <v>1074.14001464843</v>
      </c>
      <c r="C994" s="11">
        <v>1082.7900390625</v>
      </c>
      <c r="D994" s="11">
        <v>1068.0400390625</v>
      </c>
    </row>
    <row r="995" spans="1:4" x14ac:dyDescent="0.25">
      <c r="A995" s="10">
        <v>37971</v>
      </c>
      <c r="B995" s="11">
        <v>1068.0400390625</v>
      </c>
      <c r="C995" s="11">
        <v>1075.93994140625</v>
      </c>
      <c r="D995" s="11">
        <v>1075.13000488281</v>
      </c>
    </row>
    <row r="996" spans="1:4" x14ac:dyDescent="0.25">
      <c r="A996" s="10">
        <v>37972</v>
      </c>
      <c r="B996" s="11">
        <v>1075.13000488281</v>
      </c>
      <c r="C996" s="11">
        <v>1076.5400390625</v>
      </c>
      <c r="D996" s="11">
        <v>1076.47998046875</v>
      </c>
    </row>
    <row r="997" spans="1:4" x14ac:dyDescent="0.25">
      <c r="A997" s="10">
        <v>37973</v>
      </c>
      <c r="B997" s="11">
        <v>1076.47998046875</v>
      </c>
      <c r="C997" s="11">
        <v>1089.5</v>
      </c>
      <c r="D997" s="11">
        <v>1089.18005371093</v>
      </c>
    </row>
    <row r="998" spans="1:4" x14ac:dyDescent="0.25">
      <c r="A998" s="10">
        <v>37974</v>
      </c>
      <c r="B998" s="11">
        <v>1089.18005371093</v>
      </c>
      <c r="C998" s="11">
        <v>1091.06005859375</v>
      </c>
      <c r="D998" s="11">
        <v>1088.66003417968</v>
      </c>
    </row>
    <row r="999" spans="1:4" x14ac:dyDescent="0.25">
      <c r="A999" s="10">
        <v>37977</v>
      </c>
      <c r="B999" s="11">
        <v>1088.66003417968</v>
      </c>
      <c r="C999" s="11">
        <v>1092.93994140625</v>
      </c>
      <c r="D999" s="11">
        <v>1092.93994140625</v>
      </c>
    </row>
    <row r="1000" spans="1:4" x14ac:dyDescent="0.25">
      <c r="A1000" s="10">
        <v>37978</v>
      </c>
      <c r="B1000" s="11">
        <v>1092.93994140625</v>
      </c>
      <c r="C1000" s="11">
        <v>1096.94995117187</v>
      </c>
      <c r="D1000" s="11">
        <v>1096.02001953125</v>
      </c>
    </row>
    <row r="1001" spans="1:4" x14ac:dyDescent="0.25">
      <c r="A1001" s="10">
        <v>37979</v>
      </c>
      <c r="B1001" s="11">
        <v>1096.02001953125</v>
      </c>
      <c r="C1001" s="11">
        <v>1096.40002441406</v>
      </c>
      <c r="D1001" s="11">
        <v>1094.0400390625</v>
      </c>
    </row>
    <row r="1002" spans="1:4" x14ac:dyDescent="0.25">
      <c r="A1002" s="10">
        <v>37981</v>
      </c>
      <c r="B1002" s="11">
        <v>1094.0400390625</v>
      </c>
      <c r="C1002" s="11">
        <v>1098.46997070312</v>
      </c>
      <c r="D1002" s="11">
        <v>1095.89001464843</v>
      </c>
    </row>
    <row r="1003" spans="1:4" x14ac:dyDescent="0.25">
      <c r="A1003" s="10">
        <v>37984</v>
      </c>
      <c r="B1003" s="11">
        <v>1095.89001464843</v>
      </c>
      <c r="C1003" s="11">
        <v>1109.47998046875</v>
      </c>
      <c r="D1003" s="11">
        <v>1109.47998046875</v>
      </c>
    </row>
    <row r="1004" spans="1:4" x14ac:dyDescent="0.25">
      <c r="A1004" s="10">
        <v>37985</v>
      </c>
      <c r="B1004" s="11">
        <v>1109.47998046875</v>
      </c>
      <c r="C1004" s="11">
        <v>1109.75</v>
      </c>
      <c r="D1004" s="11">
        <v>1109.64001464843</v>
      </c>
    </row>
    <row r="1005" spans="1:4" x14ac:dyDescent="0.25">
      <c r="A1005" s="10">
        <v>37986</v>
      </c>
      <c r="B1005" s="11">
        <v>1109.64001464843</v>
      </c>
      <c r="C1005" s="11">
        <v>1112.56005859375</v>
      </c>
      <c r="D1005" s="11">
        <v>1111.92004394531</v>
      </c>
    </row>
    <row r="1006" spans="1:4" x14ac:dyDescent="0.25">
      <c r="A1006" s="10">
        <v>37988</v>
      </c>
      <c r="B1006" s="11">
        <v>1111.92004394531</v>
      </c>
      <c r="C1006" s="11">
        <v>1118.84997558593</v>
      </c>
      <c r="D1006" s="11">
        <v>1108.47998046875</v>
      </c>
    </row>
    <row r="1007" spans="1:4" x14ac:dyDescent="0.25">
      <c r="A1007" s="10">
        <v>37991</v>
      </c>
      <c r="B1007" s="11">
        <v>1108.47998046875</v>
      </c>
      <c r="C1007" s="11">
        <v>1122.21997070312</v>
      </c>
      <c r="D1007" s="11">
        <v>1122.21997070312</v>
      </c>
    </row>
    <row r="1008" spans="1:4" x14ac:dyDescent="0.25">
      <c r="A1008" s="10">
        <v>37992</v>
      </c>
      <c r="B1008" s="11">
        <v>1122.21997070312</v>
      </c>
      <c r="C1008" s="11">
        <v>1124.4599609375</v>
      </c>
      <c r="D1008" s="11">
        <v>1123.67004394531</v>
      </c>
    </row>
    <row r="1009" spans="1:4" x14ac:dyDescent="0.25">
      <c r="A1009" s="10">
        <v>37993</v>
      </c>
      <c r="B1009" s="11">
        <v>1123.67004394531</v>
      </c>
      <c r="C1009" s="11">
        <v>1126.32995605468</v>
      </c>
      <c r="D1009" s="11">
        <v>1126.32995605468</v>
      </c>
    </row>
    <row r="1010" spans="1:4" x14ac:dyDescent="0.25">
      <c r="A1010" s="10">
        <v>37994</v>
      </c>
      <c r="B1010" s="11">
        <v>1126.32995605468</v>
      </c>
      <c r="C1010" s="11">
        <v>1131.92004394531</v>
      </c>
      <c r="D1010" s="11">
        <v>1131.92004394531</v>
      </c>
    </row>
    <row r="1011" spans="1:4" x14ac:dyDescent="0.25">
      <c r="A1011" s="10">
        <v>37995</v>
      </c>
      <c r="B1011" s="11">
        <v>1131.92004394531</v>
      </c>
      <c r="C1011" s="11">
        <v>1131.92004394531</v>
      </c>
      <c r="D1011" s="11">
        <v>1121.85998535156</v>
      </c>
    </row>
    <row r="1012" spans="1:4" x14ac:dyDescent="0.25">
      <c r="A1012" s="10">
        <v>37998</v>
      </c>
      <c r="B1012" s="11">
        <v>1121.85998535156</v>
      </c>
      <c r="C1012" s="11">
        <v>1127.84997558593</v>
      </c>
      <c r="D1012" s="11">
        <v>1127.22998046875</v>
      </c>
    </row>
    <row r="1013" spans="1:4" x14ac:dyDescent="0.25">
      <c r="A1013" s="10">
        <v>37999</v>
      </c>
      <c r="B1013" s="11">
        <v>1127.22998046875</v>
      </c>
      <c r="C1013" s="11">
        <v>1129.06994628906</v>
      </c>
      <c r="D1013" s="11">
        <v>1121.21997070312</v>
      </c>
    </row>
    <row r="1014" spans="1:4" x14ac:dyDescent="0.25">
      <c r="A1014" s="10">
        <v>38000</v>
      </c>
      <c r="B1014" s="11">
        <v>1121.21997070312</v>
      </c>
      <c r="C1014" s="11">
        <v>1130.75</v>
      </c>
      <c r="D1014" s="11">
        <v>1130.52001953125</v>
      </c>
    </row>
    <row r="1015" spans="1:4" x14ac:dyDescent="0.25">
      <c r="A1015" s="10">
        <v>38001</v>
      </c>
      <c r="B1015" s="11">
        <v>1130.52001953125</v>
      </c>
      <c r="C1015" s="11">
        <v>1137.10998535156</v>
      </c>
      <c r="D1015" s="11">
        <v>1132.05004882812</v>
      </c>
    </row>
    <row r="1016" spans="1:4" x14ac:dyDescent="0.25">
      <c r="A1016" s="10">
        <v>38002</v>
      </c>
      <c r="B1016" s="11">
        <v>1132.05004882812</v>
      </c>
      <c r="C1016" s="11">
        <v>1139.82995605468</v>
      </c>
      <c r="D1016" s="11">
        <v>1139.82995605468</v>
      </c>
    </row>
    <row r="1017" spans="1:4" x14ac:dyDescent="0.25">
      <c r="A1017" s="10">
        <v>38006</v>
      </c>
      <c r="B1017" s="11">
        <v>1139.82995605468</v>
      </c>
      <c r="C1017" s="11">
        <v>1142.93005371093</v>
      </c>
      <c r="D1017" s="11">
        <v>1138.77001953125</v>
      </c>
    </row>
    <row r="1018" spans="1:4" x14ac:dyDescent="0.25">
      <c r="A1018" s="10">
        <v>38007</v>
      </c>
      <c r="B1018" s="11">
        <v>1138.77001953125</v>
      </c>
      <c r="C1018" s="11">
        <v>1149.2099609375</v>
      </c>
      <c r="D1018" s="11">
        <v>1147.61999511718</v>
      </c>
    </row>
    <row r="1019" spans="1:4" x14ac:dyDescent="0.25">
      <c r="A1019" s="10">
        <v>38008</v>
      </c>
      <c r="B1019" s="11">
        <v>1147.61999511718</v>
      </c>
      <c r="C1019" s="11">
        <v>1150.51000976562</v>
      </c>
      <c r="D1019" s="11">
        <v>1143.93994140625</v>
      </c>
    </row>
    <row r="1020" spans="1:4" x14ac:dyDescent="0.25">
      <c r="A1020" s="10">
        <v>38009</v>
      </c>
      <c r="B1020" s="11">
        <v>1143.93994140625</v>
      </c>
      <c r="C1020" s="11">
        <v>1150.31005859375</v>
      </c>
      <c r="D1020" s="11">
        <v>1141.55004882812</v>
      </c>
    </row>
    <row r="1021" spans="1:4" x14ac:dyDescent="0.25">
      <c r="A1021" s="10">
        <v>38012</v>
      </c>
      <c r="B1021" s="11">
        <v>1141.55004882812</v>
      </c>
      <c r="C1021" s="11">
        <v>1155.38000488281</v>
      </c>
      <c r="D1021" s="11">
        <v>1155.36999511718</v>
      </c>
    </row>
    <row r="1022" spans="1:4" x14ac:dyDescent="0.25">
      <c r="A1022" s="10">
        <v>38013</v>
      </c>
      <c r="B1022" s="11">
        <v>1155.36999511718</v>
      </c>
      <c r="C1022" s="11">
        <v>1155.36999511718</v>
      </c>
      <c r="D1022" s="11">
        <v>1144.05004882812</v>
      </c>
    </row>
    <row r="1023" spans="1:4" x14ac:dyDescent="0.25">
      <c r="A1023" s="10">
        <v>38014</v>
      </c>
      <c r="B1023" s="11">
        <v>1144.05004882812</v>
      </c>
      <c r="C1023" s="11">
        <v>1149.14001464843</v>
      </c>
      <c r="D1023" s="11">
        <v>1128.47998046875</v>
      </c>
    </row>
    <row r="1024" spans="1:4" x14ac:dyDescent="0.25">
      <c r="A1024" s="10">
        <v>38015</v>
      </c>
      <c r="B1024" s="11">
        <v>1128.47998046875</v>
      </c>
      <c r="C1024" s="11">
        <v>1134.39001464843</v>
      </c>
      <c r="D1024" s="11">
        <v>1134.10998535156</v>
      </c>
    </row>
    <row r="1025" spans="1:4" x14ac:dyDescent="0.25">
      <c r="A1025" s="10">
        <v>38016</v>
      </c>
      <c r="B1025" s="11">
        <v>1134.10998535156</v>
      </c>
      <c r="C1025" s="11">
        <v>1134.17004394531</v>
      </c>
      <c r="D1025" s="11">
        <v>1131.13000488281</v>
      </c>
    </row>
    <row r="1026" spans="1:4" x14ac:dyDescent="0.25">
      <c r="A1026" s="10">
        <v>38019</v>
      </c>
      <c r="B1026" s="11">
        <v>1131.13000488281</v>
      </c>
      <c r="C1026" s="11">
        <v>1142.44995117187</v>
      </c>
      <c r="D1026" s="11">
        <v>1135.26000976562</v>
      </c>
    </row>
    <row r="1027" spans="1:4" x14ac:dyDescent="0.25">
      <c r="A1027" s="10">
        <v>38020</v>
      </c>
      <c r="B1027" s="11">
        <v>1135.26000976562</v>
      </c>
      <c r="C1027" s="11">
        <v>1137.43994140625</v>
      </c>
      <c r="D1027" s="11">
        <v>1136.03002929687</v>
      </c>
    </row>
    <row r="1028" spans="1:4" x14ac:dyDescent="0.25">
      <c r="A1028" s="10">
        <v>38021</v>
      </c>
      <c r="B1028" s="11">
        <v>1136.03002929687</v>
      </c>
      <c r="C1028" s="11">
        <v>1136.03002929687</v>
      </c>
      <c r="D1028" s="11">
        <v>1126.52001953125</v>
      </c>
    </row>
    <row r="1029" spans="1:4" x14ac:dyDescent="0.25">
      <c r="A1029" s="10">
        <v>38022</v>
      </c>
      <c r="B1029" s="11">
        <v>1126.52001953125</v>
      </c>
      <c r="C1029" s="11">
        <v>1131.17004394531</v>
      </c>
      <c r="D1029" s="11">
        <v>1128.58996582031</v>
      </c>
    </row>
    <row r="1030" spans="1:4" x14ac:dyDescent="0.25">
      <c r="A1030" s="10">
        <v>38023</v>
      </c>
      <c r="B1030" s="11">
        <v>1128.58996582031</v>
      </c>
      <c r="C1030" s="11">
        <v>1142.7900390625</v>
      </c>
      <c r="D1030" s="11">
        <v>1142.76000976562</v>
      </c>
    </row>
    <row r="1031" spans="1:4" x14ac:dyDescent="0.25">
      <c r="A1031" s="10">
        <v>38026</v>
      </c>
      <c r="B1031" s="11">
        <v>1142.76000976562</v>
      </c>
      <c r="C1031" s="11">
        <v>1144.4599609375</v>
      </c>
      <c r="D1031" s="11">
        <v>1139.81005859375</v>
      </c>
    </row>
    <row r="1032" spans="1:4" x14ac:dyDescent="0.25">
      <c r="A1032" s="10">
        <v>38027</v>
      </c>
      <c r="B1032" s="11">
        <v>1139.81005859375</v>
      </c>
      <c r="C1032" s="11">
        <v>1147.02001953125</v>
      </c>
      <c r="D1032" s="11">
        <v>1145.5400390625</v>
      </c>
    </row>
    <row r="1033" spans="1:4" x14ac:dyDescent="0.25">
      <c r="A1033" s="10">
        <v>38028</v>
      </c>
      <c r="B1033" s="11">
        <v>1145.5400390625</v>
      </c>
      <c r="C1033" s="11">
        <v>1158.89001464843</v>
      </c>
      <c r="D1033" s="11">
        <v>1157.76000976562</v>
      </c>
    </row>
    <row r="1034" spans="1:4" x14ac:dyDescent="0.25">
      <c r="A1034" s="10">
        <v>38029</v>
      </c>
      <c r="B1034" s="11">
        <v>1157.76000976562</v>
      </c>
      <c r="C1034" s="11">
        <v>1157.76000976562</v>
      </c>
      <c r="D1034" s="11">
        <v>1152.10998535156</v>
      </c>
    </row>
    <row r="1035" spans="1:4" x14ac:dyDescent="0.25">
      <c r="A1035" s="10">
        <v>38030</v>
      </c>
      <c r="B1035" s="11">
        <v>1152.10998535156</v>
      </c>
      <c r="C1035" s="11">
        <v>1156.88000488281</v>
      </c>
      <c r="D1035" s="11">
        <v>1145.81005859375</v>
      </c>
    </row>
    <row r="1036" spans="1:4" x14ac:dyDescent="0.25">
      <c r="A1036" s="10">
        <v>38034</v>
      </c>
      <c r="B1036" s="11">
        <v>1145.81005859375</v>
      </c>
      <c r="C1036" s="11">
        <v>1158.97998046875</v>
      </c>
      <c r="D1036" s="11">
        <v>1156.98999023437</v>
      </c>
    </row>
    <row r="1037" spans="1:4" x14ac:dyDescent="0.25">
      <c r="A1037" s="10">
        <v>38035</v>
      </c>
      <c r="B1037" s="11">
        <v>1156.98999023437</v>
      </c>
      <c r="C1037" s="11">
        <v>1157.40002441406</v>
      </c>
      <c r="D1037" s="11">
        <v>1151.81994628906</v>
      </c>
    </row>
    <row r="1038" spans="1:4" x14ac:dyDescent="0.25">
      <c r="A1038" s="10">
        <v>38036</v>
      </c>
      <c r="B1038" s="11">
        <v>1151.81994628906</v>
      </c>
      <c r="C1038" s="11">
        <v>1158.56994628906</v>
      </c>
      <c r="D1038" s="11">
        <v>1147.06005859375</v>
      </c>
    </row>
    <row r="1039" spans="1:4" x14ac:dyDescent="0.25">
      <c r="A1039" s="10">
        <v>38037</v>
      </c>
      <c r="B1039" s="11">
        <v>1147.06005859375</v>
      </c>
      <c r="C1039" s="11">
        <v>1149.81005859375</v>
      </c>
      <c r="D1039" s="11">
        <v>1144.10998535156</v>
      </c>
    </row>
    <row r="1040" spans="1:4" x14ac:dyDescent="0.25">
      <c r="A1040" s="10">
        <v>38040</v>
      </c>
      <c r="B1040" s="11">
        <v>1144.10998535156</v>
      </c>
      <c r="C1040" s="11">
        <v>1146.68994140625</v>
      </c>
      <c r="D1040" s="11">
        <v>1140.98999023437</v>
      </c>
    </row>
    <row r="1041" spans="1:4" x14ac:dyDescent="0.25">
      <c r="A1041" s="10">
        <v>38041</v>
      </c>
      <c r="B1041" s="11">
        <v>1140.98999023437</v>
      </c>
      <c r="C1041" s="11">
        <v>1144.5400390625</v>
      </c>
      <c r="D1041" s="11">
        <v>1139.08996582031</v>
      </c>
    </row>
    <row r="1042" spans="1:4" x14ac:dyDescent="0.25">
      <c r="A1042" s="10">
        <v>38042</v>
      </c>
      <c r="B1042" s="11">
        <v>1139.08996582031</v>
      </c>
      <c r="C1042" s="11">
        <v>1145.23999023437</v>
      </c>
      <c r="D1042" s="11">
        <v>1143.67004394531</v>
      </c>
    </row>
    <row r="1043" spans="1:4" x14ac:dyDescent="0.25">
      <c r="A1043" s="10">
        <v>38043</v>
      </c>
      <c r="B1043" s="11">
        <v>1143.67004394531</v>
      </c>
      <c r="C1043" s="11">
        <v>1147.22998046875</v>
      </c>
      <c r="D1043" s="11">
        <v>1144.91003417968</v>
      </c>
    </row>
    <row r="1044" spans="1:4" x14ac:dyDescent="0.25">
      <c r="A1044" s="10">
        <v>38044</v>
      </c>
      <c r="B1044" s="11">
        <v>1145.80004882812</v>
      </c>
      <c r="C1044" s="11">
        <v>1151.68005371093</v>
      </c>
      <c r="D1044" s="11">
        <v>1144.93994140625</v>
      </c>
    </row>
    <row r="1045" spans="1:4" x14ac:dyDescent="0.25">
      <c r="A1045" s="10">
        <v>38047</v>
      </c>
      <c r="B1045" s="11">
        <v>1144.93994140625</v>
      </c>
      <c r="C1045" s="11">
        <v>1157.44995117187</v>
      </c>
      <c r="D1045" s="11">
        <v>1155.96997070312</v>
      </c>
    </row>
    <row r="1046" spans="1:4" x14ac:dyDescent="0.25">
      <c r="A1046" s="10">
        <v>38048</v>
      </c>
      <c r="B1046" s="11">
        <v>1155.96997070312</v>
      </c>
      <c r="C1046" s="11">
        <v>1156.5400390625</v>
      </c>
      <c r="D1046" s="11">
        <v>1149.09997558593</v>
      </c>
    </row>
    <row r="1047" spans="1:4" x14ac:dyDescent="0.25">
      <c r="A1047" s="10">
        <v>38049</v>
      </c>
      <c r="B1047" s="11">
        <v>1149.09997558593</v>
      </c>
      <c r="C1047" s="11">
        <v>1152.43994140625</v>
      </c>
      <c r="D1047" s="11">
        <v>1151.03002929687</v>
      </c>
    </row>
    <row r="1048" spans="1:4" x14ac:dyDescent="0.25">
      <c r="A1048" s="10">
        <v>38050</v>
      </c>
      <c r="B1048" s="11">
        <v>1151.03002929687</v>
      </c>
      <c r="C1048" s="11">
        <v>1154.96997070312</v>
      </c>
      <c r="D1048" s="11">
        <v>1154.86999511718</v>
      </c>
    </row>
    <row r="1049" spans="1:4" x14ac:dyDescent="0.25">
      <c r="A1049" s="10">
        <v>38051</v>
      </c>
      <c r="B1049" s="11">
        <v>1154.86999511718</v>
      </c>
      <c r="C1049" s="11">
        <v>1163.22998046875</v>
      </c>
      <c r="D1049" s="11">
        <v>1156.85998535156</v>
      </c>
    </row>
    <row r="1050" spans="1:4" x14ac:dyDescent="0.25">
      <c r="A1050" s="10">
        <v>38054</v>
      </c>
      <c r="B1050" s="11">
        <v>1156.85998535156</v>
      </c>
      <c r="C1050" s="11">
        <v>1159.93994140625</v>
      </c>
      <c r="D1050" s="11">
        <v>1147.19995117187</v>
      </c>
    </row>
    <row r="1051" spans="1:4" x14ac:dyDescent="0.25">
      <c r="A1051" s="10">
        <v>38055</v>
      </c>
      <c r="B1051" s="11">
        <v>1147.19995117187</v>
      </c>
      <c r="C1051" s="11">
        <v>1147.31994628906</v>
      </c>
      <c r="D1051" s="11">
        <v>1140.57995605468</v>
      </c>
    </row>
    <row r="1052" spans="1:4" x14ac:dyDescent="0.25">
      <c r="A1052" s="10">
        <v>38056</v>
      </c>
      <c r="B1052" s="11">
        <v>1140.57995605468</v>
      </c>
      <c r="C1052" s="11">
        <v>1141.44995117187</v>
      </c>
      <c r="D1052" s="11">
        <v>1123.89001464843</v>
      </c>
    </row>
    <row r="1053" spans="1:4" x14ac:dyDescent="0.25">
      <c r="A1053" s="10">
        <v>38057</v>
      </c>
      <c r="B1053" s="11">
        <v>1123.89001464843</v>
      </c>
      <c r="C1053" s="11">
        <v>1125.9599609375</v>
      </c>
      <c r="D1053" s="11">
        <v>1106.78002929687</v>
      </c>
    </row>
    <row r="1054" spans="1:4" x14ac:dyDescent="0.25">
      <c r="A1054" s="10">
        <v>38058</v>
      </c>
      <c r="B1054" s="11">
        <v>1106.78002929687</v>
      </c>
      <c r="C1054" s="11">
        <v>1120.63000488281</v>
      </c>
      <c r="D1054" s="11">
        <v>1120.56994628906</v>
      </c>
    </row>
    <row r="1055" spans="1:4" x14ac:dyDescent="0.25">
      <c r="A1055" s="10">
        <v>38061</v>
      </c>
      <c r="B1055" s="11">
        <v>1120.56994628906</v>
      </c>
      <c r="C1055" s="11">
        <v>1120.56994628906</v>
      </c>
      <c r="D1055" s="11">
        <v>1104.48999023437</v>
      </c>
    </row>
    <row r="1056" spans="1:4" x14ac:dyDescent="0.25">
      <c r="A1056" s="10">
        <v>38062</v>
      </c>
      <c r="B1056" s="11">
        <v>1104.48999023437</v>
      </c>
      <c r="C1056" s="11">
        <v>1113.76000976562</v>
      </c>
      <c r="D1056" s="11">
        <v>1110.69995117187</v>
      </c>
    </row>
    <row r="1057" spans="1:4" x14ac:dyDescent="0.25">
      <c r="A1057" s="10">
        <v>38063</v>
      </c>
      <c r="B1057" s="11">
        <v>1110.69995117187</v>
      </c>
      <c r="C1057" s="11">
        <v>1125.76000976562</v>
      </c>
      <c r="D1057" s="11">
        <v>1123.75</v>
      </c>
    </row>
    <row r="1058" spans="1:4" x14ac:dyDescent="0.25">
      <c r="A1058" s="10">
        <v>38064</v>
      </c>
      <c r="B1058" s="11">
        <v>1123.75</v>
      </c>
      <c r="C1058" s="11">
        <v>1125.5</v>
      </c>
      <c r="D1058" s="11">
        <v>1122.31994628906</v>
      </c>
    </row>
    <row r="1059" spans="1:4" x14ac:dyDescent="0.25">
      <c r="A1059" s="10">
        <v>38065</v>
      </c>
      <c r="B1059" s="11">
        <v>1122.31994628906</v>
      </c>
      <c r="C1059" s="11">
        <v>1122.71997070312</v>
      </c>
      <c r="D1059" s="11">
        <v>1109.78002929687</v>
      </c>
    </row>
    <row r="1060" spans="1:4" x14ac:dyDescent="0.25">
      <c r="A1060" s="10">
        <v>38068</v>
      </c>
      <c r="B1060" s="11">
        <v>1109.78002929687</v>
      </c>
      <c r="C1060" s="11">
        <v>1109.78002929687</v>
      </c>
      <c r="D1060" s="11">
        <v>1095.40002441406</v>
      </c>
    </row>
    <row r="1061" spans="1:4" x14ac:dyDescent="0.25">
      <c r="A1061" s="10">
        <v>38069</v>
      </c>
      <c r="B1061" s="11">
        <v>1095.40002441406</v>
      </c>
      <c r="C1061" s="11">
        <v>1101.52001953125</v>
      </c>
      <c r="D1061" s="11">
        <v>1093.94995117187</v>
      </c>
    </row>
    <row r="1062" spans="1:4" x14ac:dyDescent="0.25">
      <c r="A1062" s="10">
        <v>38070</v>
      </c>
      <c r="B1062" s="11">
        <v>1093.94995117187</v>
      </c>
      <c r="C1062" s="11">
        <v>1098.31994628906</v>
      </c>
      <c r="D1062" s="11">
        <v>1091.32995605468</v>
      </c>
    </row>
    <row r="1063" spans="1:4" x14ac:dyDescent="0.25">
      <c r="A1063" s="10">
        <v>38071</v>
      </c>
      <c r="B1063" s="11">
        <v>1091.32995605468</v>
      </c>
      <c r="C1063" s="11">
        <v>1110.38000488281</v>
      </c>
      <c r="D1063" s="11">
        <v>1109.18994140625</v>
      </c>
    </row>
    <row r="1064" spans="1:4" x14ac:dyDescent="0.25">
      <c r="A1064" s="10">
        <v>38072</v>
      </c>
      <c r="B1064" s="11">
        <v>1109.18994140625</v>
      </c>
      <c r="C1064" s="11">
        <v>1115.27001953125</v>
      </c>
      <c r="D1064" s="11">
        <v>1108.06005859375</v>
      </c>
    </row>
    <row r="1065" spans="1:4" x14ac:dyDescent="0.25">
      <c r="A1065" s="10">
        <v>38075</v>
      </c>
      <c r="B1065" s="11">
        <v>1108.06005859375</v>
      </c>
      <c r="C1065" s="11">
        <v>1124.36999511718</v>
      </c>
      <c r="D1065" s="11">
        <v>1122.46997070312</v>
      </c>
    </row>
    <row r="1066" spans="1:4" x14ac:dyDescent="0.25">
      <c r="A1066" s="10">
        <v>38076</v>
      </c>
      <c r="B1066" s="11">
        <v>1122.46997070312</v>
      </c>
      <c r="C1066" s="11">
        <v>1127.59997558593</v>
      </c>
      <c r="D1066" s="11">
        <v>1127</v>
      </c>
    </row>
    <row r="1067" spans="1:4" x14ac:dyDescent="0.25">
      <c r="A1067" s="10">
        <v>38077</v>
      </c>
      <c r="B1067" s="11">
        <v>1127</v>
      </c>
      <c r="C1067" s="11">
        <v>1130.82995605468</v>
      </c>
      <c r="D1067" s="11">
        <v>1126.2099609375</v>
      </c>
    </row>
    <row r="1068" spans="1:4" x14ac:dyDescent="0.25">
      <c r="A1068" s="10">
        <v>38078</v>
      </c>
      <c r="B1068" s="11">
        <v>1126.2099609375</v>
      </c>
      <c r="C1068" s="11">
        <v>1135.67004394531</v>
      </c>
      <c r="D1068" s="11">
        <v>1132.17004394531</v>
      </c>
    </row>
    <row r="1069" spans="1:4" x14ac:dyDescent="0.25">
      <c r="A1069" s="10">
        <v>38079</v>
      </c>
      <c r="B1069" s="11">
        <v>1132.17004394531</v>
      </c>
      <c r="C1069" s="11">
        <v>1144.81005859375</v>
      </c>
      <c r="D1069" s="11">
        <v>1141.81005859375</v>
      </c>
    </row>
    <row r="1070" spans="1:4" x14ac:dyDescent="0.25">
      <c r="A1070" s="10">
        <v>38082</v>
      </c>
      <c r="B1070" s="11">
        <v>1141.81005859375</v>
      </c>
      <c r="C1070" s="11">
        <v>1150.56994628906</v>
      </c>
      <c r="D1070" s="11">
        <v>1150.56994628906</v>
      </c>
    </row>
    <row r="1071" spans="1:4" x14ac:dyDescent="0.25">
      <c r="A1071" s="10">
        <v>38083</v>
      </c>
      <c r="B1071" s="11">
        <v>1150.56994628906</v>
      </c>
      <c r="C1071" s="11">
        <v>1150.56994628906</v>
      </c>
      <c r="D1071" s="11">
        <v>1148.16003417968</v>
      </c>
    </row>
    <row r="1072" spans="1:4" x14ac:dyDescent="0.25">
      <c r="A1072" s="10">
        <v>38084</v>
      </c>
      <c r="B1072" s="11">
        <v>1148.16003417968</v>
      </c>
      <c r="C1072" s="11">
        <v>1148.16003417968</v>
      </c>
      <c r="D1072" s="11">
        <v>1140.53002929687</v>
      </c>
    </row>
    <row r="1073" spans="1:4" x14ac:dyDescent="0.25">
      <c r="A1073" s="10">
        <v>38085</v>
      </c>
      <c r="B1073" s="11">
        <v>1140.53002929687</v>
      </c>
      <c r="C1073" s="11">
        <v>1148.96997070312</v>
      </c>
      <c r="D1073" s="11">
        <v>1139.31994628906</v>
      </c>
    </row>
    <row r="1074" spans="1:4" x14ac:dyDescent="0.25">
      <c r="A1074" s="10">
        <v>38089</v>
      </c>
      <c r="B1074" s="11">
        <v>1139.31994628906</v>
      </c>
      <c r="C1074" s="11">
        <v>1147.2900390625</v>
      </c>
      <c r="D1074" s="11">
        <v>1145.19995117187</v>
      </c>
    </row>
    <row r="1075" spans="1:4" x14ac:dyDescent="0.25">
      <c r="A1075" s="10">
        <v>38090</v>
      </c>
      <c r="B1075" s="11">
        <v>1145.19995117187</v>
      </c>
      <c r="C1075" s="11">
        <v>1147.78002929687</v>
      </c>
      <c r="D1075" s="11">
        <v>1129.43994140625</v>
      </c>
    </row>
    <row r="1076" spans="1:4" x14ac:dyDescent="0.25">
      <c r="A1076" s="10">
        <v>38091</v>
      </c>
      <c r="B1076" s="11">
        <v>1129.43994140625</v>
      </c>
      <c r="C1076" s="11">
        <v>1132.52001953125</v>
      </c>
      <c r="D1076" s="11">
        <v>1128.17004394531</v>
      </c>
    </row>
    <row r="1077" spans="1:4" x14ac:dyDescent="0.25">
      <c r="A1077" s="10">
        <v>38092</v>
      </c>
      <c r="B1077" s="11">
        <v>1128.17004394531</v>
      </c>
      <c r="C1077" s="11">
        <v>1134.07995605468</v>
      </c>
      <c r="D1077" s="11">
        <v>1128.83996582031</v>
      </c>
    </row>
    <row r="1078" spans="1:4" x14ac:dyDescent="0.25">
      <c r="A1078" s="10">
        <v>38093</v>
      </c>
      <c r="B1078" s="11">
        <v>1128.83996582031</v>
      </c>
      <c r="C1078" s="11">
        <v>1136.80004882812</v>
      </c>
      <c r="D1078" s="11">
        <v>1134.60998535156</v>
      </c>
    </row>
    <row r="1079" spans="1:4" x14ac:dyDescent="0.25">
      <c r="A1079" s="10">
        <v>38096</v>
      </c>
      <c r="B1079" s="11">
        <v>1134.56005859375</v>
      </c>
      <c r="C1079" s="11">
        <v>1136.18005371093</v>
      </c>
      <c r="D1079" s="11">
        <v>1135.81994628906</v>
      </c>
    </row>
    <row r="1080" spans="1:4" x14ac:dyDescent="0.25">
      <c r="A1080" s="10">
        <v>38097</v>
      </c>
      <c r="B1080" s="11">
        <v>1135.81994628906</v>
      </c>
      <c r="C1080" s="11">
        <v>1139.26000976562</v>
      </c>
      <c r="D1080" s="11">
        <v>1118.15002441406</v>
      </c>
    </row>
    <row r="1081" spans="1:4" x14ac:dyDescent="0.25">
      <c r="A1081" s="10">
        <v>38098</v>
      </c>
      <c r="B1081" s="11">
        <v>1118.15002441406</v>
      </c>
      <c r="C1081" s="11">
        <v>1125.71997070312</v>
      </c>
      <c r="D1081" s="11">
        <v>1124.08996582031</v>
      </c>
    </row>
    <row r="1082" spans="1:4" x14ac:dyDescent="0.25">
      <c r="A1082" s="10">
        <v>38099</v>
      </c>
      <c r="B1082" s="11">
        <v>1124.08996582031</v>
      </c>
      <c r="C1082" s="11">
        <v>1142.77001953125</v>
      </c>
      <c r="D1082" s="11">
        <v>1139.93005371093</v>
      </c>
    </row>
    <row r="1083" spans="1:4" x14ac:dyDescent="0.25">
      <c r="A1083" s="10">
        <v>38100</v>
      </c>
      <c r="B1083" s="11">
        <v>1139.93005371093</v>
      </c>
      <c r="C1083" s="11">
        <v>1141.92004394531</v>
      </c>
      <c r="D1083" s="11">
        <v>1140.59997558593</v>
      </c>
    </row>
    <row r="1084" spans="1:4" x14ac:dyDescent="0.25">
      <c r="A1084" s="10">
        <v>38103</v>
      </c>
      <c r="B1084" s="11">
        <v>1140.59997558593</v>
      </c>
      <c r="C1084" s="11">
        <v>1145.07995605468</v>
      </c>
      <c r="D1084" s="11">
        <v>1135.53002929687</v>
      </c>
    </row>
    <row r="1085" spans="1:4" x14ac:dyDescent="0.25">
      <c r="A1085" s="10">
        <v>38104</v>
      </c>
      <c r="B1085" s="11">
        <v>1135.53002929687</v>
      </c>
      <c r="C1085" s="11">
        <v>1146.56005859375</v>
      </c>
      <c r="D1085" s="11">
        <v>1138.10998535156</v>
      </c>
    </row>
    <row r="1086" spans="1:4" x14ac:dyDescent="0.25">
      <c r="A1086" s="10">
        <v>38105</v>
      </c>
      <c r="B1086" s="11">
        <v>1138.10998535156</v>
      </c>
      <c r="C1086" s="11">
        <v>1138.10998535156</v>
      </c>
      <c r="D1086" s="11">
        <v>1122.41003417968</v>
      </c>
    </row>
    <row r="1087" spans="1:4" x14ac:dyDescent="0.25">
      <c r="A1087" s="10">
        <v>38106</v>
      </c>
      <c r="B1087" s="11">
        <v>1122.41003417968</v>
      </c>
      <c r="C1087" s="11">
        <v>1128.80004882812</v>
      </c>
      <c r="D1087" s="11">
        <v>1113.89001464843</v>
      </c>
    </row>
    <row r="1088" spans="1:4" x14ac:dyDescent="0.25">
      <c r="A1088" s="10">
        <v>38107</v>
      </c>
      <c r="B1088" s="11">
        <v>1113.89001464843</v>
      </c>
      <c r="C1088" s="11">
        <v>1119.26000976562</v>
      </c>
      <c r="D1088" s="11">
        <v>1107.30004882812</v>
      </c>
    </row>
    <row r="1089" spans="1:4" x14ac:dyDescent="0.25">
      <c r="A1089" s="10">
        <v>38110</v>
      </c>
      <c r="B1089" s="11">
        <v>1107.30004882812</v>
      </c>
      <c r="C1089" s="11">
        <v>1118.71997070312</v>
      </c>
      <c r="D1089" s="11">
        <v>1117.48999023437</v>
      </c>
    </row>
    <row r="1090" spans="1:4" x14ac:dyDescent="0.25">
      <c r="A1090" s="10">
        <v>38111</v>
      </c>
      <c r="B1090" s="11">
        <v>1117.48999023437</v>
      </c>
      <c r="C1090" s="11">
        <v>1127.73999023437</v>
      </c>
      <c r="D1090" s="11">
        <v>1119.55004882812</v>
      </c>
    </row>
    <row r="1091" spans="1:4" x14ac:dyDescent="0.25">
      <c r="A1091" s="10">
        <v>38112</v>
      </c>
      <c r="B1091" s="11">
        <v>1119.55004882812</v>
      </c>
      <c r="C1091" s="11">
        <v>1125.06994628906</v>
      </c>
      <c r="D1091" s="11">
        <v>1121.53002929687</v>
      </c>
    </row>
    <row r="1092" spans="1:4" x14ac:dyDescent="0.25">
      <c r="A1092" s="10">
        <v>38113</v>
      </c>
      <c r="B1092" s="11">
        <v>1121.53002929687</v>
      </c>
      <c r="C1092" s="11">
        <v>1121.53002929687</v>
      </c>
      <c r="D1092" s="11">
        <v>1113.98999023437</v>
      </c>
    </row>
    <row r="1093" spans="1:4" x14ac:dyDescent="0.25">
      <c r="A1093" s="10">
        <v>38114</v>
      </c>
      <c r="B1093" s="11">
        <v>1113.98999023437</v>
      </c>
      <c r="C1093" s="11">
        <v>1117.30004882812</v>
      </c>
      <c r="D1093" s="11">
        <v>1098.69995117187</v>
      </c>
    </row>
    <row r="1094" spans="1:4" x14ac:dyDescent="0.25">
      <c r="A1094" s="10">
        <v>38117</v>
      </c>
      <c r="B1094" s="11">
        <v>1098.69995117187</v>
      </c>
      <c r="C1094" s="11">
        <v>1098.69995117187</v>
      </c>
      <c r="D1094" s="11">
        <v>1087.11999511718</v>
      </c>
    </row>
    <row r="1095" spans="1:4" x14ac:dyDescent="0.25">
      <c r="A1095" s="10">
        <v>38118</v>
      </c>
      <c r="B1095" s="11">
        <v>1087.11999511718</v>
      </c>
      <c r="C1095" s="11">
        <v>1095.68994140625</v>
      </c>
      <c r="D1095" s="11">
        <v>1095.44995117187</v>
      </c>
    </row>
    <row r="1096" spans="1:4" x14ac:dyDescent="0.25">
      <c r="A1096" s="10">
        <v>38119</v>
      </c>
      <c r="B1096" s="11">
        <v>1095.44995117187</v>
      </c>
      <c r="C1096" s="11">
        <v>1097.55004882812</v>
      </c>
      <c r="D1096" s="11">
        <v>1097.28002929687</v>
      </c>
    </row>
    <row r="1097" spans="1:4" x14ac:dyDescent="0.25">
      <c r="A1097" s="10">
        <v>38120</v>
      </c>
      <c r="B1097" s="11">
        <v>1097.28002929687</v>
      </c>
      <c r="C1097" s="11">
        <v>1102.77001953125</v>
      </c>
      <c r="D1097" s="11">
        <v>1096.43994140625</v>
      </c>
    </row>
    <row r="1098" spans="1:4" x14ac:dyDescent="0.25">
      <c r="A1098" s="10">
        <v>38121</v>
      </c>
      <c r="B1098" s="11">
        <v>1096.43994140625</v>
      </c>
      <c r="C1098" s="11">
        <v>1102.09997558593</v>
      </c>
      <c r="D1098" s="11">
        <v>1095.69995117187</v>
      </c>
    </row>
    <row r="1099" spans="1:4" x14ac:dyDescent="0.25">
      <c r="A1099" s="10">
        <v>38124</v>
      </c>
      <c r="B1099" s="11">
        <v>1095.69995117187</v>
      </c>
      <c r="C1099" s="11">
        <v>1095.69995117187</v>
      </c>
      <c r="D1099" s="11">
        <v>1084.09997558593</v>
      </c>
    </row>
    <row r="1100" spans="1:4" x14ac:dyDescent="0.25">
      <c r="A1100" s="10">
        <v>38125</v>
      </c>
      <c r="B1100" s="11">
        <v>1084.09997558593</v>
      </c>
      <c r="C1100" s="11">
        <v>1094.09997558593</v>
      </c>
      <c r="D1100" s="11">
        <v>1091.48999023437</v>
      </c>
    </row>
    <row r="1101" spans="1:4" x14ac:dyDescent="0.25">
      <c r="A1101" s="10">
        <v>38126</v>
      </c>
      <c r="B1101" s="11">
        <v>1091.48999023437</v>
      </c>
      <c r="C1101" s="11">
        <v>1105.93005371093</v>
      </c>
      <c r="D1101" s="11">
        <v>1088.68005371093</v>
      </c>
    </row>
    <row r="1102" spans="1:4" x14ac:dyDescent="0.25">
      <c r="A1102" s="10">
        <v>38127</v>
      </c>
      <c r="B1102" s="11">
        <v>1088.68005371093</v>
      </c>
      <c r="C1102" s="11">
        <v>1092.61999511718</v>
      </c>
      <c r="D1102" s="11">
        <v>1089.18994140625</v>
      </c>
    </row>
    <row r="1103" spans="1:4" x14ac:dyDescent="0.25">
      <c r="A1103" s="10">
        <v>38128</v>
      </c>
      <c r="B1103" s="11">
        <v>1089.18994140625</v>
      </c>
      <c r="C1103" s="11">
        <v>1099.64001464843</v>
      </c>
      <c r="D1103" s="11">
        <v>1093.56005859375</v>
      </c>
    </row>
    <row r="1104" spans="1:4" x14ac:dyDescent="0.25">
      <c r="A1104" s="10">
        <v>38131</v>
      </c>
      <c r="B1104" s="11">
        <v>1093.56005859375</v>
      </c>
      <c r="C1104" s="11">
        <v>1101.28002929687</v>
      </c>
      <c r="D1104" s="11">
        <v>1095.41003417968</v>
      </c>
    </row>
    <row r="1105" spans="1:4" x14ac:dyDescent="0.25">
      <c r="A1105" s="10">
        <v>38132</v>
      </c>
      <c r="B1105" s="11">
        <v>1095.41003417968</v>
      </c>
      <c r="C1105" s="11">
        <v>1113.80004882812</v>
      </c>
      <c r="D1105" s="11">
        <v>1113.05004882812</v>
      </c>
    </row>
    <row r="1106" spans="1:4" x14ac:dyDescent="0.25">
      <c r="A1106" s="10">
        <v>38133</v>
      </c>
      <c r="B1106" s="11">
        <v>1113.05004882812</v>
      </c>
      <c r="C1106" s="11">
        <v>1116.7099609375</v>
      </c>
      <c r="D1106" s="11">
        <v>1114.93994140625</v>
      </c>
    </row>
    <row r="1107" spans="1:4" x14ac:dyDescent="0.25">
      <c r="A1107" s="10">
        <v>38134</v>
      </c>
      <c r="B1107" s="11">
        <v>1114.93994140625</v>
      </c>
      <c r="C1107" s="11">
        <v>1123.94995117187</v>
      </c>
      <c r="D1107" s="11">
        <v>1121.28002929687</v>
      </c>
    </row>
    <row r="1108" spans="1:4" x14ac:dyDescent="0.25">
      <c r="A1108" s="10">
        <v>38135</v>
      </c>
      <c r="B1108" s="11">
        <v>1121.28002929687</v>
      </c>
      <c r="C1108" s="11">
        <v>1122.68994140625</v>
      </c>
      <c r="D1108" s="11">
        <v>1120.68005371093</v>
      </c>
    </row>
    <row r="1109" spans="1:4" x14ac:dyDescent="0.25">
      <c r="A1109" s="10">
        <v>38139</v>
      </c>
      <c r="B1109" s="11">
        <v>1120.68005371093</v>
      </c>
      <c r="C1109" s="11">
        <v>1122.69995117187</v>
      </c>
      <c r="D1109" s="11">
        <v>1121.19995117187</v>
      </c>
    </row>
    <row r="1110" spans="1:4" x14ac:dyDescent="0.25">
      <c r="A1110" s="10">
        <v>38140</v>
      </c>
      <c r="B1110" s="11">
        <v>1121.19995117187</v>
      </c>
      <c r="C1110" s="11">
        <v>1128.09997558593</v>
      </c>
      <c r="D1110" s="11">
        <v>1124.98999023437</v>
      </c>
    </row>
    <row r="1111" spans="1:4" x14ac:dyDescent="0.25">
      <c r="A1111" s="10">
        <v>38141</v>
      </c>
      <c r="B1111" s="11">
        <v>1124.98999023437</v>
      </c>
      <c r="C1111" s="11">
        <v>1125.31005859375</v>
      </c>
      <c r="D1111" s="11">
        <v>1116.64001464843</v>
      </c>
    </row>
    <row r="1112" spans="1:4" x14ac:dyDescent="0.25">
      <c r="A1112" s="10">
        <v>38142</v>
      </c>
      <c r="B1112" s="11">
        <v>1116.64001464843</v>
      </c>
      <c r="C1112" s="11">
        <v>1129.17004394531</v>
      </c>
      <c r="D1112" s="11">
        <v>1122.5</v>
      </c>
    </row>
    <row r="1113" spans="1:4" x14ac:dyDescent="0.25">
      <c r="A1113" s="10">
        <v>38145</v>
      </c>
      <c r="B1113" s="11">
        <v>1122.5</v>
      </c>
      <c r="C1113" s="11">
        <v>1140.5400390625</v>
      </c>
      <c r="D1113" s="11">
        <v>1140.42004394531</v>
      </c>
    </row>
    <row r="1114" spans="1:4" x14ac:dyDescent="0.25">
      <c r="A1114" s="10">
        <v>38146</v>
      </c>
      <c r="B1114" s="11">
        <v>1140.42004394531</v>
      </c>
      <c r="C1114" s="11">
        <v>1142.18005371093</v>
      </c>
      <c r="D1114" s="11">
        <v>1142.18005371093</v>
      </c>
    </row>
    <row r="1115" spans="1:4" x14ac:dyDescent="0.25">
      <c r="A1115" s="10">
        <v>38147</v>
      </c>
      <c r="B1115" s="11">
        <v>1142.18005371093</v>
      </c>
      <c r="C1115" s="11">
        <v>1142.18005371093</v>
      </c>
      <c r="D1115" s="11">
        <v>1131.32995605468</v>
      </c>
    </row>
    <row r="1116" spans="1:4" x14ac:dyDescent="0.25">
      <c r="A1116" s="10">
        <v>38148</v>
      </c>
      <c r="B1116" s="11">
        <v>1131.32995605468</v>
      </c>
      <c r="C1116" s="11">
        <v>1136.46997070312</v>
      </c>
      <c r="D1116" s="11">
        <v>1136.46997070312</v>
      </c>
    </row>
    <row r="1117" spans="1:4" x14ac:dyDescent="0.25">
      <c r="A1117" s="10">
        <v>38152</v>
      </c>
      <c r="B1117" s="11">
        <v>1136.46997070312</v>
      </c>
      <c r="C1117" s="11">
        <v>1136.46997070312</v>
      </c>
      <c r="D1117" s="11">
        <v>1125.2900390625</v>
      </c>
    </row>
    <row r="1118" spans="1:4" x14ac:dyDescent="0.25">
      <c r="A1118" s="10">
        <v>38153</v>
      </c>
      <c r="B1118" s="11">
        <v>1125.2900390625</v>
      </c>
      <c r="C1118" s="11">
        <v>1137.35998535156</v>
      </c>
      <c r="D1118" s="11">
        <v>1132.01000976562</v>
      </c>
    </row>
    <row r="1119" spans="1:4" x14ac:dyDescent="0.25">
      <c r="A1119" s="10">
        <v>38154</v>
      </c>
      <c r="B1119" s="11">
        <v>1132.01000976562</v>
      </c>
      <c r="C1119" s="11">
        <v>1135.28002929687</v>
      </c>
      <c r="D1119" s="11">
        <v>1133.56005859375</v>
      </c>
    </row>
    <row r="1120" spans="1:4" x14ac:dyDescent="0.25">
      <c r="A1120" s="10">
        <v>38155</v>
      </c>
      <c r="B1120" s="11">
        <v>1133.56005859375</v>
      </c>
      <c r="C1120" s="11">
        <v>1133.56005859375</v>
      </c>
      <c r="D1120" s="11">
        <v>1132.05004882812</v>
      </c>
    </row>
    <row r="1121" spans="1:4" x14ac:dyDescent="0.25">
      <c r="A1121" s="10">
        <v>38156</v>
      </c>
      <c r="B1121" s="11">
        <v>1132.05004882812</v>
      </c>
      <c r="C1121" s="11">
        <v>1138.9599609375</v>
      </c>
      <c r="D1121" s="11">
        <v>1135.02001953125</v>
      </c>
    </row>
    <row r="1122" spans="1:4" x14ac:dyDescent="0.25">
      <c r="A1122" s="10">
        <v>38159</v>
      </c>
      <c r="B1122" s="11">
        <v>1135.02001953125</v>
      </c>
      <c r="C1122" s="11">
        <v>1138.05004882812</v>
      </c>
      <c r="D1122" s="11">
        <v>1130.30004882812</v>
      </c>
    </row>
    <row r="1123" spans="1:4" x14ac:dyDescent="0.25">
      <c r="A1123" s="10">
        <v>38160</v>
      </c>
      <c r="B1123" s="11">
        <v>1130.30004882812</v>
      </c>
      <c r="C1123" s="11">
        <v>1135.05004882812</v>
      </c>
      <c r="D1123" s="11">
        <v>1134.41003417968</v>
      </c>
    </row>
    <row r="1124" spans="1:4" x14ac:dyDescent="0.25">
      <c r="A1124" s="10">
        <v>38161</v>
      </c>
      <c r="B1124" s="11">
        <v>1134.41003417968</v>
      </c>
      <c r="C1124" s="11">
        <v>1145.15002441406</v>
      </c>
      <c r="D1124" s="11">
        <v>1144.06005859375</v>
      </c>
    </row>
    <row r="1125" spans="1:4" x14ac:dyDescent="0.25">
      <c r="A1125" s="10">
        <v>38162</v>
      </c>
      <c r="B1125" s="11">
        <v>1144.06005859375</v>
      </c>
      <c r="C1125" s="11">
        <v>1146.33996582031</v>
      </c>
      <c r="D1125" s="11">
        <v>1140.65002441406</v>
      </c>
    </row>
    <row r="1126" spans="1:4" x14ac:dyDescent="0.25">
      <c r="A1126" s="10">
        <v>38163</v>
      </c>
      <c r="B1126" s="11">
        <v>1140.65002441406</v>
      </c>
      <c r="C1126" s="11">
        <v>1145.96997070312</v>
      </c>
      <c r="D1126" s="11">
        <v>1134.43005371093</v>
      </c>
    </row>
    <row r="1127" spans="1:4" x14ac:dyDescent="0.25">
      <c r="A1127" s="10">
        <v>38166</v>
      </c>
      <c r="B1127" s="11">
        <v>1134.43005371093</v>
      </c>
      <c r="C1127" s="11">
        <v>1142.59997558593</v>
      </c>
      <c r="D1127" s="11">
        <v>1133.34997558593</v>
      </c>
    </row>
    <row r="1128" spans="1:4" x14ac:dyDescent="0.25">
      <c r="A1128" s="10">
        <v>38167</v>
      </c>
      <c r="B1128" s="11">
        <v>1133.34997558593</v>
      </c>
      <c r="C1128" s="11">
        <v>1138.26000976562</v>
      </c>
      <c r="D1128" s="11">
        <v>1136.19995117187</v>
      </c>
    </row>
    <row r="1129" spans="1:4" x14ac:dyDescent="0.25">
      <c r="A1129" s="10">
        <v>38168</v>
      </c>
      <c r="B1129" s="11">
        <v>1136.19995117187</v>
      </c>
      <c r="C1129" s="11">
        <v>1144.19995117187</v>
      </c>
      <c r="D1129" s="11">
        <v>1140.83996582031</v>
      </c>
    </row>
    <row r="1130" spans="1:4" x14ac:dyDescent="0.25">
      <c r="A1130" s="10">
        <v>38169</v>
      </c>
      <c r="B1130" s="11">
        <v>1140.83996582031</v>
      </c>
      <c r="C1130" s="11">
        <v>1140.83996582031</v>
      </c>
      <c r="D1130" s="11">
        <v>1128.93994140625</v>
      </c>
    </row>
    <row r="1131" spans="1:4" x14ac:dyDescent="0.25">
      <c r="A1131" s="10">
        <v>38170</v>
      </c>
      <c r="B1131" s="11">
        <v>1128.93994140625</v>
      </c>
      <c r="C1131" s="11">
        <v>1129.15002441406</v>
      </c>
      <c r="D1131" s="11">
        <v>1125.38000488281</v>
      </c>
    </row>
    <row r="1132" spans="1:4" x14ac:dyDescent="0.25">
      <c r="A1132" s="10">
        <v>38174</v>
      </c>
      <c r="B1132" s="11">
        <v>1125.38000488281</v>
      </c>
      <c r="C1132" s="11">
        <v>1125.38000488281</v>
      </c>
      <c r="D1132" s="11">
        <v>1116.2099609375</v>
      </c>
    </row>
    <row r="1133" spans="1:4" x14ac:dyDescent="0.25">
      <c r="A1133" s="10">
        <v>38175</v>
      </c>
      <c r="B1133" s="11">
        <v>1116.2099609375</v>
      </c>
      <c r="C1133" s="11">
        <v>1122.36999511718</v>
      </c>
      <c r="D1133" s="11">
        <v>1118.32995605468</v>
      </c>
    </row>
    <row r="1134" spans="1:4" x14ac:dyDescent="0.25">
      <c r="A1134" s="10">
        <v>38176</v>
      </c>
      <c r="B1134" s="11">
        <v>1118.32995605468</v>
      </c>
      <c r="C1134" s="11">
        <v>1119.11999511718</v>
      </c>
      <c r="D1134" s="11">
        <v>1109.10998535156</v>
      </c>
    </row>
    <row r="1135" spans="1:4" x14ac:dyDescent="0.25">
      <c r="A1135" s="10">
        <v>38177</v>
      </c>
      <c r="B1135" s="11">
        <v>1109.10998535156</v>
      </c>
      <c r="C1135" s="11">
        <v>1115.56994628906</v>
      </c>
      <c r="D1135" s="11">
        <v>1112.81005859375</v>
      </c>
    </row>
    <row r="1136" spans="1:4" x14ac:dyDescent="0.25">
      <c r="A1136" s="10">
        <v>38180</v>
      </c>
      <c r="B1136" s="11">
        <v>1112.81005859375</v>
      </c>
      <c r="C1136" s="11">
        <v>1116.10998535156</v>
      </c>
      <c r="D1136" s="11">
        <v>1114.34997558593</v>
      </c>
    </row>
    <row r="1137" spans="1:4" x14ac:dyDescent="0.25">
      <c r="A1137" s="10">
        <v>38181</v>
      </c>
      <c r="B1137" s="11">
        <v>1114.34997558593</v>
      </c>
      <c r="C1137" s="11">
        <v>1116.30004882812</v>
      </c>
      <c r="D1137" s="11">
        <v>1115.14001464843</v>
      </c>
    </row>
    <row r="1138" spans="1:4" x14ac:dyDescent="0.25">
      <c r="A1138" s="10">
        <v>38182</v>
      </c>
      <c r="B1138" s="11">
        <v>1115.14001464843</v>
      </c>
      <c r="C1138" s="11">
        <v>1119.59997558593</v>
      </c>
      <c r="D1138" s="11">
        <v>1111.46997070312</v>
      </c>
    </row>
    <row r="1139" spans="1:4" x14ac:dyDescent="0.25">
      <c r="A1139" s="10">
        <v>38183</v>
      </c>
      <c r="B1139" s="11">
        <v>1111.46997070312</v>
      </c>
      <c r="C1139" s="11">
        <v>1114.63000488281</v>
      </c>
      <c r="D1139" s="11">
        <v>1106.68994140625</v>
      </c>
    </row>
    <row r="1140" spans="1:4" x14ac:dyDescent="0.25">
      <c r="A1140" s="10">
        <v>38184</v>
      </c>
      <c r="B1140" s="11">
        <v>1106.68994140625</v>
      </c>
      <c r="C1140" s="11">
        <v>1112.17004394531</v>
      </c>
      <c r="D1140" s="11">
        <v>1101.39001464843</v>
      </c>
    </row>
    <row r="1141" spans="1:4" x14ac:dyDescent="0.25">
      <c r="A1141" s="10">
        <v>38187</v>
      </c>
      <c r="B1141" s="11">
        <v>1101.39001464843</v>
      </c>
      <c r="C1141" s="11">
        <v>1105.52001953125</v>
      </c>
      <c r="D1141" s="11">
        <v>1100.90002441406</v>
      </c>
    </row>
    <row r="1142" spans="1:4" x14ac:dyDescent="0.25">
      <c r="A1142" s="10">
        <v>38188</v>
      </c>
      <c r="B1142" s="11">
        <v>1100.90002441406</v>
      </c>
      <c r="C1142" s="11">
        <v>1108.88000488281</v>
      </c>
      <c r="D1142" s="11">
        <v>1108.67004394531</v>
      </c>
    </row>
    <row r="1143" spans="1:4" x14ac:dyDescent="0.25">
      <c r="A1143" s="10">
        <v>38189</v>
      </c>
      <c r="B1143" s="11">
        <v>1108.67004394531</v>
      </c>
      <c r="C1143" s="11">
        <v>1116.27001953125</v>
      </c>
      <c r="D1143" s="11">
        <v>1093.88000488281</v>
      </c>
    </row>
    <row r="1144" spans="1:4" x14ac:dyDescent="0.25">
      <c r="A1144" s="10">
        <v>38190</v>
      </c>
      <c r="B1144" s="11">
        <v>1093.88000488281</v>
      </c>
      <c r="C1144" s="11">
        <v>1099.66003417968</v>
      </c>
      <c r="D1144" s="11">
        <v>1096.83996582031</v>
      </c>
    </row>
    <row r="1145" spans="1:4" x14ac:dyDescent="0.25">
      <c r="A1145" s="10">
        <v>38191</v>
      </c>
      <c r="B1145" s="11">
        <v>1096.83996582031</v>
      </c>
      <c r="C1145" s="11">
        <v>1096.83996582031</v>
      </c>
      <c r="D1145" s="11">
        <v>1086.19995117187</v>
      </c>
    </row>
    <row r="1146" spans="1:4" x14ac:dyDescent="0.25">
      <c r="A1146" s="10">
        <v>38194</v>
      </c>
      <c r="B1146" s="11">
        <v>1086.19995117187</v>
      </c>
      <c r="C1146" s="11">
        <v>1089.81994628906</v>
      </c>
      <c r="D1146" s="11">
        <v>1084.06994628906</v>
      </c>
    </row>
    <row r="1147" spans="1:4" x14ac:dyDescent="0.25">
      <c r="A1147" s="10">
        <v>38195</v>
      </c>
      <c r="B1147" s="11">
        <v>1084.06994628906</v>
      </c>
      <c r="C1147" s="11">
        <v>1096.65002441406</v>
      </c>
      <c r="D1147" s="11">
        <v>1094.82995605468</v>
      </c>
    </row>
    <row r="1148" spans="1:4" x14ac:dyDescent="0.25">
      <c r="A1148" s="10">
        <v>38196</v>
      </c>
      <c r="B1148" s="11">
        <v>1094.82995605468</v>
      </c>
      <c r="C1148" s="11">
        <v>1098.83996582031</v>
      </c>
      <c r="D1148" s="11">
        <v>1095.42004394531</v>
      </c>
    </row>
    <row r="1149" spans="1:4" x14ac:dyDescent="0.25">
      <c r="A1149" s="10">
        <v>38197</v>
      </c>
      <c r="B1149" s="11">
        <v>1095.42004394531</v>
      </c>
      <c r="C1149" s="11">
        <v>1103.51000976562</v>
      </c>
      <c r="D1149" s="11">
        <v>1100.43005371093</v>
      </c>
    </row>
    <row r="1150" spans="1:4" x14ac:dyDescent="0.25">
      <c r="A1150" s="10">
        <v>38198</v>
      </c>
      <c r="B1150" s="11">
        <v>1100.43005371093</v>
      </c>
      <c r="C1150" s="11">
        <v>1103.72998046875</v>
      </c>
      <c r="D1150" s="11">
        <v>1101.71997070312</v>
      </c>
    </row>
    <row r="1151" spans="1:4" x14ac:dyDescent="0.25">
      <c r="A1151" s="10">
        <v>38201</v>
      </c>
      <c r="B1151" s="11">
        <v>1101.71997070312</v>
      </c>
      <c r="C1151" s="11">
        <v>1108.59997558593</v>
      </c>
      <c r="D1151" s="11">
        <v>1106.61999511718</v>
      </c>
    </row>
    <row r="1152" spans="1:4" x14ac:dyDescent="0.25">
      <c r="A1152" s="10">
        <v>38202</v>
      </c>
      <c r="B1152" s="11">
        <v>1106.61999511718</v>
      </c>
      <c r="C1152" s="11">
        <v>1106.61999511718</v>
      </c>
      <c r="D1152" s="11">
        <v>1099.68994140625</v>
      </c>
    </row>
    <row r="1153" spans="1:4" x14ac:dyDescent="0.25">
      <c r="A1153" s="10">
        <v>38203</v>
      </c>
      <c r="B1153" s="11">
        <v>1099.68994140625</v>
      </c>
      <c r="C1153" s="11">
        <v>1102.44995117187</v>
      </c>
      <c r="D1153" s="11">
        <v>1098.63000488281</v>
      </c>
    </row>
    <row r="1154" spans="1:4" x14ac:dyDescent="0.25">
      <c r="A1154" s="10">
        <v>38204</v>
      </c>
      <c r="B1154" s="11">
        <v>1098.63000488281</v>
      </c>
      <c r="C1154" s="11">
        <v>1098.7900390625</v>
      </c>
      <c r="D1154" s="11">
        <v>1080.69995117187</v>
      </c>
    </row>
    <row r="1155" spans="1:4" x14ac:dyDescent="0.25">
      <c r="A1155" s="10">
        <v>38205</v>
      </c>
      <c r="B1155" s="11">
        <v>1080.69995117187</v>
      </c>
      <c r="C1155" s="11">
        <v>1080.69995117187</v>
      </c>
      <c r="D1155" s="11">
        <v>1063.96997070312</v>
      </c>
    </row>
    <row r="1156" spans="1:4" x14ac:dyDescent="0.25">
      <c r="A1156" s="10">
        <v>38208</v>
      </c>
      <c r="B1156" s="11">
        <v>1063.96997070312</v>
      </c>
      <c r="C1156" s="11">
        <v>1069.4599609375</v>
      </c>
      <c r="D1156" s="11">
        <v>1065.21997070312</v>
      </c>
    </row>
    <row r="1157" spans="1:4" x14ac:dyDescent="0.25">
      <c r="A1157" s="10">
        <v>38209</v>
      </c>
      <c r="B1157" s="11">
        <v>1065.21997070312</v>
      </c>
      <c r="C1157" s="11">
        <v>1079.0400390625</v>
      </c>
      <c r="D1157" s="11">
        <v>1079.0400390625</v>
      </c>
    </row>
    <row r="1158" spans="1:4" x14ac:dyDescent="0.25">
      <c r="A1158" s="10">
        <v>38210</v>
      </c>
      <c r="B1158" s="11">
        <v>1079.0400390625</v>
      </c>
      <c r="C1158" s="11">
        <v>1079.0400390625</v>
      </c>
      <c r="D1158" s="11">
        <v>1075.7900390625</v>
      </c>
    </row>
    <row r="1159" spans="1:4" x14ac:dyDescent="0.25">
      <c r="A1159" s="10">
        <v>38211</v>
      </c>
      <c r="B1159" s="11">
        <v>1075.7900390625</v>
      </c>
      <c r="C1159" s="11">
        <v>1075.7900390625</v>
      </c>
      <c r="D1159" s="11">
        <v>1063.22998046875</v>
      </c>
    </row>
    <row r="1160" spans="1:4" x14ac:dyDescent="0.25">
      <c r="A1160" s="10">
        <v>38212</v>
      </c>
      <c r="B1160" s="11">
        <v>1063.22998046875</v>
      </c>
      <c r="C1160" s="11">
        <v>1067.57995605468</v>
      </c>
      <c r="D1160" s="11">
        <v>1064.80004882812</v>
      </c>
    </row>
    <row r="1161" spans="1:4" x14ac:dyDescent="0.25">
      <c r="A1161" s="10">
        <v>38215</v>
      </c>
      <c r="B1161" s="11">
        <v>1064.80004882812</v>
      </c>
      <c r="C1161" s="11">
        <v>1080.66003417968</v>
      </c>
      <c r="D1161" s="11">
        <v>1079.33996582031</v>
      </c>
    </row>
    <row r="1162" spans="1:4" x14ac:dyDescent="0.25">
      <c r="A1162" s="10">
        <v>38216</v>
      </c>
      <c r="B1162" s="11">
        <v>1079.33996582031</v>
      </c>
      <c r="C1162" s="11">
        <v>1086.78002929687</v>
      </c>
      <c r="D1162" s="11">
        <v>1081.7099609375</v>
      </c>
    </row>
    <row r="1163" spans="1:4" x14ac:dyDescent="0.25">
      <c r="A1163" s="10">
        <v>38217</v>
      </c>
      <c r="B1163" s="11">
        <v>1081.7099609375</v>
      </c>
      <c r="C1163" s="11">
        <v>1095.17004394531</v>
      </c>
      <c r="D1163" s="11">
        <v>1095.17004394531</v>
      </c>
    </row>
    <row r="1164" spans="1:4" x14ac:dyDescent="0.25">
      <c r="A1164" s="10">
        <v>38218</v>
      </c>
      <c r="B1164" s="11">
        <v>1095.17004394531</v>
      </c>
      <c r="C1164" s="11">
        <v>1095.17004394531</v>
      </c>
      <c r="D1164" s="11">
        <v>1091.22998046875</v>
      </c>
    </row>
    <row r="1165" spans="1:4" x14ac:dyDescent="0.25">
      <c r="A1165" s="10">
        <v>38219</v>
      </c>
      <c r="B1165" s="11">
        <v>1091.22998046875</v>
      </c>
      <c r="C1165" s="11">
        <v>1100.26000976562</v>
      </c>
      <c r="D1165" s="11">
        <v>1098.34997558593</v>
      </c>
    </row>
    <row r="1166" spans="1:4" x14ac:dyDescent="0.25">
      <c r="A1166" s="10">
        <v>38222</v>
      </c>
      <c r="B1166" s="11">
        <v>1098.34997558593</v>
      </c>
      <c r="C1166" s="11">
        <v>1101.40002441406</v>
      </c>
      <c r="D1166" s="11">
        <v>1095.68005371093</v>
      </c>
    </row>
    <row r="1167" spans="1:4" x14ac:dyDescent="0.25">
      <c r="A1167" s="10">
        <v>38223</v>
      </c>
      <c r="B1167" s="11">
        <v>1095.68005371093</v>
      </c>
      <c r="C1167" s="11">
        <v>1100.93994140625</v>
      </c>
      <c r="D1167" s="11">
        <v>1096.18994140625</v>
      </c>
    </row>
    <row r="1168" spans="1:4" x14ac:dyDescent="0.25">
      <c r="A1168" s="10">
        <v>38224</v>
      </c>
      <c r="B1168" s="11">
        <v>1096.18994140625</v>
      </c>
      <c r="C1168" s="11">
        <v>1106.2900390625</v>
      </c>
      <c r="D1168" s="11">
        <v>1104.9599609375</v>
      </c>
    </row>
    <row r="1169" spans="1:4" x14ac:dyDescent="0.25">
      <c r="A1169" s="10">
        <v>38225</v>
      </c>
      <c r="B1169" s="11">
        <v>1104.9599609375</v>
      </c>
      <c r="C1169" s="11">
        <v>1106.78002929687</v>
      </c>
      <c r="D1169" s="11">
        <v>1105.08996582031</v>
      </c>
    </row>
    <row r="1170" spans="1:4" x14ac:dyDescent="0.25">
      <c r="A1170" s="10">
        <v>38226</v>
      </c>
      <c r="B1170" s="11">
        <v>1105.08996582031</v>
      </c>
      <c r="C1170" s="11">
        <v>1109.68005371093</v>
      </c>
      <c r="D1170" s="11">
        <v>1107.77001953125</v>
      </c>
    </row>
    <row r="1171" spans="1:4" x14ac:dyDescent="0.25">
      <c r="A1171" s="10">
        <v>38229</v>
      </c>
      <c r="B1171" s="11">
        <v>1107.77001953125</v>
      </c>
      <c r="C1171" s="11">
        <v>1107.77001953125</v>
      </c>
      <c r="D1171" s="11">
        <v>1099.15002441406</v>
      </c>
    </row>
    <row r="1172" spans="1:4" x14ac:dyDescent="0.25">
      <c r="A1172" s="10">
        <v>38230</v>
      </c>
      <c r="B1172" s="11">
        <v>1099.15002441406</v>
      </c>
      <c r="C1172" s="11">
        <v>1104.23999023437</v>
      </c>
      <c r="D1172" s="11">
        <v>1104.23999023437</v>
      </c>
    </row>
    <row r="1173" spans="1:4" x14ac:dyDescent="0.25">
      <c r="A1173" s="10">
        <v>38231</v>
      </c>
      <c r="B1173" s="11">
        <v>1104.23999023437</v>
      </c>
      <c r="C1173" s="11">
        <v>1109.23999023437</v>
      </c>
      <c r="D1173" s="11">
        <v>1105.91003417968</v>
      </c>
    </row>
    <row r="1174" spans="1:4" x14ac:dyDescent="0.25">
      <c r="A1174" s="10">
        <v>38232</v>
      </c>
      <c r="B1174" s="11">
        <v>1105.91003417968</v>
      </c>
      <c r="C1174" s="11">
        <v>1119.10998535156</v>
      </c>
      <c r="D1174" s="11">
        <v>1118.31005859375</v>
      </c>
    </row>
    <row r="1175" spans="1:4" x14ac:dyDescent="0.25">
      <c r="A1175" s="10">
        <v>38233</v>
      </c>
      <c r="B1175" s="11">
        <v>1118.31005859375</v>
      </c>
      <c r="C1175" s="11">
        <v>1120.80004882812</v>
      </c>
      <c r="D1175" s="11">
        <v>1113.63000488281</v>
      </c>
    </row>
    <row r="1176" spans="1:4" x14ac:dyDescent="0.25">
      <c r="A1176" s="10">
        <v>38237</v>
      </c>
      <c r="B1176" s="11">
        <v>1113.63000488281</v>
      </c>
      <c r="C1176" s="11">
        <v>1124.07995605468</v>
      </c>
      <c r="D1176" s="11">
        <v>1121.30004882812</v>
      </c>
    </row>
    <row r="1177" spans="1:4" x14ac:dyDescent="0.25">
      <c r="A1177" s="10">
        <v>38238</v>
      </c>
      <c r="B1177" s="11">
        <v>1121.30004882812</v>
      </c>
      <c r="C1177" s="11">
        <v>1123.05004882812</v>
      </c>
      <c r="D1177" s="11">
        <v>1116.27001953125</v>
      </c>
    </row>
    <row r="1178" spans="1:4" x14ac:dyDescent="0.25">
      <c r="A1178" s="10">
        <v>38239</v>
      </c>
      <c r="B1178" s="11">
        <v>1116.27001953125</v>
      </c>
      <c r="C1178" s="11">
        <v>1121.30004882812</v>
      </c>
      <c r="D1178" s="11">
        <v>1118.38000488281</v>
      </c>
    </row>
    <row r="1179" spans="1:4" x14ac:dyDescent="0.25">
      <c r="A1179" s="10">
        <v>38240</v>
      </c>
      <c r="B1179" s="11">
        <v>1118.38000488281</v>
      </c>
      <c r="C1179" s="11">
        <v>1125.26000976562</v>
      </c>
      <c r="D1179" s="11">
        <v>1123.92004394531</v>
      </c>
    </row>
    <row r="1180" spans="1:4" x14ac:dyDescent="0.25">
      <c r="A1180" s="10">
        <v>38243</v>
      </c>
      <c r="B1180" s="11">
        <v>1123.92004394531</v>
      </c>
      <c r="C1180" s="11">
        <v>1129.78002929687</v>
      </c>
      <c r="D1180" s="11">
        <v>1125.81994628906</v>
      </c>
    </row>
    <row r="1181" spans="1:4" x14ac:dyDescent="0.25">
      <c r="A1181" s="10">
        <v>38244</v>
      </c>
      <c r="B1181" s="11">
        <v>1125.81994628906</v>
      </c>
      <c r="C1181" s="11">
        <v>1129.4599609375</v>
      </c>
      <c r="D1181" s="11">
        <v>1128.32995605468</v>
      </c>
    </row>
    <row r="1182" spans="1:4" x14ac:dyDescent="0.25">
      <c r="A1182" s="10">
        <v>38245</v>
      </c>
      <c r="B1182" s="11">
        <v>1128.32995605468</v>
      </c>
      <c r="C1182" s="11">
        <v>1128.32995605468</v>
      </c>
      <c r="D1182" s="11">
        <v>1120.36999511718</v>
      </c>
    </row>
    <row r="1183" spans="1:4" x14ac:dyDescent="0.25">
      <c r="A1183" s="10">
        <v>38246</v>
      </c>
      <c r="B1183" s="11">
        <v>1120.36999511718</v>
      </c>
      <c r="C1183" s="11">
        <v>1126.06005859375</v>
      </c>
      <c r="D1183" s="11">
        <v>1123.5</v>
      </c>
    </row>
    <row r="1184" spans="1:4" x14ac:dyDescent="0.25">
      <c r="A1184" s="10">
        <v>38247</v>
      </c>
      <c r="B1184" s="11">
        <v>1123.5</v>
      </c>
      <c r="C1184" s="11">
        <v>1130.14001464843</v>
      </c>
      <c r="D1184" s="11">
        <v>1128.55004882812</v>
      </c>
    </row>
    <row r="1185" spans="1:4" x14ac:dyDescent="0.25">
      <c r="A1185" s="10">
        <v>38250</v>
      </c>
      <c r="B1185" s="11">
        <v>1128.55004882812</v>
      </c>
      <c r="C1185" s="11">
        <v>1128.55004882812</v>
      </c>
      <c r="D1185" s="11">
        <v>1122.19995117187</v>
      </c>
    </row>
    <row r="1186" spans="1:4" x14ac:dyDescent="0.25">
      <c r="A1186" s="10">
        <v>38251</v>
      </c>
      <c r="B1186" s="11">
        <v>1122.19995117187</v>
      </c>
      <c r="C1186" s="11">
        <v>1131.5400390625</v>
      </c>
      <c r="D1186" s="11">
        <v>1129.30004882812</v>
      </c>
    </row>
    <row r="1187" spans="1:4" x14ac:dyDescent="0.25">
      <c r="A1187" s="10">
        <v>38252</v>
      </c>
      <c r="B1187" s="11">
        <v>1129.30004882812</v>
      </c>
      <c r="C1187" s="11">
        <v>1129.30004882812</v>
      </c>
      <c r="D1187" s="11">
        <v>1113.56005859375</v>
      </c>
    </row>
    <row r="1188" spans="1:4" x14ac:dyDescent="0.25">
      <c r="A1188" s="10">
        <v>38253</v>
      </c>
      <c r="B1188" s="11">
        <v>1113.56005859375</v>
      </c>
      <c r="C1188" s="11">
        <v>1113.60998535156</v>
      </c>
      <c r="D1188" s="11">
        <v>1108.35998535156</v>
      </c>
    </row>
    <row r="1189" spans="1:4" x14ac:dyDescent="0.25">
      <c r="A1189" s="10">
        <v>38254</v>
      </c>
      <c r="B1189" s="11">
        <v>1108.35998535156</v>
      </c>
      <c r="C1189" s="11">
        <v>1113.81005859375</v>
      </c>
      <c r="D1189" s="11">
        <v>1110.10998535156</v>
      </c>
    </row>
    <row r="1190" spans="1:4" x14ac:dyDescent="0.25">
      <c r="A1190" s="10">
        <v>38257</v>
      </c>
      <c r="B1190" s="11">
        <v>1110.10998535156</v>
      </c>
      <c r="C1190" s="11">
        <v>1110.10998535156</v>
      </c>
      <c r="D1190" s="11">
        <v>1103.52001953125</v>
      </c>
    </row>
    <row r="1191" spans="1:4" x14ac:dyDescent="0.25">
      <c r="A1191" s="10">
        <v>38258</v>
      </c>
      <c r="B1191" s="11">
        <v>1103.52001953125</v>
      </c>
      <c r="C1191" s="11">
        <v>1111.77001953125</v>
      </c>
      <c r="D1191" s="11">
        <v>1110.06005859375</v>
      </c>
    </row>
    <row r="1192" spans="1:4" x14ac:dyDescent="0.25">
      <c r="A1192" s="10">
        <v>38259</v>
      </c>
      <c r="B1192" s="11">
        <v>1110.06005859375</v>
      </c>
      <c r="C1192" s="11">
        <v>1114.80004882812</v>
      </c>
      <c r="D1192" s="11">
        <v>1114.80004882812</v>
      </c>
    </row>
    <row r="1193" spans="1:4" x14ac:dyDescent="0.25">
      <c r="A1193" s="10">
        <v>38260</v>
      </c>
      <c r="B1193" s="11">
        <v>1114.80004882812</v>
      </c>
      <c r="C1193" s="11">
        <v>1116.31005859375</v>
      </c>
      <c r="D1193" s="11">
        <v>1114.57995605468</v>
      </c>
    </row>
    <row r="1194" spans="1:4" x14ac:dyDescent="0.25">
      <c r="A1194" s="10">
        <v>38261</v>
      </c>
      <c r="B1194" s="11">
        <v>1114.57995605468</v>
      </c>
      <c r="C1194" s="11">
        <v>1131.64001464843</v>
      </c>
      <c r="D1194" s="11">
        <v>1131.5</v>
      </c>
    </row>
    <row r="1195" spans="1:4" x14ac:dyDescent="0.25">
      <c r="A1195" s="10">
        <v>38264</v>
      </c>
      <c r="B1195" s="11">
        <v>1131.5</v>
      </c>
      <c r="C1195" s="11">
        <v>1140.13000488281</v>
      </c>
      <c r="D1195" s="11">
        <v>1135.17004394531</v>
      </c>
    </row>
    <row r="1196" spans="1:4" x14ac:dyDescent="0.25">
      <c r="A1196" s="10">
        <v>38265</v>
      </c>
      <c r="B1196" s="11">
        <v>1135.17004394531</v>
      </c>
      <c r="C1196" s="11">
        <v>1137.86999511718</v>
      </c>
      <c r="D1196" s="11">
        <v>1134.47998046875</v>
      </c>
    </row>
    <row r="1197" spans="1:4" x14ac:dyDescent="0.25">
      <c r="A1197" s="10">
        <v>38266</v>
      </c>
      <c r="B1197" s="11">
        <v>1134.47998046875</v>
      </c>
      <c r="C1197" s="11">
        <v>1142.05004882812</v>
      </c>
      <c r="D1197" s="11">
        <v>1142.05004882812</v>
      </c>
    </row>
    <row r="1198" spans="1:4" x14ac:dyDescent="0.25">
      <c r="A1198" s="10">
        <v>38267</v>
      </c>
      <c r="B1198" s="11">
        <v>1142.05004882812</v>
      </c>
      <c r="C1198" s="11">
        <v>1142.05004882812</v>
      </c>
      <c r="D1198" s="11">
        <v>1130.65002441406</v>
      </c>
    </row>
    <row r="1199" spans="1:4" x14ac:dyDescent="0.25">
      <c r="A1199" s="10">
        <v>38268</v>
      </c>
      <c r="B1199" s="11">
        <v>1130.65002441406</v>
      </c>
      <c r="C1199" s="11">
        <v>1132.92004394531</v>
      </c>
      <c r="D1199" s="11">
        <v>1122.14001464843</v>
      </c>
    </row>
    <row r="1200" spans="1:4" x14ac:dyDescent="0.25">
      <c r="A1200" s="10">
        <v>38271</v>
      </c>
      <c r="B1200" s="11">
        <v>1122.14001464843</v>
      </c>
      <c r="C1200" s="11">
        <v>1126.19995117187</v>
      </c>
      <c r="D1200" s="11">
        <v>1124.39001464843</v>
      </c>
    </row>
    <row r="1201" spans="1:4" x14ac:dyDescent="0.25">
      <c r="A1201" s="10">
        <v>38272</v>
      </c>
      <c r="B1201" s="11">
        <v>1124.39001464843</v>
      </c>
      <c r="C1201" s="11">
        <v>1124.39001464843</v>
      </c>
      <c r="D1201" s="11">
        <v>1121.83996582031</v>
      </c>
    </row>
    <row r="1202" spans="1:4" x14ac:dyDescent="0.25">
      <c r="A1202" s="10">
        <v>38273</v>
      </c>
      <c r="B1202" s="11">
        <v>1121.83996582031</v>
      </c>
      <c r="C1202" s="11">
        <v>1127.01000976562</v>
      </c>
      <c r="D1202" s="11">
        <v>1113.65002441406</v>
      </c>
    </row>
    <row r="1203" spans="1:4" x14ac:dyDescent="0.25">
      <c r="A1203" s="10">
        <v>38274</v>
      </c>
      <c r="B1203" s="11">
        <v>1113.65002441406</v>
      </c>
      <c r="C1203" s="11">
        <v>1114.9599609375</v>
      </c>
      <c r="D1203" s="11">
        <v>1103.2900390625</v>
      </c>
    </row>
    <row r="1204" spans="1:4" x14ac:dyDescent="0.25">
      <c r="A1204" s="10">
        <v>38275</v>
      </c>
      <c r="B1204" s="11">
        <v>1103.2900390625</v>
      </c>
      <c r="C1204" s="11">
        <v>1113.17004394531</v>
      </c>
      <c r="D1204" s="11">
        <v>1108.19995117187</v>
      </c>
    </row>
    <row r="1205" spans="1:4" x14ac:dyDescent="0.25">
      <c r="A1205" s="10">
        <v>38278</v>
      </c>
      <c r="B1205" s="11">
        <v>1108.19995117187</v>
      </c>
      <c r="C1205" s="11">
        <v>1114.4599609375</v>
      </c>
      <c r="D1205" s="11">
        <v>1114.02001953125</v>
      </c>
    </row>
    <row r="1206" spans="1:4" x14ac:dyDescent="0.25">
      <c r="A1206" s="10">
        <v>38279</v>
      </c>
      <c r="B1206" s="11">
        <v>1114.02001953125</v>
      </c>
      <c r="C1206" s="11">
        <v>1117.9599609375</v>
      </c>
      <c r="D1206" s="11">
        <v>1103.22998046875</v>
      </c>
    </row>
    <row r="1207" spans="1:4" x14ac:dyDescent="0.25">
      <c r="A1207" s="10">
        <v>38280</v>
      </c>
      <c r="B1207" s="11">
        <v>1103.22998046875</v>
      </c>
      <c r="C1207" s="11">
        <v>1104.08996582031</v>
      </c>
      <c r="D1207" s="11">
        <v>1103.66003417968</v>
      </c>
    </row>
    <row r="1208" spans="1:4" x14ac:dyDescent="0.25">
      <c r="A1208" s="10">
        <v>38281</v>
      </c>
      <c r="B1208" s="11">
        <v>1103.66003417968</v>
      </c>
      <c r="C1208" s="11">
        <v>1108.86999511718</v>
      </c>
      <c r="D1208" s="11">
        <v>1106.48999023437</v>
      </c>
    </row>
    <row r="1209" spans="1:4" x14ac:dyDescent="0.25">
      <c r="A1209" s="10">
        <v>38282</v>
      </c>
      <c r="B1209" s="11">
        <v>1106.48999023437</v>
      </c>
      <c r="C1209" s="11">
        <v>1108.14001464843</v>
      </c>
      <c r="D1209" s="11">
        <v>1095.73999023437</v>
      </c>
    </row>
    <row r="1210" spans="1:4" x14ac:dyDescent="0.25">
      <c r="A1210" s="10">
        <v>38285</v>
      </c>
      <c r="B1210" s="11">
        <v>1095.73999023437</v>
      </c>
      <c r="C1210" s="11">
        <v>1096.81005859375</v>
      </c>
      <c r="D1210" s="11">
        <v>1094.80004882812</v>
      </c>
    </row>
    <row r="1211" spans="1:4" x14ac:dyDescent="0.25">
      <c r="A1211" s="10">
        <v>38286</v>
      </c>
      <c r="B1211" s="11">
        <v>1094.81005859375</v>
      </c>
      <c r="C1211" s="11">
        <v>1111.09997558593</v>
      </c>
      <c r="D1211" s="11">
        <v>1111.08996582031</v>
      </c>
    </row>
    <row r="1212" spans="1:4" x14ac:dyDescent="0.25">
      <c r="A1212" s="10">
        <v>38287</v>
      </c>
      <c r="B1212" s="11">
        <v>1111.08996582031</v>
      </c>
      <c r="C1212" s="11">
        <v>1126.2900390625</v>
      </c>
      <c r="D1212" s="11">
        <v>1125.40002441406</v>
      </c>
    </row>
    <row r="1213" spans="1:4" x14ac:dyDescent="0.25">
      <c r="A1213" s="10">
        <v>38288</v>
      </c>
      <c r="B1213" s="11">
        <v>1125.33996582031</v>
      </c>
      <c r="C1213" s="11">
        <v>1130.67004394531</v>
      </c>
      <c r="D1213" s="11">
        <v>1127.43994140625</v>
      </c>
    </row>
    <row r="1214" spans="1:4" x14ac:dyDescent="0.25">
      <c r="A1214" s="10">
        <v>38289</v>
      </c>
      <c r="B1214" s="11">
        <v>1127.43994140625</v>
      </c>
      <c r="C1214" s="11">
        <v>1131.40002441406</v>
      </c>
      <c r="D1214" s="11">
        <v>1130.19995117187</v>
      </c>
    </row>
    <row r="1215" spans="1:4" x14ac:dyDescent="0.25">
      <c r="A1215" s="10">
        <v>38292</v>
      </c>
      <c r="B1215" s="11">
        <v>1130.19995117187</v>
      </c>
      <c r="C1215" s="11">
        <v>1133.41003417968</v>
      </c>
      <c r="D1215" s="11">
        <v>1130.51000976562</v>
      </c>
    </row>
    <row r="1216" spans="1:4" x14ac:dyDescent="0.25">
      <c r="A1216" s="10">
        <v>38293</v>
      </c>
      <c r="B1216" s="11">
        <v>1130.51000976562</v>
      </c>
      <c r="C1216" s="11">
        <v>1140.47998046875</v>
      </c>
      <c r="D1216" s="11">
        <v>1130.56005859375</v>
      </c>
    </row>
    <row r="1217" spans="1:4" x14ac:dyDescent="0.25">
      <c r="A1217" s="10">
        <v>38294</v>
      </c>
      <c r="B1217" s="11">
        <v>1130.5400390625</v>
      </c>
      <c r="C1217" s="11">
        <v>1147.56994628906</v>
      </c>
      <c r="D1217" s="11">
        <v>1143.19995117187</v>
      </c>
    </row>
    <row r="1218" spans="1:4" x14ac:dyDescent="0.25">
      <c r="A1218" s="10">
        <v>38295</v>
      </c>
      <c r="B1218" s="11">
        <v>1143.19995117187</v>
      </c>
      <c r="C1218" s="11">
        <v>1161.67004394531</v>
      </c>
      <c r="D1218" s="11">
        <v>1161.67004394531</v>
      </c>
    </row>
    <row r="1219" spans="1:4" x14ac:dyDescent="0.25">
      <c r="A1219" s="10">
        <v>38296</v>
      </c>
      <c r="B1219" s="11">
        <v>1161.67004394531</v>
      </c>
      <c r="C1219" s="11">
        <v>1170.86999511718</v>
      </c>
      <c r="D1219" s="11">
        <v>1166.17004394531</v>
      </c>
    </row>
    <row r="1220" spans="1:4" x14ac:dyDescent="0.25">
      <c r="A1220" s="10">
        <v>38299</v>
      </c>
      <c r="B1220" s="11">
        <v>1166.17004394531</v>
      </c>
      <c r="C1220" s="11">
        <v>1166.77001953125</v>
      </c>
      <c r="D1220" s="11">
        <v>1164.89001464843</v>
      </c>
    </row>
    <row r="1221" spans="1:4" x14ac:dyDescent="0.25">
      <c r="A1221" s="10">
        <v>38300</v>
      </c>
      <c r="B1221" s="11">
        <v>1164.89001464843</v>
      </c>
      <c r="C1221" s="11">
        <v>1168.9599609375</v>
      </c>
      <c r="D1221" s="11">
        <v>1164.07995605468</v>
      </c>
    </row>
    <row r="1222" spans="1:4" x14ac:dyDescent="0.25">
      <c r="A1222" s="10">
        <v>38301</v>
      </c>
      <c r="B1222" s="11">
        <v>1164.07995605468</v>
      </c>
      <c r="C1222" s="11">
        <v>1169.25</v>
      </c>
      <c r="D1222" s="11">
        <v>1162.91003417968</v>
      </c>
    </row>
    <row r="1223" spans="1:4" x14ac:dyDescent="0.25">
      <c r="A1223" s="10">
        <v>38302</v>
      </c>
      <c r="B1223" s="11">
        <v>1162.91003417968</v>
      </c>
      <c r="C1223" s="11">
        <v>1174.80004882812</v>
      </c>
      <c r="D1223" s="11">
        <v>1173.47998046875</v>
      </c>
    </row>
    <row r="1224" spans="1:4" x14ac:dyDescent="0.25">
      <c r="A1224" s="10">
        <v>38303</v>
      </c>
      <c r="B1224" s="11">
        <v>1173.47998046875</v>
      </c>
      <c r="C1224" s="11">
        <v>1184.17004394531</v>
      </c>
      <c r="D1224" s="11">
        <v>1184.17004394531</v>
      </c>
    </row>
    <row r="1225" spans="1:4" x14ac:dyDescent="0.25">
      <c r="A1225" s="10">
        <v>38306</v>
      </c>
      <c r="B1225" s="11">
        <v>1184.17004394531</v>
      </c>
      <c r="C1225" s="11">
        <v>1184.47998046875</v>
      </c>
      <c r="D1225" s="11">
        <v>1183.81005859375</v>
      </c>
    </row>
    <row r="1226" spans="1:4" x14ac:dyDescent="0.25">
      <c r="A1226" s="10">
        <v>38307</v>
      </c>
      <c r="B1226" s="11">
        <v>1183.81005859375</v>
      </c>
      <c r="C1226" s="11">
        <v>1183.81005859375</v>
      </c>
      <c r="D1226" s="11">
        <v>1175.43005371093</v>
      </c>
    </row>
    <row r="1227" spans="1:4" x14ac:dyDescent="0.25">
      <c r="A1227" s="10">
        <v>38308</v>
      </c>
      <c r="B1227" s="11">
        <v>1175.43005371093</v>
      </c>
      <c r="C1227" s="11">
        <v>1188.4599609375</v>
      </c>
      <c r="D1227" s="11">
        <v>1181.93994140625</v>
      </c>
    </row>
    <row r="1228" spans="1:4" x14ac:dyDescent="0.25">
      <c r="A1228" s="10">
        <v>38309</v>
      </c>
      <c r="B1228" s="11">
        <v>1181.93994140625</v>
      </c>
      <c r="C1228" s="11">
        <v>1184.90002441406</v>
      </c>
      <c r="D1228" s="11">
        <v>1183.55004882812</v>
      </c>
    </row>
    <row r="1229" spans="1:4" x14ac:dyDescent="0.25">
      <c r="A1229" s="10">
        <v>38310</v>
      </c>
      <c r="B1229" s="11">
        <v>1183.55004882812</v>
      </c>
      <c r="C1229" s="11">
        <v>1184</v>
      </c>
      <c r="D1229" s="11">
        <v>1170.33996582031</v>
      </c>
    </row>
    <row r="1230" spans="1:4" x14ac:dyDescent="0.25">
      <c r="A1230" s="10">
        <v>38313</v>
      </c>
      <c r="B1230" s="11">
        <v>1170.33996582031</v>
      </c>
      <c r="C1230" s="11">
        <v>1178.18005371093</v>
      </c>
      <c r="D1230" s="11">
        <v>1177.23999023437</v>
      </c>
    </row>
    <row r="1231" spans="1:4" x14ac:dyDescent="0.25">
      <c r="A1231" s="10">
        <v>38314</v>
      </c>
      <c r="B1231" s="11">
        <v>1177.23999023437</v>
      </c>
      <c r="C1231" s="11">
        <v>1179.52001953125</v>
      </c>
      <c r="D1231" s="11">
        <v>1176.93994140625</v>
      </c>
    </row>
    <row r="1232" spans="1:4" x14ac:dyDescent="0.25">
      <c r="A1232" s="10">
        <v>38315</v>
      </c>
      <c r="B1232" s="11">
        <v>1176.93994140625</v>
      </c>
      <c r="C1232" s="11">
        <v>1182.4599609375</v>
      </c>
      <c r="D1232" s="11">
        <v>1181.76000976562</v>
      </c>
    </row>
    <row r="1233" spans="1:4" x14ac:dyDescent="0.25">
      <c r="A1233" s="10">
        <v>38317</v>
      </c>
      <c r="B1233" s="11">
        <v>1181.76000976562</v>
      </c>
      <c r="C1233" s="11">
        <v>1186.61999511718</v>
      </c>
      <c r="D1233" s="11">
        <v>1182.65002441406</v>
      </c>
    </row>
    <row r="1234" spans="1:4" x14ac:dyDescent="0.25">
      <c r="A1234" s="10">
        <v>38320</v>
      </c>
      <c r="B1234" s="11">
        <v>1182.65002441406</v>
      </c>
      <c r="C1234" s="11">
        <v>1186.93994140625</v>
      </c>
      <c r="D1234" s="11">
        <v>1178.56994628906</v>
      </c>
    </row>
    <row r="1235" spans="1:4" x14ac:dyDescent="0.25">
      <c r="A1235" s="10">
        <v>38321</v>
      </c>
      <c r="B1235" s="11">
        <v>1178.56994628906</v>
      </c>
      <c r="C1235" s="11">
        <v>1178.66003417968</v>
      </c>
      <c r="D1235" s="11">
        <v>1173.81994628906</v>
      </c>
    </row>
    <row r="1236" spans="1:4" x14ac:dyDescent="0.25">
      <c r="A1236" s="10">
        <v>38322</v>
      </c>
      <c r="B1236" s="11">
        <v>1173.78002929687</v>
      </c>
      <c r="C1236" s="11">
        <v>1191.36999511718</v>
      </c>
      <c r="D1236" s="11">
        <v>1191.36999511718</v>
      </c>
    </row>
    <row r="1237" spans="1:4" x14ac:dyDescent="0.25">
      <c r="A1237" s="10">
        <v>38323</v>
      </c>
      <c r="B1237" s="11">
        <v>1191.36999511718</v>
      </c>
      <c r="C1237" s="11">
        <v>1194.80004882812</v>
      </c>
      <c r="D1237" s="11">
        <v>1190.32995605468</v>
      </c>
    </row>
    <row r="1238" spans="1:4" x14ac:dyDescent="0.25">
      <c r="A1238" s="10">
        <v>38324</v>
      </c>
      <c r="B1238" s="11">
        <v>1190.32995605468</v>
      </c>
      <c r="C1238" s="11">
        <v>1197.4599609375</v>
      </c>
      <c r="D1238" s="11">
        <v>1191.17004394531</v>
      </c>
    </row>
    <row r="1239" spans="1:4" x14ac:dyDescent="0.25">
      <c r="A1239" s="10">
        <v>38327</v>
      </c>
      <c r="B1239" s="11">
        <v>1191.17004394531</v>
      </c>
      <c r="C1239" s="11">
        <v>1192.41003417968</v>
      </c>
      <c r="D1239" s="11">
        <v>1190.25</v>
      </c>
    </row>
    <row r="1240" spans="1:4" x14ac:dyDescent="0.25">
      <c r="A1240" s="10">
        <v>38328</v>
      </c>
      <c r="B1240" s="11">
        <v>1190.25</v>
      </c>
      <c r="C1240" s="11">
        <v>1192.17004394531</v>
      </c>
      <c r="D1240" s="11">
        <v>1177.06994628906</v>
      </c>
    </row>
    <row r="1241" spans="1:4" x14ac:dyDescent="0.25">
      <c r="A1241" s="10">
        <v>38329</v>
      </c>
      <c r="B1241" s="11">
        <v>1177.06994628906</v>
      </c>
      <c r="C1241" s="11">
        <v>1184.05004882812</v>
      </c>
      <c r="D1241" s="11">
        <v>1182.81005859375</v>
      </c>
    </row>
    <row r="1242" spans="1:4" x14ac:dyDescent="0.25">
      <c r="A1242" s="10">
        <v>38330</v>
      </c>
      <c r="B1242" s="11">
        <v>1182.81005859375</v>
      </c>
      <c r="C1242" s="11">
        <v>1190.51000976562</v>
      </c>
      <c r="D1242" s="11">
        <v>1189.23999023437</v>
      </c>
    </row>
    <row r="1243" spans="1:4" x14ac:dyDescent="0.25">
      <c r="A1243" s="10">
        <v>38331</v>
      </c>
      <c r="B1243" s="11">
        <v>1189.23999023437</v>
      </c>
      <c r="C1243" s="11">
        <v>1191.44995117187</v>
      </c>
      <c r="D1243" s="11">
        <v>1188</v>
      </c>
    </row>
    <row r="1244" spans="1:4" x14ac:dyDescent="0.25">
      <c r="A1244" s="10">
        <v>38334</v>
      </c>
      <c r="B1244" s="11">
        <v>1188</v>
      </c>
      <c r="C1244" s="11">
        <v>1198.73999023437</v>
      </c>
      <c r="D1244" s="11">
        <v>1198.68005371093</v>
      </c>
    </row>
    <row r="1245" spans="1:4" x14ac:dyDescent="0.25">
      <c r="A1245" s="10">
        <v>38335</v>
      </c>
      <c r="B1245" s="11">
        <v>1198.68005371093</v>
      </c>
      <c r="C1245" s="11">
        <v>1205.2900390625</v>
      </c>
      <c r="D1245" s="11">
        <v>1203.38000488281</v>
      </c>
    </row>
    <row r="1246" spans="1:4" x14ac:dyDescent="0.25">
      <c r="A1246" s="10">
        <v>38336</v>
      </c>
      <c r="B1246" s="11">
        <v>1203.38000488281</v>
      </c>
      <c r="C1246" s="11">
        <v>1206.60998535156</v>
      </c>
      <c r="D1246" s="11">
        <v>1205.71997070312</v>
      </c>
    </row>
    <row r="1247" spans="1:4" x14ac:dyDescent="0.25">
      <c r="A1247" s="10">
        <v>38337</v>
      </c>
      <c r="B1247" s="11">
        <v>1205.71997070312</v>
      </c>
      <c r="C1247" s="11">
        <v>1207.96997070312</v>
      </c>
      <c r="D1247" s="11">
        <v>1203.2099609375</v>
      </c>
    </row>
    <row r="1248" spans="1:4" x14ac:dyDescent="0.25">
      <c r="A1248" s="10">
        <v>38338</v>
      </c>
      <c r="B1248" s="11">
        <v>1203.2099609375</v>
      </c>
      <c r="C1248" s="11">
        <v>1203.2099609375</v>
      </c>
      <c r="D1248" s="11">
        <v>1194.19995117187</v>
      </c>
    </row>
    <row r="1249" spans="1:4" x14ac:dyDescent="0.25">
      <c r="A1249" s="10">
        <v>38341</v>
      </c>
      <c r="B1249" s="11">
        <v>1194.19995117187</v>
      </c>
      <c r="C1249" s="11">
        <v>1203.43005371093</v>
      </c>
      <c r="D1249" s="11">
        <v>1194.65002441406</v>
      </c>
    </row>
    <row r="1250" spans="1:4" x14ac:dyDescent="0.25">
      <c r="A1250" s="10">
        <v>38342</v>
      </c>
      <c r="B1250" s="11">
        <v>1194.65002441406</v>
      </c>
      <c r="C1250" s="11">
        <v>1205.93005371093</v>
      </c>
      <c r="D1250" s="11">
        <v>1205.44995117187</v>
      </c>
    </row>
    <row r="1251" spans="1:4" x14ac:dyDescent="0.25">
      <c r="A1251" s="10">
        <v>38343</v>
      </c>
      <c r="B1251" s="11">
        <v>1205.44995117187</v>
      </c>
      <c r="C1251" s="11">
        <v>1211.42004394531</v>
      </c>
      <c r="D1251" s="11">
        <v>1209.56994628906</v>
      </c>
    </row>
    <row r="1252" spans="1:4" x14ac:dyDescent="0.25">
      <c r="A1252" s="10">
        <v>38344</v>
      </c>
      <c r="B1252" s="11">
        <v>1209.56994628906</v>
      </c>
      <c r="C1252" s="11">
        <v>1213.66003417968</v>
      </c>
      <c r="D1252" s="11">
        <v>1210.13000488281</v>
      </c>
    </row>
    <row r="1253" spans="1:4" x14ac:dyDescent="0.25">
      <c r="A1253" s="10">
        <v>38348</v>
      </c>
      <c r="B1253" s="11">
        <v>1210.13000488281</v>
      </c>
      <c r="C1253" s="11">
        <v>1214.13000488281</v>
      </c>
      <c r="D1253" s="11">
        <v>1204.92004394531</v>
      </c>
    </row>
    <row r="1254" spans="1:4" x14ac:dyDescent="0.25">
      <c r="A1254" s="10">
        <v>38349</v>
      </c>
      <c r="B1254" s="11">
        <v>1204.92004394531</v>
      </c>
      <c r="C1254" s="11">
        <v>1213.5400390625</v>
      </c>
      <c r="D1254" s="11">
        <v>1213.5400390625</v>
      </c>
    </row>
    <row r="1255" spans="1:4" x14ac:dyDescent="0.25">
      <c r="A1255" s="10">
        <v>38350</v>
      </c>
      <c r="B1255" s="11">
        <v>1213.5400390625</v>
      </c>
      <c r="C1255" s="11">
        <v>1213.84997558593</v>
      </c>
      <c r="D1255" s="11">
        <v>1213.44995117187</v>
      </c>
    </row>
    <row r="1256" spans="1:4" x14ac:dyDescent="0.25">
      <c r="A1256" s="10">
        <v>38351</v>
      </c>
      <c r="B1256" s="11">
        <v>1213.44995117187</v>
      </c>
      <c r="C1256" s="11">
        <v>1216.46997070312</v>
      </c>
      <c r="D1256" s="11">
        <v>1213.55004882812</v>
      </c>
    </row>
    <row r="1257" spans="1:4" x14ac:dyDescent="0.25">
      <c r="A1257" s="10">
        <v>38352</v>
      </c>
      <c r="B1257" s="11">
        <v>1213.55004882812</v>
      </c>
      <c r="C1257" s="11">
        <v>1217.32995605468</v>
      </c>
      <c r="D1257" s="11">
        <v>1211.92004394531</v>
      </c>
    </row>
    <row r="1258" spans="1:4" x14ac:dyDescent="0.25">
      <c r="A1258" s="10">
        <v>38355</v>
      </c>
      <c r="B1258" s="11">
        <v>1211.92004394531</v>
      </c>
      <c r="C1258" s="11">
        <v>1217.80004882812</v>
      </c>
      <c r="D1258" s="11">
        <v>1202.07995605468</v>
      </c>
    </row>
    <row r="1259" spans="1:4" x14ac:dyDescent="0.25">
      <c r="A1259" s="10">
        <v>38356</v>
      </c>
      <c r="B1259" s="11">
        <v>1202.07995605468</v>
      </c>
      <c r="C1259" s="11">
        <v>1205.83996582031</v>
      </c>
      <c r="D1259" s="11">
        <v>1188.05004882812</v>
      </c>
    </row>
    <row r="1260" spans="1:4" x14ac:dyDescent="0.25">
      <c r="A1260" s="10">
        <v>38357</v>
      </c>
      <c r="B1260" s="11">
        <v>1188.05004882812</v>
      </c>
      <c r="C1260" s="11">
        <v>1192.72998046875</v>
      </c>
      <c r="D1260" s="11">
        <v>1183.73999023437</v>
      </c>
    </row>
    <row r="1261" spans="1:4" x14ac:dyDescent="0.25">
      <c r="A1261" s="10">
        <v>38358</v>
      </c>
      <c r="B1261" s="11">
        <v>1183.73999023437</v>
      </c>
      <c r="C1261" s="11">
        <v>1191.63000488281</v>
      </c>
      <c r="D1261" s="11">
        <v>1187.89001464843</v>
      </c>
    </row>
    <row r="1262" spans="1:4" x14ac:dyDescent="0.25">
      <c r="A1262" s="10">
        <v>38359</v>
      </c>
      <c r="B1262" s="11">
        <v>1187.89001464843</v>
      </c>
      <c r="C1262" s="11">
        <v>1192.19995117187</v>
      </c>
      <c r="D1262" s="11">
        <v>1186.18994140625</v>
      </c>
    </row>
    <row r="1263" spans="1:4" x14ac:dyDescent="0.25">
      <c r="A1263" s="10">
        <v>38362</v>
      </c>
      <c r="B1263" s="11">
        <v>1186.18994140625</v>
      </c>
      <c r="C1263" s="11">
        <v>1194.78002929687</v>
      </c>
      <c r="D1263" s="11">
        <v>1190.25</v>
      </c>
    </row>
    <row r="1264" spans="1:4" x14ac:dyDescent="0.25">
      <c r="A1264" s="10">
        <v>38363</v>
      </c>
      <c r="B1264" s="11">
        <v>1190.25</v>
      </c>
      <c r="C1264" s="11">
        <v>1190.25</v>
      </c>
      <c r="D1264" s="11">
        <v>1182.98999023437</v>
      </c>
    </row>
    <row r="1265" spans="1:4" x14ac:dyDescent="0.25">
      <c r="A1265" s="10">
        <v>38364</v>
      </c>
      <c r="B1265" s="11">
        <v>1182.98999023437</v>
      </c>
      <c r="C1265" s="11">
        <v>1187.92004394531</v>
      </c>
      <c r="D1265" s="11">
        <v>1187.69995117187</v>
      </c>
    </row>
    <row r="1266" spans="1:4" x14ac:dyDescent="0.25">
      <c r="A1266" s="10">
        <v>38365</v>
      </c>
      <c r="B1266" s="11">
        <v>1187.69995117187</v>
      </c>
      <c r="C1266" s="11">
        <v>1187.69995117187</v>
      </c>
      <c r="D1266" s="11">
        <v>1177.44995117187</v>
      </c>
    </row>
    <row r="1267" spans="1:4" x14ac:dyDescent="0.25">
      <c r="A1267" s="10">
        <v>38366</v>
      </c>
      <c r="B1267" s="11">
        <v>1177.44995117187</v>
      </c>
      <c r="C1267" s="11">
        <v>1185.2099609375</v>
      </c>
      <c r="D1267" s="11">
        <v>1184.52001953125</v>
      </c>
    </row>
    <row r="1268" spans="1:4" x14ac:dyDescent="0.25">
      <c r="A1268" s="10">
        <v>38370</v>
      </c>
      <c r="B1268" s="11">
        <v>1184.52001953125</v>
      </c>
      <c r="C1268" s="11">
        <v>1195.97998046875</v>
      </c>
      <c r="D1268" s="11">
        <v>1195.97998046875</v>
      </c>
    </row>
    <row r="1269" spans="1:4" x14ac:dyDescent="0.25">
      <c r="A1269" s="10">
        <v>38371</v>
      </c>
      <c r="B1269" s="11">
        <v>1195.97998046875</v>
      </c>
      <c r="C1269" s="11">
        <v>1195.97998046875</v>
      </c>
      <c r="D1269" s="11">
        <v>1184.63000488281</v>
      </c>
    </row>
    <row r="1270" spans="1:4" x14ac:dyDescent="0.25">
      <c r="A1270" s="10">
        <v>38372</v>
      </c>
      <c r="B1270" s="11">
        <v>1184.63000488281</v>
      </c>
      <c r="C1270" s="11">
        <v>1184.63000488281</v>
      </c>
      <c r="D1270" s="11">
        <v>1175.41003417968</v>
      </c>
    </row>
    <row r="1271" spans="1:4" x14ac:dyDescent="0.25">
      <c r="A1271" s="10">
        <v>38373</v>
      </c>
      <c r="B1271" s="11">
        <v>1175.41003417968</v>
      </c>
      <c r="C1271" s="11">
        <v>1179.44995117187</v>
      </c>
      <c r="D1271" s="11">
        <v>1167.86999511718</v>
      </c>
    </row>
    <row r="1272" spans="1:4" x14ac:dyDescent="0.25">
      <c r="A1272" s="10">
        <v>38376</v>
      </c>
      <c r="B1272" s="11">
        <v>1167.86999511718</v>
      </c>
      <c r="C1272" s="11">
        <v>1173.03002929687</v>
      </c>
      <c r="D1272" s="11">
        <v>1163.75</v>
      </c>
    </row>
    <row r="1273" spans="1:4" x14ac:dyDescent="0.25">
      <c r="A1273" s="10">
        <v>38377</v>
      </c>
      <c r="B1273" s="11">
        <v>1163.75</v>
      </c>
      <c r="C1273" s="11">
        <v>1174.30004882812</v>
      </c>
      <c r="D1273" s="11">
        <v>1168.41003417968</v>
      </c>
    </row>
    <row r="1274" spans="1:4" x14ac:dyDescent="0.25">
      <c r="A1274" s="10">
        <v>38378</v>
      </c>
      <c r="B1274" s="11">
        <v>1168.41003417968</v>
      </c>
      <c r="C1274" s="11">
        <v>1175.9599609375</v>
      </c>
      <c r="D1274" s="11">
        <v>1174.06994628906</v>
      </c>
    </row>
    <row r="1275" spans="1:4" x14ac:dyDescent="0.25">
      <c r="A1275" s="10">
        <v>38379</v>
      </c>
      <c r="B1275" s="11">
        <v>1174.06994628906</v>
      </c>
      <c r="C1275" s="11">
        <v>1177.5</v>
      </c>
      <c r="D1275" s="11">
        <v>1174.55004882812</v>
      </c>
    </row>
    <row r="1276" spans="1:4" x14ac:dyDescent="0.25">
      <c r="A1276" s="10">
        <v>38380</v>
      </c>
      <c r="B1276" s="11">
        <v>1174.55004882812</v>
      </c>
      <c r="C1276" s="11">
        <v>1175.60998535156</v>
      </c>
      <c r="D1276" s="11">
        <v>1171.35998535156</v>
      </c>
    </row>
    <row r="1277" spans="1:4" x14ac:dyDescent="0.25">
      <c r="A1277" s="10">
        <v>38383</v>
      </c>
      <c r="B1277" s="11">
        <v>1171.35998535156</v>
      </c>
      <c r="C1277" s="11">
        <v>1182.06994628906</v>
      </c>
      <c r="D1277" s="11">
        <v>1181.27001953125</v>
      </c>
    </row>
    <row r="1278" spans="1:4" x14ac:dyDescent="0.25">
      <c r="A1278" s="10">
        <v>38384</v>
      </c>
      <c r="B1278" s="11">
        <v>1181.27001953125</v>
      </c>
      <c r="C1278" s="11">
        <v>1190.39001464843</v>
      </c>
      <c r="D1278" s="11">
        <v>1189.41003417968</v>
      </c>
    </row>
    <row r="1279" spans="1:4" x14ac:dyDescent="0.25">
      <c r="A1279" s="10">
        <v>38385</v>
      </c>
      <c r="B1279" s="11">
        <v>1189.41003417968</v>
      </c>
      <c r="C1279" s="11">
        <v>1195.25</v>
      </c>
      <c r="D1279" s="11">
        <v>1193.18994140625</v>
      </c>
    </row>
    <row r="1280" spans="1:4" x14ac:dyDescent="0.25">
      <c r="A1280" s="10">
        <v>38386</v>
      </c>
      <c r="B1280" s="11">
        <v>1193.18994140625</v>
      </c>
      <c r="C1280" s="11">
        <v>1193.18994140625</v>
      </c>
      <c r="D1280" s="11">
        <v>1189.89001464843</v>
      </c>
    </row>
    <row r="1281" spans="1:4" x14ac:dyDescent="0.25">
      <c r="A1281" s="10">
        <v>38387</v>
      </c>
      <c r="B1281" s="11">
        <v>1189.89001464843</v>
      </c>
      <c r="C1281" s="11">
        <v>1203.46997070312</v>
      </c>
      <c r="D1281" s="11">
        <v>1203.03002929687</v>
      </c>
    </row>
    <row r="1282" spans="1:4" x14ac:dyDescent="0.25">
      <c r="A1282" s="10">
        <v>38390</v>
      </c>
      <c r="B1282" s="11">
        <v>1203.03002929687</v>
      </c>
      <c r="C1282" s="11">
        <v>1204.15002441406</v>
      </c>
      <c r="D1282" s="11">
        <v>1201.71997070312</v>
      </c>
    </row>
    <row r="1283" spans="1:4" x14ac:dyDescent="0.25">
      <c r="A1283" s="10">
        <v>38391</v>
      </c>
      <c r="B1283" s="11">
        <v>1201.71997070312</v>
      </c>
      <c r="C1283" s="11">
        <v>1205.10998535156</v>
      </c>
      <c r="D1283" s="11">
        <v>1202.30004882812</v>
      </c>
    </row>
    <row r="1284" spans="1:4" x14ac:dyDescent="0.25">
      <c r="A1284" s="10">
        <v>38392</v>
      </c>
      <c r="B1284" s="11">
        <v>1202.30004882812</v>
      </c>
      <c r="C1284" s="11">
        <v>1203.82995605468</v>
      </c>
      <c r="D1284" s="11">
        <v>1191.98999023437</v>
      </c>
    </row>
    <row r="1285" spans="1:4" x14ac:dyDescent="0.25">
      <c r="A1285" s="10">
        <v>38393</v>
      </c>
      <c r="B1285" s="11">
        <v>1191.98999023437</v>
      </c>
      <c r="C1285" s="11">
        <v>1198.75</v>
      </c>
      <c r="D1285" s="11">
        <v>1197.01000976562</v>
      </c>
    </row>
    <row r="1286" spans="1:4" x14ac:dyDescent="0.25">
      <c r="A1286" s="10">
        <v>38394</v>
      </c>
      <c r="B1286" s="11">
        <v>1197.01000976562</v>
      </c>
      <c r="C1286" s="11">
        <v>1208.38000488281</v>
      </c>
      <c r="D1286" s="11">
        <v>1205.30004882812</v>
      </c>
    </row>
    <row r="1287" spans="1:4" x14ac:dyDescent="0.25">
      <c r="A1287" s="10">
        <v>38397</v>
      </c>
      <c r="B1287" s="11">
        <v>1205.30004882812</v>
      </c>
      <c r="C1287" s="11">
        <v>1206.93005371093</v>
      </c>
      <c r="D1287" s="11">
        <v>1206.14001464843</v>
      </c>
    </row>
    <row r="1288" spans="1:4" x14ac:dyDescent="0.25">
      <c r="A1288" s="10">
        <v>38398</v>
      </c>
      <c r="B1288" s="11">
        <v>1206.14001464843</v>
      </c>
      <c r="C1288" s="11">
        <v>1212.43994140625</v>
      </c>
      <c r="D1288" s="11">
        <v>1210.11999511718</v>
      </c>
    </row>
    <row r="1289" spans="1:4" x14ac:dyDescent="0.25">
      <c r="A1289" s="10">
        <v>38399</v>
      </c>
      <c r="B1289" s="11">
        <v>1210.11999511718</v>
      </c>
      <c r="C1289" s="11">
        <v>1212.43994140625</v>
      </c>
      <c r="D1289" s="11">
        <v>1210.33996582031</v>
      </c>
    </row>
    <row r="1290" spans="1:4" x14ac:dyDescent="0.25">
      <c r="A1290" s="10">
        <v>38400</v>
      </c>
      <c r="B1290" s="11">
        <v>1210.33996582031</v>
      </c>
      <c r="C1290" s="11">
        <v>1211.32995605468</v>
      </c>
      <c r="D1290" s="11">
        <v>1200.75</v>
      </c>
    </row>
    <row r="1291" spans="1:4" x14ac:dyDescent="0.25">
      <c r="A1291" s="10">
        <v>38401</v>
      </c>
      <c r="B1291" s="11">
        <v>1200.75</v>
      </c>
      <c r="C1291" s="11">
        <v>1202.92004394531</v>
      </c>
      <c r="D1291" s="11">
        <v>1201.58996582031</v>
      </c>
    </row>
    <row r="1292" spans="1:4" x14ac:dyDescent="0.25">
      <c r="A1292" s="10">
        <v>38405</v>
      </c>
      <c r="B1292" s="11">
        <v>1201.58996582031</v>
      </c>
      <c r="C1292" s="11">
        <v>1202.47998046875</v>
      </c>
      <c r="D1292" s="11">
        <v>1184.16003417968</v>
      </c>
    </row>
    <row r="1293" spans="1:4" x14ac:dyDescent="0.25">
      <c r="A1293" s="10">
        <v>38406</v>
      </c>
      <c r="B1293" s="11">
        <v>1184.16003417968</v>
      </c>
      <c r="C1293" s="11">
        <v>1193.52001953125</v>
      </c>
      <c r="D1293" s="11">
        <v>1190.80004882812</v>
      </c>
    </row>
    <row r="1294" spans="1:4" x14ac:dyDescent="0.25">
      <c r="A1294" s="10">
        <v>38407</v>
      </c>
      <c r="B1294" s="11">
        <v>1190.80004882812</v>
      </c>
      <c r="C1294" s="11">
        <v>1200.42004394531</v>
      </c>
      <c r="D1294" s="11">
        <v>1200.19995117187</v>
      </c>
    </row>
    <row r="1295" spans="1:4" x14ac:dyDescent="0.25">
      <c r="A1295" s="10">
        <v>38408</v>
      </c>
      <c r="B1295" s="11">
        <v>1200.19995117187</v>
      </c>
      <c r="C1295" s="11">
        <v>1212.15002441406</v>
      </c>
      <c r="D1295" s="11">
        <v>1211.36999511718</v>
      </c>
    </row>
    <row r="1296" spans="1:4" x14ac:dyDescent="0.25">
      <c r="A1296" s="10">
        <v>38411</v>
      </c>
      <c r="B1296" s="11">
        <v>1211.36999511718</v>
      </c>
      <c r="C1296" s="11">
        <v>1211.36999511718</v>
      </c>
      <c r="D1296" s="11">
        <v>1203.59997558593</v>
      </c>
    </row>
    <row r="1297" spans="1:4" x14ac:dyDescent="0.25">
      <c r="A1297" s="10">
        <v>38412</v>
      </c>
      <c r="B1297" s="11">
        <v>1203.59997558593</v>
      </c>
      <c r="C1297" s="11">
        <v>1212.25</v>
      </c>
      <c r="D1297" s="11">
        <v>1210.41003417968</v>
      </c>
    </row>
    <row r="1298" spans="1:4" x14ac:dyDescent="0.25">
      <c r="A1298" s="10">
        <v>38413</v>
      </c>
      <c r="B1298" s="11">
        <v>1210.41003417968</v>
      </c>
      <c r="C1298" s="11">
        <v>1215.7900390625</v>
      </c>
      <c r="D1298" s="11">
        <v>1210.07995605468</v>
      </c>
    </row>
    <row r="1299" spans="1:4" x14ac:dyDescent="0.25">
      <c r="A1299" s="10">
        <v>38414</v>
      </c>
      <c r="B1299" s="11">
        <v>1210.07995605468</v>
      </c>
      <c r="C1299" s="11">
        <v>1215.71997070312</v>
      </c>
      <c r="D1299" s="11">
        <v>1210.46997070312</v>
      </c>
    </row>
    <row r="1300" spans="1:4" x14ac:dyDescent="0.25">
      <c r="A1300" s="10">
        <v>38415</v>
      </c>
      <c r="B1300" s="11">
        <v>1210.46997070312</v>
      </c>
      <c r="C1300" s="11">
        <v>1224.76000976562</v>
      </c>
      <c r="D1300" s="11">
        <v>1222.11999511718</v>
      </c>
    </row>
    <row r="1301" spans="1:4" x14ac:dyDescent="0.25">
      <c r="A1301" s="10">
        <v>38418</v>
      </c>
      <c r="B1301" s="11">
        <v>1222.11999511718</v>
      </c>
      <c r="C1301" s="11">
        <v>1229.10998535156</v>
      </c>
      <c r="D1301" s="11">
        <v>1225.31005859375</v>
      </c>
    </row>
    <row r="1302" spans="1:4" x14ac:dyDescent="0.25">
      <c r="A1302" s="10">
        <v>38419</v>
      </c>
      <c r="B1302" s="11">
        <v>1225.31005859375</v>
      </c>
      <c r="C1302" s="11">
        <v>1225.68994140625</v>
      </c>
      <c r="D1302" s="11">
        <v>1219.43005371093</v>
      </c>
    </row>
    <row r="1303" spans="1:4" x14ac:dyDescent="0.25">
      <c r="A1303" s="10">
        <v>38420</v>
      </c>
      <c r="B1303" s="11">
        <v>1219.43005371093</v>
      </c>
      <c r="C1303" s="11">
        <v>1219.43005371093</v>
      </c>
      <c r="D1303" s="11">
        <v>1207.01000976562</v>
      </c>
    </row>
    <row r="1304" spans="1:4" x14ac:dyDescent="0.25">
      <c r="A1304" s="10">
        <v>38421</v>
      </c>
      <c r="B1304" s="11">
        <v>1207.01000976562</v>
      </c>
      <c r="C1304" s="11">
        <v>1211.22998046875</v>
      </c>
      <c r="D1304" s="11">
        <v>1209.25</v>
      </c>
    </row>
    <row r="1305" spans="1:4" x14ac:dyDescent="0.25">
      <c r="A1305" s="10">
        <v>38422</v>
      </c>
      <c r="B1305" s="11">
        <v>1209.25</v>
      </c>
      <c r="C1305" s="11">
        <v>1213.0400390625</v>
      </c>
      <c r="D1305" s="11">
        <v>1200.07995605468</v>
      </c>
    </row>
    <row r="1306" spans="1:4" x14ac:dyDescent="0.25">
      <c r="A1306" s="10">
        <v>38425</v>
      </c>
      <c r="B1306" s="11">
        <v>1200.07995605468</v>
      </c>
      <c r="C1306" s="11">
        <v>1206.82995605468</v>
      </c>
      <c r="D1306" s="11">
        <v>1206.82995605468</v>
      </c>
    </row>
    <row r="1307" spans="1:4" x14ac:dyDescent="0.25">
      <c r="A1307" s="10">
        <v>38426</v>
      </c>
      <c r="B1307" s="11">
        <v>1206.82995605468</v>
      </c>
      <c r="C1307" s="11">
        <v>1210.5400390625</v>
      </c>
      <c r="D1307" s="11">
        <v>1197.75</v>
      </c>
    </row>
    <row r="1308" spans="1:4" x14ac:dyDescent="0.25">
      <c r="A1308" s="10">
        <v>38427</v>
      </c>
      <c r="B1308" s="11">
        <v>1197.75</v>
      </c>
      <c r="C1308" s="11">
        <v>1197.75</v>
      </c>
      <c r="D1308" s="11">
        <v>1188.06994628906</v>
      </c>
    </row>
    <row r="1309" spans="1:4" x14ac:dyDescent="0.25">
      <c r="A1309" s="10">
        <v>38428</v>
      </c>
      <c r="B1309" s="11">
        <v>1188.06994628906</v>
      </c>
      <c r="C1309" s="11">
        <v>1193.28002929687</v>
      </c>
      <c r="D1309" s="11">
        <v>1190.2099609375</v>
      </c>
    </row>
    <row r="1310" spans="1:4" x14ac:dyDescent="0.25">
      <c r="A1310" s="10">
        <v>38429</v>
      </c>
      <c r="B1310" s="11">
        <v>1190.2099609375</v>
      </c>
      <c r="C1310" s="11">
        <v>1191.97998046875</v>
      </c>
      <c r="D1310" s="11">
        <v>1189.65002441406</v>
      </c>
    </row>
    <row r="1311" spans="1:4" x14ac:dyDescent="0.25">
      <c r="A1311" s="10">
        <v>38432</v>
      </c>
      <c r="B1311" s="11">
        <v>1189.65002441406</v>
      </c>
      <c r="C1311" s="11">
        <v>1189.65002441406</v>
      </c>
      <c r="D1311" s="11">
        <v>1183.78002929687</v>
      </c>
    </row>
    <row r="1312" spans="1:4" x14ac:dyDescent="0.25">
      <c r="A1312" s="10">
        <v>38433</v>
      </c>
      <c r="B1312" s="11">
        <v>1183.78002929687</v>
      </c>
      <c r="C1312" s="11">
        <v>1189.58996582031</v>
      </c>
      <c r="D1312" s="11">
        <v>1171.7099609375</v>
      </c>
    </row>
    <row r="1313" spans="1:4" x14ac:dyDescent="0.25">
      <c r="A1313" s="10">
        <v>38434</v>
      </c>
      <c r="B1313" s="11">
        <v>1171.7099609375</v>
      </c>
      <c r="C1313" s="11">
        <v>1176.26000976562</v>
      </c>
      <c r="D1313" s="11">
        <v>1172.53002929687</v>
      </c>
    </row>
    <row r="1314" spans="1:4" x14ac:dyDescent="0.25">
      <c r="A1314" s="10">
        <v>38435</v>
      </c>
      <c r="B1314" s="11">
        <v>1172.53002929687</v>
      </c>
      <c r="C1314" s="11">
        <v>1180.10998535156</v>
      </c>
      <c r="D1314" s="11">
        <v>1171.42004394531</v>
      </c>
    </row>
    <row r="1315" spans="1:4" x14ac:dyDescent="0.25">
      <c r="A1315" s="10">
        <v>38439</v>
      </c>
      <c r="B1315" s="11">
        <v>1171.42004394531</v>
      </c>
      <c r="C1315" s="11">
        <v>1179.91003417968</v>
      </c>
      <c r="D1315" s="11">
        <v>1174.28002929687</v>
      </c>
    </row>
    <row r="1316" spans="1:4" x14ac:dyDescent="0.25">
      <c r="A1316" s="10">
        <v>38440</v>
      </c>
      <c r="B1316" s="11">
        <v>1174.28002929687</v>
      </c>
      <c r="C1316" s="11">
        <v>1179.39001464843</v>
      </c>
      <c r="D1316" s="11">
        <v>1165.35998535156</v>
      </c>
    </row>
    <row r="1317" spans="1:4" x14ac:dyDescent="0.25">
      <c r="A1317" s="10">
        <v>38441</v>
      </c>
      <c r="B1317" s="11">
        <v>1165.35998535156</v>
      </c>
      <c r="C1317" s="11">
        <v>1181.5400390625</v>
      </c>
      <c r="D1317" s="11">
        <v>1181.41003417968</v>
      </c>
    </row>
    <row r="1318" spans="1:4" x14ac:dyDescent="0.25">
      <c r="A1318" s="10">
        <v>38442</v>
      </c>
      <c r="B1318" s="11">
        <v>1181.41003417968</v>
      </c>
      <c r="C1318" s="11">
        <v>1184.53002929687</v>
      </c>
      <c r="D1318" s="11">
        <v>1180.58996582031</v>
      </c>
    </row>
    <row r="1319" spans="1:4" x14ac:dyDescent="0.25">
      <c r="A1319" s="10">
        <v>38443</v>
      </c>
      <c r="B1319" s="11">
        <v>1180.58996582031</v>
      </c>
      <c r="C1319" s="11">
        <v>1189.80004882812</v>
      </c>
      <c r="D1319" s="11">
        <v>1172.92004394531</v>
      </c>
    </row>
    <row r="1320" spans="1:4" x14ac:dyDescent="0.25">
      <c r="A1320" s="10">
        <v>38446</v>
      </c>
      <c r="B1320" s="11">
        <v>1172.7900390625</v>
      </c>
      <c r="C1320" s="11">
        <v>1178.60998535156</v>
      </c>
      <c r="D1320" s="11">
        <v>1176.11999511718</v>
      </c>
    </row>
    <row r="1321" spans="1:4" x14ac:dyDescent="0.25">
      <c r="A1321" s="10">
        <v>38447</v>
      </c>
      <c r="B1321" s="11">
        <v>1176.11999511718</v>
      </c>
      <c r="C1321" s="11">
        <v>1183.56005859375</v>
      </c>
      <c r="D1321" s="11">
        <v>1181.39001464843</v>
      </c>
    </row>
    <row r="1322" spans="1:4" x14ac:dyDescent="0.25">
      <c r="A1322" s="10">
        <v>38448</v>
      </c>
      <c r="B1322" s="11">
        <v>1181.39001464843</v>
      </c>
      <c r="C1322" s="11">
        <v>1189.33996582031</v>
      </c>
      <c r="D1322" s="11">
        <v>1184.06994628906</v>
      </c>
    </row>
    <row r="1323" spans="1:4" x14ac:dyDescent="0.25">
      <c r="A1323" s="10">
        <v>38449</v>
      </c>
      <c r="B1323" s="11">
        <v>1184.06994628906</v>
      </c>
      <c r="C1323" s="11">
        <v>1191.88000488281</v>
      </c>
      <c r="D1323" s="11">
        <v>1191.14001464843</v>
      </c>
    </row>
    <row r="1324" spans="1:4" x14ac:dyDescent="0.25">
      <c r="A1324" s="10">
        <v>38450</v>
      </c>
      <c r="B1324" s="11">
        <v>1191.14001464843</v>
      </c>
      <c r="C1324" s="11">
        <v>1191.75</v>
      </c>
      <c r="D1324" s="11">
        <v>1181.19995117187</v>
      </c>
    </row>
    <row r="1325" spans="1:4" x14ac:dyDescent="0.25">
      <c r="A1325" s="10">
        <v>38453</v>
      </c>
      <c r="B1325" s="11">
        <v>1181.19995117187</v>
      </c>
      <c r="C1325" s="11">
        <v>1184.06994628906</v>
      </c>
      <c r="D1325" s="11">
        <v>1181.2099609375</v>
      </c>
    </row>
    <row r="1326" spans="1:4" x14ac:dyDescent="0.25">
      <c r="A1326" s="10">
        <v>38454</v>
      </c>
      <c r="B1326" s="11">
        <v>1181.2099609375</v>
      </c>
      <c r="C1326" s="11">
        <v>1190.17004394531</v>
      </c>
      <c r="D1326" s="11">
        <v>1187.76000976562</v>
      </c>
    </row>
    <row r="1327" spans="1:4" x14ac:dyDescent="0.25">
      <c r="A1327" s="10">
        <v>38455</v>
      </c>
      <c r="B1327" s="11">
        <v>1187.76000976562</v>
      </c>
      <c r="C1327" s="11">
        <v>1187.76000976562</v>
      </c>
      <c r="D1327" s="11">
        <v>1173.7900390625</v>
      </c>
    </row>
    <row r="1328" spans="1:4" x14ac:dyDescent="0.25">
      <c r="A1328" s="10">
        <v>38456</v>
      </c>
      <c r="B1328" s="11">
        <v>1173.7900390625</v>
      </c>
      <c r="C1328" s="11">
        <v>1174.67004394531</v>
      </c>
      <c r="D1328" s="11">
        <v>1162.05004882812</v>
      </c>
    </row>
    <row r="1329" spans="1:4" x14ac:dyDescent="0.25">
      <c r="A1329" s="10">
        <v>38457</v>
      </c>
      <c r="B1329" s="11">
        <v>1162.05004882812</v>
      </c>
      <c r="C1329" s="11">
        <v>1162.05004882812</v>
      </c>
      <c r="D1329" s="11">
        <v>1142.61999511718</v>
      </c>
    </row>
    <row r="1330" spans="1:4" x14ac:dyDescent="0.25">
      <c r="A1330" s="10">
        <v>38460</v>
      </c>
      <c r="B1330" s="11">
        <v>1142.61999511718</v>
      </c>
      <c r="C1330" s="11">
        <v>1148.92004394531</v>
      </c>
      <c r="D1330" s="11">
        <v>1145.97998046875</v>
      </c>
    </row>
    <row r="1331" spans="1:4" x14ac:dyDescent="0.25">
      <c r="A1331" s="10">
        <v>38461</v>
      </c>
      <c r="B1331" s="11">
        <v>1145.97998046875</v>
      </c>
      <c r="C1331" s="11">
        <v>1154.67004394531</v>
      </c>
      <c r="D1331" s="11">
        <v>1152.78002929687</v>
      </c>
    </row>
    <row r="1332" spans="1:4" x14ac:dyDescent="0.25">
      <c r="A1332" s="10">
        <v>38462</v>
      </c>
      <c r="B1332" s="11">
        <v>1152.78002929687</v>
      </c>
      <c r="C1332" s="11">
        <v>1155.5</v>
      </c>
      <c r="D1332" s="11">
        <v>1137.5</v>
      </c>
    </row>
    <row r="1333" spans="1:4" x14ac:dyDescent="0.25">
      <c r="A1333" s="10">
        <v>38463</v>
      </c>
      <c r="B1333" s="11">
        <v>1137.5</v>
      </c>
      <c r="C1333" s="11">
        <v>1159.94995117187</v>
      </c>
      <c r="D1333" s="11">
        <v>1159.94995117187</v>
      </c>
    </row>
    <row r="1334" spans="1:4" x14ac:dyDescent="0.25">
      <c r="A1334" s="10">
        <v>38464</v>
      </c>
      <c r="B1334" s="11">
        <v>1159.94995117187</v>
      </c>
      <c r="C1334" s="11">
        <v>1159.94995117187</v>
      </c>
      <c r="D1334" s="11">
        <v>1152.11999511718</v>
      </c>
    </row>
    <row r="1335" spans="1:4" x14ac:dyDescent="0.25">
      <c r="A1335" s="10">
        <v>38467</v>
      </c>
      <c r="B1335" s="11">
        <v>1152.11999511718</v>
      </c>
      <c r="C1335" s="11">
        <v>1164.05004882812</v>
      </c>
      <c r="D1335" s="11">
        <v>1162.09997558593</v>
      </c>
    </row>
    <row r="1336" spans="1:4" x14ac:dyDescent="0.25">
      <c r="A1336" s="10">
        <v>38468</v>
      </c>
      <c r="B1336" s="11">
        <v>1162.09997558593</v>
      </c>
      <c r="C1336" s="11">
        <v>1164.80004882812</v>
      </c>
      <c r="D1336" s="11">
        <v>1151.82995605468</v>
      </c>
    </row>
    <row r="1337" spans="1:4" x14ac:dyDescent="0.25">
      <c r="A1337" s="10">
        <v>38469</v>
      </c>
      <c r="B1337" s="11">
        <v>1151.73999023437</v>
      </c>
      <c r="C1337" s="11">
        <v>1159.86999511718</v>
      </c>
      <c r="D1337" s="11">
        <v>1156.38000488281</v>
      </c>
    </row>
    <row r="1338" spans="1:4" x14ac:dyDescent="0.25">
      <c r="A1338" s="10">
        <v>38470</v>
      </c>
      <c r="B1338" s="11">
        <v>1156.38000488281</v>
      </c>
      <c r="C1338" s="11">
        <v>1156.38000488281</v>
      </c>
      <c r="D1338" s="11">
        <v>1143.21997070312</v>
      </c>
    </row>
    <row r="1339" spans="1:4" x14ac:dyDescent="0.25">
      <c r="A1339" s="10">
        <v>38471</v>
      </c>
      <c r="B1339" s="11">
        <v>1143.21997070312</v>
      </c>
      <c r="C1339" s="11">
        <v>1156.96997070312</v>
      </c>
      <c r="D1339" s="11">
        <v>1156.84997558593</v>
      </c>
    </row>
    <row r="1340" spans="1:4" x14ac:dyDescent="0.25">
      <c r="A1340" s="10">
        <v>38474</v>
      </c>
      <c r="B1340" s="11">
        <v>1156.84997558593</v>
      </c>
      <c r="C1340" s="11">
        <v>1162.86999511718</v>
      </c>
      <c r="D1340" s="11">
        <v>1162.16003417968</v>
      </c>
    </row>
    <row r="1341" spans="1:4" x14ac:dyDescent="0.25">
      <c r="A1341" s="10">
        <v>38475</v>
      </c>
      <c r="B1341" s="11">
        <v>1162.16003417968</v>
      </c>
      <c r="C1341" s="11">
        <v>1166.89001464843</v>
      </c>
      <c r="D1341" s="11">
        <v>1161.17004394531</v>
      </c>
    </row>
    <row r="1342" spans="1:4" x14ac:dyDescent="0.25">
      <c r="A1342" s="10">
        <v>38476</v>
      </c>
      <c r="B1342" s="11">
        <v>1161.17004394531</v>
      </c>
      <c r="C1342" s="11">
        <v>1176.01000976562</v>
      </c>
      <c r="D1342" s="11">
        <v>1175.65002441406</v>
      </c>
    </row>
    <row r="1343" spans="1:4" x14ac:dyDescent="0.25">
      <c r="A1343" s="10">
        <v>38477</v>
      </c>
      <c r="B1343" s="11">
        <v>1175.65002441406</v>
      </c>
      <c r="C1343" s="11">
        <v>1178.61999511718</v>
      </c>
      <c r="D1343" s="11">
        <v>1172.63000488281</v>
      </c>
    </row>
    <row r="1344" spans="1:4" x14ac:dyDescent="0.25">
      <c r="A1344" s="10">
        <v>38478</v>
      </c>
      <c r="B1344" s="11">
        <v>1172.63000488281</v>
      </c>
      <c r="C1344" s="11">
        <v>1177.75</v>
      </c>
      <c r="D1344" s="11">
        <v>1171.34997558593</v>
      </c>
    </row>
    <row r="1345" spans="1:4" x14ac:dyDescent="0.25">
      <c r="A1345" s="10">
        <v>38481</v>
      </c>
      <c r="B1345" s="11">
        <v>1171.34997558593</v>
      </c>
      <c r="C1345" s="11">
        <v>1178.86999511718</v>
      </c>
      <c r="D1345" s="11">
        <v>1178.83996582031</v>
      </c>
    </row>
    <row r="1346" spans="1:4" x14ac:dyDescent="0.25">
      <c r="A1346" s="10">
        <v>38482</v>
      </c>
      <c r="B1346" s="11">
        <v>1178.83996582031</v>
      </c>
      <c r="C1346" s="11">
        <v>1178.83996582031</v>
      </c>
      <c r="D1346" s="11">
        <v>1166.21997070312</v>
      </c>
    </row>
    <row r="1347" spans="1:4" x14ac:dyDescent="0.25">
      <c r="A1347" s="10">
        <v>38483</v>
      </c>
      <c r="B1347" s="11">
        <v>1166.21997070312</v>
      </c>
      <c r="C1347" s="11">
        <v>1171.77001953125</v>
      </c>
      <c r="D1347" s="11">
        <v>1171.10998535156</v>
      </c>
    </row>
    <row r="1348" spans="1:4" x14ac:dyDescent="0.25">
      <c r="A1348" s="10">
        <v>38484</v>
      </c>
      <c r="B1348" s="11">
        <v>1171.10998535156</v>
      </c>
      <c r="C1348" s="11">
        <v>1173.36999511718</v>
      </c>
      <c r="D1348" s="11">
        <v>1159.35998535156</v>
      </c>
    </row>
    <row r="1349" spans="1:4" x14ac:dyDescent="0.25">
      <c r="A1349" s="10">
        <v>38485</v>
      </c>
      <c r="B1349" s="11">
        <v>1159.35998535156</v>
      </c>
      <c r="C1349" s="11">
        <v>1163.75</v>
      </c>
      <c r="D1349" s="11">
        <v>1154.05004882812</v>
      </c>
    </row>
    <row r="1350" spans="1:4" x14ac:dyDescent="0.25">
      <c r="A1350" s="10">
        <v>38488</v>
      </c>
      <c r="B1350" s="11">
        <v>1154.05004882812</v>
      </c>
      <c r="C1350" s="11">
        <v>1165.75</v>
      </c>
      <c r="D1350" s="11">
        <v>1165.68994140625</v>
      </c>
    </row>
    <row r="1351" spans="1:4" x14ac:dyDescent="0.25">
      <c r="A1351" s="10">
        <v>38489</v>
      </c>
      <c r="B1351" s="11">
        <v>1165.68994140625</v>
      </c>
      <c r="C1351" s="11">
        <v>1174.34997558593</v>
      </c>
      <c r="D1351" s="11">
        <v>1173.80004882812</v>
      </c>
    </row>
    <row r="1352" spans="1:4" x14ac:dyDescent="0.25">
      <c r="A1352" s="10">
        <v>38490</v>
      </c>
      <c r="B1352" s="11">
        <v>1173.80004882812</v>
      </c>
      <c r="C1352" s="11">
        <v>1187.90002441406</v>
      </c>
      <c r="D1352" s="11">
        <v>1185.56005859375</v>
      </c>
    </row>
    <row r="1353" spans="1:4" x14ac:dyDescent="0.25">
      <c r="A1353" s="10">
        <v>38491</v>
      </c>
      <c r="B1353" s="11">
        <v>1185.56005859375</v>
      </c>
      <c r="C1353" s="11">
        <v>1191.08996582031</v>
      </c>
      <c r="D1353" s="11">
        <v>1191.07995605468</v>
      </c>
    </row>
    <row r="1354" spans="1:4" x14ac:dyDescent="0.25">
      <c r="A1354" s="10">
        <v>38492</v>
      </c>
      <c r="B1354" s="11">
        <v>1191.07995605468</v>
      </c>
      <c r="C1354" s="11">
        <v>1191.21997070312</v>
      </c>
      <c r="D1354" s="11">
        <v>1189.28002929687</v>
      </c>
    </row>
    <row r="1355" spans="1:4" x14ac:dyDescent="0.25">
      <c r="A1355" s="10">
        <v>38495</v>
      </c>
      <c r="B1355" s="11">
        <v>1189.28002929687</v>
      </c>
      <c r="C1355" s="11">
        <v>1197.43994140625</v>
      </c>
      <c r="D1355" s="11">
        <v>1193.85998535156</v>
      </c>
    </row>
    <row r="1356" spans="1:4" x14ac:dyDescent="0.25">
      <c r="A1356" s="10">
        <v>38496</v>
      </c>
      <c r="B1356" s="11">
        <v>1193.85998535156</v>
      </c>
      <c r="C1356" s="11">
        <v>1195.2900390625</v>
      </c>
      <c r="D1356" s="11">
        <v>1194.06994628906</v>
      </c>
    </row>
    <row r="1357" spans="1:4" x14ac:dyDescent="0.25">
      <c r="A1357" s="10">
        <v>38497</v>
      </c>
      <c r="B1357" s="11">
        <v>1194.06994628906</v>
      </c>
      <c r="C1357" s="11">
        <v>1194.06994628906</v>
      </c>
      <c r="D1357" s="11">
        <v>1190.01000976562</v>
      </c>
    </row>
    <row r="1358" spans="1:4" x14ac:dyDescent="0.25">
      <c r="A1358" s="10">
        <v>38498</v>
      </c>
      <c r="B1358" s="11">
        <v>1190.01000976562</v>
      </c>
      <c r="C1358" s="11">
        <v>1198.94995117187</v>
      </c>
      <c r="D1358" s="11">
        <v>1197.61999511718</v>
      </c>
    </row>
    <row r="1359" spans="1:4" x14ac:dyDescent="0.25">
      <c r="A1359" s="10">
        <v>38499</v>
      </c>
      <c r="B1359" s="11">
        <v>1197.61999511718</v>
      </c>
      <c r="C1359" s="11">
        <v>1199.56005859375</v>
      </c>
      <c r="D1359" s="11">
        <v>1198.78002929687</v>
      </c>
    </row>
    <row r="1360" spans="1:4" x14ac:dyDescent="0.25">
      <c r="A1360" s="10">
        <v>38503</v>
      </c>
      <c r="B1360" s="11">
        <v>1198.78002929687</v>
      </c>
      <c r="C1360" s="11">
        <v>1198.78002929687</v>
      </c>
      <c r="D1360" s="11">
        <v>1191.5</v>
      </c>
    </row>
    <row r="1361" spans="1:4" x14ac:dyDescent="0.25">
      <c r="A1361" s="10">
        <v>38504</v>
      </c>
      <c r="B1361" s="11">
        <v>1191.5</v>
      </c>
      <c r="C1361" s="11">
        <v>1205.64001464843</v>
      </c>
      <c r="D1361" s="11">
        <v>1202.21997070312</v>
      </c>
    </row>
    <row r="1362" spans="1:4" x14ac:dyDescent="0.25">
      <c r="A1362" s="10">
        <v>38505</v>
      </c>
      <c r="B1362" s="11">
        <v>1202.27001953125</v>
      </c>
      <c r="C1362" s="11">
        <v>1204.67004394531</v>
      </c>
      <c r="D1362" s="11">
        <v>1204.2900390625</v>
      </c>
    </row>
    <row r="1363" spans="1:4" x14ac:dyDescent="0.25">
      <c r="A1363" s="10">
        <v>38506</v>
      </c>
      <c r="B1363" s="11">
        <v>1204.2900390625</v>
      </c>
      <c r="C1363" s="11">
        <v>1205.08996582031</v>
      </c>
      <c r="D1363" s="11">
        <v>1196.02001953125</v>
      </c>
    </row>
    <row r="1364" spans="1:4" x14ac:dyDescent="0.25">
      <c r="A1364" s="10">
        <v>38509</v>
      </c>
      <c r="B1364" s="11">
        <v>1196.02001953125</v>
      </c>
      <c r="C1364" s="11">
        <v>1198.78002929687</v>
      </c>
      <c r="D1364" s="11">
        <v>1197.51000976562</v>
      </c>
    </row>
    <row r="1365" spans="1:4" x14ac:dyDescent="0.25">
      <c r="A1365" s="10">
        <v>38510</v>
      </c>
      <c r="B1365" s="11">
        <v>1197.51000976562</v>
      </c>
      <c r="C1365" s="11">
        <v>1208.84997558593</v>
      </c>
      <c r="D1365" s="11">
        <v>1197.26000976562</v>
      </c>
    </row>
    <row r="1366" spans="1:4" x14ac:dyDescent="0.25">
      <c r="A1366" s="10">
        <v>38511</v>
      </c>
      <c r="B1366" s="11">
        <v>1197.26000976562</v>
      </c>
      <c r="C1366" s="11">
        <v>1201.96997070312</v>
      </c>
      <c r="D1366" s="11">
        <v>1194.67004394531</v>
      </c>
    </row>
    <row r="1367" spans="1:4" x14ac:dyDescent="0.25">
      <c r="A1367" s="10">
        <v>38512</v>
      </c>
      <c r="B1367" s="11">
        <v>1194.67004394531</v>
      </c>
      <c r="C1367" s="11">
        <v>1201.85998535156</v>
      </c>
      <c r="D1367" s="11">
        <v>1200.93005371093</v>
      </c>
    </row>
    <row r="1368" spans="1:4" x14ac:dyDescent="0.25">
      <c r="A1368" s="10">
        <v>38513</v>
      </c>
      <c r="B1368" s="11">
        <v>1200.93005371093</v>
      </c>
      <c r="C1368" s="11">
        <v>1202.7900390625</v>
      </c>
      <c r="D1368" s="11">
        <v>1198.10998535156</v>
      </c>
    </row>
    <row r="1369" spans="1:4" x14ac:dyDescent="0.25">
      <c r="A1369" s="10">
        <v>38516</v>
      </c>
      <c r="B1369" s="11">
        <v>1198.10998535156</v>
      </c>
      <c r="C1369" s="11">
        <v>1206.03002929687</v>
      </c>
      <c r="D1369" s="11">
        <v>1200.81994628906</v>
      </c>
    </row>
    <row r="1370" spans="1:4" x14ac:dyDescent="0.25">
      <c r="A1370" s="10">
        <v>38517</v>
      </c>
      <c r="B1370" s="11">
        <v>1200.81994628906</v>
      </c>
      <c r="C1370" s="11">
        <v>1207.53002929687</v>
      </c>
      <c r="D1370" s="11">
        <v>1203.91003417968</v>
      </c>
    </row>
    <row r="1371" spans="1:4" x14ac:dyDescent="0.25">
      <c r="A1371" s="10">
        <v>38518</v>
      </c>
      <c r="B1371" s="11">
        <v>1203.91003417968</v>
      </c>
      <c r="C1371" s="11">
        <v>1208.07995605468</v>
      </c>
      <c r="D1371" s="11">
        <v>1206.57995605468</v>
      </c>
    </row>
    <row r="1372" spans="1:4" x14ac:dyDescent="0.25">
      <c r="A1372" s="10">
        <v>38519</v>
      </c>
      <c r="B1372" s="11">
        <v>1206.55004882812</v>
      </c>
      <c r="C1372" s="11">
        <v>1212.09997558593</v>
      </c>
      <c r="D1372" s="11">
        <v>1210.9599609375</v>
      </c>
    </row>
    <row r="1373" spans="1:4" x14ac:dyDescent="0.25">
      <c r="A1373" s="10">
        <v>38520</v>
      </c>
      <c r="B1373" s="11">
        <v>1210.93005371093</v>
      </c>
      <c r="C1373" s="11">
        <v>1219.55004882812</v>
      </c>
      <c r="D1373" s="11">
        <v>1216.9599609375</v>
      </c>
    </row>
    <row r="1374" spans="1:4" x14ac:dyDescent="0.25">
      <c r="A1374" s="10">
        <v>38523</v>
      </c>
      <c r="B1374" s="11">
        <v>1216.9599609375</v>
      </c>
      <c r="C1374" s="11">
        <v>1219.09997558593</v>
      </c>
      <c r="D1374" s="11">
        <v>1216.09997558593</v>
      </c>
    </row>
    <row r="1375" spans="1:4" x14ac:dyDescent="0.25">
      <c r="A1375" s="10">
        <v>38524</v>
      </c>
      <c r="B1375" s="11">
        <v>1216.09997558593</v>
      </c>
      <c r="C1375" s="11">
        <v>1217.13000488281</v>
      </c>
      <c r="D1375" s="11">
        <v>1213.60998535156</v>
      </c>
    </row>
    <row r="1376" spans="1:4" x14ac:dyDescent="0.25">
      <c r="A1376" s="10">
        <v>38525</v>
      </c>
      <c r="B1376" s="11">
        <v>1213.60998535156</v>
      </c>
      <c r="C1376" s="11">
        <v>1219.58996582031</v>
      </c>
      <c r="D1376" s="11">
        <v>1213.88000488281</v>
      </c>
    </row>
    <row r="1377" spans="1:4" x14ac:dyDescent="0.25">
      <c r="A1377" s="10">
        <v>38526</v>
      </c>
      <c r="B1377" s="11">
        <v>1213.88000488281</v>
      </c>
      <c r="C1377" s="11">
        <v>1216.44995117187</v>
      </c>
      <c r="D1377" s="11">
        <v>1200.72998046875</v>
      </c>
    </row>
    <row r="1378" spans="1:4" x14ac:dyDescent="0.25">
      <c r="A1378" s="10">
        <v>38527</v>
      </c>
      <c r="B1378" s="11">
        <v>1200.72998046875</v>
      </c>
      <c r="C1378" s="11">
        <v>1200.90002441406</v>
      </c>
      <c r="D1378" s="11">
        <v>1191.56994628906</v>
      </c>
    </row>
    <row r="1379" spans="1:4" x14ac:dyDescent="0.25">
      <c r="A1379" s="10">
        <v>38530</v>
      </c>
      <c r="B1379" s="11">
        <v>1191.56994628906</v>
      </c>
      <c r="C1379" s="11">
        <v>1194.32995605468</v>
      </c>
      <c r="D1379" s="11">
        <v>1190.68994140625</v>
      </c>
    </row>
    <row r="1380" spans="1:4" x14ac:dyDescent="0.25">
      <c r="A1380" s="10">
        <v>38531</v>
      </c>
      <c r="B1380" s="11">
        <v>1190.68994140625</v>
      </c>
      <c r="C1380" s="11">
        <v>1202.5400390625</v>
      </c>
      <c r="D1380" s="11">
        <v>1201.56994628906</v>
      </c>
    </row>
    <row r="1381" spans="1:4" x14ac:dyDescent="0.25">
      <c r="A1381" s="10">
        <v>38532</v>
      </c>
      <c r="B1381" s="11">
        <v>1201.56994628906</v>
      </c>
      <c r="C1381" s="11">
        <v>1204.06994628906</v>
      </c>
      <c r="D1381" s="11">
        <v>1199.84997558593</v>
      </c>
    </row>
    <row r="1382" spans="1:4" x14ac:dyDescent="0.25">
      <c r="A1382" s="10">
        <v>38533</v>
      </c>
      <c r="B1382" s="11">
        <v>1199.84997558593</v>
      </c>
      <c r="C1382" s="11">
        <v>1203.27001953125</v>
      </c>
      <c r="D1382" s="11">
        <v>1191.32995605468</v>
      </c>
    </row>
    <row r="1383" spans="1:4" x14ac:dyDescent="0.25">
      <c r="A1383" s="10">
        <v>38534</v>
      </c>
      <c r="B1383" s="11">
        <v>1191.32995605468</v>
      </c>
      <c r="C1383" s="11">
        <v>1197.89001464843</v>
      </c>
      <c r="D1383" s="11">
        <v>1194.43994140625</v>
      </c>
    </row>
    <row r="1384" spans="1:4" x14ac:dyDescent="0.25">
      <c r="A1384" s="10">
        <v>38538</v>
      </c>
      <c r="B1384" s="11">
        <v>1194.43994140625</v>
      </c>
      <c r="C1384" s="11">
        <v>1206.33996582031</v>
      </c>
      <c r="D1384" s="11">
        <v>1204.98999023437</v>
      </c>
    </row>
    <row r="1385" spans="1:4" x14ac:dyDescent="0.25">
      <c r="A1385" s="10">
        <v>38539</v>
      </c>
      <c r="B1385" s="11">
        <v>1204.98999023437</v>
      </c>
      <c r="C1385" s="11">
        <v>1206.10998535156</v>
      </c>
      <c r="D1385" s="11">
        <v>1194.93994140625</v>
      </c>
    </row>
    <row r="1386" spans="1:4" x14ac:dyDescent="0.25">
      <c r="A1386" s="10">
        <v>38540</v>
      </c>
      <c r="B1386" s="11">
        <v>1194.93994140625</v>
      </c>
      <c r="C1386" s="11">
        <v>1198.4599609375</v>
      </c>
      <c r="D1386" s="11">
        <v>1197.86999511718</v>
      </c>
    </row>
    <row r="1387" spans="1:4" x14ac:dyDescent="0.25">
      <c r="A1387" s="10">
        <v>38541</v>
      </c>
      <c r="B1387" s="11">
        <v>1197.86999511718</v>
      </c>
      <c r="C1387" s="11">
        <v>1212.72998046875</v>
      </c>
      <c r="D1387" s="11">
        <v>1211.85998535156</v>
      </c>
    </row>
    <row r="1388" spans="1:4" x14ac:dyDescent="0.25">
      <c r="A1388" s="10">
        <v>38544</v>
      </c>
      <c r="B1388" s="11">
        <v>1211.85998535156</v>
      </c>
      <c r="C1388" s="11">
        <v>1220.03002929687</v>
      </c>
      <c r="D1388" s="11">
        <v>1219.43994140625</v>
      </c>
    </row>
    <row r="1389" spans="1:4" x14ac:dyDescent="0.25">
      <c r="A1389" s="10">
        <v>38545</v>
      </c>
      <c r="B1389" s="11">
        <v>1219.43994140625</v>
      </c>
      <c r="C1389" s="11">
        <v>1225.5400390625</v>
      </c>
      <c r="D1389" s="11">
        <v>1222.2099609375</v>
      </c>
    </row>
    <row r="1390" spans="1:4" x14ac:dyDescent="0.25">
      <c r="A1390" s="10">
        <v>38546</v>
      </c>
      <c r="B1390" s="11">
        <v>1222.2099609375</v>
      </c>
      <c r="C1390" s="11">
        <v>1224.4599609375</v>
      </c>
      <c r="D1390" s="11">
        <v>1223.2900390625</v>
      </c>
    </row>
    <row r="1391" spans="1:4" x14ac:dyDescent="0.25">
      <c r="A1391" s="10">
        <v>38547</v>
      </c>
      <c r="B1391" s="11">
        <v>1223.2900390625</v>
      </c>
      <c r="C1391" s="11">
        <v>1233.16003417968</v>
      </c>
      <c r="D1391" s="11">
        <v>1226.5</v>
      </c>
    </row>
    <row r="1392" spans="1:4" x14ac:dyDescent="0.25">
      <c r="A1392" s="10">
        <v>38548</v>
      </c>
      <c r="B1392" s="11">
        <v>1226.5</v>
      </c>
      <c r="C1392" s="11">
        <v>1229.53002929687</v>
      </c>
      <c r="D1392" s="11">
        <v>1227.92004394531</v>
      </c>
    </row>
    <row r="1393" spans="1:4" x14ac:dyDescent="0.25">
      <c r="A1393" s="10">
        <v>38551</v>
      </c>
      <c r="B1393" s="11">
        <v>1227.92004394531</v>
      </c>
      <c r="C1393" s="11">
        <v>1227.92004394531</v>
      </c>
      <c r="D1393" s="11">
        <v>1221.13000488281</v>
      </c>
    </row>
    <row r="1394" spans="1:4" x14ac:dyDescent="0.25">
      <c r="A1394" s="10">
        <v>38552</v>
      </c>
      <c r="B1394" s="11">
        <v>1221.13000488281</v>
      </c>
      <c r="C1394" s="11">
        <v>1230.33996582031</v>
      </c>
      <c r="D1394" s="11">
        <v>1229.34997558593</v>
      </c>
    </row>
    <row r="1395" spans="1:4" x14ac:dyDescent="0.25">
      <c r="A1395" s="10">
        <v>38553</v>
      </c>
      <c r="B1395" s="11">
        <v>1229.34997558593</v>
      </c>
      <c r="C1395" s="11">
        <v>1236.56005859375</v>
      </c>
      <c r="D1395" s="11">
        <v>1235.19995117187</v>
      </c>
    </row>
    <row r="1396" spans="1:4" x14ac:dyDescent="0.25">
      <c r="A1396" s="10">
        <v>38554</v>
      </c>
      <c r="B1396" s="11">
        <v>1235.19995117187</v>
      </c>
      <c r="C1396" s="11">
        <v>1235.82995605468</v>
      </c>
      <c r="D1396" s="11">
        <v>1227.0400390625</v>
      </c>
    </row>
    <row r="1397" spans="1:4" x14ac:dyDescent="0.25">
      <c r="A1397" s="10">
        <v>38555</v>
      </c>
      <c r="B1397" s="11">
        <v>1227.0400390625</v>
      </c>
      <c r="C1397" s="11">
        <v>1234.18994140625</v>
      </c>
      <c r="D1397" s="11">
        <v>1233.68005371093</v>
      </c>
    </row>
    <row r="1398" spans="1:4" x14ac:dyDescent="0.25">
      <c r="A1398" s="10">
        <v>38558</v>
      </c>
      <c r="B1398" s="11">
        <v>1233.68005371093</v>
      </c>
      <c r="C1398" s="11">
        <v>1238.35998535156</v>
      </c>
      <c r="D1398" s="11">
        <v>1229.03002929687</v>
      </c>
    </row>
    <row r="1399" spans="1:4" x14ac:dyDescent="0.25">
      <c r="A1399" s="10">
        <v>38559</v>
      </c>
      <c r="B1399" s="11">
        <v>1229.03002929687</v>
      </c>
      <c r="C1399" s="11">
        <v>1234.42004394531</v>
      </c>
      <c r="D1399" s="11">
        <v>1231.16003417968</v>
      </c>
    </row>
    <row r="1400" spans="1:4" x14ac:dyDescent="0.25">
      <c r="A1400" s="10">
        <v>38560</v>
      </c>
      <c r="B1400" s="11">
        <v>1231.16003417968</v>
      </c>
      <c r="C1400" s="11">
        <v>1237.64001464843</v>
      </c>
      <c r="D1400" s="11">
        <v>1236.7900390625</v>
      </c>
    </row>
    <row r="1401" spans="1:4" x14ac:dyDescent="0.25">
      <c r="A1401" s="10">
        <v>38561</v>
      </c>
      <c r="B1401" s="11">
        <v>1236.7900390625</v>
      </c>
      <c r="C1401" s="11">
        <v>1245.15002441406</v>
      </c>
      <c r="D1401" s="11">
        <v>1243.71997070312</v>
      </c>
    </row>
    <row r="1402" spans="1:4" x14ac:dyDescent="0.25">
      <c r="A1402" s="10">
        <v>38562</v>
      </c>
      <c r="B1402" s="11">
        <v>1243.71997070312</v>
      </c>
      <c r="C1402" s="11">
        <v>1245.0400390625</v>
      </c>
      <c r="D1402" s="11">
        <v>1234.18005371093</v>
      </c>
    </row>
    <row r="1403" spans="1:4" x14ac:dyDescent="0.25">
      <c r="A1403" s="10">
        <v>38565</v>
      </c>
      <c r="B1403" s="11">
        <v>1234.18005371093</v>
      </c>
      <c r="C1403" s="11">
        <v>1239.09997558593</v>
      </c>
      <c r="D1403" s="11">
        <v>1235.34997558593</v>
      </c>
    </row>
    <row r="1404" spans="1:4" x14ac:dyDescent="0.25">
      <c r="A1404" s="10">
        <v>38566</v>
      </c>
      <c r="B1404" s="11">
        <v>1235.34997558593</v>
      </c>
      <c r="C1404" s="11">
        <v>1244.68994140625</v>
      </c>
      <c r="D1404" s="11">
        <v>1244.11999511718</v>
      </c>
    </row>
    <row r="1405" spans="1:4" x14ac:dyDescent="0.25">
      <c r="A1405" s="10">
        <v>38567</v>
      </c>
      <c r="B1405" s="11">
        <v>1244.11999511718</v>
      </c>
      <c r="C1405" s="11">
        <v>1245.85998535156</v>
      </c>
      <c r="D1405" s="11">
        <v>1245.0400390625</v>
      </c>
    </row>
    <row r="1406" spans="1:4" x14ac:dyDescent="0.25">
      <c r="A1406" s="10">
        <v>38568</v>
      </c>
      <c r="B1406" s="11">
        <v>1245.0400390625</v>
      </c>
      <c r="C1406" s="11">
        <v>1245.0400390625</v>
      </c>
      <c r="D1406" s="11">
        <v>1235.85998535156</v>
      </c>
    </row>
    <row r="1407" spans="1:4" x14ac:dyDescent="0.25">
      <c r="A1407" s="10">
        <v>38569</v>
      </c>
      <c r="B1407" s="11">
        <v>1235.85998535156</v>
      </c>
      <c r="C1407" s="11">
        <v>1235.85998535156</v>
      </c>
      <c r="D1407" s="11">
        <v>1226.42004394531</v>
      </c>
    </row>
    <row r="1408" spans="1:4" x14ac:dyDescent="0.25">
      <c r="A1408" s="10">
        <v>38572</v>
      </c>
      <c r="B1408" s="11">
        <v>1226.42004394531</v>
      </c>
      <c r="C1408" s="11">
        <v>1232.28002929687</v>
      </c>
      <c r="D1408" s="11">
        <v>1223.13000488281</v>
      </c>
    </row>
    <row r="1409" spans="1:4" x14ac:dyDescent="0.25">
      <c r="A1409" s="10">
        <v>38573</v>
      </c>
      <c r="B1409" s="11">
        <v>1223.13000488281</v>
      </c>
      <c r="C1409" s="11">
        <v>1234.10998535156</v>
      </c>
      <c r="D1409" s="11">
        <v>1231.38000488281</v>
      </c>
    </row>
    <row r="1410" spans="1:4" x14ac:dyDescent="0.25">
      <c r="A1410" s="10">
        <v>38574</v>
      </c>
      <c r="B1410" s="11">
        <v>1231.38000488281</v>
      </c>
      <c r="C1410" s="11">
        <v>1242.68994140625</v>
      </c>
      <c r="D1410" s="11">
        <v>1229.13000488281</v>
      </c>
    </row>
    <row r="1411" spans="1:4" x14ac:dyDescent="0.25">
      <c r="A1411" s="10">
        <v>38575</v>
      </c>
      <c r="B1411" s="11">
        <v>1229.13000488281</v>
      </c>
      <c r="C1411" s="11">
        <v>1237.81005859375</v>
      </c>
      <c r="D1411" s="11">
        <v>1237.81005859375</v>
      </c>
    </row>
    <row r="1412" spans="1:4" x14ac:dyDescent="0.25">
      <c r="A1412" s="10">
        <v>38576</v>
      </c>
      <c r="B1412" s="11">
        <v>1237.81005859375</v>
      </c>
      <c r="C1412" s="11">
        <v>1237.81005859375</v>
      </c>
      <c r="D1412" s="11">
        <v>1230.39001464843</v>
      </c>
    </row>
    <row r="1413" spans="1:4" x14ac:dyDescent="0.25">
      <c r="A1413" s="10">
        <v>38579</v>
      </c>
      <c r="B1413" s="11">
        <v>1230.40002441406</v>
      </c>
      <c r="C1413" s="11">
        <v>1236.23999023437</v>
      </c>
      <c r="D1413" s="11">
        <v>1233.86999511718</v>
      </c>
    </row>
    <row r="1414" spans="1:4" x14ac:dyDescent="0.25">
      <c r="A1414" s="10">
        <v>38580</v>
      </c>
      <c r="B1414" s="11">
        <v>1233.86999511718</v>
      </c>
      <c r="C1414" s="11">
        <v>1233.86999511718</v>
      </c>
      <c r="D1414" s="11">
        <v>1219.33996582031</v>
      </c>
    </row>
    <row r="1415" spans="1:4" x14ac:dyDescent="0.25">
      <c r="A1415" s="10">
        <v>38581</v>
      </c>
      <c r="B1415" s="11">
        <v>1219.33996582031</v>
      </c>
      <c r="C1415" s="11">
        <v>1225.63000488281</v>
      </c>
      <c r="D1415" s="11">
        <v>1220.23999023437</v>
      </c>
    </row>
    <row r="1416" spans="1:4" x14ac:dyDescent="0.25">
      <c r="A1416" s="10">
        <v>38582</v>
      </c>
      <c r="B1416" s="11">
        <v>1220.23999023437</v>
      </c>
      <c r="C1416" s="11">
        <v>1222.64001464843</v>
      </c>
      <c r="D1416" s="11">
        <v>1219.02001953125</v>
      </c>
    </row>
    <row r="1417" spans="1:4" x14ac:dyDescent="0.25">
      <c r="A1417" s="10">
        <v>38583</v>
      </c>
      <c r="B1417" s="11">
        <v>1219.02001953125</v>
      </c>
      <c r="C1417" s="11">
        <v>1225.07995605468</v>
      </c>
      <c r="D1417" s="11">
        <v>1219.7099609375</v>
      </c>
    </row>
    <row r="1418" spans="1:4" x14ac:dyDescent="0.25">
      <c r="A1418" s="10">
        <v>38586</v>
      </c>
      <c r="B1418" s="11">
        <v>1219.7099609375</v>
      </c>
      <c r="C1418" s="11">
        <v>1228.9599609375</v>
      </c>
      <c r="D1418" s="11">
        <v>1221.72998046875</v>
      </c>
    </row>
    <row r="1419" spans="1:4" x14ac:dyDescent="0.25">
      <c r="A1419" s="10">
        <v>38587</v>
      </c>
      <c r="B1419" s="11">
        <v>1221.72998046875</v>
      </c>
      <c r="C1419" s="11">
        <v>1223.0400390625</v>
      </c>
      <c r="D1419" s="11">
        <v>1217.58996582031</v>
      </c>
    </row>
    <row r="1420" spans="1:4" x14ac:dyDescent="0.25">
      <c r="A1420" s="10">
        <v>38588</v>
      </c>
      <c r="B1420" s="11">
        <v>1217.56994628906</v>
      </c>
      <c r="C1420" s="11">
        <v>1224.15002441406</v>
      </c>
      <c r="D1420" s="11">
        <v>1209.58996582031</v>
      </c>
    </row>
    <row r="1421" spans="1:4" x14ac:dyDescent="0.25">
      <c r="A1421" s="10">
        <v>38589</v>
      </c>
      <c r="B1421" s="11">
        <v>1209.58996582031</v>
      </c>
      <c r="C1421" s="11">
        <v>1213.72998046875</v>
      </c>
      <c r="D1421" s="11">
        <v>1212.36999511718</v>
      </c>
    </row>
    <row r="1422" spans="1:4" x14ac:dyDescent="0.25">
      <c r="A1422" s="10">
        <v>38590</v>
      </c>
      <c r="B1422" s="11">
        <v>1212.40002441406</v>
      </c>
      <c r="C1422" s="11">
        <v>1212.40002441406</v>
      </c>
      <c r="D1422" s="11">
        <v>1205.09997558593</v>
      </c>
    </row>
    <row r="1423" spans="1:4" x14ac:dyDescent="0.25">
      <c r="A1423" s="10">
        <v>38593</v>
      </c>
      <c r="B1423" s="11">
        <v>1205.09997558593</v>
      </c>
      <c r="C1423" s="11">
        <v>1214.28002929687</v>
      </c>
      <c r="D1423" s="11">
        <v>1212.28002929687</v>
      </c>
    </row>
    <row r="1424" spans="1:4" x14ac:dyDescent="0.25">
      <c r="A1424" s="10">
        <v>38594</v>
      </c>
      <c r="B1424" s="11">
        <v>1212.28002929687</v>
      </c>
      <c r="C1424" s="11">
        <v>1212.28002929687</v>
      </c>
      <c r="D1424" s="11">
        <v>1208.41003417968</v>
      </c>
    </row>
    <row r="1425" spans="1:4" x14ac:dyDescent="0.25">
      <c r="A1425" s="10">
        <v>38595</v>
      </c>
      <c r="B1425" s="11">
        <v>1208.41003417968</v>
      </c>
      <c r="C1425" s="11">
        <v>1220.35998535156</v>
      </c>
      <c r="D1425" s="11">
        <v>1220.32995605468</v>
      </c>
    </row>
    <row r="1426" spans="1:4" x14ac:dyDescent="0.25">
      <c r="A1426" s="10">
        <v>38596</v>
      </c>
      <c r="B1426" s="11">
        <v>1220.32995605468</v>
      </c>
      <c r="C1426" s="11">
        <v>1227.2900390625</v>
      </c>
      <c r="D1426" s="11">
        <v>1221.58996582031</v>
      </c>
    </row>
    <row r="1427" spans="1:4" x14ac:dyDescent="0.25">
      <c r="A1427" s="10">
        <v>38597</v>
      </c>
      <c r="B1427" s="11">
        <v>1221.58996582031</v>
      </c>
      <c r="C1427" s="11">
        <v>1224.44995117187</v>
      </c>
      <c r="D1427" s="11">
        <v>1218.02001953125</v>
      </c>
    </row>
    <row r="1428" spans="1:4" x14ac:dyDescent="0.25">
      <c r="A1428" s="10">
        <v>38601</v>
      </c>
      <c r="B1428" s="11">
        <v>1218.02001953125</v>
      </c>
      <c r="C1428" s="11">
        <v>1233.60998535156</v>
      </c>
      <c r="D1428" s="11">
        <v>1233.39001464843</v>
      </c>
    </row>
    <row r="1429" spans="1:4" x14ac:dyDescent="0.25">
      <c r="A1429" s="10">
        <v>38602</v>
      </c>
      <c r="B1429" s="11">
        <v>1233.39001464843</v>
      </c>
      <c r="C1429" s="11">
        <v>1237.06005859375</v>
      </c>
      <c r="D1429" s="11">
        <v>1236.35998535156</v>
      </c>
    </row>
    <row r="1430" spans="1:4" x14ac:dyDescent="0.25">
      <c r="A1430" s="10">
        <v>38603</v>
      </c>
      <c r="B1430" s="11">
        <v>1236.35998535156</v>
      </c>
      <c r="C1430" s="11">
        <v>1236.35998535156</v>
      </c>
      <c r="D1430" s="11">
        <v>1231.67004394531</v>
      </c>
    </row>
    <row r="1431" spans="1:4" x14ac:dyDescent="0.25">
      <c r="A1431" s="10">
        <v>38604</v>
      </c>
      <c r="B1431" s="11">
        <v>1231.67004394531</v>
      </c>
      <c r="C1431" s="11">
        <v>1243.13000488281</v>
      </c>
      <c r="D1431" s="11">
        <v>1241.47998046875</v>
      </c>
    </row>
    <row r="1432" spans="1:4" x14ac:dyDescent="0.25">
      <c r="A1432" s="10">
        <v>38607</v>
      </c>
      <c r="B1432" s="11">
        <v>1241.47998046875</v>
      </c>
      <c r="C1432" s="11">
        <v>1242.59997558593</v>
      </c>
      <c r="D1432" s="11">
        <v>1240.56005859375</v>
      </c>
    </row>
    <row r="1433" spans="1:4" x14ac:dyDescent="0.25">
      <c r="A1433" s="10">
        <v>38608</v>
      </c>
      <c r="B1433" s="11">
        <v>1240.56994628906</v>
      </c>
      <c r="C1433" s="11">
        <v>1240.56994628906</v>
      </c>
      <c r="D1433" s="11">
        <v>1231.19995117187</v>
      </c>
    </row>
    <row r="1434" spans="1:4" x14ac:dyDescent="0.25">
      <c r="A1434" s="10">
        <v>38609</v>
      </c>
      <c r="B1434" s="11">
        <v>1231.19995117187</v>
      </c>
      <c r="C1434" s="11">
        <v>1234.73999023437</v>
      </c>
      <c r="D1434" s="11">
        <v>1227.16003417968</v>
      </c>
    </row>
    <row r="1435" spans="1:4" x14ac:dyDescent="0.25">
      <c r="A1435" s="10">
        <v>38610</v>
      </c>
      <c r="B1435" s="11">
        <v>1227.16003417968</v>
      </c>
      <c r="C1435" s="11">
        <v>1231.88000488281</v>
      </c>
      <c r="D1435" s="11">
        <v>1227.72998046875</v>
      </c>
    </row>
    <row r="1436" spans="1:4" x14ac:dyDescent="0.25">
      <c r="A1436" s="10">
        <v>38611</v>
      </c>
      <c r="B1436" s="11">
        <v>1228.42004394531</v>
      </c>
      <c r="C1436" s="11">
        <v>1237.94995117187</v>
      </c>
      <c r="D1436" s="11">
        <v>1237.91003417968</v>
      </c>
    </row>
    <row r="1437" spans="1:4" x14ac:dyDescent="0.25">
      <c r="A1437" s="10">
        <v>38614</v>
      </c>
      <c r="B1437" s="11">
        <v>1237.91003417968</v>
      </c>
      <c r="C1437" s="11">
        <v>1237.91003417968</v>
      </c>
      <c r="D1437" s="11">
        <v>1231.02001953125</v>
      </c>
    </row>
    <row r="1438" spans="1:4" x14ac:dyDescent="0.25">
      <c r="A1438" s="10">
        <v>38615</v>
      </c>
      <c r="B1438" s="11">
        <v>1231.02001953125</v>
      </c>
      <c r="C1438" s="11">
        <v>1236.48999023437</v>
      </c>
      <c r="D1438" s="11">
        <v>1221.33996582031</v>
      </c>
    </row>
    <row r="1439" spans="1:4" x14ac:dyDescent="0.25">
      <c r="A1439" s="10">
        <v>38616</v>
      </c>
      <c r="B1439" s="11">
        <v>1221.33996582031</v>
      </c>
      <c r="C1439" s="11">
        <v>1221.52001953125</v>
      </c>
      <c r="D1439" s="11">
        <v>1210.19995117187</v>
      </c>
    </row>
    <row r="1440" spans="1:4" x14ac:dyDescent="0.25">
      <c r="A1440" s="10">
        <v>38617</v>
      </c>
      <c r="B1440" s="11">
        <v>1210.19995117187</v>
      </c>
      <c r="C1440" s="11">
        <v>1216.64001464843</v>
      </c>
      <c r="D1440" s="11">
        <v>1214.61999511718</v>
      </c>
    </row>
    <row r="1441" spans="1:4" x14ac:dyDescent="0.25">
      <c r="A1441" s="10">
        <v>38618</v>
      </c>
      <c r="B1441" s="11">
        <v>1214.61999511718</v>
      </c>
      <c r="C1441" s="11">
        <v>1218.82995605468</v>
      </c>
      <c r="D1441" s="11">
        <v>1215.2900390625</v>
      </c>
    </row>
    <row r="1442" spans="1:4" x14ac:dyDescent="0.25">
      <c r="A1442" s="10">
        <v>38621</v>
      </c>
      <c r="B1442" s="11">
        <v>1215.2900390625</v>
      </c>
      <c r="C1442" s="11">
        <v>1222.56005859375</v>
      </c>
      <c r="D1442" s="11">
        <v>1215.63000488281</v>
      </c>
    </row>
    <row r="1443" spans="1:4" x14ac:dyDescent="0.25">
      <c r="A1443" s="10">
        <v>38622</v>
      </c>
      <c r="B1443" s="11">
        <v>1215.63000488281</v>
      </c>
      <c r="C1443" s="11">
        <v>1220.17004394531</v>
      </c>
      <c r="D1443" s="11">
        <v>1215.66003417968</v>
      </c>
    </row>
    <row r="1444" spans="1:4" x14ac:dyDescent="0.25">
      <c r="A1444" s="10">
        <v>38623</v>
      </c>
      <c r="B1444" s="11">
        <v>1215.66003417968</v>
      </c>
      <c r="C1444" s="11">
        <v>1220.97998046875</v>
      </c>
      <c r="D1444" s="11">
        <v>1216.89001464843</v>
      </c>
    </row>
    <row r="1445" spans="1:4" x14ac:dyDescent="0.25">
      <c r="A1445" s="10">
        <v>38624</v>
      </c>
      <c r="B1445" s="11">
        <v>1216.89001464843</v>
      </c>
      <c r="C1445" s="11">
        <v>1228.69995117187</v>
      </c>
      <c r="D1445" s="11">
        <v>1227.68005371093</v>
      </c>
    </row>
    <row r="1446" spans="1:4" x14ac:dyDescent="0.25">
      <c r="A1446" s="10">
        <v>38625</v>
      </c>
      <c r="B1446" s="11">
        <v>1227.68005371093</v>
      </c>
      <c r="C1446" s="11">
        <v>1229.56994628906</v>
      </c>
      <c r="D1446" s="11">
        <v>1228.81005859375</v>
      </c>
    </row>
    <row r="1447" spans="1:4" x14ac:dyDescent="0.25">
      <c r="A1447" s="10">
        <v>38628</v>
      </c>
      <c r="B1447" s="11">
        <v>1228.81005859375</v>
      </c>
      <c r="C1447" s="11">
        <v>1233.33996582031</v>
      </c>
      <c r="D1447" s="11">
        <v>1226.69995117187</v>
      </c>
    </row>
    <row r="1448" spans="1:4" x14ac:dyDescent="0.25">
      <c r="A1448" s="10">
        <v>38629</v>
      </c>
      <c r="B1448" s="11">
        <v>1226.69995117187</v>
      </c>
      <c r="C1448" s="11">
        <v>1229.88000488281</v>
      </c>
      <c r="D1448" s="11">
        <v>1214.46997070312</v>
      </c>
    </row>
    <row r="1449" spans="1:4" x14ac:dyDescent="0.25">
      <c r="A1449" s="10">
        <v>38630</v>
      </c>
      <c r="B1449" s="11">
        <v>1214.46997070312</v>
      </c>
      <c r="C1449" s="11">
        <v>1214.46997070312</v>
      </c>
      <c r="D1449" s="11">
        <v>1196.39001464843</v>
      </c>
    </row>
    <row r="1450" spans="1:4" x14ac:dyDescent="0.25">
      <c r="A1450" s="10">
        <v>38631</v>
      </c>
      <c r="B1450" s="11">
        <v>1196.39001464843</v>
      </c>
      <c r="C1450" s="11">
        <v>1202.14001464843</v>
      </c>
      <c r="D1450" s="11">
        <v>1191.48999023437</v>
      </c>
    </row>
    <row r="1451" spans="1:4" x14ac:dyDescent="0.25">
      <c r="A1451" s="10">
        <v>38632</v>
      </c>
      <c r="B1451" s="11">
        <v>1191.48999023437</v>
      </c>
      <c r="C1451" s="11">
        <v>1199.7099609375</v>
      </c>
      <c r="D1451" s="11">
        <v>1195.90002441406</v>
      </c>
    </row>
    <row r="1452" spans="1:4" x14ac:dyDescent="0.25">
      <c r="A1452" s="10">
        <v>38635</v>
      </c>
      <c r="B1452" s="11">
        <v>1195.90002441406</v>
      </c>
      <c r="C1452" s="11">
        <v>1196.52001953125</v>
      </c>
      <c r="D1452" s="11">
        <v>1187.32995605468</v>
      </c>
    </row>
    <row r="1453" spans="1:4" x14ac:dyDescent="0.25">
      <c r="A1453" s="10">
        <v>38636</v>
      </c>
      <c r="B1453" s="11">
        <v>1187.32995605468</v>
      </c>
      <c r="C1453" s="11">
        <v>1193.09997558593</v>
      </c>
      <c r="D1453" s="11">
        <v>1184.86999511718</v>
      </c>
    </row>
    <row r="1454" spans="1:4" x14ac:dyDescent="0.25">
      <c r="A1454" s="10">
        <v>38637</v>
      </c>
      <c r="B1454" s="11">
        <v>1184.86999511718</v>
      </c>
      <c r="C1454" s="11">
        <v>1190.02001953125</v>
      </c>
      <c r="D1454" s="11">
        <v>1177.68005371093</v>
      </c>
    </row>
    <row r="1455" spans="1:4" x14ac:dyDescent="0.25">
      <c r="A1455" s="10">
        <v>38638</v>
      </c>
      <c r="B1455" s="11">
        <v>1177.68005371093</v>
      </c>
      <c r="C1455" s="11">
        <v>1179.56005859375</v>
      </c>
      <c r="D1455" s="11">
        <v>1176.83996582031</v>
      </c>
    </row>
    <row r="1456" spans="1:4" x14ac:dyDescent="0.25">
      <c r="A1456" s="10">
        <v>38639</v>
      </c>
      <c r="B1456" s="11">
        <v>1176.83996582031</v>
      </c>
      <c r="C1456" s="11">
        <v>1187.13000488281</v>
      </c>
      <c r="D1456" s="11">
        <v>1186.56994628906</v>
      </c>
    </row>
    <row r="1457" spans="1:4" x14ac:dyDescent="0.25">
      <c r="A1457" s="10">
        <v>38642</v>
      </c>
      <c r="B1457" s="11">
        <v>1186.56994628906</v>
      </c>
      <c r="C1457" s="11">
        <v>1191.2099609375</v>
      </c>
      <c r="D1457" s="11">
        <v>1190.09997558593</v>
      </c>
    </row>
    <row r="1458" spans="1:4" x14ac:dyDescent="0.25">
      <c r="A1458" s="10">
        <v>38643</v>
      </c>
      <c r="B1458" s="11">
        <v>1190.09997558593</v>
      </c>
      <c r="C1458" s="11">
        <v>1190.09997558593</v>
      </c>
      <c r="D1458" s="11">
        <v>1178.14001464843</v>
      </c>
    </row>
    <row r="1459" spans="1:4" x14ac:dyDescent="0.25">
      <c r="A1459" s="10">
        <v>38644</v>
      </c>
      <c r="B1459" s="11">
        <v>1178.14001464843</v>
      </c>
      <c r="C1459" s="11">
        <v>1195.76000976562</v>
      </c>
      <c r="D1459" s="11">
        <v>1195.76000976562</v>
      </c>
    </row>
    <row r="1460" spans="1:4" x14ac:dyDescent="0.25">
      <c r="A1460" s="10">
        <v>38645</v>
      </c>
      <c r="B1460" s="11">
        <v>1195.76000976562</v>
      </c>
      <c r="C1460" s="11">
        <v>1197.30004882812</v>
      </c>
      <c r="D1460" s="11">
        <v>1177.80004882812</v>
      </c>
    </row>
    <row r="1461" spans="1:4" x14ac:dyDescent="0.25">
      <c r="A1461" s="10">
        <v>38646</v>
      </c>
      <c r="B1461" s="11">
        <v>1177.80004882812</v>
      </c>
      <c r="C1461" s="11">
        <v>1186.4599609375</v>
      </c>
      <c r="D1461" s="11">
        <v>1179.58996582031</v>
      </c>
    </row>
    <row r="1462" spans="1:4" x14ac:dyDescent="0.25">
      <c r="A1462" s="10">
        <v>38649</v>
      </c>
      <c r="B1462" s="11">
        <v>1179.58996582031</v>
      </c>
      <c r="C1462" s="11">
        <v>1199.39001464843</v>
      </c>
      <c r="D1462" s="11">
        <v>1199.38000488281</v>
      </c>
    </row>
    <row r="1463" spans="1:4" x14ac:dyDescent="0.25">
      <c r="A1463" s="10">
        <v>38650</v>
      </c>
      <c r="B1463" s="11">
        <v>1199.38000488281</v>
      </c>
      <c r="C1463" s="11">
        <v>1201.30004882812</v>
      </c>
      <c r="D1463" s="11">
        <v>1196.5400390625</v>
      </c>
    </row>
    <row r="1464" spans="1:4" x14ac:dyDescent="0.25">
      <c r="A1464" s="10">
        <v>38651</v>
      </c>
      <c r="B1464" s="11">
        <v>1196.5400390625</v>
      </c>
      <c r="C1464" s="11">
        <v>1204.01000976562</v>
      </c>
      <c r="D1464" s="11">
        <v>1191.38000488281</v>
      </c>
    </row>
    <row r="1465" spans="1:4" x14ac:dyDescent="0.25">
      <c r="A1465" s="10">
        <v>38652</v>
      </c>
      <c r="B1465" s="11">
        <v>1191.38000488281</v>
      </c>
      <c r="C1465" s="11">
        <v>1192.65002441406</v>
      </c>
      <c r="D1465" s="11">
        <v>1178.90002441406</v>
      </c>
    </row>
    <row r="1466" spans="1:4" x14ac:dyDescent="0.25">
      <c r="A1466" s="10">
        <v>38653</v>
      </c>
      <c r="B1466" s="11">
        <v>1178.90002441406</v>
      </c>
      <c r="C1466" s="11">
        <v>1198.41003417968</v>
      </c>
      <c r="D1466" s="11">
        <v>1198.41003417968</v>
      </c>
    </row>
    <row r="1467" spans="1:4" x14ac:dyDescent="0.25">
      <c r="A1467" s="10">
        <v>38656</v>
      </c>
      <c r="B1467" s="11">
        <v>1198.41003417968</v>
      </c>
      <c r="C1467" s="11">
        <v>1211.43005371093</v>
      </c>
      <c r="D1467" s="11">
        <v>1207.01000976562</v>
      </c>
    </row>
    <row r="1468" spans="1:4" x14ac:dyDescent="0.25">
      <c r="A1468" s="10">
        <v>38657</v>
      </c>
      <c r="B1468" s="11">
        <v>1207.01000976562</v>
      </c>
      <c r="C1468" s="11">
        <v>1207.33996582031</v>
      </c>
      <c r="D1468" s="11">
        <v>1202.76000976562</v>
      </c>
    </row>
    <row r="1469" spans="1:4" x14ac:dyDescent="0.25">
      <c r="A1469" s="10">
        <v>38658</v>
      </c>
      <c r="B1469" s="11">
        <v>1202.76000976562</v>
      </c>
      <c r="C1469" s="11">
        <v>1215.17004394531</v>
      </c>
      <c r="D1469" s="11">
        <v>1214.76000976562</v>
      </c>
    </row>
    <row r="1470" spans="1:4" x14ac:dyDescent="0.25">
      <c r="A1470" s="10">
        <v>38659</v>
      </c>
      <c r="B1470" s="11">
        <v>1214.76000976562</v>
      </c>
      <c r="C1470" s="11">
        <v>1224.69995117187</v>
      </c>
      <c r="D1470" s="11">
        <v>1219.93994140625</v>
      </c>
    </row>
    <row r="1471" spans="1:4" x14ac:dyDescent="0.25">
      <c r="A1471" s="10">
        <v>38660</v>
      </c>
      <c r="B1471" s="11">
        <v>1219.93994140625</v>
      </c>
      <c r="C1471" s="11">
        <v>1222.52001953125</v>
      </c>
      <c r="D1471" s="11">
        <v>1220.14001464843</v>
      </c>
    </row>
    <row r="1472" spans="1:4" x14ac:dyDescent="0.25">
      <c r="A1472" s="10">
        <v>38663</v>
      </c>
      <c r="B1472" s="11">
        <v>1220.14001464843</v>
      </c>
      <c r="C1472" s="11">
        <v>1224.18005371093</v>
      </c>
      <c r="D1472" s="11">
        <v>1222.81005859375</v>
      </c>
    </row>
    <row r="1473" spans="1:4" x14ac:dyDescent="0.25">
      <c r="A1473" s="10">
        <v>38664</v>
      </c>
      <c r="B1473" s="11">
        <v>1222.81005859375</v>
      </c>
      <c r="C1473" s="11">
        <v>1222.81005859375</v>
      </c>
      <c r="D1473" s="11">
        <v>1218.58996582031</v>
      </c>
    </row>
    <row r="1474" spans="1:4" x14ac:dyDescent="0.25">
      <c r="A1474" s="10">
        <v>38665</v>
      </c>
      <c r="B1474" s="11">
        <v>1218.58996582031</v>
      </c>
      <c r="C1474" s="11">
        <v>1226.58996582031</v>
      </c>
      <c r="D1474" s="11">
        <v>1220.65002441406</v>
      </c>
    </row>
    <row r="1475" spans="1:4" x14ac:dyDescent="0.25">
      <c r="A1475" s="10">
        <v>38666</v>
      </c>
      <c r="B1475" s="11">
        <v>1220.65002441406</v>
      </c>
      <c r="C1475" s="11">
        <v>1232.41003417968</v>
      </c>
      <c r="D1475" s="11">
        <v>1230.9599609375</v>
      </c>
    </row>
    <row r="1476" spans="1:4" x14ac:dyDescent="0.25">
      <c r="A1476" s="10">
        <v>38667</v>
      </c>
      <c r="B1476" s="11">
        <v>1230.9599609375</v>
      </c>
      <c r="C1476" s="11">
        <v>1235.69995117187</v>
      </c>
      <c r="D1476" s="11">
        <v>1234.71997070312</v>
      </c>
    </row>
    <row r="1477" spans="1:4" x14ac:dyDescent="0.25">
      <c r="A1477" s="10">
        <v>38670</v>
      </c>
      <c r="B1477" s="11">
        <v>1234.71997070312</v>
      </c>
      <c r="C1477" s="11">
        <v>1237.19995117187</v>
      </c>
      <c r="D1477" s="11">
        <v>1233.76000976562</v>
      </c>
    </row>
    <row r="1478" spans="1:4" x14ac:dyDescent="0.25">
      <c r="A1478" s="10">
        <v>38671</v>
      </c>
      <c r="B1478" s="11">
        <v>1233.76000976562</v>
      </c>
      <c r="C1478" s="11">
        <v>1237.93994140625</v>
      </c>
      <c r="D1478" s="11">
        <v>1229.01000976562</v>
      </c>
    </row>
    <row r="1479" spans="1:4" x14ac:dyDescent="0.25">
      <c r="A1479" s="10">
        <v>38672</v>
      </c>
      <c r="B1479" s="11">
        <v>1229.01000976562</v>
      </c>
      <c r="C1479" s="11">
        <v>1232.23999023437</v>
      </c>
      <c r="D1479" s="11">
        <v>1231.2099609375</v>
      </c>
    </row>
    <row r="1480" spans="1:4" x14ac:dyDescent="0.25">
      <c r="A1480" s="10">
        <v>38673</v>
      </c>
      <c r="B1480" s="11">
        <v>1231.2099609375</v>
      </c>
      <c r="C1480" s="11">
        <v>1242.9599609375</v>
      </c>
      <c r="D1480" s="11">
        <v>1242.80004882812</v>
      </c>
    </row>
    <row r="1481" spans="1:4" x14ac:dyDescent="0.25">
      <c r="A1481" s="10">
        <v>38674</v>
      </c>
      <c r="B1481" s="11">
        <v>1242.80004882812</v>
      </c>
      <c r="C1481" s="11">
        <v>1249.57995605468</v>
      </c>
      <c r="D1481" s="11">
        <v>1248.27001953125</v>
      </c>
    </row>
    <row r="1482" spans="1:4" x14ac:dyDescent="0.25">
      <c r="A1482" s="10">
        <v>38677</v>
      </c>
      <c r="B1482" s="11">
        <v>1248.27001953125</v>
      </c>
      <c r="C1482" s="11">
        <v>1255.89001464843</v>
      </c>
      <c r="D1482" s="11">
        <v>1254.84997558593</v>
      </c>
    </row>
    <row r="1483" spans="1:4" x14ac:dyDescent="0.25">
      <c r="A1483" s="10">
        <v>38678</v>
      </c>
      <c r="B1483" s="11">
        <v>1254.84997558593</v>
      </c>
      <c r="C1483" s="11">
        <v>1261.90002441406</v>
      </c>
      <c r="D1483" s="11">
        <v>1261.22998046875</v>
      </c>
    </row>
    <row r="1484" spans="1:4" x14ac:dyDescent="0.25">
      <c r="A1484" s="10">
        <v>38679</v>
      </c>
      <c r="B1484" s="11">
        <v>1261.22998046875</v>
      </c>
      <c r="C1484" s="11">
        <v>1270.64001464843</v>
      </c>
      <c r="D1484" s="11">
        <v>1265.60998535156</v>
      </c>
    </row>
    <row r="1485" spans="1:4" x14ac:dyDescent="0.25">
      <c r="A1485" s="10">
        <v>38681</v>
      </c>
      <c r="B1485" s="11">
        <v>1265.60998535156</v>
      </c>
      <c r="C1485" s="11">
        <v>1268.78002929687</v>
      </c>
      <c r="D1485" s="11">
        <v>1268.25</v>
      </c>
    </row>
    <row r="1486" spans="1:4" x14ac:dyDescent="0.25">
      <c r="A1486" s="10">
        <v>38684</v>
      </c>
      <c r="B1486" s="11">
        <v>1268.25</v>
      </c>
      <c r="C1486" s="11">
        <v>1268.43994140625</v>
      </c>
      <c r="D1486" s="11">
        <v>1257.4599609375</v>
      </c>
    </row>
    <row r="1487" spans="1:4" x14ac:dyDescent="0.25">
      <c r="A1487" s="10">
        <v>38685</v>
      </c>
      <c r="B1487" s="11">
        <v>1257.4599609375</v>
      </c>
      <c r="C1487" s="11">
        <v>1266.18005371093</v>
      </c>
      <c r="D1487" s="11">
        <v>1257.47998046875</v>
      </c>
    </row>
    <row r="1488" spans="1:4" x14ac:dyDescent="0.25">
      <c r="A1488" s="10">
        <v>38686</v>
      </c>
      <c r="B1488" s="11">
        <v>1257.47998046875</v>
      </c>
      <c r="C1488" s="11">
        <v>1260.93005371093</v>
      </c>
      <c r="D1488" s="11">
        <v>1249.47998046875</v>
      </c>
    </row>
    <row r="1489" spans="1:4" x14ac:dyDescent="0.25">
      <c r="A1489" s="10">
        <v>38687</v>
      </c>
      <c r="B1489" s="11">
        <v>1249.47998046875</v>
      </c>
      <c r="C1489" s="11">
        <v>1266.17004394531</v>
      </c>
      <c r="D1489" s="11">
        <v>1264.67004394531</v>
      </c>
    </row>
    <row r="1490" spans="1:4" x14ac:dyDescent="0.25">
      <c r="A1490" s="10">
        <v>38688</v>
      </c>
      <c r="B1490" s="11">
        <v>1264.67004394531</v>
      </c>
      <c r="C1490" s="11">
        <v>1266.84997558593</v>
      </c>
      <c r="D1490" s="11">
        <v>1265.07995605468</v>
      </c>
    </row>
    <row r="1491" spans="1:4" x14ac:dyDescent="0.25">
      <c r="A1491" s="10">
        <v>38691</v>
      </c>
      <c r="B1491" s="11">
        <v>1265.07995605468</v>
      </c>
      <c r="C1491" s="11">
        <v>1265.07995605468</v>
      </c>
      <c r="D1491" s="11">
        <v>1262.08996582031</v>
      </c>
    </row>
    <row r="1492" spans="1:4" x14ac:dyDescent="0.25">
      <c r="A1492" s="10">
        <v>38692</v>
      </c>
      <c r="B1492" s="11">
        <v>1262.08996582031</v>
      </c>
      <c r="C1492" s="11">
        <v>1272.89001464843</v>
      </c>
      <c r="D1492" s="11">
        <v>1263.69995117187</v>
      </c>
    </row>
    <row r="1493" spans="1:4" x14ac:dyDescent="0.25">
      <c r="A1493" s="10">
        <v>38693</v>
      </c>
      <c r="B1493" s="11">
        <v>1263.69995117187</v>
      </c>
      <c r="C1493" s="11">
        <v>1264.84997558593</v>
      </c>
      <c r="D1493" s="11">
        <v>1257.36999511718</v>
      </c>
    </row>
    <row r="1494" spans="1:4" x14ac:dyDescent="0.25">
      <c r="A1494" s="10">
        <v>38694</v>
      </c>
      <c r="B1494" s="11">
        <v>1257.36999511718</v>
      </c>
      <c r="C1494" s="11">
        <v>1263.35998535156</v>
      </c>
      <c r="D1494" s="11">
        <v>1255.83996582031</v>
      </c>
    </row>
    <row r="1495" spans="1:4" x14ac:dyDescent="0.25">
      <c r="A1495" s="10">
        <v>38695</v>
      </c>
      <c r="B1495" s="11">
        <v>1255.83996582031</v>
      </c>
      <c r="C1495" s="11">
        <v>1263.07995605468</v>
      </c>
      <c r="D1495" s="11">
        <v>1259.36999511718</v>
      </c>
    </row>
    <row r="1496" spans="1:4" x14ac:dyDescent="0.25">
      <c r="A1496" s="10">
        <v>38698</v>
      </c>
      <c r="B1496" s="11">
        <v>1259.36999511718</v>
      </c>
      <c r="C1496" s="11">
        <v>1263.85998535156</v>
      </c>
      <c r="D1496" s="11">
        <v>1260.43005371093</v>
      </c>
    </row>
    <row r="1497" spans="1:4" x14ac:dyDescent="0.25">
      <c r="A1497" s="10">
        <v>38699</v>
      </c>
      <c r="B1497" s="11">
        <v>1260.43005371093</v>
      </c>
      <c r="C1497" s="11">
        <v>1272.10998535156</v>
      </c>
      <c r="D1497" s="11">
        <v>1267.43005371093</v>
      </c>
    </row>
    <row r="1498" spans="1:4" x14ac:dyDescent="0.25">
      <c r="A1498" s="10">
        <v>38700</v>
      </c>
      <c r="B1498" s="11">
        <v>1267.43005371093</v>
      </c>
      <c r="C1498" s="11">
        <v>1275.80004882812</v>
      </c>
      <c r="D1498" s="11">
        <v>1272.73999023437</v>
      </c>
    </row>
    <row r="1499" spans="1:4" x14ac:dyDescent="0.25">
      <c r="A1499" s="10">
        <v>38701</v>
      </c>
      <c r="B1499" s="11">
        <v>1272.73999023437</v>
      </c>
      <c r="C1499" s="11">
        <v>1275.17004394531</v>
      </c>
      <c r="D1499" s="11">
        <v>1270.93994140625</v>
      </c>
    </row>
    <row r="1500" spans="1:4" x14ac:dyDescent="0.25">
      <c r="A1500" s="10">
        <v>38702</v>
      </c>
      <c r="B1500" s="11">
        <v>1270.93994140625</v>
      </c>
      <c r="C1500" s="11">
        <v>1275.23999023437</v>
      </c>
      <c r="D1500" s="11">
        <v>1267.31994628906</v>
      </c>
    </row>
    <row r="1501" spans="1:4" x14ac:dyDescent="0.25">
      <c r="A1501" s="10">
        <v>38705</v>
      </c>
      <c r="B1501" s="11">
        <v>1267.31994628906</v>
      </c>
      <c r="C1501" s="11">
        <v>1270.51000976562</v>
      </c>
      <c r="D1501" s="11">
        <v>1259.92004394531</v>
      </c>
    </row>
    <row r="1502" spans="1:4" x14ac:dyDescent="0.25">
      <c r="A1502" s="10">
        <v>38706</v>
      </c>
      <c r="B1502" s="11">
        <v>1259.92004394531</v>
      </c>
      <c r="C1502" s="11">
        <v>1263.85998535156</v>
      </c>
      <c r="D1502" s="11">
        <v>1259.61999511718</v>
      </c>
    </row>
    <row r="1503" spans="1:4" x14ac:dyDescent="0.25">
      <c r="A1503" s="10">
        <v>38707</v>
      </c>
      <c r="B1503" s="11">
        <v>1259.61999511718</v>
      </c>
      <c r="C1503" s="11">
        <v>1269.36999511718</v>
      </c>
      <c r="D1503" s="11">
        <v>1262.7900390625</v>
      </c>
    </row>
    <row r="1504" spans="1:4" x14ac:dyDescent="0.25">
      <c r="A1504" s="10">
        <v>38708</v>
      </c>
      <c r="B1504" s="11">
        <v>1262.7900390625</v>
      </c>
      <c r="C1504" s="11">
        <v>1268.18994140625</v>
      </c>
      <c r="D1504" s="11">
        <v>1268.11999511718</v>
      </c>
    </row>
    <row r="1505" spans="1:4" x14ac:dyDescent="0.25">
      <c r="A1505" s="10">
        <v>38709</v>
      </c>
      <c r="B1505" s="11">
        <v>1268.11999511718</v>
      </c>
      <c r="C1505" s="11">
        <v>1269.76000976562</v>
      </c>
      <c r="D1505" s="11">
        <v>1268.66003417968</v>
      </c>
    </row>
    <row r="1506" spans="1:4" x14ac:dyDescent="0.25">
      <c r="A1506" s="10">
        <v>38713</v>
      </c>
      <c r="B1506" s="11">
        <v>1268.66003417968</v>
      </c>
      <c r="C1506" s="11">
        <v>1271.82995605468</v>
      </c>
      <c r="D1506" s="11">
        <v>1256.5400390625</v>
      </c>
    </row>
    <row r="1507" spans="1:4" x14ac:dyDescent="0.25">
      <c r="A1507" s="10">
        <v>38714</v>
      </c>
      <c r="B1507" s="11">
        <v>1256.5400390625</v>
      </c>
      <c r="C1507" s="11">
        <v>1261.09997558593</v>
      </c>
      <c r="D1507" s="11">
        <v>1258.17004394531</v>
      </c>
    </row>
    <row r="1508" spans="1:4" x14ac:dyDescent="0.25">
      <c r="A1508" s="10">
        <v>38715</v>
      </c>
      <c r="B1508" s="11">
        <v>1258.17004394531</v>
      </c>
      <c r="C1508" s="11">
        <v>1260.60998535156</v>
      </c>
      <c r="D1508" s="11">
        <v>1254.42004394531</v>
      </c>
    </row>
    <row r="1509" spans="1:4" x14ac:dyDescent="0.25">
      <c r="A1509" s="10">
        <v>38716</v>
      </c>
      <c r="B1509" s="11">
        <v>1254.42004394531</v>
      </c>
      <c r="C1509" s="11">
        <v>1254.42004394531</v>
      </c>
      <c r="D1509" s="11">
        <v>1248.2900390625</v>
      </c>
    </row>
    <row r="1510" spans="1:4" x14ac:dyDescent="0.25">
      <c r="A1510" s="10">
        <v>38720</v>
      </c>
      <c r="B1510" s="11">
        <v>1248.2900390625</v>
      </c>
      <c r="C1510" s="11">
        <v>1270.21997070312</v>
      </c>
      <c r="D1510" s="11">
        <v>1268.80004882812</v>
      </c>
    </row>
    <row r="1511" spans="1:4" x14ac:dyDescent="0.25">
      <c r="A1511" s="10">
        <v>38721</v>
      </c>
      <c r="B1511" s="11">
        <v>1268.80004882812</v>
      </c>
      <c r="C1511" s="11">
        <v>1275.36999511718</v>
      </c>
      <c r="D1511" s="11">
        <v>1273.4599609375</v>
      </c>
    </row>
    <row r="1512" spans="1:4" x14ac:dyDescent="0.25">
      <c r="A1512" s="10">
        <v>38722</v>
      </c>
      <c r="B1512" s="11">
        <v>1273.4599609375</v>
      </c>
      <c r="C1512" s="11">
        <v>1276.91003417968</v>
      </c>
      <c r="D1512" s="11">
        <v>1273.47998046875</v>
      </c>
    </row>
    <row r="1513" spans="1:4" x14ac:dyDescent="0.25">
      <c r="A1513" s="10">
        <v>38723</v>
      </c>
      <c r="B1513" s="11">
        <v>1273.47998046875</v>
      </c>
      <c r="C1513" s="11">
        <v>1286.08996582031</v>
      </c>
      <c r="D1513" s="11">
        <v>1285.44995117187</v>
      </c>
    </row>
    <row r="1514" spans="1:4" x14ac:dyDescent="0.25">
      <c r="A1514" s="10">
        <v>38726</v>
      </c>
      <c r="B1514" s="11">
        <v>1285.44995117187</v>
      </c>
      <c r="C1514" s="11">
        <v>1290.78002929687</v>
      </c>
      <c r="D1514" s="11">
        <v>1290.15002441406</v>
      </c>
    </row>
    <row r="1515" spans="1:4" x14ac:dyDescent="0.25">
      <c r="A1515" s="10">
        <v>38727</v>
      </c>
      <c r="B1515" s="11">
        <v>1290.15002441406</v>
      </c>
      <c r="C1515" s="11">
        <v>1290.15002441406</v>
      </c>
      <c r="D1515" s="11">
        <v>1289.68994140625</v>
      </c>
    </row>
    <row r="1516" spans="1:4" x14ac:dyDescent="0.25">
      <c r="A1516" s="10">
        <v>38728</v>
      </c>
      <c r="B1516" s="11">
        <v>1289.71997070312</v>
      </c>
      <c r="C1516" s="11">
        <v>1294.90002441406</v>
      </c>
      <c r="D1516" s="11">
        <v>1294.18005371093</v>
      </c>
    </row>
    <row r="1517" spans="1:4" x14ac:dyDescent="0.25">
      <c r="A1517" s="10">
        <v>38729</v>
      </c>
      <c r="B1517" s="11">
        <v>1294.18005371093</v>
      </c>
      <c r="C1517" s="11">
        <v>1294.18005371093</v>
      </c>
      <c r="D1517" s="11">
        <v>1286.06005859375</v>
      </c>
    </row>
    <row r="1518" spans="1:4" x14ac:dyDescent="0.25">
      <c r="A1518" s="10">
        <v>38730</v>
      </c>
      <c r="B1518" s="11">
        <v>1286.06005859375</v>
      </c>
      <c r="C1518" s="11">
        <v>1288.9599609375</v>
      </c>
      <c r="D1518" s="11">
        <v>1287.60998535156</v>
      </c>
    </row>
    <row r="1519" spans="1:4" x14ac:dyDescent="0.25">
      <c r="A1519" s="10">
        <v>38734</v>
      </c>
      <c r="B1519" s="11">
        <v>1287.60998535156</v>
      </c>
      <c r="C1519" s="11">
        <v>1287.60998535156</v>
      </c>
      <c r="D1519" s="11">
        <v>1282.93005371093</v>
      </c>
    </row>
    <row r="1520" spans="1:4" x14ac:dyDescent="0.25">
      <c r="A1520" s="10">
        <v>38735</v>
      </c>
      <c r="B1520" s="11">
        <v>1282.93005371093</v>
      </c>
      <c r="C1520" s="11">
        <v>1282.93005371093</v>
      </c>
      <c r="D1520" s="11">
        <v>1277.93005371093</v>
      </c>
    </row>
    <row r="1521" spans="1:4" x14ac:dyDescent="0.25">
      <c r="A1521" s="10">
        <v>38736</v>
      </c>
      <c r="B1521" s="11">
        <v>1277.93005371093</v>
      </c>
      <c r="C1521" s="11">
        <v>1287.7900390625</v>
      </c>
      <c r="D1521" s="11">
        <v>1285.0400390625</v>
      </c>
    </row>
    <row r="1522" spans="1:4" x14ac:dyDescent="0.25">
      <c r="A1522" s="10">
        <v>38737</v>
      </c>
      <c r="B1522" s="11">
        <v>1285.0400390625</v>
      </c>
      <c r="C1522" s="11">
        <v>1285.0400390625</v>
      </c>
      <c r="D1522" s="11">
        <v>1261.48999023437</v>
      </c>
    </row>
    <row r="1523" spans="1:4" x14ac:dyDescent="0.25">
      <c r="A1523" s="10">
        <v>38740</v>
      </c>
      <c r="B1523" s="11">
        <v>1261.48999023437</v>
      </c>
      <c r="C1523" s="11">
        <v>1268.18994140625</v>
      </c>
      <c r="D1523" s="11">
        <v>1263.81994628906</v>
      </c>
    </row>
    <row r="1524" spans="1:4" x14ac:dyDescent="0.25">
      <c r="A1524" s="10">
        <v>38741</v>
      </c>
      <c r="B1524" s="11">
        <v>1263.81994628906</v>
      </c>
      <c r="C1524" s="11">
        <v>1271.46997070312</v>
      </c>
      <c r="D1524" s="11">
        <v>1266.85998535156</v>
      </c>
    </row>
    <row r="1525" spans="1:4" x14ac:dyDescent="0.25">
      <c r="A1525" s="10">
        <v>38742</v>
      </c>
      <c r="B1525" s="11">
        <v>1266.85998535156</v>
      </c>
      <c r="C1525" s="11">
        <v>1271.86999511718</v>
      </c>
      <c r="D1525" s="11">
        <v>1264.68005371093</v>
      </c>
    </row>
    <row r="1526" spans="1:4" x14ac:dyDescent="0.25">
      <c r="A1526" s="10">
        <v>38743</v>
      </c>
      <c r="B1526" s="11">
        <v>1264.68005371093</v>
      </c>
      <c r="C1526" s="11">
        <v>1276.43994140625</v>
      </c>
      <c r="D1526" s="11">
        <v>1273.82995605468</v>
      </c>
    </row>
    <row r="1527" spans="1:4" x14ac:dyDescent="0.25">
      <c r="A1527" s="10">
        <v>38744</v>
      </c>
      <c r="B1527" s="11">
        <v>1273.82995605468</v>
      </c>
      <c r="C1527" s="11">
        <v>1286.38000488281</v>
      </c>
      <c r="D1527" s="11">
        <v>1283.71997070312</v>
      </c>
    </row>
    <row r="1528" spans="1:4" x14ac:dyDescent="0.25">
      <c r="A1528" s="10">
        <v>38747</v>
      </c>
      <c r="B1528" s="11">
        <v>1283.71997070312</v>
      </c>
      <c r="C1528" s="11">
        <v>1287.93994140625</v>
      </c>
      <c r="D1528" s="11">
        <v>1285.18994140625</v>
      </c>
    </row>
    <row r="1529" spans="1:4" x14ac:dyDescent="0.25">
      <c r="A1529" s="10">
        <v>38748</v>
      </c>
      <c r="B1529" s="11">
        <v>1285.19995117187</v>
      </c>
      <c r="C1529" s="11">
        <v>1285.19995117187</v>
      </c>
      <c r="D1529" s="11">
        <v>1280.07995605468</v>
      </c>
    </row>
    <row r="1530" spans="1:4" x14ac:dyDescent="0.25">
      <c r="A1530" s="10">
        <v>38749</v>
      </c>
      <c r="B1530" s="11">
        <v>1280.07995605468</v>
      </c>
      <c r="C1530" s="11">
        <v>1283.32995605468</v>
      </c>
      <c r="D1530" s="11">
        <v>1282.4599609375</v>
      </c>
    </row>
    <row r="1531" spans="1:4" x14ac:dyDescent="0.25">
      <c r="A1531" s="10">
        <v>38750</v>
      </c>
      <c r="B1531" s="11">
        <v>1282.4599609375</v>
      </c>
      <c r="C1531" s="11">
        <v>1282.4599609375</v>
      </c>
      <c r="D1531" s="11">
        <v>1270.83996582031</v>
      </c>
    </row>
    <row r="1532" spans="1:4" x14ac:dyDescent="0.25">
      <c r="A1532" s="10">
        <v>38751</v>
      </c>
      <c r="B1532" s="11">
        <v>1270.83996582031</v>
      </c>
      <c r="C1532" s="11">
        <v>1270.86999511718</v>
      </c>
      <c r="D1532" s="11">
        <v>1264.03002929687</v>
      </c>
    </row>
    <row r="1533" spans="1:4" x14ac:dyDescent="0.25">
      <c r="A1533" s="10">
        <v>38754</v>
      </c>
      <c r="B1533" s="11">
        <v>1264.03002929687</v>
      </c>
      <c r="C1533" s="11">
        <v>1267.0400390625</v>
      </c>
      <c r="D1533" s="11">
        <v>1265.02001953125</v>
      </c>
    </row>
    <row r="1534" spans="1:4" x14ac:dyDescent="0.25">
      <c r="A1534" s="10">
        <v>38755</v>
      </c>
      <c r="B1534" s="11">
        <v>1265.02001953125</v>
      </c>
      <c r="C1534" s="11">
        <v>1265.78002929687</v>
      </c>
      <c r="D1534" s="11">
        <v>1254.78002929687</v>
      </c>
    </row>
    <row r="1535" spans="1:4" x14ac:dyDescent="0.25">
      <c r="A1535" s="10">
        <v>38756</v>
      </c>
      <c r="B1535" s="11">
        <v>1254.78002929687</v>
      </c>
      <c r="C1535" s="11">
        <v>1266.46997070312</v>
      </c>
      <c r="D1535" s="11">
        <v>1265.65002441406</v>
      </c>
    </row>
    <row r="1536" spans="1:4" x14ac:dyDescent="0.25">
      <c r="A1536" s="10">
        <v>38757</v>
      </c>
      <c r="B1536" s="11">
        <v>1265.65002441406</v>
      </c>
      <c r="C1536" s="11">
        <v>1274.56005859375</v>
      </c>
      <c r="D1536" s="11">
        <v>1263.78002929687</v>
      </c>
    </row>
    <row r="1537" spans="1:4" x14ac:dyDescent="0.25">
      <c r="A1537" s="10">
        <v>38758</v>
      </c>
      <c r="B1537" s="11">
        <v>1263.81994628906</v>
      </c>
      <c r="C1537" s="11">
        <v>1269.89001464843</v>
      </c>
      <c r="D1537" s="11">
        <v>1266.98999023437</v>
      </c>
    </row>
    <row r="1538" spans="1:4" x14ac:dyDescent="0.25">
      <c r="A1538" s="10">
        <v>38761</v>
      </c>
      <c r="B1538" s="11">
        <v>1266.98999023437</v>
      </c>
      <c r="C1538" s="11">
        <v>1266.98999023437</v>
      </c>
      <c r="D1538" s="11">
        <v>1262.85998535156</v>
      </c>
    </row>
    <row r="1539" spans="1:4" x14ac:dyDescent="0.25">
      <c r="A1539" s="10">
        <v>38762</v>
      </c>
      <c r="B1539" s="11">
        <v>1262.85998535156</v>
      </c>
      <c r="C1539" s="11">
        <v>1278.2099609375</v>
      </c>
      <c r="D1539" s="11">
        <v>1275.53002929687</v>
      </c>
    </row>
    <row r="1540" spans="1:4" x14ac:dyDescent="0.25">
      <c r="A1540" s="10">
        <v>38763</v>
      </c>
      <c r="B1540" s="11">
        <v>1275.53002929687</v>
      </c>
      <c r="C1540" s="11">
        <v>1281</v>
      </c>
      <c r="D1540" s="11">
        <v>1280</v>
      </c>
    </row>
    <row r="1541" spans="1:4" x14ac:dyDescent="0.25">
      <c r="A1541" s="10">
        <v>38764</v>
      </c>
      <c r="B1541" s="11">
        <v>1280</v>
      </c>
      <c r="C1541" s="11">
        <v>1289.39001464843</v>
      </c>
      <c r="D1541" s="11">
        <v>1289.38000488281</v>
      </c>
    </row>
    <row r="1542" spans="1:4" x14ac:dyDescent="0.25">
      <c r="A1542" s="10">
        <v>38765</v>
      </c>
      <c r="B1542" s="11">
        <v>1289.38000488281</v>
      </c>
      <c r="C1542" s="11">
        <v>1289.46997070312</v>
      </c>
      <c r="D1542" s="11">
        <v>1287.23999023437</v>
      </c>
    </row>
    <row r="1543" spans="1:4" x14ac:dyDescent="0.25">
      <c r="A1543" s="10">
        <v>38769</v>
      </c>
      <c r="B1543" s="11">
        <v>1287.23999023437</v>
      </c>
      <c r="C1543" s="11">
        <v>1291.92004394531</v>
      </c>
      <c r="D1543" s="11">
        <v>1283.03002929687</v>
      </c>
    </row>
    <row r="1544" spans="1:4" x14ac:dyDescent="0.25">
      <c r="A1544" s="10">
        <v>38770</v>
      </c>
      <c r="B1544" s="11">
        <v>1283.03002929687</v>
      </c>
      <c r="C1544" s="11">
        <v>1294.17004394531</v>
      </c>
      <c r="D1544" s="11">
        <v>1292.67004394531</v>
      </c>
    </row>
    <row r="1545" spans="1:4" x14ac:dyDescent="0.25">
      <c r="A1545" s="10">
        <v>38771</v>
      </c>
      <c r="B1545" s="11">
        <v>1292.67004394531</v>
      </c>
      <c r="C1545" s="11">
        <v>1293.83996582031</v>
      </c>
      <c r="D1545" s="11">
        <v>1287.7900390625</v>
      </c>
    </row>
    <row r="1546" spans="1:4" x14ac:dyDescent="0.25">
      <c r="A1546" s="10">
        <v>38772</v>
      </c>
      <c r="B1546" s="11">
        <v>1287.7900390625</v>
      </c>
      <c r="C1546" s="11">
        <v>1292.10998535156</v>
      </c>
      <c r="D1546" s="11">
        <v>1289.43005371093</v>
      </c>
    </row>
    <row r="1547" spans="1:4" x14ac:dyDescent="0.25">
      <c r="A1547" s="10">
        <v>38775</v>
      </c>
      <c r="B1547" s="11">
        <v>1289.43005371093</v>
      </c>
      <c r="C1547" s="11">
        <v>1297.56994628906</v>
      </c>
      <c r="D1547" s="11">
        <v>1294.11999511718</v>
      </c>
    </row>
    <row r="1548" spans="1:4" x14ac:dyDescent="0.25">
      <c r="A1548" s="10">
        <v>38776</v>
      </c>
      <c r="B1548" s="11">
        <v>1294.11999511718</v>
      </c>
      <c r="C1548" s="11">
        <v>1294.11999511718</v>
      </c>
      <c r="D1548" s="11">
        <v>1280.66003417968</v>
      </c>
    </row>
    <row r="1549" spans="1:4" x14ac:dyDescent="0.25">
      <c r="A1549" s="10">
        <v>38777</v>
      </c>
      <c r="B1549" s="11">
        <v>1280.66003417968</v>
      </c>
      <c r="C1549" s="11">
        <v>1291.80004882812</v>
      </c>
      <c r="D1549" s="11">
        <v>1291.23999023437</v>
      </c>
    </row>
    <row r="1550" spans="1:4" x14ac:dyDescent="0.25">
      <c r="A1550" s="10">
        <v>38778</v>
      </c>
      <c r="B1550" s="11">
        <v>1291.23999023437</v>
      </c>
      <c r="C1550" s="11">
        <v>1291.23999023437</v>
      </c>
      <c r="D1550" s="11">
        <v>1289.14001464843</v>
      </c>
    </row>
    <row r="1551" spans="1:4" x14ac:dyDescent="0.25">
      <c r="A1551" s="10">
        <v>38779</v>
      </c>
      <c r="B1551" s="11">
        <v>1289.14001464843</v>
      </c>
      <c r="C1551" s="11">
        <v>1297.32995605468</v>
      </c>
      <c r="D1551" s="11">
        <v>1287.22998046875</v>
      </c>
    </row>
    <row r="1552" spans="1:4" x14ac:dyDescent="0.25">
      <c r="A1552" s="10">
        <v>38782</v>
      </c>
      <c r="B1552" s="11">
        <v>1287.22998046875</v>
      </c>
      <c r="C1552" s="11">
        <v>1288.22998046875</v>
      </c>
      <c r="D1552" s="11">
        <v>1278.26000976562</v>
      </c>
    </row>
    <row r="1553" spans="1:4" x14ac:dyDescent="0.25">
      <c r="A1553" s="10">
        <v>38783</v>
      </c>
      <c r="B1553" s="11">
        <v>1278.26000976562</v>
      </c>
      <c r="C1553" s="11">
        <v>1278.26000976562</v>
      </c>
      <c r="D1553" s="11">
        <v>1275.88000488281</v>
      </c>
    </row>
    <row r="1554" spans="1:4" x14ac:dyDescent="0.25">
      <c r="A1554" s="10">
        <v>38784</v>
      </c>
      <c r="B1554" s="11">
        <v>1275.88000488281</v>
      </c>
      <c r="C1554" s="11">
        <v>1280.32995605468</v>
      </c>
      <c r="D1554" s="11">
        <v>1278.46997070312</v>
      </c>
    </row>
    <row r="1555" spans="1:4" x14ac:dyDescent="0.25">
      <c r="A1555" s="10">
        <v>38785</v>
      </c>
      <c r="B1555" s="11">
        <v>1278.46997070312</v>
      </c>
      <c r="C1555" s="11">
        <v>1282.73999023437</v>
      </c>
      <c r="D1555" s="11">
        <v>1272.22998046875</v>
      </c>
    </row>
    <row r="1556" spans="1:4" x14ac:dyDescent="0.25">
      <c r="A1556" s="10">
        <v>38786</v>
      </c>
      <c r="B1556" s="11">
        <v>1272.22998046875</v>
      </c>
      <c r="C1556" s="11">
        <v>1284.36999511718</v>
      </c>
      <c r="D1556" s="11">
        <v>1281.42004394531</v>
      </c>
    </row>
    <row r="1557" spans="1:4" x14ac:dyDescent="0.25">
      <c r="A1557" s="10">
        <v>38789</v>
      </c>
      <c r="B1557" s="11">
        <v>1281.57995605468</v>
      </c>
      <c r="C1557" s="11">
        <v>1287.36999511718</v>
      </c>
      <c r="D1557" s="11">
        <v>1284.13000488281</v>
      </c>
    </row>
    <row r="1558" spans="1:4" x14ac:dyDescent="0.25">
      <c r="A1558" s="10">
        <v>38790</v>
      </c>
      <c r="B1558" s="11">
        <v>1284.13000488281</v>
      </c>
      <c r="C1558" s="11">
        <v>1298.14001464843</v>
      </c>
      <c r="D1558" s="11">
        <v>1297.47998046875</v>
      </c>
    </row>
    <row r="1559" spans="1:4" x14ac:dyDescent="0.25">
      <c r="A1559" s="10">
        <v>38791</v>
      </c>
      <c r="B1559" s="11">
        <v>1297.47998046875</v>
      </c>
      <c r="C1559" s="11">
        <v>1304.40002441406</v>
      </c>
      <c r="D1559" s="11">
        <v>1303.02001953125</v>
      </c>
    </row>
    <row r="1560" spans="1:4" x14ac:dyDescent="0.25">
      <c r="A1560" s="10">
        <v>38792</v>
      </c>
      <c r="B1560" s="11">
        <v>1303.02001953125</v>
      </c>
      <c r="C1560" s="11">
        <v>1310.44995117187</v>
      </c>
      <c r="D1560" s="11">
        <v>1305.32995605468</v>
      </c>
    </row>
    <row r="1561" spans="1:4" x14ac:dyDescent="0.25">
      <c r="A1561" s="10">
        <v>38793</v>
      </c>
      <c r="B1561" s="11">
        <v>1305.32995605468</v>
      </c>
      <c r="C1561" s="11">
        <v>1309.7900390625</v>
      </c>
      <c r="D1561" s="11">
        <v>1307.25</v>
      </c>
    </row>
    <row r="1562" spans="1:4" x14ac:dyDescent="0.25">
      <c r="A1562" s="10">
        <v>38796</v>
      </c>
      <c r="B1562" s="11">
        <v>1307.25</v>
      </c>
      <c r="C1562" s="11">
        <v>1310</v>
      </c>
      <c r="D1562" s="11">
        <v>1305.07995605468</v>
      </c>
    </row>
    <row r="1563" spans="1:4" x14ac:dyDescent="0.25">
      <c r="A1563" s="10">
        <v>38797</v>
      </c>
      <c r="B1563" s="11">
        <v>1305.07995605468</v>
      </c>
      <c r="C1563" s="11">
        <v>1310.88000488281</v>
      </c>
      <c r="D1563" s="11">
        <v>1297.22998046875</v>
      </c>
    </row>
    <row r="1564" spans="1:4" x14ac:dyDescent="0.25">
      <c r="A1564" s="10">
        <v>38798</v>
      </c>
      <c r="B1564" s="11">
        <v>1297.22998046875</v>
      </c>
      <c r="C1564" s="11">
        <v>1305.96997070312</v>
      </c>
      <c r="D1564" s="11">
        <v>1305.0400390625</v>
      </c>
    </row>
    <row r="1565" spans="1:4" x14ac:dyDescent="0.25">
      <c r="A1565" s="10">
        <v>38799</v>
      </c>
      <c r="B1565" s="11">
        <v>1305.0400390625</v>
      </c>
      <c r="C1565" s="11">
        <v>1305.0400390625</v>
      </c>
      <c r="D1565" s="11">
        <v>1301.67004394531</v>
      </c>
    </row>
    <row r="1566" spans="1:4" x14ac:dyDescent="0.25">
      <c r="A1566" s="10">
        <v>38800</v>
      </c>
      <c r="B1566" s="11">
        <v>1301.67004394531</v>
      </c>
      <c r="C1566" s="11">
        <v>1306.53002929687</v>
      </c>
      <c r="D1566" s="11">
        <v>1302.94995117187</v>
      </c>
    </row>
    <row r="1567" spans="1:4" x14ac:dyDescent="0.25">
      <c r="A1567" s="10">
        <v>38803</v>
      </c>
      <c r="B1567" s="11">
        <v>1302.94995117187</v>
      </c>
      <c r="C1567" s="11">
        <v>1303.73999023437</v>
      </c>
      <c r="D1567" s="11">
        <v>1301.60998535156</v>
      </c>
    </row>
    <row r="1568" spans="1:4" x14ac:dyDescent="0.25">
      <c r="A1568" s="10">
        <v>38804</v>
      </c>
      <c r="B1568" s="11">
        <v>1301.60998535156</v>
      </c>
      <c r="C1568" s="11">
        <v>1306.23999023437</v>
      </c>
      <c r="D1568" s="11">
        <v>1293.22998046875</v>
      </c>
    </row>
    <row r="1569" spans="1:4" x14ac:dyDescent="0.25">
      <c r="A1569" s="10">
        <v>38805</v>
      </c>
      <c r="B1569" s="11">
        <v>1293.22998046875</v>
      </c>
      <c r="C1569" s="11">
        <v>1305.59997558593</v>
      </c>
      <c r="D1569" s="11">
        <v>1302.89001464843</v>
      </c>
    </row>
    <row r="1570" spans="1:4" x14ac:dyDescent="0.25">
      <c r="A1570" s="10">
        <v>38806</v>
      </c>
      <c r="B1570" s="11">
        <v>1302.89001464843</v>
      </c>
      <c r="C1570" s="11">
        <v>1310.15002441406</v>
      </c>
      <c r="D1570" s="11">
        <v>1300.25</v>
      </c>
    </row>
    <row r="1571" spans="1:4" x14ac:dyDescent="0.25">
      <c r="A1571" s="10">
        <v>38807</v>
      </c>
      <c r="B1571" s="11">
        <v>1300.25</v>
      </c>
      <c r="C1571" s="11">
        <v>1303</v>
      </c>
      <c r="D1571" s="11">
        <v>1294.86999511718</v>
      </c>
    </row>
    <row r="1572" spans="1:4" x14ac:dyDescent="0.25">
      <c r="A1572" s="10">
        <v>38810</v>
      </c>
      <c r="B1572" s="11">
        <v>1302.88000488281</v>
      </c>
      <c r="C1572" s="11">
        <v>1309.18994140625</v>
      </c>
      <c r="D1572" s="11">
        <v>1297.81005859375</v>
      </c>
    </row>
    <row r="1573" spans="1:4" x14ac:dyDescent="0.25">
      <c r="A1573" s="10">
        <v>38811</v>
      </c>
      <c r="B1573" s="11">
        <v>1297.81005859375</v>
      </c>
      <c r="C1573" s="11">
        <v>1307.55004882812</v>
      </c>
      <c r="D1573" s="11">
        <v>1305.93005371093</v>
      </c>
    </row>
    <row r="1574" spans="1:4" x14ac:dyDescent="0.25">
      <c r="A1574" s="10">
        <v>38812</v>
      </c>
      <c r="B1574" s="11">
        <v>1305.93005371093</v>
      </c>
      <c r="C1574" s="11">
        <v>1312.81005859375</v>
      </c>
      <c r="D1574" s="11">
        <v>1311.56005859375</v>
      </c>
    </row>
    <row r="1575" spans="1:4" x14ac:dyDescent="0.25">
      <c r="A1575" s="10">
        <v>38813</v>
      </c>
      <c r="B1575" s="11">
        <v>1311.56005859375</v>
      </c>
      <c r="C1575" s="11">
        <v>1311.98999023437</v>
      </c>
      <c r="D1575" s="11">
        <v>1309.0400390625</v>
      </c>
    </row>
    <row r="1576" spans="1:4" x14ac:dyDescent="0.25">
      <c r="A1576" s="10">
        <v>38814</v>
      </c>
      <c r="B1576" s="11">
        <v>1309.0400390625</v>
      </c>
      <c r="C1576" s="11">
        <v>1314.06994628906</v>
      </c>
      <c r="D1576" s="11">
        <v>1295.5</v>
      </c>
    </row>
    <row r="1577" spans="1:4" x14ac:dyDescent="0.25">
      <c r="A1577" s="10">
        <v>38817</v>
      </c>
      <c r="B1577" s="11">
        <v>1295.51000976562</v>
      </c>
      <c r="C1577" s="11">
        <v>1300.73999023437</v>
      </c>
      <c r="D1577" s="11">
        <v>1296.61999511718</v>
      </c>
    </row>
    <row r="1578" spans="1:4" x14ac:dyDescent="0.25">
      <c r="A1578" s="10">
        <v>38818</v>
      </c>
      <c r="B1578" s="11">
        <v>1296.59997558593</v>
      </c>
      <c r="C1578" s="11">
        <v>1300.7099609375</v>
      </c>
      <c r="D1578" s="11">
        <v>1286.56994628906</v>
      </c>
    </row>
    <row r="1579" spans="1:4" x14ac:dyDescent="0.25">
      <c r="A1579" s="10">
        <v>38819</v>
      </c>
      <c r="B1579" s="11">
        <v>1286.56994628906</v>
      </c>
      <c r="C1579" s="11">
        <v>1290.93005371093</v>
      </c>
      <c r="D1579" s="11">
        <v>1288.11999511718</v>
      </c>
    </row>
    <row r="1580" spans="1:4" x14ac:dyDescent="0.25">
      <c r="A1580" s="10">
        <v>38820</v>
      </c>
      <c r="B1580" s="11">
        <v>1288.11999511718</v>
      </c>
      <c r="C1580" s="11">
        <v>1292.08996582031</v>
      </c>
      <c r="D1580" s="11">
        <v>1289.11999511718</v>
      </c>
    </row>
    <row r="1581" spans="1:4" x14ac:dyDescent="0.25">
      <c r="A1581" s="10">
        <v>38824</v>
      </c>
      <c r="B1581" s="11">
        <v>1289.11999511718</v>
      </c>
      <c r="C1581" s="11">
        <v>1292.44995117187</v>
      </c>
      <c r="D1581" s="11">
        <v>1285.32995605468</v>
      </c>
    </row>
    <row r="1582" spans="1:4" x14ac:dyDescent="0.25">
      <c r="A1582" s="10">
        <v>38825</v>
      </c>
      <c r="B1582" s="11">
        <v>1285.32995605468</v>
      </c>
      <c r="C1582" s="11">
        <v>1309.02001953125</v>
      </c>
      <c r="D1582" s="11">
        <v>1307.28002929687</v>
      </c>
    </row>
    <row r="1583" spans="1:4" x14ac:dyDescent="0.25">
      <c r="A1583" s="10">
        <v>38826</v>
      </c>
      <c r="B1583" s="11">
        <v>1307.65002441406</v>
      </c>
      <c r="C1583" s="11">
        <v>1310.39001464843</v>
      </c>
      <c r="D1583" s="11">
        <v>1309.93005371093</v>
      </c>
    </row>
    <row r="1584" spans="1:4" x14ac:dyDescent="0.25">
      <c r="A1584" s="10">
        <v>38827</v>
      </c>
      <c r="B1584" s="11">
        <v>1309.93005371093</v>
      </c>
      <c r="C1584" s="11">
        <v>1318.16003417968</v>
      </c>
      <c r="D1584" s="11">
        <v>1311.4599609375</v>
      </c>
    </row>
    <row r="1585" spans="1:4" x14ac:dyDescent="0.25">
      <c r="A1585" s="10">
        <v>38828</v>
      </c>
      <c r="B1585" s="11">
        <v>1311.4599609375</v>
      </c>
      <c r="C1585" s="11">
        <v>1317.67004394531</v>
      </c>
      <c r="D1585" s="11">
        <v>1311.28002929687</v>
      </c>
    </row>
    <row r="1586" spans="1:4" x14ac:dyDescent="0.25">
      <c r="A1586" s="10">
        <v>38831</v>
      </c>
      <c r="B1586" s="11">
        <v>1311.28002929687</v>
      </c>
      <c r="C1586" s="11">
        <v>1311.28002929687</v>
      </c>
      <c r="D1586" s="11">
        <v>1308.10998535156</v>
      </c>
    </row>
    <row r="1587" spans="1:4" x14ac:dyDescent="0.25">
      <c r="A1587" s="10">
        <v>38832</v>
      </c>
      <c r="B1587" s="11">
        <v>1308.10998535156</v>
      </c>
      <c r="C1587" s="11">
        <v>1310.7900390625</v>
      </c>
      <c r="D1587" s="11">
        <v>1301.73999023437</v>
      </c>
    </row>
    <row r="1588" spans="1:4" x14ac:dyDescent="0.25">
      <c r="A1588" s="10">
        <v>38833</v>
      </c>
      <c r="B1588" s="11">
        <v>1301.73999023437</v>
      </c>
      <c r="C1588" s="11">
        <v>1310.96997070312</v>
      </c>
      <c r="D1588" s="11">
        <v>1305.41003417968</v>
      </c>
    </row>
    <row r="1589" spans="1:4" x14ac:dyDescent="0.25">
      <c r="A1589" s="10">
        <v>38834</v>
      </c>
      <c r="B1589" s="11">
        <v>1305.41003417968</v>
      </c>
      <c r="C1589" s="11">
        <v>1315</v>
      </c>
      <c r="D1589" s="11">
        <v>1309.71997070312</v>
      </c>
    </row>
    <row r="1590" spans="1:4" x14ac:dyDescent="0.25">
      <c r="A1590" s="10">
        <v>38835</v>
      </c>
      <c r="B1590" s="11">
        <v>1309.71997070312</v>
      </c>
      <c r="C1590" s="11">
        <v>1316.0400390625</v>
      </c>
      <c r="D1590" s="11">
        <v>1310.60998535156</v>
      </c>
    </row>
    <row r="1591" spans="1:4" x14ac:dyDescent="0.25">
      <c r="A1591" s="10">
        <v>38838</v>
      </c>
      <c r="B1591" s="11">
        <v>1310.60998535156</v>
      </c>
      <c r="C1591" s="11">
        <v>1317.2099609375</v>
      </c>
      <c r="D1591" s="11">
        <v>1305.18994140625</v>
      </c>
    </row>
    <row r="1592" spans="1:4" x14ac:dyDescent="0.25">
      <c r="A1592" s="10">
        <v>38839</v>
      </c>
      <c r="B1592" s="11">
        <v>1305.18994140625</v>
      </c>
      <c r="C1592" s="11">
        <v>1313.66003417968</v>
      </c>
      <c r="D1592" s="11">
        <v>1313.2099609375</v>
      </c>
    </row>
    <row r="1593" spans="1:4" x14ac:dyDescent="0.25">
      <c r="A1593" s="10">
        <v>38840</v>
      </c>
      <c r="B1593" s="11">
        <v>1313.2099609375</v>
      </c>
      <c r="C1593" s="11">
        <v>1313.46997070312</v>
      </c>
      <c r="D1593" s="11">
        <v>1308.11999511718</v>
      </c>
    </row>
    <row r="1594" spans="1:4" x14ac:dyDescent="0.25">
      <c r="A1594" s="10">
        <v>38841</v>
      </c>
      <c r="B1594" s="11">
        <v>1307.84997558593</v>
      </c>
      <c r="C1594" s="11">
        <v>1315.14001464843</v>
      </c>
      <c r="D1594" s="11">
        <v>1312.25</v>
      </c>
    </row>
    <row r="1595" spans="1:4" x14ac:dyDescent="0.25">
      <c r="A1595" s="10">
        <v>38842</v>
      </c>
      <c r="B1595" s="11">
        <v>1312.25</v>
      </c>
      <c r="C1595" s="11">
        <v>1326.53002929687</v>
      </c>
      <c r="D1595" s="11">
        <v>1325.76000976562</v>
      </c>
    </row>
    <row r="1596" spans="1:4" x14ac:dyDescent="0.25">
      <c r="A1596" s="10">
        <v>38845</v>
      </c>
      <c r="B1596" s="11">
        <v>1325.76000976562</v>
      </c>
      <c r="C1596" s="11">
        <v>1326.69995117187</v>
      </c>
      <c r="D1596" s="11">
        <v>1324.66003417968</v>
      </c>
    </row>
    <row r="1597" spans="1:4" x14ac:dyDescent="0.25">
      <c r="A1597" s="10">
        <v>38846</v>
      </c>
      <c r="B1597" s="11">
        <v>1324.66003417968</v>
      </c>
      <c r="C1597" s="11">
        <v>1326.59997558593</v>
      </c>
      <c r="D1597" s="11">
        <v>1325.14001464843</v>
      </c>
    </row>
    <row r="1598" spans="1:4" x14ac:dyDescent="0.25">
      <c r="A1598" s="10">
        <v>38847</v>
      </c>
      <c r="B1598" s="11">
        <v>1324.56994628906</v>
      </c>
      <c r="C1598" s="11">
        <v>1325.51000976562</v>
      </c>
      <c r="D1598" s="11">
        <v>1322.84997558593</v>
      </c>
    </row>
    <row r="1599" spans="1:4" x14ac:dyDescent="0.25">
      <c r="A1599" s="10">
        <v>38848</v>
      </c>
      <c r="B1599" s="11">
        <v>1322.63000488281</v>
      </c>
      <c r="C1599" s="11">
        <v>1322.63000488281</v>
      </c>
      <c r="D1599" s="11">
        <v>1305.92004394531</v>
      </c>
    </row>
    <row r="1600" spans="1:4" x14ac:dyDescent="0.25">
      <c r="A1600" s="10">
        <v>38849</v>
      </c>
      <c r="B1600" s="11">
        <v>1305.88000488281</v>
      </c>
      <c r="C1600" s="11">
        <v>1305.88000488281</v>
      </c>
      <c r="D1600" s="11">
        <v>1291.23999023437</v>
      </c>
    </row>
    <row r="1601" spans="1:4" x14ac:dyDescent="0.25">
      <c r="A1601" s="10">
        <v>38852</v>
      </c>
      <c r="B1601" s="11">
        <v>1291.18994140625</v>
      </c>
      <c r="C1601" s="11">
        <v>1294.81005859375</v>
      </c>
      <c r="D1601" s="11">
        <v>1294.5</v>
      </c>
    </row>
    <row r="1602" spans="1:4" x14ac:dyDescent="0.25">
      <c r="A1602" s="10">
        <v>38853</v>
      </c>
      <c r="B1602" s="11">
        <v>1294.5</v>
      </c>
      <c r="C1602" s="11">
        <v>1297.88000488281</v>
      </c>
      <c r="D1602" s="11">
        <v>1292.07995605468</v>
      </c>
    </row>
    <row r="1603" spans="1:4" x14ac:dyDescent="0.25">
      <c r="A1603" s="10">
        <v>38854</v>
      </c>
      <c r="B1603" s="11">
        <v>1291.72998046875</v>
      </c>
      <c r="C1603" s="11">
        <v>1291.72998046875</v>
      </c>
      <c r="D1603" s="11">
        <v>1270.31994628906</v>
      </c>
    </row>
    <row r="1604" spans="1:4" x14ac:dyDescent="0.25">
      <c r="A1604" s="10">
        <v>38855</v>
      </c>
      <c r="B1604" s="11">
        <v>1270.25</v>
      </c>
      <c r="C1604" s="11">
        <v>1274.89001464843</v>
      </c>
      <c r="D1604" s="11">
        <v>1261.81005859375</v>
      </c>
    </row>
    <row r="1605" spans="1:4" x14ac:dyDescent="0.25">
      <c r="A1605" s="10">
        <v>38856</v>
      </c>
      <c r="B1605" s="11">
        <v>1261.81005859375</v>
      </c>
      <c r="C1605" s="11">
        <v>1272.15002441406</v>
      </c>
      <c r="D1605" s="11">
        <v>1267.03002929687</v>
      </c>
    </row>
    <row r="1606" spans="1:4" x14ac:dyDescent="0.25">
      <c r="A1606" s="10">
        <v>38859</v>
      </c>
      <c r="B1606" s="11">
        <v>1267.03002929687</v>
      </c>
      <c r="C1606" s="11">
        <v>1268.77001953125</v>
      </c>
      <c r="D1606" s="11">
        <v>1262.06994628906</v>
      </c>
    </row>
    <row r="1607" spans="1:4" x14ac:dyDescent="0.25">
      <c r="A1607" s="10">
        <v>38860</v>
      </c>
      <c r="B1607" s="11">
        <v>1262.06005859375</v>
      </c>
      <c r="C1607" s="11">
        <v>1273.67004394531</v>
      </c>
      <c r="D1607" s="11">
        <v>1256.57995605468</v>
      </c>
    </row>
    <row r="1608" spans="1:4" x14ac:dyDescent="0.25">
      <c r="A1608" s="10">
        <v>38861</v>
      </c>
      <c r="B1608" s="11">
        <v>1256.56005859375</v>
      </c>
      <c r="C1608" s="11">
        <v>1264.53002929687</v>
      </c>
      <c r="D1608" s="11">
        <v>1258.56994628906</v>
      </c>
    </row>
    <row r="1609" spans="1:4" x14ac:dyDescent="0.25">
      <c r="A1609" s="10">
        <v>38862</v>
      </c>
      <c r="B1609" s="11">
        <v>1258.41003417968</v>
      </c>
      <c r="C1609" s="11">
        <v>1273.26000976562</v>
      </c>
      <c r="D1609" s="11">
        <v>1272.88000488281</v>
      </c>
    </row>
    <row r="1610" spans="1:4" x14ac:dyDescent="0.25">
      <c r="A1610" s="10">
        <v>38863</v>
      </c>
      <c r="B1610" s="11">
        <v>1272.7099609375</v>
      </c>
      <c r="C1610" s="11">
        <v>1280.5400390625</v>
      </c>
      <c r="D1610" s="11">
        <v>1280.16003417968</v>
      </c>
    </row>
    <row r="1611" spans="1:4" x14ac:dyDescent="0.25">
      <c r="A1611" s="10">
        <v>38867</v>
      </c>
      <c r="B1611" s="11">
        <v>1280.0400390625</v>
      </c>
      <c r="C1611" s="11">
        <v>1280.0400390625</v>
      </c>
      <c r="D1611" s="11">
        <v>1259.86999511718</v>
      </c>
    </row>
    <row r="1612" spans="1:4" x14ac:dyDescent="0.25">
      <c r="A1612" s="10">
        <v>38868</v>
      </c>
      <c r="B1612" s="11">
        <v>1259.38000488281</v>
      </c>
      <c r="C1612" s="11">
        <v>1270.08996582031</v>
      </c>
      <c r="D1612" s="11">
        <v>1270.08996582031</v>
      </c>
    </row>
    <row r="1613" spans="1:4" x14ac:dyDescent="0.25">
      <c r="A1613" s="10">
        <v>38869</v>
      </c>
      <c r="B1613" s="11">
        <v>1270.05004882812</v>
      </c>
      <c r="C1613" s="11">
        <v>1285.7099609375</v>
      </c>
      <c r="D1613" s="11">
        <v>1285.7099609375</v>
      </c>
    </row>
    <row r="1614" spans="1:4" x14ac:dyDescent="0.25">
      <c r="A1614" s="10">
        <v>38870</v>
      </c>
      <c r="B1614" s="11">
        <v>1285.7099609375</v>
      </c>
      <c r="C1614" s="11">
        <v>1290.68005371093</v>
      </c>
      <c r="D1614" s="11">
        <v>1288.21997070312</v>
      </c>
    </row>
    <row r="1615" spans="1:4" x14ac:dyDescent="0.25">
      <c r="A1615" s="10">
        <v>38873</v>
      </c>
      <c r="B1615" s="11">
        <v>1288.16003417968</v>
      </c>
      <c r="C1615" s="11">
        <v>1288.16003417968</v>
      </c>
      <c r="D1615" s="11">
        <v>1265.2900390625</v>
      </c>
    </row>
    <row r="1616" spans="1:4" x14ac:dyDescent="0.25">
      <c r="A1616" s="10">
        <v>38874</v>
      </c>
      <c r="B1616" s="11">
        <v>1265.22998046875</v>
      </c>
      <c r="C1616" s="11">
        <v>1269.88000488281</v>
      </c>
      <c r="D1616" s="11">
        <v>1263.84997558593</v>
      </c>
    </row>
    <row r="1617" spans="1:4" x14ac:dyDescent="0.25">
      <c r="A1617" s="10">
        <v>38875</v>
      </c>
      <c r="B1617" s="11">
        <v>1263.60998535156</v>
      </c>
      <c r="C1617" s="11">
        <v>1272.46997070312</v>
      </c>
      <c r="D1617" s="11">
        <v>1256.15002441406</v>
      </c>
    </row>
    <row r="1618" spans="1:4" x14ac:dyDescent="0.25">
      <c r="A1618" s="10">
        <v>38876</v>
      </c>
      <c r="B1618" s="11">
        <v>1256.07995605468</v>
      </c>
      <c r="C1618" s="11">
        <v>1259.84997558593</v>
      </c>
      <c r="D1618" s="11">
        <v>1257.93005371093</v>
      </c>
    </row>
    <row r="1619" spans="1:4" x14ac:dyDescent="0.25">
      <c r="A1619" s="10">
        <v>38877</v>
      </c>
      <c r="B1619" s="11">
        <v>1257.93005371093</v>
      </c>
      <c r="C1619" s="11">
        <v>1262.57995605468</v>
      </c>
      <c r="D1619" s="11">
        <v>1252.30004882812</v>
      </c>
    </row>
    <row r="1620" spans="1:4" x14ac:dyDescent="0.25">
      <c r="A1620" s="10">
        <v>38880</v>
      </c>
      <c r="B1620" s="11">
        <v>1252.27001953125</v>
      </c>
      <c r="C1620" s="11">
        <v>1255.21997070312</v>
      </c>
      <c r="D1620" s="11">
        <v>1237.43994140625</v>
      </c>
    </row>
    <row r="1621" spans="1:4" x14ac:dyDescent="0.25">
      <c r="A1621" s="10">
        <v>38881</v>
      </c>
      <c r="B1621" s="11">
        <v>1236.07995605468</v>
      </c>
      <c r="C1621" s="11">
        <v>1243.36999511718</v>
      </c>
      <c r="D1621" s="11">
        <v>1223.68994140625</v>
      </c>
    </row>
    <row r="1622" spans="1:4" x14ac:dyDescent="0.25">
      <c r="A1622" s="10">
        <v>38882</v>
      </c>
      <c r="B1622" s="11">
        <v>1223.66003417968</v>
      </c>
      <c r="C1622" s="11">
        <v>1231.4599609375</v>
      </c>
      <c r="D1622" s="11">
        <v>1230.0400390625</v>
      </c>
    </row>
    <row r="1623" spans="1:4" x14ac:dyDescent="0.25">
      <c r="A1623" s="10">
        <v>38883</v>
      </c>
      <c r="B1623" s="11">
        <v>1230.01000976562</v>
      </c>
      <c r="C1623" s="11">
        <v>1258.64001464843</v>
      </c>
      <c r="D1623" s="11">
        <v>1256.16003417968</v>
      </c>
    </row>
    <row r="1624" spans="1:4" x14ac:dyDescent="0.25">
      <c r="A1624" s="10">
        <v>38884</v>
      </c>
      <c r="B1624" s="11">
        <v>1256.16003417968</v>
      </c>
      <c r="C1624" s="11">
        <v>1256.27001953125</v>
      </c>
      <c r="D1624" s="11">
        <v>1251.5400390625</v>
      </c>
    </row>
    <row r="1625" spans="1:4" x14ac:dyDescent="0.25">
      <c r="A1625" s="10">
        <v>38887</v>
      </c>
      <c r="B1625" s="11">
        <v>1251.5400390625</v>
      </c>
      <c r="C1625" s="11">
        <v>1255.93005371093</v>
      </c>
      <c r="D1625" s="11">
        <v>1240.13000488281</v>
      </c>
    </row>
    <row r="1626" spans="1:4" x14ac:dyDescent="0.25">
      <c r="A1626" s="10">
        <v>38888</v>
      </c>
      <c r="B1626" s="11">
        <v>1240.11999511718</v>
      </c>
      <c r="C1626" s="11">
        <v>1249.01000976562</v>
      </c>
      <c r="D1626" s="11">
        <v>1240.11999511718</v>
      </c>
    </row>
    <row r="1627" spans="1:4" x14ac:dyDescent="0.25">
      <c r="A1627" s="10">
        <v>38889</v>
      </c>
      <c r="B1627" s="11">
        <v>1240.08996582031</v>
      </c>
      <c r="C1627" s="11">
        <v>1257.9599609375</v>
      </c>
      <c r="D1627" s="11">
        <v>1252.19995117187</v>
      </c>
    </row>
    <row r="1628" spans="1:4" x14ac:dyDescent="0.25">
      <c r="A1628" s="10">
        <v>38890</v>
      </c>
      <c r="B1628" s="11">
        <v>1251.92004394531</v>
      </c>
      <c r="C1628" s="11">
        <v>1251.92004394531</v>
      </c>
      <c r="D1628" s="11">
        <v>1245.59997558593</v>
      </c>
    </row>
    <row r="1629" spans="1:4" x14ac:dyDescent="0.25">
      <c r="A1629" s="10">
        <v>38891</v>
      </c>
      <c r="B1629" s="11">
        <v>1245.58996582031</v>
      </c>
      <c r="C1629" s="11">
        <v>1253.13000488281</v>
      </c>
      <c r="D1629" s="11">
        <v>1244.5</v>
      </c>
    </row>
    <row r="1630" spans="1:4" x14ac:dyDescent="0.25">
      <c r="A1630" s="10">
        <v>38894</v>
      </c>
      <c r="B1630" s="11">
        <v>1244.5</v>
      </c>
      <c r="C1630" s="11">
        <v>1250.92004394531</v>
      </c>
      <c r="D1630" s="11">
        <v>1250.56005859375</v>
      </c>
    </row>
    <row r="1631" spans="1:4" x14ac:dyDescent="0.25">
      <c r="A1631" s="10">
        <v>38895</v>
      </c>
      <c r="B1631" s="11">
        <v>1250.55004882812</v>
      </c>
      <c r="C1631" s="11">
        <v>1253.36999511718</v>
      </c>
      <c r="D1631" s="11">
        <v>1239.19995117187</v>
      </c>
    </row>
    <row r="1632" spans="1:4" x14ac:dyDescent="0.25">
      <c r="A1632" s="10">
        <v>38896</v>
      </c>
      <c r="B1632" s="11">
        <v>1238.98999023437</v>
      </c>
      <c r="C1632" s="11">
        <v>1247.06005859375</v>
      </c>
      <c r="D1632" s="11">
        <v>1246</v>
      </c>
    </row>
    <row r="1633" spans="1:4" x14ac:dyDescent="0.25">
      <c r="A1633" s="10">
        <v>38897</v>
      </c>
      <c r="B1633" s="11">
        <v>1245.93994140625</v>
      </c>
      <c r="C1633" s="11">
        <v>1272.88000488281</v>
      </c>
      <c r="D1633" s="11">
        <v>1272.86999511718</v>
      </c>
    </row>
    <row r="1634" spans="1:4" x14ac:dyDescent="0.25">
      <c r="A1634" s="10">
        <v>38898</v>
      </c>
      <c r="B1634" s="11">
        <v>1272.85998535156</v>
      </c>
      <c r="C1634" s="11">
        <v>1276.30004882812</v>
      </c>
      <c r="D1634" s="11">
        <v>1270.19995117187</v>
      </c>
    </row>
    <row r="1635" spans="1:4" x14ac:dyDescent="0.25">
      <c r="A1635" s="10">
        <v>38901</v>
      </c>
      <c r="B1635" s="11">
        <v>1270.06005859375</v>
      </c>
      <c r="C1635" s="11">
        <v>1280.38000488281</v>
      </c>
      <c r="D1635" s="11">
        <v>1280.18994140625</v>
      </c>
    </row>
    <row r="1636" spans="1:4" x14ac:dyDescent="0.25">
      <c r="A1636" s="10">
        <v>38903</v>
      </c>
      <c r="B1636" s="11">
        <v>1280.05004882812</v>
      </c>
      <c r="C1636" s="11">
        <v>1280.05004882812</v>
      </c>
      <c r="D1636" s="11">
        <v>1270.91003417968</v>
      </c>
    </row>
    <row r="1637" spans="1:4" x14ac:dyDescent="0.25">
      <c r="A1637" s="10">
        <v>38904</v>
      </c>
      <c r="B1637" s="11">
        <v>1270.57995605468</v>
      </c>
      <c r="C1637" s="11">
        <v>1278.31994628906</v>
      </c>
      <c r="D1637" s="11">
        <v>1274.07995605468</v>
      </c>
    </row>
    <row r="1638" spans="1:4" x14ac:dyDescent="0.25">
      <c r="A1638" s="10">
        <v>38905</v>
      </c>
      <c r="B1638" s="11">
        <v>1274.07995605468</v>
      </c>
      <c r="C1638" s="11">
        <v>1275.38000488281</v>
      </c>
      <c r="D1638" s="11">
        <v>1265.47998046875</v>
      </c>
    </row>
    <row r="1639" spans="1:4" x14ac:dyDescent="0.25">
      <c r="A1639" s="10">
        <v>38908</v>
      </c>
      <c r="B1639" s="11">
        <v>1265.4599609375</v>
      </c>
      <c r="C1639" s="11">
        <v>1274.06005859375</v>
      </c>
      <c r="D1639" s="11">
        <v>1267.33996582031</v>
      </c>
    </row>
    <row r="1640" spans="1:4" x14ac:dyDescent="0.25">
      <c r="A1640" s="10">
        <v>38909</v>
      </c>
      <c r="B1640" s="11">
        <v>1267.26000976562</v>
      </c>
      <c r="C1640" s="11">
        <v>1273.64001464843</v>
      </c>
      <c r="D1640" s="11">
        <v>1272.43005371093</v>
      </c>
    </row>
    <row r="1641" spans="1:4" x14ac:dyDescent="0.25">
      <c r="A1641" s="10">
        <v>38910</v>
      </c>
      <c r="B1641" s="11">
        <v>1272.39001464843</v>
      </c>
      <c r="C1641" s="11">
        <v>1273.31005859375</v>
      </c>
      <c r="D1641" s="11">
        <v>1258.59997558593</v>
      </c>
    </row>
    <row r="1642" spans="1:4" x14ac:dyDescent="0.25">
      <c r="A1642" s="10">
        <v>38911</v>
      </c>
      <c r="B1642" s="11">
        <v>1258.57995605468</v>
      </c>
      <c r="C1642" s="11">
        <v>1258.57995605468</v>
      </c>
      <c r="D1642" s="11">
        <v>1242.28002929687</v>
      </c>
    </row>
    <row r="1643" spans="1:4" x14ac:dyDescent="0.25">
      <c r="A1643" s="10">
        <v>38912</v>
      </c>
      <c r="B1643" s="11">
        <v>1242.2900390625</v>
      </c>
      <c r="C1643" s="11">
        <v>1242.69995117187</v>
      </c>
      <c r="D1643" s="11">
        <v>1236.19995117187</v>
      </c>
    </row>
    <row r="1644" spans="1:4" x14ac:dyDescent="0.25">
      <c r="A1644" s="10">
        <v>38915</v>
      </c>
      <c r="B1644" s="11">
        <v>1236.19995117187</v>
      </c>
      <c r="C1644" s="11">
        <v>1240.06994628906</v>
      </c>
      <c r="D1644" s="11">
        <v>1234.48999023437</v>
      </c>
    </row>
    <row r="1645" spans="1:4" x14ac:dyDescent="0.25">
      <c r="A1645" s="10">
        <v>38916</v>
      </c>
      <c r="B1645" s="11">
        <v>1234.47998046875</v>
      </c>
      <c r="C1645" s="11">
        <v>1239.85998535156</v>
      </c>
      <c r="D1645" s="11">
        <v>1236.85998535156</v>
      </c>
    </row>
    <row r="1646" spans="1:4" x14ac:dyDescent="0.25">
      <c r="A1646" s="10">
        <v>38917</v>
      </c>
      <c r="B1646" s="11">
        <v>1236.73999023437</v>
      </c>
      <c r="C1646" s="11">
        <v>1261.81005859375</v>
      </c>
      <c r="D1646" s="11">
        <v>1259.81005859375</v>
      </c>
    </row>
    <row r="1647" spans="1:4" x14ac:dyDescent="0.25">
      <c r="A1647" s="10">
        <v>38918</v>
      </c>
      <c r="B1647" s="11">
        <v>1259.81005859375</v>
      </c>
      <c r="C1647" s="11">
        <v>1262.56005859375</v>
      </c>
      <c r="D1647" s="11">
        <v>1249.13000488281</v>
      </c>
    </row>
    <row r="1648" spans="1:4" x14ac:dyDescent="0.25">
      <c r="A1648" s="10">
        <v>38919</v>
      </c>
      <c r="B1648" s="11">
        <v>1249.11999511718</v>
      </c>
      <c r="C1648" s="11">
        <v>1250.9599609375</v>
      </c>
      <c r="D1648" s="11">
        <v>1240.2900390625</v>
      </c>
    </row>
    <row r="1649" spans="1:4" x14ac:dyDescent="0.25">
      <c r="A1649" s="10">
        <v>38922</v>
      </c>
      <c r="B1649" s="11">
        <v>1240.25</v>
      </c>
      <c r="C1649" s="11">
        <v>1262.5</v>
      </c>
      <c r="D1649" s="11">
        <v>1260.91003417968</v>
      </c>
    </row>
    <row r="1650" spans="1:4" x14ac:dyDescent="0.25">
      <c r="A1650" s="10">
        <v>38923</v>
      </c>
      <c r="B1650" s="11">
        <v>1260.91003417968</v>
      </c>
      <c r="C1650" s="11">
        <v>1272.39001464843</v>
      </c>
      <c r="D1650" s="11">
        <v>1268.88000488281</v>
      </c>
    </row>
    <row r="1651" spans="1:4" x14ac:dyDescent="0.25">
      <c r="A1651" s="10">
        <v>38924</v>
      </c>
      <c r="B1651" s="11">
        <v>1268.86999511718</v>
      </c>
      <c r="C1651" s="11">
        <v>1273.89001464843</v>
      </c>
      <c r="D1651" s="11">
        <v>1268.40002441406</v>
      </c>
    </row>
    <row r="1652" spans="1:4" x14ac:dyDescent="0.25">
      <c r="A1652" s="10">
        <v>38925</v>
      </c>
      <c r="B1652" s="11">
        <v>1268.19995117187</v>
      </c>
      <c r="C1652" s="11">
        <v>1275.84997558593</v>
      </c>
      <c r="D1652" s="11">
        <v>1263.19995117187</v>
      </c>
    </row>
    <row r="1653" spans="1:4" x14ac:dyDescent="0.25">
      <c r="A1653" s="10">
        <v>38926</v>
      </c>
      <c r="B1653" s="11">
        <v>1263.15002441406</v>
      </c>
      <c r="C1653" s="11">
        <v>1280.42004394531</v>
      </c>
      <c r="D1653" s="11">
        <v>1278.55004882812</v>
      </c>
    </row>
    <row r="1654" spans="1:4" x14ac:dyDescent="0.25">
      <c r="A1654" s="10">
        <v>38929</v>
      </c>
      <c r="B1654" s="11">
        <v>1278.53002929687</v>
      </c>
      <c r="C1654" s="11">
        <v>1278.66003417968</v>
      </c>
      <c r="D1654" s="11">
        <v>1276.66003417968</v>
      </c>
    </row>
    <row r="1655" spans="1:4" x14ac:dyDescent="0.25">
      <c r="A1655" s="10">
        <v>38930</v>
      </c>
      <c r="B1655" s="11">
        <v>1278.53002929687</v>
      </c>
      <c r="C1655" s="11">
        <v>1278.66003417968</v>
      </c>
      <c r="D1655" s="11">
        <v>1270.92004394531</v>
      </c>
    </row>
    <row r="1656" spans="1:4" x14ac:dyDescent="0.25">
      <c r="A1656" s="10">
        <v>38931</v>
      </c>
      <c r="B1656" s="11">
        <v>1270.72998046875</v>
      </c>
      <c r="C1656" s="11">
        <v>1283.42004394531</v>
      </c>
      <c r="D1656" s="11">
        <v>1277.41003417968</v>
      </c>
    </row>
    <row r="1657" spans="1:4" x14ac:dyDescent="0.25">
      <c r="A1657" s="10">
        <v>38932</v>
      </c>
      <c r="B1657" s="11">
        <v>1278.21997070312</v>
      </c>
      <c r="C1657" s="11">
        <v>1283.9599609375</v>
      </c>
      <c r="D1657" s="11">
        <v>1280.27001953125</v>
      </c>
    </row>
    <row r="1658" spans="1:4" x14ac:dyDescent="0.25">
      <c r="A1658" s="10">
        <v>38933</v>
      </c>
      <c r="B1658" s="11">
        <v>1280.26000976562</v>
      </c>
      <c r="C1658" s="11">
        <v>1292.92004394531</v>
      </c>
      <c r="D1658" s="11">
        <v>1279.35998535156</v>
      </c>
    </row>
    <row r="1659" spans="1:4" x14ac:dyDescent="0.25">
      <c r="A1659" s="10">
        <v>38936</v>
      </c>
      <c r="B1659" s="11">
        <v>1279.31005859375</v>
      </c>
      <c r="C1659" s="11">
        <v>1279.31005859375</v>
      </c>
      <c r="D1659" s="11">
        <v>1275.77001953125</v>
      </c>
    </row>
    <row r="1660" spans="1:4" x14ac:dyDescent="0.25">
      <c r="A1660" s="10">
        <v>38937</v>
      </c>
      <c r="B1660" s="11">
        <v>1275.67004394531</v>
      </c>
      <c r="C1660" s="11">
        <v>1282.75</v>
      </c>
      <c r="D1660" s="11">
        <v>1271.47998046875</v>
      </c>
    </row>
    <row r="1661" spans="1:4" x14ac:dyDescent="0.25">
      <c r="A1661" s="10">
        <v>38938</v>
      </c>
      <c r="B1661" s="11">
        <v>1271.13000488281</v>
      </c>
      <c r="C1661" s="11">
        <v>1283.73999023437</v>
      </c>
      <c r="D1661" s="11">
        <v>1265.94995117187</v>
      </c>
    </row>
    <row r="1662" spans="1:4" x14ac:dyDescent="0.25">
      <c r="A1662" s="10">
        <v>38939</v>
      </c>
      <c r="B1662" s="11">
        <v>1265.71997070312</v>
      </c>
      <c r="C1662" s="11">
        <v>1272.55004882812</v>
      </c>
      <c r="D1662" s="11">
        <v>1271.81005859375</v>
      </c>
    </row>
    <row r="1663" spans="1:4" x14ac:dyDescent="0.25">
      <c r="A1663" s="10">
        <v>38940</v>
      </c>
      <c r="B1663" s="11">
        <v>1271.64001464843</v>
      </c>
      <c r="C1663" s="11">
        <v>1271.64001464843</v>
      </c>
      <c r="D1663" s="11">
        <v>1266.73999023437</v>
      </c>
    </row>
    <row r="1664" spans="1:4" x14ac:dyDescent="0.25">
      <c r="A1664" s="10">
        <v>38943</v>
      </c>
      <c r="B1664" s="11">
        <v>1266.67004394531</v>
      </c>
      <c r="C1664" s="11">
        <v>1278.90002441406</v>
      </c>
      <c r="D1664" s="11">
        <v>1268.2099609375</v>
      </c>
    </row>
    <row r="1665" spans="1:4" x14ac:dyDescent="0.25">
      <c r="A1665" s="10">
        <v>38944</v>
      </c>
      <c r="B1665" s="11">
        <v>1268.18994140625</v>
      </c>
      <c r="C1665" s="11">
        <v>1286.22998046875</v>
      </c>
      <c r="D1665" s="11">
        <v>1285.57995605468</v>
      </c>
    </row>
    <row r="1666" spans="1:4" x14ac:dyDescent="0.25">
      <c r="A1666" s="10">
        <v>38945</v>
      </c>
      <c r="B1666" s="11">
        <v>1285.27001953125</v>
      </c>
      <c r="C1666" s="11">
        <v>1296.2099609375</v>
      </c>
      <c r="D1666" s="11">
        <v>1295.43005371093</v>
      </c>
    </row>
    <row r="1667" spans="1:4" x14ac:dyDescent="0.25">
      <c r="A1667" s="10">
        <v>38946</v>
      </c>
      <c r="B1667" s="11">
        <v>1295.36999511718</v>
      </c>
      <c r="C1667" s="11">
        <v>1300.78002929687</v>
      </c>
      <c r="D1667" s="11">
        <v>1297.47998046875</v>
      </c>
    </row>
    <row r="1668" spans="1:4" x14ac:dyDescent="0.25">
      <c r="A1668" s="10">
        <v>38947</v>
      </c>
      <c r="B1668" s="11">
        <v>1297.47998046875</v>
      </c>
      <c r="C1668" s="11">
        <v>1302.30004882812</v>
      </c>
      <c r="D1668" s="11">
        <v>1302.30004882812</v>
      </c>
    </row>
    <row r="1669" spans="1:4" x14ac:dyDescent="0.25">
      <c r="A1669" s="10">
        <v>38950</v>
      </c>
      <c r="B1669" s="11">
        <v>1302.30004882812</v>
      </c>
      <c r="C1669" s="11">
        <v>1302.30004882812</v>
      </c>
      <c r="D1669" s="11">
        <v>1297.52001953125</v>
      </c>
    </row>
    <row r="1670" spans="1:4" x14ac:dyDescent="0.25">
      <c r="A1670" s="10">
        <v>38951</v>
      </c>
      <c r="B1670" s="11">
        <v>1297.52001953125</v>
      </c>
      <c r="C1670" s="11">
        <v>1302.48999023437</v>
      </c>
      <c r="D1670" s="11">
        <v>1298.81994628906</v>
      </c>
    </row>
    <row r="1671" spans="1:4" x14ac:dyDescent="0.25">
      <c r="A1671" s="10">
        <v>38952</v>
      </c>
      <c r="B1671" s="11">
        <v>1298.72998046875</v>
      </c>
      <c r="C1671" s="11">
        <v>1301.5</v>
      </c>
      <c r="D1671" s="11">
        <v>1292.98999023437</v>
      </c>
    </row>
    <row r="1672" spans="1:4" x14ac:dyDescent="0.25">
      <c r="A1672" s="10">
        <v>38953</v>
      </c>
      <c r="B1672" s="11">
        <v>1292.96997070312</v>
      </c>
      <c r="C1672" s="11">
        <v>1297.22998046875</v>
      </c>
      <c r="D1672" s="11">
        <v>1296.06005859375</v>
      </c>
    </row>
    <row r="1673" spans="1:4" x14ac:dyDescent="0.25">
      <c r="A1673" s="10">
        <v>38954</v>
      </c>
      <c r="B1673" s="11">
        <v>1295.92004394531</v>
      </c>
      <c r="C1673" s="11">
        <v>1298.88000488281</v>
      </c>
      <c r="D1673" s="11">
        <v>1295.08996582031</v>
      </c>
    </row>
    <row r="1674" spans="1:4" x14ac:dyDescent="0.25">
      <c r="A1674" s="10">
        <v>38957</v>
      </c>
      <c r="B1674" s="11">
        <v>1295.08996582031</v>
      </c>
      <c r="C1674" s="11">
        <v>1305.02001953125</v>
      </c>
      <c r="D1674" s="11">
        <v>1301.78002929687</v>
      </c>
    </row>
    <row r="1675" spans="1:4" x14ac:dyDescent="0.25">
      <c r="A1675" s="10">
        <v>38958</v>
      </c>
      <c r="B1675" s="11">
        <v>1301.56994628906</v>
      </c>
      <c r="C1675" s="11">
        <v>1305.02001953125</v>
      </c>
      <c r="D1675" s="11">
        <v>1304.28002929687</v>
      </c>
    </row>
    <row r="1676" spans="1:4" x14ac:dyDescent="0.25">
      <c r="A1676" s="10">
        <v>38959</v>
      </c>
      <c r="B1676" s="11">
        <v>1303.69995117187</v>
      </c>
      <c r="C1676" s="11">
        <v>1306.73999023437</v>
      </c>
      <c r="D1676" s="11">
        <v>1305.36999511718</v>
      </c>
    </row>
    <row r="1677" spans="1:4" x14ac:dyDescent="0.25">
      <c r="A1677" s="10">
        <v>38960</v>
      </c>
      <c r="B1677" s="11">
        <v>1304.25</v>
      </c>
      <c r="C1677" s="11">
        <v>1306.10998535156</v>
      </c>
      <c r="D1677" s="11">
        <v>1303.81994628906</v>
      </c>
    </row>
    <row r="1678" spans="1:4" x14ac:dyDescent="0.25">
      <c r="A1678" s="10">
        <v>38961</v>
      </c>
      <c r="B1678" s="11">
        <v>1303.80004882812</v>
      </c>
      <c r="C1678" s="11">
        <v>1312.03002929687</v>
      </c>
      <c r="D1678" s="11">
        <v>1311.01000976562</v>
      </c>
    </row>
    <row r="1679" spans="1:4" x14ac:dyDescent="0.25">
      <c r="A1679" s="10">
        <v>38965</v>
      </c>
      <c r="B1679" s="11">
        <v>1310.93994140625</v>
      </c>
      <c r="C1679" s="11">
        <v>1314.67004394531</v>
      </c>
      <c r="D1679" s="11">
        <v>1313.25</v>
      </c>
    </row>
    <row r="1680" spans="1:4" x14ac:dyDescent="0.25">
      <c r="A1680" s="10">
        <v>38966</v>
      </c>
      <c r="B1680" s="11">
        <v>1313.0400390625</v>
      </c>
      <c r="C1680" s="11">
        <v>1313.0400390625</v>
      </c>
      <c r="D1680" s="11">
        <v>1300.26000976562</v>
      </c>
    </row>
    <row r="1681" spans="1:4" x14ac:dyDescent="0.25">
      <c r="A1681" s="10">
        <v>38967</v>
      </c>
      <c r="B1681" s="11">
        <v>1300.2099609375</v>
      </c>
      <c r="C1681" s="11">
        <v>1301.25</v>
      </c>
      <c r="D1681" s="11">
        <v>1294.02001953125</v>
      </c>
    </row>
    <row r="1682" spans="1:4" x14ac:dyDescent="0.25">
      <c r="A1682" s="10">
        <v>38968</v>
      </c>
      <c r="B1682" s="11">
        <v>1294.02001953125</v>
      </c>
      <c r="C1682" s="11">
        <v>1300.14001464843</v>
      </c>
      <c r="D1682" s="11">
        <v>1298.92004394531</v>
      </c>
    </row>
    <row r="1683" spans="1:4" x14ac:dyDescent="0.25">
      <c r="A1683" s="10">
        <v>38971</v>
      </c>
      <c r="B1683" s="11">
        <v>1298.85998535156</v>
      </c>
      <c r="C1683" s="11">
        <v>1302.35998535156</v>
      </c>
      <c r="D1683" s="11">
        <v>1299.5400390625</v>
      </c>
    </row>
    <row r="1684" spans="1:4" x14ac:dyDescent="0.25">
      <c r="A1684" s="10">
        <v>38972</v>
      </c>
      <c r="B1684" s="11">
        <v>1299.53002929687</v>
      </c>
      <c r="C1684" s="11">
        <v>1314.28002929687</v>
      </c>
      <c r="D1684" s="11">
        <v>1313</v>
      </c>
    </row>
    <row r="1685" spans="1:4" x14ac:dyDescent="0.25">
      <c r="A1685" s="10">
        <v>38973</v>
      </c>
      <c r="B1685" s="11">
        <v>1312.73999023437</v>
      </c>
      <c r="C1685" s="11">
        <v>1319.92004394531</v>
      </c>
      <c r="D1685" s="11">
        <v>1318.06994628906</v>
      </c>
    </row>
    <row r="1686" spans="1:4" x14ac:dyDescent="0.25">
      <c r="A1686" s="10">
        <v>38974</v>
      </c>
      <c r="B1686" s="11">
        <v>1318</v>
      </c>
      <c r="C1686" s="11">
        <v>1318</v>
      </c>
      <c r="D1686" s="11">
        <v>1316.28002929687</v>
      </c>
    </row>
    <row r="1687" spans="1:4" x14ac:dyDescent="0.25">
      <c r="A1687" s="10">
        <v>38975</v>
      </c>
      <c r="B1687" s="11">
        <v>1316.28002929687</v>
      </c>
      <c r="C1687" s="11">
        <v>1324.65002441406</v>
      </c>
      <c r="D1687" s="11">
        <v>1319.66003417968</v>
      </c>
    </row>
    <row r="1688" spans="1:4" x14ac:dyDescent="0.25">
      <c r="A1688" s="10">
        <v>38978</v>
      </c>
      <c r="B1688" s="11">
        <v>1319.84997558593</v>
      </c>
      <c r="C1688" s="11">
        <v>1324.86999511718</v>
      </c>
      <c r="D1688" s="11">
        <v>1321.18005371093</v>
      </c>
    </row>
    <row r="1689" spans="1:4" x14ac:dyDescent="0.25">
      <c r="A1689" s="10">
        <v>38979</v>
      </c>
      <c r="B1689" s="11">
        <v>1321.17004394531</v>
      </c>
      <c r="C1689" s="11">
        <v>1322.0400390625</v>
      </c>
      <c r="D1689" s="11">
        <v>1317.64001464843</v>
      </c>
    </row>
    <row r="1690" spans="1:4" x14ac:dyDescent="0.25">
      <c r="A1690" s="10">
        <v>38980</v>
      </c>
      <c r="B1690" s="11">
        <v>1318.28002929687</v>
      </c>
      <c r="C1690" s="11">
        <v>1328.53002929687</v>
      </c>
      <c r="D1690" s="11">
        <v>1325.18005371093</v>
      </c>
    </row>
    <row r="1691" spans="1:4" x14ac:dyDescent="0.25">
      <c r="A1691" s="10">
        <v>38981</v>
      </c>
      <c r="B1691" s="11">
        <v>1324.89001464843</v>
      </c>
      <c r="C1691" s="11">
        <v>1328.18994140625</v>
      </c>
      <c r="D1691" s="11">
        <v>1318.03002929687</v>
      </c>
    </row>
    <row r="1692" spans="1:4" x14ac:dyDescent="0.25">
      <c r="A1692" s="10">
        <v>38982</v>
      </c>
      <c r="B1692" s="11">
        <v>1318.03002929687</v>
      </c>
      <c r="C1692" s="11">
        <v>1318.03002929687</v>
      </c>
      <c r="D1692" s="11">
        <v>1314.78002929687</v>
      </c>
    </row>
    <row r="1693" spans="1:4" x14ac:dyDescent="0.25">
      <c r="A1693" s="10">
        <v>38985</v>
      </c>
      <c r="B1693" s="11">
        <v>1314.78002929687</v>
      </c>
      <c r="C1693" s="11">
        <v>1329.34997558593</v>
      </c>
      <c r="D1693" s="11">
        <v>1326.36999511718</v>
      </c>
    </row>
    <row r="1694" spans="1:4" x14ac:dyDescent="0.25">
      <c r="A1694" s="10">
        <v>38986</v>
      </c>
      <c r="B1694" s="11">
        <v>1326.34997558593</v>
      </c>
      <c r="C1694" s="11">
        <v>1336.59997558593</v>
      </c>
      <c r="D1694" s="11">
        <v>1336.34997558593</v>
      </c>
    </row>
    <row r="1695" spans="1:4" x14ac:dyDescent="0.25">
      <c r="A1695" s="10">
        <v>38987</v>
      </c>
      <c r="B1695" s="11">
        <v>1336.11999511718</v>
      </c>
      <c r="C1695" s="11">
        <v>1340.07995605468</v>
      </c>
      <c r="D1695" s="11">
        <v>1336.58996582031</v>
      </c>
    </row>
    <row r="1696" spans="1:4" x14ac:dyDescent="0.25">
      <c r="A1696" s="10">
        <v>38988</v>
      </c>
      <c r="B1696" s="11">
        <v>1336.56005859375</v>
      </c>
      <c r="C1696" s="11">
        <v>1340.28002929687</v>
      </c>
      <c r="D1696" s="11">
        <v>1338.88000488281</v>
      </c>
    </row>
    <row r="1697" spans="1:4" x14ac:dyDescent="0.25">
      <c r="A1697" s="10">
        <v>38989</v>
      </c>
      <c r="B1697" s="11">
        <v>1339.15002441406</v>
      </c>
      <c r="C1697" s="11">
        <v>1339.88000488281</v>
      </c>
      <c r="D1697" s="11">
        <v>1335.84997558593</v>
      </c>
    </row>
    <row r="1698" spans="1:4" x14ac:dyDescent="0.25">
      <c r="A1698" s="10">
        <v>38992</v>
      </c>
      <c r="B1698" s="11">
        <v>1335.81994628906</v>
      </c>
      <c r="C1698" s="11">
        <v>1338.5400390625</v>
      </c>
      <c r="D1698" s="11">
        <v>1331.31994628906</v>
      </c>
    </row>
    <row r="1699" spans="1:4" x14ac:dyDescent="0.25">
      <c r="A1699" s="10">
        <v>38993</v>
      </c>
      <c r="B1699" s="11">
        <v>1331.31994628906</v>
      </c>
      <c r="C1699" s="11">
        <v>1338.31005859375</v>
      </c>
      <c r="D1699" s="11">
        <v>1334.10998535156</v>
      </c>
    </row>
    <row r="1700" spans="1:4" x14ac:dyDescent="0.25">
      <c r="A1700" s="10">
        <v>38994</v>
      </c>
      <c r="B1700" s="11">
        <v>1333.81005859375</v>
      </c>
      <c r="C1700" s="11">
        <v>1350.19995117187</v>
      </c>
      <c r="D1700" s="11">
        <v>1350.19995117187</v>
      </c>
    </row>
    <row r="1701" spans="1:4" x14ac:dyDescent="0.25">
      <c r="A1701" s="10">
        <v>38995</v>
      </c>
      <c r="B1701" s="11">
        <v>1349.83996582031</v>
      </c>
      <c r="C1701" s="11">
        <v>1353.7900390625</v>
      </c>
      <c r="D1701" s="11">
        <v>1353.21997070312</v>
      </c>
    </row>
    <row r="1702" spans="1:4" x14ac:dyDescent="0.25">
      <c r="A1702" s="10">
        <v>38996</v>
      </c>
      <c r="B1702" s="11">
        <v>1353.21997070312</v>
      </c>
      <c r="C1702" s="11">
        <v>1353.21997070312</v>
      </c>
      <c r="D1702" s="11">
        <v>1349.58996582031</v>
      </c>
    </row>
    <row r="1703" spans="1:4" x14ac:dyDescent="0.25">
      <c r="A1703" s="10">
        <v>38999</v>
      </c>
      <c r="B1703" s="11">
        <v>1349.57995605468</v>
      </c>
      <c r="C1703" s="11">
        <v>1352.68994140625</v>
      </c>
      <c r="D1703" s="11">
        <v>1350.66003417968</v>
      </c>
    </row>
    <row r="1704" spans="1:4" x14ac:dyDescent="0.25">
      <c r="A1704" s="10">
        <v>39000</v>
      </c>
      <c r="B1704" s="11">
        <v>1350.61999511718</v>
      </c>
      <c r="C1704" s="11">
        <v>1354.22998046875</v>
      </c>
      <c r="D1704" s="11">
        <v>1353.42004394531</v>
      </c>
    </row>
    <row r="1705" spans="1:4" x14ac:dyDescent="0.25">
      <c r="A1705" s="10">
        <v>39001</v>
      </c>
      <c r="B1705" s="11">
        <v>1353.28002929687</v>
      </c>
      <c r="C1705" s="11">
        <v>1353.96997070312</v>
      </c>
      <c r="D1705" s="11">
        <v>1349.94995117187</v>
      </c>
    </row>
    <row r="1706" spans="1:4" x14ac:dyDescent="0.25">
      <c r="A1706" s="10">
        <v>39002</v>
      </c>
      <c r="B1706" s="11">
        <v>1349.93994140625</v>
      </c>
      <c r="C1706" s="11">
        <v>1363.76000976562</v>
      </c>
      <c r="D1706" s="11">
        <v>1362.82995605468</v>
      </c>
    </row>
    <row r="1707" spans="1:4" x14ac:dyDescent="0.25">
      <c r="A1707" s="10">
        <v>39003</v>
      </c>
      <c r="B1707" s="11">
        <v>1362.81994628906</v>
      </c>
      <c r="C1707" s="11">
        <v>1366.63000488281</v>
      </c>
      <c r="D1707" s="11">
        <v>1365.61999511718</v>
      </c>
    </row>
    <row r="1708" spans="1:4" x14ac:dyDescent="0.25">
      <c r="A1708" s="10">
        <v>39006</v>
      </c>
      <c r="B1708" s="11">
        <v>1365.60998535156</v>
      </c>
      <c r="C1708" s="11">
        <v>1370.19995117187</v>
      </c>
      <c r="D1708" s="11">
        <v>1369.06005859375</v>
      </c>
    </row>
    <row r="1709" spans="1:4" x14ac:dyDescent="0.25">
      <c r="A1709" s="10">
        <v>39007</v>
      </c>
      <c r="B1709" s="11">
        <v>1369.05004882812</v>
      </c>
      <c r="C1709" s="11">
        <v>1369.05004882812</v>
      </c>
      <c r="D1709" s="11">
        <v>1364.05004882812</v>
      </c>
    </row>
    <row r="1710" spans="1:4" x14ac:dyDescent="0.25">
      <c r="A1710" s="10">
        <v>39008</v>
      </c>
      <c r="B1710" s="11">
        <v>1363.93005371093</v>
      </c>
      <c r="C1710" s="11">
        <v>1372.86999511718</v>
      </c>
      <c r="D1710" s="11">
        <v>1365.80004882812</v>
      </c>
    </row>
    <row r="1711" spans="1:4" x14ac:dyDescent="0.25">
      <c r="A1711" s="10">
        <v>39009</v>
      </c>
      <c r="B1711" s="11">
        <v>1365.94995117187</v>
      </c>
      <c r="C1711" s="11">
        <v>1368.08996582031</v>
      </c>
      <c r="D1711" s="11">
        <v>1366.9599609375</v>
      </c>
    </row>
    <row r="1712" spans="1:4" x14ac:dyDescent="0.25">
      <c r="A1712" s="10">
        <v>39010</v>
      </c>
      <c r="B1712" s="11">
        <v>1366.93994140625</v>
      </c>
      <c r="C1712" s="11">
        <v>1368.66003417968</v>
      </c>
      <c r="D1712" s="11">
        <v>1368.59997558593</v>
      </c>
    </row>
    <row r="1713" spans="1:4" x14ac:dyDescent="0.25">
      <c r="A1713" s="10">
        <v>39013</v>
      </c>
      <c r="B1713" s="11">
        <v>1368.57995605468</v>
      </c>
      <c r="C1713" s="11">
        <v>1377.40002441406</v>
      </c>
      <c r="D1713" s="11">
        <v>1377.02001953125</v>
      </c>
    </row>
    <row r="1714" spans="1:4" x14ac:dyDescent="0.25">
      <c r="A1714" s="10">
        <v>39014</v>
      </c>
      <c r="B1714" s="11">
        <v>1377.02001953125</v>
      </c>
      <c r="C1714" s="11">
        <v>1377.78002929687</v>
      </c>
      <c r="D1714" s="11">
        <v>1377.38000488281</v>
      </c>
    </row>
    <row r="1715" spans="1:4" x14ac:dyDescent="0.25">
      <c r="A1715" s="10">
        <v>39015</v>
      </c>
      <c r="B1715" s="11">
        <v>1377.35998535156</v>
      </c>
      <c r="C1715" s="11">
        <v>1383.60998535156</v>
      </c>
      <c r="D1715" s="11">
        <v>1382.21997070312</v>
      </c>
    </row>
    <row r="1716" spans="1:4" x14ac:dyDescent="0.25">
      <c r="A1716" s="10">
        <v>39016</v>
      </c>
      <c r="B1716" s="11">
        <v>1382.2099609375</v>
      </c>
      <c r="C1716" s="11">
        <v>1389.44995117187</v>
      </c>
      <c r="D1716" s="11">
        <v>1389.07995605468</v>
      </c>
    </row>
    <row r="1717" spans="1:4" x14ac:dyDescent="0.25">
      <c r="A1717" s="10">
        <v>39017</v>
      </c>
      <c r="B1717" s="11">
        <v>1388.89001464843</v>
      </c>
      <c r="C1717" s="11">
        <v>1388.89001464843</v>
      </c>
      <c r="D1717" s="11">
        <v>1377.33996582031</v>
      </c>
    </row>
    <row r="1718" spans="1:4" x14ac:dyDescent="0.25">
      <c r="A1718" s="10">
        <v>39020</v>
      </c>
      <c r="B1718" s="11">
        <v>1377.30004882812</v>
      </c>
      <c r="C1718" s="11">
        <v>1381.21997070312</v>
      </c>
      <c r="D1718" s="11">
        <v>1377.93005371093</v>
      </c>
    </row>
    <row r="1719" spans="1:4" x14ac:dyDescent="0.25">
      <c r="A1719" s="10">
        <v>39021</v>
      </c>
      <c r="B1719" s="11">
        <v>1377.93005371093</v>
      </c>
      <c r="C1719" s="11">
        <v>1381.2099609375</v>
      </c>
      <c r="D1719" s="11">
        <v>1377.93994140625</v>
      </c>
    </row>
    <row r="1720" spans="1:4" x14ac:dyDescent="0.25">
      <c r="A1720" s="10">
        <v>39022</v>
      </c>
      <c r="B1720" s="11">
        <v>1377.76000976562</v>
      </c>
      <c r="C1720" s="11">
        <v>1381.94995117187</v>
      </c>
      <c r="D1720" s="11">
        <v>1367.81005859375</v>
      </c>
    </row>
    <row r="1721" spans="1:4" x14ac:dyDescent="0.25">
      <c r="A1721" s="10">
        <v>39023</v>
      </c>
      <c r="B1721" s="11">
        <v>1367.43994140625</v>
      </c>
      <c r="C1721" s="11">
        <v>1368.39001464843</v>
      </c>
      <c r="D1721" s="11">
        <v>1367.33996582031</v>
      </c>
    </row>
    <row r="1722" spans="1:4" x14ac:dyDescent="0.25">
      <c r="A1722" s="10">
        <v>39024</v>
      </c>
      <c r="B1722" s="11">
        <v>1367.31005859375</v>
      </c>
      <c r="C1722" s="11">
        <v>1371.68005371093</v>
      </c>
      <c r="D1722" s="11">
        <v>1364.30004882812</v>
      </c>
    </row>
    <row r="1723" spans="1:4" x14ac:dyDescent="0.25">
      <c r="A1723" s="10">
        <v>39027</v>
      </c>
      <c r="B1723" s="11">
        <v>1364.27001953125</v>
      </c>
      <c r="C1723" s="11">
        <v>1381.40002441406</v>
      </c>
      <c r="D1723" s="11">
        <v>1379.78002929687</v>
      </c>
    </row>
    <row r="1724" spans="1:4" x14ac:dyDescent="0.25">
      <c r="A1724" s="10">
        <v>39028</v>
      </c>
      <c r="B1724" s="11">
        <v>1379.75</v>
      </c>
      <c r="C1724" s="11">
        <v>1388.18994140625</v>
      </c>
      <c r="D1724" s="11">
        <v>1382.83996582031</v>
      </c>
    </row>
    <row r="1725" spans="1:4" x14ac:dyDescent="0.25">
      <c r="A1725" s="10">
        <v>39029</v>
      </c>
      <c r="B1725" s="11">
        <v>1382.5</v>
      </c>
      <c r="C1725" s="11">
        <v>1388.60998535156</v>
      </c>
      <c r="D1725" s="11">
        <v>1385.71997070312</v>
      </c>
    </row>
    <row r="1726" spans="1:4" x14ac:dyDescent="0.25">
      <c r="A1726" s="10">
        <v>39030</v>
      </c>
      <c r="B1726" s="11">
        <v>1385.43005371093</v>
      </c>
      <c r="C1726" s="11">
        <v>1388.92004394531</v>
      </c>
      <c r="D1726" s="11">
        <v>1378.32995605468</v>
      </c>
    </row>
    <row r="1727" spans="1:4" x14ac:dyDescent="0.25">
      <c r="A1727" s="10">
        <v>39031</v>
      </c>
      <c r="B1727" s="11">
        <v>1378.32995605468</v>
      </c>
      <c r="C1727" s="11">
        <v>1381.0400390625</v>
      </c>
      <c r="D1727" s="11">
        <v>1380.90002441406</v>
      </c>
    </row>
    <row r="1728" spans="1:4" x14ac:dyDescent="0.25">
      <c r="A1728" s="10">
        <v>39034</v>
      </c>
      <c r="B1728" s="11">
        <v>1380.57995605468</v>
      </c>
      <c r="C1728" s="11">
        <v>1387.60998535156</v>
      </c>
      <c r="D1728" s="11">
        <v>1384.42004394531</v>
      </c>
    </row>
    <row r="1729" spans="1:4" x14ac:dyDescent="0.25">
      <c r="A1729" s="10">
        <v>39035</v>
      </c>
      <c r="B1729" s="11">
        <v>1384.35998535156</v>
      </c>
      <c r="C1729" s="11">
        <v>1394.48999023437</v>
      </c>
      <c r="D1729" s="11">
        <v>1393.21997070312</v>
      </c>
    </row>
    <row r="1730" spans="1:4" x14ac:dyDescent="0.25">
      <c r="A1730" s="10">
        <v>39036</v>
      </c>
      <c r="B1730" s="11">
        <v>1392.91003417968</v>
      </c>
      <c r="C1730" s="11">
        <v>1401.34997558593</v>
      </c>
      <c r="D1730" s="11">
        <v>1396.56994628906</v>
      </c>
    </row>
    <row r="1731" spans="1:4" x14ac:dyDescent="0.25">
      <c r="A1731" s="10">
        <v>39037</v>
      </c>
      <c r="B1731" s="11">
        <v>1396.53002929687</v>
      </c>
      <c r="C1731" s="11">
        <v>1403.76000976562</v>
      </c>
      <c r="D1731" s="11">
        <v>1399.76000976562</v>
      </c>
    </row>
    <row r="1732" spans="1:4" x14ac:dyDescent="0.25">
      <c r="A1732" s="10">
        <v>39038</v>
      </c>
      <c r="B1732" s="11">
        <v>1399.76000976562</v>
      </c>
      <c r="C1732" s="11">
        <v>1401.2099609375</v>
      </c>
      <c r="D1732" s="11">
        <v>1401.19995117187</v>
      </c>
    </row>
    <row r="1733" spans="1:4" x14ac:dyDescent="0.25">
      <c r="A1733" s="10">
        <v>39041</v>
      </c>
      <c r="B1733" s="11">
        <v>1401.17004394531</v>
      </c>
      <c r="C1733" s="11">
        <v>1404.36999511718</v>
      </c>
      <c r="D1733" s="11">
        <v>1400.5</v>
      </c>
    </row>
    <row r="1734" spans="1:4" x14ac:dyDescent="0.25">
      <c r="A1734" s="10">
        <v>39042</v>
      </c>
      <c r="B1734" s="11">
        <v>1400.43005371093</v>
      </c>
      <c r="C1734" s="11">
        <v>1403.48999023437</v>
      </c>
      <c r="D1734" s="11">
        <v>1402.81005859375</v>
      </c>
    </row>
    <row r="1735" spans="1:4" x14ac:dyDescent="0.25">
      <c r="A1735" s="10">
        <v>39043</v>
      </c>
      <c r="B1735" s="11">
        <v>1402.68994140625</v>
      </c>
      <c r="C1735" s="11">
        <v>1407.89001464843</v>
      </c>
      <c r="D1735" s="11">
        <v>1406.08996582031</v>
      </c>
    </row>
    <row r="1736" spans="1:4" x14ac:dyDescent="0.25">
      <c r="A1736" s="10">
        <v>39045</v>
      </c>
      <c r="B1736" s="11">
        <v>1405.93994140625</v>
      </c>
      <c r="C1736" s="11">
        <v>1405.93994140625</v>
      </c>
      <c r="D1736" s="11">
        <v>1400.94995117187</v>
      </c>
    </row>
    <row r="1737" spans="1:4" x14ac:dyDescent="0.25">
      <c r="A1737" s="10">
        <v>39048</v>
      </c>
      <c r="B1737" s="11">
        <v>1400.94995117187</v>
      </c>
      <c r="C1737" s="11">
        <v>1400.94995117187</v>
      </c>
      <c r="D1737" s="11">
        <v>1381.9599609375</v>
      </c>
    </row>
    <row r="1738" spans="1:4" x14ac:dyDescent="0.25">
      <c r="A1738" s="10">
        <v>39049</v>
      </c>
      <c r="B1738" s="11">
        <v>1381.60998535156</v>
      </c>
      <c r="C1738" s="11">
        <v>1387.91003417968</v>
      </c>
      <c r="D1738" s="11">
        <v>1386.71997070312</v>
      </c>
    </row>
    <row r="1739" spans="1:4" x14ac:dyDescent="0.25">
      <c r="A1739" s="10">
        <v>39050</v>
      </c>
      <c r="B1739" s="11">
        <v>1386.10998535156</v>
      </c>
      <c r="C1739" s="11">
        <v>1401.14001464843</v>
      </c>
      <c r="D1739" s="11">
        <v>1399.47998046875</v>
      </c>
    </row>
    <row r="1740" spans="1:4" x14ac:dyDescent="0.25">
      <c r="A1740" s="10">
        <v>39051</v>
      </c>
      <c r="B1740" s="11">
        <v>1399.46997070312</v>
      </c>
      <c r="C1740" s="11">
        <v>1406.30004882812</v>
      </c>
      <c r="D1740" s="11">
        <v>1400.63000488281</v>
      </c>
    </row>
    <row r="1741" spans="1:4" x14ac:dyDescent="0.25">
      <c r="A1741" s="10">
        <v>39052</v>
      </c>
      <c r="B1741" s="11">
        <v>1400.63000488281</v>
      </c>
      <c r="C1741" s="11">
        <v>1402.4599609375</v>
      </c>
      <c r="D1741" s="11">
        <v>1396.7099609375</v>
      </c>
    </row>
    <row r="1742" spans="1:4" x14ac:dyDescent="0.25">
      <c r="A1742" s="10">
        <v>39055</v>
      </c>
      <c r="B1742" s="11">
        <v>1396.67004394531</v>
      </c>
      <c r="C1742" s="11">
        <v>1411.22998046875</v>
      </c>
      <c r="D1742" s="11">
        <v>1409.11999511718</v>
      </c>
    </row>
    <row r="1743" spans="1:4" x14ac:dyDescent="0.25">
      <c r="A1743" s="10">
        <v>39056</v>
      </c>
      <c r="B1743" s="11">
        <v>1409.09997558593</v>
      </c>
      <c r="C1743" s="11">
        <v>1415.27001953125</v>
      </c>
      <c r="D1743" s="11">
        <v>1414.76000976562</v>
      </c>
    </row>
    <row r="1744" spans="1:4" x14ac:dyDescent="0.25">
      <c r="A1744" s="10">
        <v>39057</v>
      </c>
      <c r="B1744" s="11">
        <v>1414.40002441406</v>
      </c>
      <c r="C1744" s="11">
        <v>1415.93005371093</v>
      </c>
      <c r="D1744" s="11">
        <v>1412.90002441406</v>
      </c>
    </row>
    <row r="1745" spans="1:4" x14ac:dyDescent="0.25">
      <c r="A1745" s="10">
        <v>39058</v>
      </c>
      <c r="B1745" s="11">
        <v>1412.85998535156</v>
      </c>
      <c r="C1745" s="11">
        <v>1418.27001953125</v>
      </c>
      <c r="D1745" s="11">
        <v>1407.2900390625</v>
      </c>
    </row>
    <row r="1746" spans="1:4" x14ac:dyDescent="0.25">
      <c r="A1746" s="10">
        <v>39059</v>
      </c>
      <c r="B1746" s="11">
        <v>1407.27001953125</v>
      </c>
      <c r="C1746" s="11">
        <v>1414.08996582031</v>
      </c>
      <c r="D1746" s="11">
        <v>1409.83996582031</v>
      </c>
    </row>
    <row r="1747" spans="1:4" x14ac:dyDescent="0.25">
      <c r="A1747" s="10">
        <v>39062</v>
      </c>
      <c r="B1747" s="11">
        <v>1409.81005859375</v>
      </c>
      <c r="C1747" s="11">
        <v>1415.59997558593</v>
      </c>
      <c r="D1747" s="11">
        <v>1413.0400390625</v>
      </c>
    </row>
    <row r="1748" spans="1:4" x14ac:dyDescent="0.25">
      <c r="A1748" s="10">
        <v>39063</v>
      </c>
      <c r="B1748" s="11">
        <v>1413</v>
      </c>
      <c r="C1748" s="11">
        <v>1413.78002929687</v>
      </c>
      <c r="D1748" s="11">
        <v>1411.56005859375</v>
      </c>
    </row>
    <row r="1749" spans="1:4" x14ac:dyDescent="0.25">
      <c r="A1749" s="10">
        <v>39064</v>
      </c>
      <c r="B1749" s="11">
        <v>1411.31994628906</v>
      </c>
      <c r="C1749" s="11">
        <v>1416.64001464843</v>
      </c>
      <c r="D1749" s="11">
        <v>1413.2099609375</v>
      </c>
    </row>
    <row r="1750" spans="1:4" x14ac:dyDescent="0.25">
      <c r="A1750" s="10">
        <v>39065</v>
      </c>
      <c r="B1750" s="11">
        <v>1413.16003417968</v>
      </c>
      <c r="C1750" s="11">
        <v>1427.22998046875</v>
      </c>
      <c r="D1750" s="11">
        <v>1425.48999023437</v>
      </c>
    </row>
    <row r="1751" spans="1:4" x14ac:dyDescent="0.25">
      <c r="A1751" s="10">
        <v>39066</v>
      </c>
      <c r="B1751" s="11">
        <v>1425.47998046875</v>
      </c>
      <c r="C1751" s="11">
        <v>1431.63000488281</v>
      </c>
      <c r="D1751" s="11">
        <v>1427.08996582031</v>
      </c>
    </row>
    <row r="1752" spans="1:4" x14ac:dyDescent="0.25">
      <c r="A1752" s="10">
        <v>39069</v>
      </c>
      <c r="B1752" s="11">
        <v>1427.07995605468</v>
      </c>
      <c r="C1752" s="11">
        <v>1431.81005859375</v>
      </c>
      <c r="D1752" s="11">
        <v>1422.47998046875</v>
      </c>
    </row>
    <row r="1753" spans="1:4" x14ac:dyDescent="0.25">
      <c r="A1753" s="10">
        <v>39070</v>
      </c>
      <c r="B1753" s="11">
        <v>1422.42004394531</v>
      </c>
      <c r="C1753" s="11">
        <v>1428.30004882812</v>
      </c>
      <c r="D1753" s="11">
        <v>1425.55004882812</v>
      </c>
    </row>
    <row r="1754" spans="1:4" x14ac:dyDescent="0.25">
      <c r="A1754" s="10">
        <v>39071</v>
      </c>
      <c r="B1754" s="11">
        <v>1425.51000976562</v>
      </c>
      <c r="C1754" s="11">
        <v>1429.05004882812</v>
      </c>
      <c r="D1754" s="11">
        <v>1423.53002929687</v>
      </c>
    </row>
    <row r="1755" spans="1:4" x14ac:dyDescent="0.25">
      <c r="A1755" s="10">
        <v>39072</v>
      </c>
      <c r="B1755" s="11">
        <v>1423.19995117187</v>
      </c>
      <c r="C1755" s="11">
        <v>1426.40002441406</v>
      </c>
      <c r="D1755" s="11">
        <v>1418.30004882812</v>
      </c>
    </row>
    <row r="1756" spans="1:4" x14ac:dyDescent="0.25">
      <c r="A1756" s="10">
        <v>39073</v>
      </c>
      <c r="B1756" s="11">
        <v>1418.09997558593</v>
      </c>
      <c r="C1756" s="11">
        <v>1418.81994628906</v>
      </c>
      <c r="D1756" s="11">
        <v>1410.76000976562</v>
      </c>
    </row>
    <row r="1757" spans="1:4" x14ac:dyDescent="0.25">
      <c r="A1757" s="10">
        <v>39077</v>
      </c>
      <c r="B1757" s="11">
        <v>1410.75</v>
      </c>
      <c r="C1757" s="11">
        <v>1417.91003417968</v>
      </c>
      <c r="D1757" s="11">
        <v>1416.90002441406</v>
      </c>
    </row>
    <row r="1758" spans="1:4" x14ac:dyDescent="0.25">
      <c r="A1758" s="10">
        <v>39078</v>
      </c>
      <c r="B1758" s="11">
        <v>1416.63000488281</v>
      </c>
      <c r="C1758" s="11">
        <v>1427.71997070312</v>
      </c>
      <c r="D1758" s="11">
        <v>1426.83996582031</v>
      </c>
    </row>
    <row r="1759" spans="1:4" x14ac:dyDescent="0.25">
      <c r="A1759" s="10">
        <v>39079</v>
      </c>
      <c r="B1759" s="11">
        <v>1426.77001953125</v>
      </c>
      <c r="C1759" s="11">
        <v>1427.26000976562</v>
      </c>
      <c r="D1759" s="11">
        <v>1424.72998046875</v>
      </c>
    </row>
    <row r="1760" spans="1:4" x14ac:dyDescent="0.25">
      <c r="A1760" s="10">
        <v>39080</v>
      </c>
      <c r="B1760" s="11">
        <v>1424.7099609375</v>
      </c>
      <c r="C1760" s="11">
        <v>1427</v>
      </c>
      <c r="D1760" s="11">
        <v>1418.30004882812</v>
      </c>
    </row>
    <row r="1761" spans="1:4" x14ac:dyDescent="0.25">
      <c r="A1761" s="10">
        <v>39085</v>
      </c>
      <c r="B1761" s="11">
        <v>1418.03002929687</v>
      </c>
      <c r="C1761" s="11">
        <v>1429.42004394531</v>
      </c>
      <c r="D1761" s="11">
        <v>1416.59997558593</v>
      </c>
    </row>
    <row r="1762" spans="1:4" x14ac:dyDescent="0.25">
      <c r="A1762" s="10">
        <v>39086</v>
      </c>
      <c r="B1762" s="11">
        <v>1416.59997558593</v>
      </c>
      <c r="C1762" s="11">
        <v>1421.83996582031</v>
      </c>
      <c r="D1762" s="11">
        <v>1418.33996582031</v>
      </c>
    </row>
    <row r="1763" spans="1:4" x14ac:dyDescent="0.25">
      <c r="A1763" s="10">
        <v>39087</v>
      </c>
      <c r="B1763" s="11">
        <v>1418.33996582031</v>
      </c>
      <c r="C1763" s="11">
        <v>1418.33996582031</v>
      </c>
      <c r="D1763" s="11">
        <v>1409.7099609375</v>
      </c>
    </row>
    <row r="1764" spans="1:4" x14ac:dyDescent="0.25">
      <c r="A1764" s="10">
        <v>39090</v>
      </c>
      <c r="B1764" s="11">
        <v>1409.26000976562</v>
      </c>
      <c r="C1764" s="11">
        <v>1414.97998046875</v>
      </c>
      <c r="D1764" s="11">
        <v>1412.83996582031</v>
      </c>
    </row>
    <row r="1765" spans="1:4" x14ac:dyDescent="0.25">
      <c r="A1765" s="10">
        <v>39091</v>
      </c>
      <c r="B1765" s="11">
        <v>1412.83996582031</v>
      </c>
      <c r="C1765" s="11">
        <v>1415.60998535156</v>
      </c>
      <c r="D1765" s="11">
        <v>1412.10998535156</v>
      </c>
    </row>
    <row r="1766" spans="1:4" x14ac:dyDescent="0.25">
      <c r="A1766" s="10">
        <v>39092</v>
      </c>
      <c r="B1766" s="11">
        <v>1408.69995117187</v>
      </c>
      <c r="C1766" s="11">
        <v>1415.98999023437</v>
      </c>
      <c r="D1766" s="11">
        <v>1414.84997558593</v>
      </c>
    </row>
    <row r="1767" spans="1:4" x14ac:dyDescent="0.25">
      <c r="A1767" s="10">
        <v>39093</v>
      </c>
      <c r="B1767" s="11">
        <v>1414.83996582031</v>
      </c>
      <c r="C1767" s="11">
        <v>1427.11999511718</v>
      </c>
      <c r="D1767" s="11">
        <v>1423.81994628906</v>
      </c>
    </row>
    <row r="1768" spans="1:4" x14ac:dyDescent="0.25">
      <c r="A1768" s="10">
        <v>39094</v>
      </c>
      <c r="B1768" s="11">
        <v>1423.81994628906</v>
      </c>
      <c r="C1768" s="11">
        <v>1431.22998046875</v>
      </c>
      <c r="D1768" s="11">
        <v>1430.72998046875</v>
      </c>
    </row>
    <row r="1769" spans="1:4" x14ac:dyDescent="0.25">
      <c r="A1769" s="10">
        <v>39098</v>
      </c>
      <c r="B1769" s="11">
        <v>1430.72998046875</v>
      </c>
      <c r="C1769" s="11">
        <v>1433.93005371093</v>
      </c>
      <c r="D1769" s="11">
        <v>1431.90002441406</v>
      </c>
    </row>
    <row r="1770" spans="1:4" x14ac:dyDescent="0.25">
      <c r="A1770" s="10">
        <v>39099</v>
      </c>
      <c r="B1770" s="11">
        <v>1431.77001953125</v>
      </c>
      <c r="C1770" s="11">
        <v>1435.27001953125</v>
      </c>
      <c r="D1770" s="11">
        <v>1430.61999511718</v>
      </c>
    </row>
    <row r="1771" spans="1:4" x14ac:dyDescent="0.25">
      <c r="A1771" s="10">
        <v>39100</v>
      </c>
      <c r="B1771" s="11">
        <v>1430.58996582031</v>
      </c>
      <c r="C1771" s="11">
        <v>1432.9599609375</v>
      </c>
      <c r="D1771" s="11">
        <v>1426.36999511718</v>
      </c>
    </row>
    <row r="1772" spans="1:4" x14ac:dyDescent="0.25">
      <c r="A1772" s="10">
        <v>39101</v>
      </c>
      <c r="B1772" s="11">
        <v>1426.34997558593</v>
      </c>
      <c r="C1772" s="11">
        <v>1431.56994628906</v>
      </c>
      <c r="D1772" s="11">
        <v>1430.5</v>
      </c>
    </row>
    <row r="1773" spans="1:4" x14ac:dyDescent="0.25">
      <c r="A1773" s="10">
        <v>39104</v>
      </c>
      <c r="B1773" s="11">
        <v>1430.46997070312</v>
      </c>
      <c r="C1773" s="11">
        <v>1431.39001464843</v>
      </c>
      <c r="D1773" s="11">
        <v>1422.94995117187</v>
      </c>
    </row>
    <row r="1774" spans="1:4" x14ac:dyDescent="0.25">
      <c r="A1774" s="10">
        <v>39105</v>
      </c>
      <c r="B1774" s="11">
        <v>1422.94995117187</v>
      </c>
      <c r="C1774" s="11">
        <v>1431.32995605468</v>
      </c>
      <c r="D1774" s="11">
        <v>1427.98999023437</v>
      </c>
    </row>
    <row r="1775" spans="1:4" x14ac:dyDescent="0.25">
      <c r="A1775" s="10">
        <v>39106</v>
      </c>
      <c r="B1775" s="11">
        <v>1427.9599609375</v>
      </c>
      <c r="C1775" s="11">
        <v>1440.14001464843</v>
      </c>
      <c r="D1775" s="11">
        <v>1440.13000488281</v>
      </c>
    </row>
    <row r="1776" spans="1:4" x14ac:dyDescent="0.25">
      <c r="A1776" s="10">
        <v>39107</v>
      </c>
      <c r="B1776" s="11">
        <v>1440.11999511718</v>
      </c>
      <c r="C1776" s="11">
        <v>1440.68994140625</v>
      </c>
      <c r="D1776" s="11">
        <v>1423.90002441406</v>
      </c>
    </row>
    <row r="1777" spans="1:4" x14ac:dyDescent="0.25">
      <c r="A1777" s="10">
        <v>39108</v>
      </c>
      <c r="B1777" s="11">
        <v>1423.90002441406</v>
      </c>
      <c r="C1777" s="11">
        <v>1427.27001953125</v>
      </c>
      <c r="D1777" s="11">
        <v>1422.18005371093</v>
      </c>
    </row>
    <row r="1778" spans="1:4" x14ac:dyDescent="0.25">
      <c r="A1778" s="10">
        <v>39111</v>
      </c>
      <c r="B1778" s="11">
        <v>1422.03002929687</v>
      </c>
      <c r="C1778" s="11">
        <v>1426.93994140625</v>
      </c>
      <c r="D1778" s="11">
        <v>1420.61999511718</v>
      </c>
    </row>
    <row r="1779" spans="1:4" x14ac:dyDescent="0.25">
      <c r="A1779" s="10">
        <v>39112</v>
      </c>
      <c r="B1779" s="11">
        <v>1420.60998535156</v>
      </c>
      <c r="C1779" s="11">
        <v>1428.81994628906</v>
      </c>
      <c r="D1779" s="11">
        <v>1428.81994628906</v>
      </c>
    </row>
    <row r="1780" spans="1:4" x14ac:dyDescent="0.25">
      <c r="A1780" s="10">
        <v>39113</v>
      </c>
      <c r="B1780" s="11">
        <v>1428.65002441406</v>
      </c>
      <c r="C1780" s="11">
        <v>1441.60998535156</v>
      </c>
      <c r="D1780" s="11">
        <v>1438.23999023437</v>
      </c>
    </row>
    <row r="1781" spans="1:4" x14ac:dyDescent="0.25">
      <c r="A1781" s="10">
        <v>39114</v>
      </c>
      <c r="B1781" s="11">
        <v>1437.90002441406</v>
      </c>
      <c r="C1781" s="11">
        <v>1446.64001464843</v>
      </c>
      <c r="D1781" s="11">
        <v>1445.93994140625</v>
      </c>
    </row>
    <row r="1782" spans="1:4" x14ac:dyDescent="0.25">
      <c r="A1782" s="10">
        <v>39115</v>
      </c>
      <c r="B1782" s="11">
        <v>1445.93994140625</v>
      </c>
      <c r="C1782" s="11">
        <v>1449.32995605468</v>
      </c>
      <c r="D1782" s="11">
        <v>1448.39001464843</v>
      </c>
    </row>
    <row r="1783" spans="1:4" x14ac:dyDescent="0.25">
      <c r="A1783" s="10">
        <v>39118</v>
      </c>
      <c r="B1783" s="11">
        <v>1448.32995605468</v>
      </c>
      <c r="C1783" s="11">
        <v>1449.38000488281</v>
      </c>
      <c r="D1783" s="11">
        <v>1446.98999023437</v>
      </c>
    </row>
    <row r="1784" spans="1:4" x14ac:dyDescent="0.25">
      <c r="A1784" s="10">
        <v>39119</v>
      </c>
      <c r="B1784" s="11">
        <v>1446.97998046875</v>
      </c>
      <c r="C1784" s="11">
        <v>1450.18994140625</v>
      </c>
      <c r="D1784" s="11">
        <v>1448</v>
      </c>
    </row>
    <row r="1785" spans="1:4" x14ac:dyDescent="0.25">
      <c r="A1785" s="10">
        <v>39120</v>
      </c>
      <c r="B1785" s="11">
        <v>1447.41003417968</v>
      </c>
      <c r="C1785" s="11">
        <v>1452.98999023437</v>
      </c>
      <c r="D1785" s="11">
        <v>1450.02001953125</v>
      </c>
    </row>
    <row r="1786" spans="1:4" x14ac:dyDescent="0.25">
      <c r="A1786" s="10">
        <v>39121</v>
      </c>
      <c r="B1786" s="11">
        <v>1449.98999023437</v>
      </c>
      <c r="C1786" s="11">
        <v>1450.44995117187</v>
      </c>
      <c r="D1786" s="11">
        <v>1448.31005859375</v>
      </c>
    </row>
    <row r="1787" spans="1:4" x14ac:dyDescent="0.25">
      <c r="A1787" s="10">
        <v>39122</v>
      </c>
      <c r="B1787" s="11">
        <v>1448.25</v>
      </c>
      <c r="C1787" s="11">
        <v>1452.44995117187</v>
      </c>
      <c r="D1787" s="11">
        <v>1438.06005859375</v>
      </c>
    </row>
    <row r="1788" spans="1:4" x14ac:dyDescent="0.25">
      <c r="A1788" s="10">
        <v>39125</v>
      </c>
      <c r="B1788" s="11">
        <v>1438</v>
      </c>
      <c r="C1788" s="11">
        <v>1439.10998535156</v>
      </c>
      <c r="D1788" s="11">
        <v>1433.36999511718</v>
      </c>
    </row>
    <row r="1789" spans="1:4" x14ac:dyDescent="0.25">
      <c r="A1789" s="10">
        <v>39126</v>
      </c>
      <c r="B1789" s="11">
        <v>1433.21997070312</v>
      </c>
      <c r="C1789" s="11">
        <v>1444.41003417968</v>
      </c>
      <c r="D1789" s="11">
        <v>1444.26000976562</v>
      </c>
    </row>
    <row r="1790" spans="1:4" x14ac:dyDescent="0.25">
      <c r="A1790" s="10">
        <v>39127</v>
      </c>
      <c r="B1790" s="11">
        <v>1443.91003417968</v>
      </c>
      <c r="C1790" s="11">
        <v>1457.65002441406</v>
      </c>
      <c r="D1790" s="11">
        <v>1455.30004882812</v>
      </c>
    </row>
    <row r="1791" spans="1:4" x14ac:dyDescent="0.25">
      <c r="A1791" s="10">
        <v>39128</v>
      </c>
      <c r="B1791" s="11">
        <v>1455.15002441406</v>
      </c>
      <c r="C1791" s="11">
        <v>1457.96997070312</v>
      </c>
      <c r="D1791" s="11">
        <v>1456.81005859375</v>
      </c>
    </row>
    <row r="1792" spans="1:4" x14ac:dyDescent="0.25">
      <c r="A1792" s="10">
        <v>39129</v>
      </c>
      <c r="B1792" s="11">
        <v>1456.77001953125</v>
      </c>
      <c r="C1792" s="11">
        <v>1456.77001953125</v>
      </c>
      <c r="D1792" s="11">
        <v>1455.5400390625</v>
      </c>
    </row>
    <row r="1793" spans="1:4" x14ac:dyDescent="0.25">
      <c r="A1793" s="10">
        <v>39133</v>
      </c>
      <c r="B1793" s="11">
        <v>1455.53002929687</v>
      </c>
      <c r="C1793" s="11">
        <v>1460.53002929687</v>
      </c>
      <c r="D1793" s="11">
        <v>1459.68005371093</v>
      </c>
    </row>
    <row r="1794" spans="1:4" x14ac:dyDescent="0.25">
      <c r="A1794" s="10">
        <v>39134</v>
      </c>
      <c r="B1794" s="11">
        <v>1459.59997558593</v>
      </c>
      <c r="C1794" s="11">
        <v>1459.59997558593</v>
      </c>
      <c r="D1794" s="11">
        <v>1457.63000488281</v>
      </c>
    </row>
    <row r="1795" spans="1:4" x14ac:dyDescent="0.25">
      <c r="A1795" s="10">
        <v>39135</v>
      </c>
      <c r="B1795" s="11">
        <v>1457.2900390625</v>
      </c>
      <c r="C1795" s="11">
        <v>1461.56994628906</v>
      </c>
      <c r="D1795" s="11">
        <v>1456.38000488281</v>
      </c>
    </row>
    <row r="1796" spans="1:4" x14ac:dyDescent="0.25">
      <c r="A1796" s="10">
        <v>39136</v>
      </c>
      <c r="B1796" s="11">
        <v>1456.21997070312</v>
      </c>
      <c r="C1796" s="11">
        <v>1456.21997070312</v>
      </c>
      <c r="D1796" s="11">
        <v>1451.18994140625</v>
      </c>
    </row>
    <row r="1797" spans="1:4" x14ac:dyDescent="0.25">
      <c r="A1797" s="10">
        <v>39139</v>
      </c>
      <c r="B1797" s="11">
        <v>1451.0400390625</v>
      </c>
      <c r="C1797" s="11">
        <v>1456.94995117187</v>
      </c>
      <c r="D1797" s="11">
        <v>1449.36999511718</v>
      </c>
    </row>
    <row r="1798" spans="1:4" x14ac:dyDescent="0.25">
      <c r="A1798" s="10">
        <v>39140</v>
      </c>
      <c r="B1798" s="11">
        <v>1449.25</v>
      </c>
      <c r="C1798" s="11">
        <v>1449.25</v>
      </c>
      <c r="D1798" s="11">
        <v>1399.0400390625</v>
      </c>
    </row>
    <row r="1799" spans="1:4" x14ac:dyDescent="0.25">
      <c r="A1799" s="10">
        <v>39141</v>
      </c>
      <c r="B1799" s="11">
        <v>1398.64001464843</v>
      </c>
      <c r="C1799" s="11">
        <v>1415.89001464843</v>
      </c>
      <c r="D1799" s="11">
        <v>1406.81994628906</v>
      </c>
    </row>
    <row r="1800" spans="1:4" x14ac:dyDescent="0.25">
      <c r="A1800" s="10">
        <v>39142</v>
      </c>
      <c r="B1800" s="11">
        <v>1406.80004882812</v>
      </c>
      <c r="C1800" s="11">
        <v>1409.4599609375</v>
      </c>
      <c r="D1800" s="11">
        <v>1403.17004394531</v>
      </c>
    </row>
    <row r="1801" spans="1:4" x14ac:dyDescent="0.25">
      <c r="A1801" s="10">
        <v>39143</v>
      </c>
      <c r="B1801" s="11">
        <v>1403.16003417968</v>
      </c>
      <c r="C1801" s="11">
        <v>1403.40002441406</v>
      </c>
      <c r="D1801" s="11">
        <v>1387.17004394531</v>
      </c>
    </row>
    <row r="1802" spans="1:4" x14ac:dyDescent="0.25">
      <c r="A1802" s="10">
        <v>39146</v>
      </c>
      <c r="B1802" s="11">
        <v>1387.10998535156</v>
      </c>
      <c r="C1802" s="11">
        <v>1391.85998535156</v>
      </c>
      <c r="D1802" s="11">
        <v>1374.11999511718</v>
      </c>
    </row>
    <row r="1803" spans="1:4" x14ac:dyDescent="0.25">
      <c r="A1803" s="10">
        <v>39147</v>
      </c>
      <c r="B1803" s="11">
        <v>1374.06005859375</v>
      </c>
      <c r="C1803" s="11">
        <v>1397.90002441406</v>
      </c>
      <c r="D1803" s="11">
        <v>1395.41003417968</v>
      </c>
    </row>
    <row r="1804" spans="1:4" x14ac:dyDescent="0.25">
      <c r="A1804" s="10">
        <v>39148</v>
      </c>
      <c r="B1804" s="11">
        <v>1395.02001953125</v>
      </c>
      <c r="C1804" s="11">
        <v>1401.16003417968</v>
      </c>
      <c r="D1804" s="11">
        <v>1391.96997070312</v>
      </c>
    </row>
    <row r="1805" spans="1:4" x14ac:dyDescent="0.25">
      <c r="A1805" s="10">
        <v>39149</v>
      </c>
      <c r="B1805" s="11">
        <v>1391.88000488281</v>
      </c>
      <c r="C1805" s="11">
        <v>1407.93005371093</v>
      </c>
      <c r="D1805" s="11">
        <v>1401.89001464843</v>
      </c>
    </row>
    <row r="1806" spans="1:4" x14ac:dyDescent="0.25">
      <c r="A1806" s="10">
        <v>39150</v>
      </c>
      <c r="B1806" s="11">
        <v>1401.89001464843</v>
      </c>
      <c r="C1806" s="11">
        <v>1410.15002441406</v>
      </c>
      <c r="D1806" s="11">
        <v>1402.83996582031</v>
      </c>
    </row>
    <row r="1807" spans="1:4" x14ac:dyDescent="0.25">
      <c r="A1807" s="10">
        <v>39153</v>
      </c>
      <c r="B1807" s="11">
        <v>1402.80004882812</v>
      </c>
      <c r="C1807" s="11">
        <v>1409.33996582031</v>
      </c>
      <c r="D1807" s="11">
        <v>1406.59997558593</v>
      </c>
    </row>
    <row r="1808" spans="1:4" x14ac:dyDescent="0.25">
      <c r="A1808" s="10">
        <v>39154</v>
      </c>
      <c r="B1808" s="11">
        <v>1406.22998046875</v>
      </c>
      <c r="C1808" s="11">
        <v>1406.22998046875</v>
      </c>
      <c r="D1808" s="11">
        <v>1377.94995117187</v>
      </c>
    </row>
    <row r="1809" spans="1:4" x14ac:dyDescent="0.25">
      <c r="A1809" s="10">
        <v>39155</v>
      </c>
      <c r="B1809" s="11">
        <v>1377.85998535156</v>
      </c>
      <c r="C1809" s="11">
        <v>1388.08996582031</v>
      </c>
      <c r="D1809" s="11">
        <v>1387.17004394531</v>
      </c>
    </row>
    <row r="1810" spans="1:4" x14ac:dyDescent="0.25">
      <c r="A1810" s="10">
        <v>39156</v>
      </c>
      <c r="B1810" s="11">
        <v>1387.10998535156</v>
      </c>
      <c r="C1810" s="11">
        <v>1395.72998046875</v>
      </c>
      <c r="D1810" s="11">
        <v>1392.28002929687</v>
      </c>
    </row>
    <row r="1811" spans="1:4" x14ac:dyDescent="0.25">
      <c r="A1811" s="10">
        <v>39157</v>
      </c>
      <c r="B1811" s="11">
        <v>1392.28002929687</v>
      </c>
      <c r="C1811" s="11">
        <v>1397.51000976562</v>
      </c>
      <c r="D1811" s="11">
        <v>1386.94995117187</v>
      </c>
    </row>
    <row r="1812" spans="1:4" x14ac:dyDescent="0.25">
      <c r="A1812" s="10">
        <v>39160</v>
      </c>
      <c r="B1812" s="11">
        <v>1386.94995117187</v>
      </c>
      <c r="C1812" s="11">
        <v>1403.19995117187</v>
      </c>
      <c r="D1812" s="11">
        <v>1402.06005859375</v>
      </c>
    </row>
    <row r="1813" spans="1:4" x14ac:dyDescent="0.25">
      <c r="A1813" s="10">
        <v>39161</v>
      </c>
      <c r="B1813" s="11">
        <v>1402.0400390625</v>
      </c>
      <c r="C1813" s="11">
        <v>1411.53002929687</v>
      </c>
      <c r="D1813" s="11">
        <v>1410.93994140625</v>
      </c>
    </row>
    <row r="1814" spans="1:4" x14ac:dyDescent="0.25">
      <c r="A1814" s="10">
        <v>39162</v>
      </c>
      <c r="B1814" s="11">
        <v>1410.92004394531</v>
      </c>
      <c r="C1814" s="11">
        <v>1437.77001953125</v>
      </c>
      <c r="D1814" s="11">
        <v>1435.0400390625</v>
      </c>
    </row>
    <row r="1815" spans="1:4" x14ac:dyDescent="0.25">
      <c r="A1815" s="10">
        <v>39163</v>
      </c>
      <c r="B1815" s="11">
        <v>1435.0400390625</v>
      </c>
      <c r="C1815" s="11">
        <v>1437.66003417968</v>
      </c>
      <c r="D1815" s="11">
        <v>1434.5400390625</v>
      </c>
    </row>
    <row r="1816" spans="1:4" x14ac:dyDescent="0.25">
      <c r="A1816" s="10">
        <v>39164</v>
      </c>
      <c r="B1816" s="11">
        <v>1434.5400390625</v>
      </c>
      <c r="C1816" s="11">
        <v>1438.89001464843</v>
      </c>
      <c r="D1816" s="11">
        <v>1436.10998535156</v>
      </c>
    </row>
    <row r="1817" spans="1:4" x14ac:dyDescent="0.25">
      <c r="A1817" s="10">
        <v>39167</v>
      </c>
      <c r="B1817" s="11">
        <v>1436.10998535156</v>
      </c>
      <c r="C1817" s="11">
        <v>1437.65002441406</v>
      </c>
      <c r="D1817" s="11">
        <v>1437.5</v>
      </c>
    </row>
    <row r="1818" spans="1:4" x14ac:dyDescent="0.25">
      <c r="A1818" s="10">
        <v>39168</v>
      </c>
      <c r="B1818" s="11">
        <v>1437.48999023437</v>
      </c>
      <c r="C1818" s="11">
        <v>1437.48999023437</v>
      </c>
      <c r="D1818" s="11">
        <v>1428.60998535156</v>
      </c>
    </row>
    <row r="1819" spans="1:4" x14ac:dyDescent="0.25">
      <c r="A1819" s="10">
        <v>39169</v>
      </c>
      <c r="B1819" s="11">
        <v>1428.34997558593</v>
      </c>
      <c r="C1819" s="11">
        <v>1428.34997558593</v>
      </c>
      <c r="D1819" s="11">
        <v>1417.22998046875</v>
      </c>
    </row>
    <row r="1820" spans="1:4" x14ac:dyDescent="0.25">
      <c r="A1820" s="10">
        <v>39170</v>
      </c>
      <c r="B1820" s="11">
        <v>1417.17004394531</v>
      </c>
      <c r="C1820" s="11">
        <v>1426.23999023437</v>
      </c>
      <c r="D1820" s="11">
        <v>1422.53002929687</v>
      </c>
    </row>
    <row r="1821" spans="1:4" x14ac:dyDescent="0.25">
      <c r="A1821" s="10">
        <v>39171</v>
      </c>
      <c r="B1821" s="11">
        <v>1422.52001953125</v>
      </c>
      <c r="C1821" s="11">
        <v>1429.21997070312</v>
      </c>
      <c r="D1821" s="11">
        <v>1420.85998535156</v>
      </c>
    </row>
    <row r="1822" spans="1:4" x14ac:dyDescent="0.25">
      <c r="A1822" s="10">
        <v>39174</v>
      </c>
      <c r="B1822" s="11">
        <v>1420.82995605468</v>
      </c>
      <c r="C1822" s="11">
        <v>1425.48999023437</v>
      </c>
      <c r="D1822" s="11">
        <v>1424.55004882812</v>
      </c>
    </row>
    <row r="1823" spans="1:4" x14ac:dyDescent="0.25">
      <c r="A1823" s="10">
        <v>39175</v>
      </c>
      <c r="B1823" s="11">
        <v>1424.27001953125</v>
      </c>
      <c r="C1823" s="11">
        <v>1440.56994628906</v>
      </c>
      <c r="D1823" s="11">
        <v>1437.77001953125</v>
      </c>
    </row>
    <row r="1824" spans="1:4" x14ac:dyDescent="0.25">
      <c r="A1824" s="10">
        <v>39176</v>
      </c>
      <c r="B1824" s="11">
        <v>1437.75</v>
      </c>
      <c r="C1824" s="11">
        <v>1440.16003417968</v>
      </c>
      <c r="D1824" s="11">
        <v>1439.36999511718</v>
      </c>
    </row>
    <row r="1825" spans="1:4" x14ac:dyDescent="0.25">
      <c r="A1825" s="10">
        <v>39177</v>
      </c>
      <c r="B1825" s="11">
        <v>1438.93994140625</v>
      </c>
      <c r="C1825" s="11">
        <v>1444.88000488281</v>
      </c>
      <c r="D1825" s="11">
        <v>1443.76000976562</v>
      </c>
    </row>
    <row r="1826" spans="1:4" x14ac:dyDescent="0.25">
      <c r="A1826" s="10">
        <v>39181</v>
      </c>
      <c r="B1826" s="11">
        <v>1443.77001953125</v>
      </c>
      <c r="C1826" s="11">
        <v>1448.09997558593</v>
      </c>
      <c r="D1826" s="11">
        <v>1444.60998535156</v>
      </c>
    </row>
    <row r="1827" spans="1:4" x14ac:dyDescent="0.25">
      <c r="A1827" s="10">
        <v>39182</v>
      </c>
      <c r="B1827" s="11">
        <v>1444.57995605468</v>
      </c>
      <c r="C1827" s="11">
        <v>1448.72998046875</v>
      </c>
      <c r="D1827" s="11">
        <v>1448.39001464843</v>
      </c>
    </row>
    <row r="1828" spans="1:4" x14ac:dyDescent="0.25">
      <c r="A1828" s="10">
        <v>39183</v>
      </c>
      <c r="B1828" s="11">
        <v>1448.22998046875</v>
      </c>
      <c r="C1828" s="11">
        <v>1448.39001464843</v>
      </c>
      <c r="D1828" s="11">
        <v>1438.86999511718</v>
      </c>
    </row>
    <row r="1829" spans="1:4" x14ac:dyDescent="0.25">
      <c r="A1829" s="10">
        <v>39184</v>
      </c>
      <c r="B1829" s="11">
        <v>1438.86999511718</v>
      </c>
      <c r="C1829" s="11">
        <v>1448.02001953125</v>
      </c>
      <c r="D1829" s="11">
        <v>1447.80004882812</v>
      </c>
    </row>
    <row r="1830" spans="1:4" x14ac:dyDescent="0.25">
      <c r="A1830" s="10">
        <v>39185</v>
      </c>
      <c r="B1830" s="11">
        <v>1447.80004882812</v>
      </c>
      <c r="C1830" s="11">
        <v>1453.10998535156</v>
      </c>
      <c r="D1830" s="11">
        <v>1452.84997558593</v>
      </c>
    </row>
    <row r="1831" spans="1:4" x14ac:dyDescent="0.25">
      <c r="A1831" s="10">
        <v>39188</v>
      </c>
      <c r="B1831" s="11">
        <v>1452.83996582031</v>
      </c>
      <c r="C1831" s="11">
        <v>1468.61999511718</v>
      </c>
      <c r="D1831" s="11">
        <v>1468.32995605468</v>
      </c>
    </row>
    <row r="1832" spans="1:4" x14ac:dyDescent="0.25">
      <c r="A1832" s="10">
        <v>39189</v>
      </c>
      <c r="B1832" s="11">
        <v>1468.46997070312</v>
      </c>
      <c r="C1832" s="11">
        <v>1474.34997558593</v>
      </c>
      <c r="D1832" s="11">
        <v>1471.47998046875</v>
      </c>
    </row>
    <row r="1833" spans="1:4" x14ac:dyDescent="0.25">
      <c r="A1833" s="10">
        <v>39190</v>
      </c>
      <c r="B1833" s="11">
        <v>1471.46997070312</v>
      </c>
      <c r="C1833" s="11">
        <v>1476.56994628906</v>
      </c>
      <c r="D1833" s="11">
        <v>1472.5</v>
      </c>
    </row>
    <row r="1834" spans="1:4" x14ac:dyDescent="0.25">
      <c r="A1834" s="10">
        <v>39191</v>
      </c>
      <c r="B1834" s="11">
        <v>1472.47998046875</v>
      </c>
      <c r="C1834" s="11">
        <v>1474.22998046875</v>
      </c>
      <c r="D1834" s="11">
        <v>1470.72998046875</v>
      </c>
    </row>
    <row r="1835" spans="1:4" x14ac:dyDescent="0.25">
      <c r="A1835" s="10">
        <v>39192</v>
      </c>
      <c r="B1835" s="11">
        <v>1470.68994140625</v>
      </c>
      <c r="C1835" s="11">
        <v>1484.73999023437</v>
      </c>
      <c r="D1835" s="11">
        <v>1484.34997558593</v>
      </c>
    </row>
    <row r="1836" spans="1:4" x14ac:dyDescent="0.25">
      <c r="A1836" s="10">
        <v>39195</v>
      </c>
      <c r="B1836" s="11">
        <v>1484.32995605468</v>
      </c>
      <c r="C1836" s="11">
        <v>1487.31994628906</v>
      </c>
      <c r="D1836" s="11">
        <v>1480.93005371093</v>
      </c>
    </row>
    <row r="1837" spans="1:4" x14ac:dyDescent="0.25">
      <c r="A1837" s="10">
        <v>39196</v>
      </c>
      <c r="B1837" s="11">
        <v>1480.93005371093</v>
      </c>
      <c r="C1837" s="11">
        <v>1483.81994628906</v>
      </c>
      <c r="D1837" s="11">
        <v>1480.41003417968</v>
      </c>
    </row>
    <row r="1838" spans="1:4" x14ac:dyDescent="0.25">
      <c r="A1838" s="10">
        <v>39197</v>
      </c>
      <c r="B1838" s="11">
        <v>1480.28002929687</v>
      </c>
      <c r="C1838" s="11">
        <v>1496.58996582031</v>
      </c>
      <c r="D1838" s="11">
        <v>1495.42004394531</v>
      </c>
    </row>
    <row r="1839" spans="1:4" x14ac:dyDescent="0.25">
      <c r="A1839" s="10">
        <v>39198</v>
      </c>
      <c r="B1839" s="11">
        <v>1495.27001953125</v>
      </c>
      <c r="C1839" s="11">
        <v>1498.02001953125</v>
      </c>
      <c r="D1839" s="11">
        <v>1494.25</v>
      </c>
    </row>
    <row r="1840" spans="1:4" x14ac:dyDescent="0.25">
      <c r="A1840" s="10">
        <v>39199</v>
      </c>
      <c r="B1840" s="11">
        <v>1494.2099609375</v>
      </c>
      <c r="C1840" s="11">
        <v>1497.31994628906</v>
      </c>
      <c r="D1840" s="11">
        <v>1494.06994628906</v>
      </c>
    </row>
    <row r="1841" spans="1:4" x14ac:dyDescent="0.25">
      <c r="A1841" s="10">
        <v>39202</v>
      </c>
      <c r="B1841" s="11">
        <v>1494.06994628906</v>
      </c>
      <c r="C1841" s="11">
        <v>1497.16003417968</v>
      </c>
      <c r="D1841" s="11">
        <v>1482.36999511718</v>
      </c>
    </row>
    <row r="1842" spans="1:4" x14ac:dyDescent="0.25">
      <c r="A1842" s="10">
        <v>39203</v>
      </c>
      <c r="B1842" s="11">
        <v>1482.36999511718</v>
      </c>
      <c r="C1842" s="11">
        <v>1487.27001953125</v>
      </c>
      <c r="D1842" s="11">
        <v>1486.30004882812</v>
      </c>
    </row>
    <row r="1843" spans="1:4" x14ac:dyDescent="0.25">
      <c r="A1843" s="10">
        <v>39204</v>
      </c>
      <c r="B1843" s="11">
        <v>1486.13000488281</v>
      </c>
      <c r="C1843" s="11">
        <v>1499.09997558593</v>
      </c>
      <c r="D1843" s="11">
        <v>1495.92004394531</v>
      </c>
    </row>
    <row r="1844" spans="1:4" x14ac:dyDescent="0.25">
      <c r="A1844" s="10">
        <v>39205</v>
      </c>
      <c r="B1844" s="11">
        <v>1495.56005859375</v>
      </c>
      <c r="C1844" s="11">
        <v>1503.33996582031</v>
      </c>
      <c r="D1844" s="11">
        <v>1502.39001464843</v>
      </c>
    </row>
    <row r="1845" spans="1:4" x14ac:dyDescent="0.25">
      <c r="A1845" s="10">
        <v>39206</v>
      </c>
      <c r="B1845" s="11">
        <v>1502.34997558593</v>
      </c>
      <c r="C1845" s="11">
        <v>1510.33996582031</v>
      </c>
      <c r="D1845" s="11">
        <v>1505.61999511718</v>
      </c>
    </row>
    <row r="1846" spans="1:4" x14ac:dyDescent="0.25">
      <c r="A1846" s="10">
        <v>39209</v>
      </c>
      <c r="B1846" s="11">
        <v>1505.56994628906</v>
      </c>
      <c r="C1846" s="11">
        <v>1511</v>
      </c>
      <c r="D1846" s="11">
        <v>1509.47998046875</v>
      </c>
    </row>
    <row r="1847" spans="1:4" x14ac:dyDescent="0.25">
      <c r="A1847" s="10">
        <v>39210</v>
      </c>
      <c r="B1847" s="11">
        <v>1509.35998535156</v>
      </c>
      <c r="C1847" s="11">
        <v>1509.35998535156</v>
      </c>
      <c r="D1847" s="11">
        <v>1507.71997070312</v>
      </c>
    </row>
    <row r="1848" spans="1:4" x14ac:dyDescent="0.25">
      <c r="A1848" s="10">
        <v>39211</v>
      </c>
      <c r="B1848" s="11">
        <v>1507.31994628906</v>
      </c>
      <c r="C1848" s="11">
        <v>1513.80004882812</v>
      </c>
      <c r="D1848" s="11">
        <v>1512.57995605468</v>
      </c>
    </row>
    <row r="1849" spans="1:4" x14ac:dyDescent="0.25">
      <c r="A1849" s="10">
        <v>39212</v>
      </c>
      <c r="B1849" s="11">
        <v>1512.32995605468</v>
      </c>
      <c r="C1849" s="11">
        <v>1512.32995605468</v>
      </c>
      <c r="D1849" s="11">
        <v>1491.46997070312</v>
      </c>
    </row>
    <row r="1850" spans="1:4" x14ac:dyDescent="0.25">
      <c r="A1850" s="10">
        <v>39213</v>
      </c>
      <c r="B1850" s="11">
        <v>1491.46997070312</v>
      </c>
      <c r="C1850" s="11">
        <v>1506.23999023437</v>
      </c>
      <c r="D1850" s="11">
        <v>1505.84997558593</v>
      </c>
    </row>
    <row r="1851" spans="1:4" x14ac:dyDescent="0.25">
      <c r="A1851" s="10">
        <v>39216</v>
      </c>
      <c r="B1851" s="11">
        <v>1505.76000976562</v>
      </c>
      <c r="C1851" s="11">
        <v>1510.90002441406</v>
      </c>
      <c r="D1851" s="11">
        <v>1503.15002441406</v>
      </c>
    </row>
    <row r="1852" spans="1:4" x14ac:dyDescent="0.25">
      <c r="A1852" s="10">
        <v>39217</v>
      </c>
      <c r="B1852" s="11">
        <v>1503.10998535156</v>
      </c>
      <c r="C1852" s="11">
        <v>1514.82995605468</v>
      </c>
      <c r="D1852" s="11">
        <v>1501.18994140625</v>
      </c>
    </row>
    <row r="1853" spans="1:4" x14ac:dyDescent="0.25">
      <c r="A1853" s="10">
        <v>39218</v>
      </c>
      <c r="B1853" s="11">
        <v>1500.75</v>
      </c>
      <c r="C1853" s="11">
        <v>1514.15002441406</v>
      </c>
      <c r="D1853" s="11">
        <v>1514.14001464843</v>
      </c>
    </row>
    <row r="1854" spans="1:4" x14ac:dyDescent="0.25">
      <c r="A1854" s="10">
        <v>39219</v>
      </c>
      <c r="B1854" s="11">
        <v>1514.01000976562</v>
      </c>
      <c r="C1854" s="11">
        <v>1517.14001464843</v>
      </c>
      <c r="D1854" s="11">
        <v>1512.75</v>
      </c>
    </row>
    <row r="1855" spans="1:4" x14ac:dyDescent="0.25">
      <c r="A1855" s="10">
        <v>39220</v>
      </c>
      <c r="B1855" s="11">
        <v>1512.73999023437</v>
      </c>
      <c r="C1855" s="11">
        <v>1522.75</v>
      </c>
      <c r="D1855" s="11">
        <v>1522.75</v>
      </c>
    </row>
    <row r="1856" spans="1:4" x14ac:dyDescent="0.25">
      <c r="A1856" s="10">
        <v>39223</v>
      </c>
      <c r="B1856" s="11">
        <v>1522.75</v>
      </c>
      <c r="C1856" s="11">
        <v>1529.86999511718</v>
      </c>
      <c r="D1856" s="11">
        <v>1525.09997558593</v>
      </c>
    </row>
    <row r="1857" spans="1:4" x14ac:dyDescent="0.25">
      <c r="A1857" s="10">
        <v>39224</v>
      </c>
      <c r="B1857" s="11">
        <v>1525.09997558593</v>
      </c>
      <c r="C1857" s="11">
        <v>1529.23999023437</v>
      </c>
      <c r="D1857" s="11">
        <v>1524.11999511718</v>
      </c>
    </row>
    <row r="1858" spans="1:4" x14ac:dyDescent="0.25">
      <c r="A1858" s="10">
        <v>39225</v>
      </c>
      <c r="B1858" s="11">
        <v>1524.08996582031</v>
      </c>
      <c r="C1858" s="11">
        <v>1532.43005371093</v>
      </c>
      <c r="D1858" s="11">
        <v>1522.28002929687</v>
      </c>
    </row>
    <row r="1859" spans="1:4" x14ac:dyDescent="0.25">
      <c r="A1859" s="10">
        <v>39226</v>
      </c>
      <c r="B1859" s="11">
        <v>1522.09997558593</v>
      </c>
      <c r="C1859" s="11">
        <v>1529.31005859375</v>
      </c>
      <c r="D1859" s="11">
        <v>1507.51000976562</v>
      </c>
    </row>
    <row r="1860" spans="1:4" x14ac:dyDescent="0.25">
      <c r="A1860" s="10">
        <v>39227</v>
      </c>
      <c r="B1860" s="11">
        <v>1507.5</v>
      </c>
      <c r="C1860" s="11">
        <v>1517.41003417968</v>
      </c>
      <c r="D1860" s="11">
        <v>1515.72998046875</v>
      </c>
    </row>
    <row r="1861" spans="1:4" x14ac:dyDescent="0.25">
      <c r="A1861" s="10">
        <v>39231</v>
      </c>
      <c r="B1861" s="11">
        <v>1515.55004882812</v>
      </c>
      <c r="C1861" s="11">
        <v>1521.80004882812</v>
      </c>
      <c r="D1861" s="11">
        <v>1518.10998535156</v>
      </c>
    </row>
    <row r="1862" spans="1:4" x14ac:dyDescent="0.25">
      <c r="A1862" s="10">
        <v>39232</v>
      </c>
      <c r="B1862" s="11">
        <v>1517.59997558593</v>
      </c>
      <c r="C1862" s="11">
        <v>1530.22998046875</v>
      </c>
      <c r="D1862" s="11">
        <v>1530.22998046875</v>
      </c>
    </row>
    <row r="1863" spans="1:4" x14ac:dyDescent="0.25">
      <c r="A1863" s="10">
        <v>39233</v>
      </c>
      <c r="B1863" s="11">
        <v>1530.18994140625</v>
      </c>
      <c r="C1863" s="11">
        <v>1535.56005859375</v>
      </c>
      <c r="D1863" s="11">
        <v>1530.61999511718</v>
      </c>
    </row>
    <row r="1864" spans="1:4" x14ac:dyDescent="0.25">
      <c r="A1864" s="10">
        <v>39234</v>
      </c>
      <c r="B1864" s="11">
        <v>1530.61999511718</v>
      </c>
      <c r="C1864" s="11">
        <v>1540.56005859375</v>
      </c>
      <c r="D1864" s="11">
        <v>1536.33996582031</v>
      </c>
    </row>
    <row r="1865" spans="1:4" x14ac:dyDescent="0.25">
      <c r="A1865" s="10">
        <v>39237</v>
      </c>
      <c r="B1865" s="11">
        <v>1536.28002929687</v>
      </c>
      <c r="C1865" s="11">
        <v>1540.53002929687</v>
      </c>
      <c r="D1865" s="11">
        <v>1539.18005371093</v>
      </c>
    </row>
    <row r="1866" spans="1:4" x14ac:dyDescent="0.25">
      <c r="A1866" s="10">
        <v>39238</v>
      </c>
      <c r="B1866" s="11">
        <v>1539.11999511718</v>
      </c>
      <c r="C1866" s="11">
        <v>1539.11999511718</v>
      </c>
      <c r="D1866" s="11">
        <v>1530.94995117187</v>
      </c>
    </row>
    <row r="1867" spans="1:4" x14ac:dyDescent="0.25">
      <c r="A1867" s="10">
        <v>39239</v>
      </c>
      <c r="B1867" s="11">
        <v>1530.56994628906</v>
      </c>
      <c r="C1867" s="11">
        <v>1530.56994628906</v>
      </c>
      <c r="D1867" s="11">
        <v>1517.38000488281</v>
      </c>
    </row>
    <row r="1868" spans="1:4" x14ac:dyDescent="0.25">
      <c r="A1868" s="10">
        <v>39240</v>
      </c>
      <c r="B1868" s="11">
        <v>1517.35998535156</v>
      </c>
      <c r="C1868" s="11">
        <v>1517.35998535156</v>
      </c>
      <c r="D1868" s="11">
        <v>1490.71997070312</v>
      </c>
    </row>
    <row r="1869" spans="1:4" x14ac:dyDescent="0.25">
      <c r="A1869" s="10">
        <v>39241</v>
      </c>
      <c r="B1869" s="11">
        <v>1490.7099609375</v>
      </c>
      <c r="C1869" s="11">
        <v>1507.76000976562</v>
      </c>
      <c r="D1869" s="11">
        <v>1507.67004394531</v>
      </c>
    </row>
    <row r="1870" spans="1:4" x14ac:dyDescent="0.25">
      <c r="A1870" s="10">
        <v>39244</v>
      </c>
      <c r="B1870" s="11">
        <v>1507.64001464843</v>
      </c>
      <c r="C1870" s="11">
        <v>1515.53002929687</v>
      </c>
      <c r="D1870" s="11">
        <v>1509.11999511718</v>
      </c>
    </row>
    <row r="1871" spans="1:4" x14ac:dyDescent="0.25">
      <c r="A1871" s="10">
        <v>39245</v>
      </c>
      <c r="B1871" s="11">
        <v>1509.11999511718</v>
      </c>
      <c r="C1871" s="11">
        <v>1511.32995605468</v>
      </c>
      <c r="D1871" s="11">
        <v>1493</v>
      </c>
    </row>
    <row r="1872" spans="1:4" x14ac:dyDescent="0.25">
      <c r="A1872" s="10">
        <v>39246</v>
      </c>
      <c r="B1872" s="11">
        <v>1492.65002441406</v>
      </c>
      <c r="C1872" s="11">
        <v>1515.69995117187</v>
      </c>
      <c r="D1872" s="11">
        <v>1515.67004394531</v>
      </c>
    </row>
    <row r="1873" spans="1:4" x14ac:dyDescent="0.25">
      <c r="A1873" s="10">
        <v>39247</v>
      </c>
      <c r="B1873" s="11">
        <v>1515.57995605468</v>
      </c>
      <c r="C1873" s="11">
        <v>1526.44995117187</v>
      </c>
      <c r="D1873" s="11">
        <v>1522.96997070312</v>
      </c>
    </row>
    <row r="1874" spans="1:4" x14ac:dyDescent="0.25">
      <c r="A1874" s="10">
        <v>39248</v>
      </c>
      <c r="B1874" s="11">
        <v>1522.96997070312</v>
      </c>
      <c r="C1874" s="11">
        <v>1538.7099609375</v>
      </c>
      <c r="D1874" s="11">
        <v>1532.91003417968</v>
      </c>
    </row>
    <row r="1875" spans="1:4" x14ac:dyDescent="0.25">
      <c r="A1875" s="10">
        <v>39251</v>
      </c>
      <c r="B1875" s="11">
        <v>1532.90002441406</v>
      </c>
      <c r="C1875" s="11">
        <v>1535.43994140625</v>
      </c>
      <c r="D1875" s="11">
        <v>1531.05004882812</v>
      </c>
    </row>
    <row r="1876" spans="1:4" x14ac:dyDescent="0.25">
      <c r="A1876" s="10">
        <v>39252</v>
      </c>
      <c r="B1876" s="11">
        <v>1531.02001953125</v>
      </c>
      <c r="C1876" s="11">
        <v>1535.84997558593</v>
      </c>
      <c r="D1876" s="11">
        <v>1533.69995117187</v>
      </c>
    </row>
    <row r="1877" spans="1:4" x14ac:dyDescent="0.25">
      <c r="A1877" s="10">
        <v>39253</v>
      </c>
      <c r="B1877" s="11">
        <v>1533.68005371093</v>
      </c>
      <c r="C1877" s="11">
        <v>1537.31994628906</v>
      </c>
      <c r="D1877" s="11">
        <v>1512.83996582031</v>
      </c>
    </row>
    <row r="1878" spans="1:4" x14ac:dyDescent="0.25">
      <c r="A1878" s="10">
        <v>39254</v>
      </c>
      <c r="B1878" s="11">
        <v>1512.5</v>
      </c>
      <c r="C1878" s="11">
        <v>1522.90002441406</v>
      </c>
      <c r="D1878" s="11">
        <v>1522.18994140625</v>
      </c>
    </row>
    <row r="1879" spans="1:4" x14ac:dyDescent="0.25">
      <c r="A1879" s="10">
        <v>39255</v>
      </c>
      <c r="B1879" s="11">
        <v>1522.18994140625</v>
      </c>
      <c r="C1879" s="11">
        <v>1522.18994140625</v>
      </c>
      <c r="D1879" s="11">
        <v>1502.56005859375</v>
      </c>
    </row>
    <row r="1880" spans="1:4" x14ac:dyDescent="0.25">
      <c r="A1880" s="10">
        <v>39258</v>
      </c>
      <c r="B1880" s="11">
        <v>1502.56005859375</v>
      </c>
      <c r="C1880" s="11">
        <v>1514.2900390625</v>
      </c>
      <c r="D1880" s="11">
        <v>1497.73999023437</v>
      </c>
    </row>
    <row r="1881" spans="1:4" x14ac:dyDescent="0.25">
      <c r="A1881" s="10">
        <v>39259</v>
      </c>
      <c r="B1881" s="11">
        <v>1497.68005371093</v>
      </c>
      <c r="C1881" s="11">
        <v>1506.11999511718</v>
      </c>
      <c r="D1881" s="11">
        <v>1492.89001464843</v>
      </c>
    </row>
    <row r="1882" spans="1:4" x14ac:dyDescent="0.25">
      <c r="A1882" s="10">
        <v>39260</v>
      </c>
      <c r="B1882" s="11">
        <v>1492.61999511718</v>
      </c>
      <c r="C1882" s="11">
        <v>1506.80004882812</v>
      </c>
      <c r="D1882" s="11">
        <v>1506.33996582031</v>
      </c>
    </row>
    <row r="1883" spans="1:4" x14ac:dyDescent="0.25">
      <c r="A1883" s="10">
        <v>39261</v>
      </c>
      <c r="B1883" s="11">
        <v>1506.31994628906</v>
      </c>
      <c r="C1883" s="11">
        <v>1514.83996582031</v>
      </c>
      <c r="D1883" s="11">
        <v>1505.7099609375</v>
      </c>
    </row>
    <row r="1884" spans="1:4" x14ac:dyDescent="0.25">
      <c r="A1884" s="10">
        <v>39262</v>
      </c>
      <c r="B1884" s="11">
        <v>1505.69995117187</v>
      </c>
      <c r="C1884" s="11">
        <v>1517.53002929687</v>
      </c>
      <c r="D1884" s="11">
        <v>1503.34997558593</v>
      </c>
    </row>
    <row r="1885" spans="1:4" x14ac:dyDescent="0.25">
      <c r="A1885" s="10">
        <v>39265</v>
      </c>
      <c r="B1885" s="11">
        <v>1504.66003417968</v>
      </c>
      <c r="C1885" s="11">
        <v>1519.44995117187</v>
      </c>
      <c r="D1885" s="11">
        <v>1519.43005371093</v>
      </c>
    </row>
    <row r="1886" spans="1:4" x14ac:dyDescent="0.25">
      <c r="A1886" s="10">
        <v>39266</v>
      </c>
      <c r="B1886" s="11">
        <v>1519.11999511718</v>
      </c>
      <c r="C1886" s="11">
        <v>1526.01000976562</v>
      </c>
      <c r="D1886" s="11">
        <v>1524.86999511718</v>
      </c>
    </row>
    <row r="1887" spans="1:4" x14ac:dyDescent="0.25">
      <c r="A1887" s="10">
        <v>39268</v>
      </c>
      <c r="B1887" s="11">
        <v>1524.85998535156</v>
      </c>
      <c r="C1887" s="11">
        <v>1526.56994628906</v>
      </c>
      <c r="D1887" s="11">
        <v>1525.40002441406</v>
      </c>
    </row>
    <row r="1888" spans="1:4" x14ac:dyDescent="0.25">
      <c r="A1888" s="10">
        <v>39269</v>
      </c>
      <c r="B1888" s="11">
        <v>1524.9599609375</v>
      </c>
      <c r="C1888" s="11">
        <v>1532.40002441406</v>
      </c>
      <c r="D1888" s="11">
        <v>1530.43994140625</v>
      </c>
    </row>
    <row r="1889" spans="1:4" x14ac:dyDescent="0.25">
      <c r="A1889" s="10">
        <v>39272</v>
      </c>
      <c r="B1889" s="11">
        <v>1530.43005371093</v>
      </c>
      <c r="C1889" s="11">
        <v>1534.26000976562</v>
      </c>
      <c r="D1889" s="11">
        <v>1531.84997558593</v>
      </c>
    </row>
    <row r="1890" spans="1:4" x14ac:dyDescent="0.25">
      <c r="A1890" s="10">
        <v>39273</v>
      </c>
      <c r="B1890" s="11">
        <v>1531.84997558593</v>
      </c>
      <c r="C1890" s="11">
        <v>1531.84997558593</v>
      </c>
      <c r="D1890" s="11">
        <v>1510.11999511718</v>
      </c>
    </row>
    <row r="1891" spans="1:4" x14ac:dyDescent="0.25">
      <c r="A1891" s="10">
        <v>39274</v>
      </c>
      <c r="B1891" s="11">
        <v>1509.93005371093</v>
      </c>
      <c r="C1891" s="11">
        <v>1519.33996582031</v>
      </c>
      <c r="D1891" s="11">
        <v>1518.76000976562</v>
      </c>
    </row>
    <row r="1892" spans="1:4" x14ac:dyDescent="0.25">
      <c r="A1892" s="10">
        <v>39275</v>
      </c>
      <c r="B1892" s="11">
        <v>1518.73999023437</v>
      </c>
      <c r="C1892" s="11">
        <v>1547.92004394531</v>
      </c>
      <c r="D1892" s="11">
        <v>1547.69995117187</v>
      </c>
    </row>
    <row r="1893" spans="1:4" x14ac:dyDescent="0.25">
      <c r="A1893" s="10">
        <v>39276</v>
      </c>
      <c r="B1893" s="11">
        <v>1547.68005371093</v>
      </c>
      <c r="C1893" s="11">
        <v>1555.09997558593</v>
      </c>
      <c r="D1893" s="11">
        <v>1552.5</v>
      </c>
    </row>
    <row r="1894" spans="1:4" x14ac:dyDescent="0.25">
      <c r="A1894" s="10">
        <v>39279</v>
      </c>
      <c r="B1894" s="11">
        <v>1552.5</v>
      </c>
      <c r="C1894" s="11">
        <v>1555.90002441406</v>
      </c>
      <c r="D1894" s="11">
        <v>1549.52001953125</v>
      </c>
    </row>
    <row r="1895" spans="1:4" x14ac:dyDescent="0.25">
      <c r="A1895" s="10">
        <v>39280</v>
      </c>
      <c r="B1895" s="11">
        <v>1549.52001953125</v>
      </c>
      <c r="C1895" s="11">
        <v>1555.31994628906</v>
      </c>
      <c r="D1895" s="11">
        <v>1549.36999511718</v>
      </c>
    </row>
    <row r="1896" spans="1:4" x14ac:dyDescent="0.25">
      <c r="A1896" s="10">
        <v>39281</v>
      </c>
      <c r="B1896" s="11">
        <v>1549.19995117187</v>
      </c>
      <c r="C1896" s="11">
        <v>1549.19995117187</v>
      </c>
      <c r="D1896" s="11">
        <v>1546.17004394531</v>
      </c>
    </row>
    <row r="1897" spans="1:4" x14ac:dyDescent="0.25">
      <c r="A1897" s="10">
        <v>39282</v>
      </c>
      <c r="B1897" s="11">
        <v>1546.13000488281</v>
      </c>
      <c r="C1897" s="11">
        <v>1555.19995117187</v>
      </c>
      <c r="D1897" s="11">
        <v>1553.07995605468</v>
      </c>
    </row>
    <row r="1898" spans="1:4" x14ac:dyDescent="0.25">
      <c r="A1898" s="10">
        <v>39283</v>
      </c>
      <c r="B1898" s="11">
        <v>1553.18994140625</v>
      </c>
      <c r="C1898" s="11">
        <v>1553.18994140625</v>
      </c>
      <c r="D1898" s="11">
        <v>1534.09997558593</v>
      </c>
    </row>
    <row r="1899" spans="1:4" x14ac:dyDescent="0.25">
      <c r="A1899" s="10">
        <v>39286</v>
      </c>
      <c r="B1899" s="11">
        <v>1534.06005859375</v>
      </c>
      <c r="C1899" s="11">
        <v>1547.22998046875</v>
      </c>
      <c r="D1899" s="11">
        <v>1541.56994628906</v>
      </c>
    </row>
    <row r="1900" spans="1:4" x14ac:dyDescent="0.25">
      <c r="A1900" s="10">
        <v>39287</v>
      </c>
      <c r="B1900" s="11">
        <v>1541.56994628906</v>
      </c>
      <c r="C1900" s="11">
        <v>1541.56994628906</v>
      </c>
      <c r="D1900" s="11">
        <v>1511.0400390625</v>
      </c>
    </row>
    <row r="1901" spans="1:4" x14ac:dyDescent="0.25">
      <c r="A1901" s="10">
        <v>39288</v>
      </c>
      <c r="B1901" s="11">
        <v>1511.03002929687</v>
      </c>
      <c r="C1901" s="11">
        <v>1524.31005859375</v>
      </c>
      <c r="D1901" s="11">
        <v>1518.08996582031</v>
      </c>
    </row>
    <row r="1902" spans="1:4" x14ac:dyDescent="0.25">
      <c r="A1902" s="10">
        <v>39289</v>
      </c>
      <c r="B1902" s="11">
        <v>1518.08996582031</v>
      </c>
      <c r="C1902" s="11">
        <v>1518.08996582031</v>
      </c>
      <c r="D1902" s="11">
        <v>1482.66003417968</v>
      </c>
    </row>
    <row r="1903" spans="1:4" x14ac:dyDescent="0.25">
      <c r="A1903" s="10">
        <v>39290</v>
      </c>
      <c r="B1903" s="11">
        <v>1482.43994140625</v>
      </c>
      <c r="C1903" s="11">
        <v>1488.53002929687</v>
      </c>
      <c r="D1903" s="11">
        <v>1458.94995117187</v>
      </c>
    </row>
    <row r="1904" spans="1:4" x14ac:dyDescent="0.25">
      <c r="A1904" s="10">
        <v>39293</v>
      </c>
      <c r="B1904" s="11">
        <v>1458.93005371093</v>
      </c>
      <c r="C1904" s="11">
        <v>1477.88000488281</v>
      </c>
      <c r="D1904" s="11">
        <v>1473.91003417968</v>
      </c>
    </row>
    <row r="1905" spans="1:4" x14ac:dyDescent="0.25">
      <c r="A1905" s="10">
        <v>39294</v>
      </c>
      <c r="B1905" s="11">
        <v>1473.90002441406</v>
      </c>
      <c r="C1905" s="11">
        <v>1488.30004882812</v>
      </c>
      <c r="D1905" s="11">
        <v>1455.27001953125</v>
      </c>
    </row>
    <row r="1906" spans="1:4" x14ac:dyDescent="0.25">
      <c r="A1906" s="10">
        <v>39295</v>
      </c>
      <c r="B1906" s="11">
        <v>1455.18005371093</v>
      </c>
      <c r="C1906" s="11">
        <v>1468.38000488281</v>
      </c>
      <c r="D1906" s="11">
        <v>1465.81005859375</v>
      </c>
    </row>
    <row r="1907" spans="1:4" x14ac:dyDescent="0.25">
      <c r="A1907" s="10">
        <v>39296</v>
      </c>
      <c r="B1907" s="11">
        <v>1465.4599609375</v>
      </c>
      <c r="C1907" s="11">
        <v>1476.43005371093</v>
      </c>
      <c r="D1907" s="11">
        <v>1472.19995117187</v>
      </c>
    </row>
    <row r="1908" spans="1:4" x14ac:dyDescent="0.25">
      <c r="A1908" s="10">
        <v>39297</v>
      </c>
      <c r="B1908" s="11">
        <v>1472.18005371093</v>
      </c>
      <c r="C1908" s="11">
        <v>1473.22998046875</v>
      </c>
      <c r="D1908" s="11">
        <v>1433.06005859375</v>
      </c>
    </row>
    <row r="1909" spans="1:4" x14ac:dyDescent="0.25">
      <c r="A1909" s="10">
        <v>39300</v>
      </c>
      <c r="B1909" s="11">
        <v>1433.0400390625</v>
      </c>
      <c r="C1909" s="11">
        <v>1467.67004394531</v>
      </c>
      <c r="D1909" s="11">
        <v>1467.67004394531</v>
      </c>
    </row>
    <row r="1910" spans="1:4" x14ac:dyDescent="0.25">
      <c r="A1910" s="10">
        <v>39301</v>
      </c>
      <c r="B1910" s="11">
        <v>1467.61999511718</v>
      </c>
      <c r="C1910" s="11">
        <v>1488.30004882812</v>
      </c>
      <c r="D1910" s="11">
        <v>1476.7099609375</v>
      </c>
    </row>
    <row r="1911" spans="1:4" x14ac:dyDescent="0.25">
      <c r="A1911" s="10">
        <v>39302</v>
      </c>
      <c r="B1911" s="11">
        <v>1476.21997070312</v>
      </c>
      <c r="C1911" s="11">
        <v>1503.89001464843</v>
      </c>
      <c r="D1911" s="11">
        <v>1497.48999023437</v>
      </c>
    </row>
    <row r="1912" spans="1:4" x14ac:dyDescent="0.25">
      <c r="A1912" s="10">
        <v>39303</v>
      </c>
      <c r="B1912" s="11">
        <v>1497.2099609375</v>
      </c>
      <c r="C1912" s="11">
        <v>1497.2099609375</v>
      </c>
      <c r="D1912" s="11">
        <v>1453.08996582031</v>
      </c>
    </row>
    <row r="1913" spans="1:4" x14ac:dyDescent="0.25">
      <c r="A1913" s="10">
        <v>39304</v>
      </c>
      <c r="B1913" s="11">
        <v>1453.08996582031</v>
      </c>
      <c r="C1913" s="11">
        <v>1462.02001953125</v>
      </c>
      <c r="D1913" s="11">
        <v>1453.64001464843</v>
      </c>
    </row>
    <row r="1914" spans="1:4" x14ac:dyDescent="0.25">
      <c r="A1914" s="10">
        <v>39307</v>
      </c>
      <c r="B1914" s="11">
        <v>1453.42004394531</v>
      </c>
      <c r="C1914" s="11">
        <v>1466.2900390625</v>
      </c>
      <c r="D1914" s="11">
        <v>1452.92004394531</v>
      </c>
    </row>
    <row r="1915" spans="1:4" x14ac:dyDescent="0.25">
      <c r="A1915" s="10">
        <v>39308</v>
      </c>
      <c r="B1915" s="11">
        <v>1452.86999511718</v>
      </c>
      <c r="C1915" s="11">
        <v>1456.73999023437</v>
      </c>
      <c r="D1915" s="11">
        <v>1426.5400390625</v>
      </c>
    </row>
    <row r="1916" spans="1:4" x14ac:dyDescent="0.25">
      <c r="A1916" s="10">
        <v>39309</v>
      </c>
      <c r="B1916" s="11">
        <v>1426.15002441406</v>
      </c>
      <c r="C1916" s="11">
        <v>1440.78002929687</v>
      </c>
      <c r="D1916" s="11">
        <v>1406.69995117187</v>
      </c>
    </row>
    <row r="1917" spans="1:4" x14ac:dyDescent="0.25">
      <c r="A1917" s="10">
        <v>39310</v>
      </c>
      <c r="B1917" s="11">
        <v>1406.64001464843</v>
      </c>
      <c r="C1917" s="11">
        <v>1415.96997070312</v>
      </c>
      <c r="D1917" s="11">
        <v>1411.27001953125</v>
      </c>
    </row>
    <row r="1918" spans="1:4" x14ac:dyDescent="0.25">
      <c r="A1918" s="10">
        <v>39311</v>
      </c>
      <c r="B1918" s="11">
        <v>1411.26000976562</v>
      </c>
      <c r="C1918" s="11">
        <v>1450.32995605468</v>
      </c>
      <c r="D1918" s="11">
        <v>1445.93994140625</v>
      </c>
    </row>
    <row r="1919" spans="1:4" x14ac:dyDescent="0.25">
      <c r="A1919" s="10">
        <v>39314</v>
      </c>
      <c r="B1919" s="11">
        <v>1445.93994140625</v>
      </c>
      <c r="C1919" s="11">
        <v>1451.75</v>
      </c>
      <c r="D1919" s="11">
        <v>1445.55004882812</v>
      </c>
    </row>
    <row r="1920" spans="1:4" x14ac:dyDescent="0.25">
      <c r="A1920" s="10">
        <v>39315</v>
      </c>
      <c r="B1920" s="11">
        <v>1445.55004882812</v>
      </c>
      <c r="C1920" s="11">
        <v>1455.31994628906</v>
      </c>
      <c r="D1920" s="11">
        <v>1447.11999511718</v>
      </c>
    </row>
    <row r="1921" spans="1:4" x14ac:dyDescent="0.25">
      <c r="A1921" s="10">
        <v>39316</v>
      </c>
      <c r="B1921" s="11">
        <v>1447.03002929687</v>
      </c>
      <c r="C1921" s="11">
        <v>1464.85998535156</v>
      </c>
      <c r="D1921" s="11">
        <v>1464.06994628906</v>
      </c>
    </row>
    <row r="1922" spans="1:4" x14ac:dyDescent="0.25">
      <c r="A1922" s="10">
        <v>39317</v>
      </c>
      <c r="B1922" s="11">
        <v>1464.05004882812</v>
      </c>
      <c r="C1922" s="11">
        <v>1472.06005859375</v>
      </c>
      <c r="D1922" s="11">
        <v>1462.5</v>
      </c>
    </row>
    <row r="1923" spans="1:4" x14ac:dyDescent="0.25">
      <c r="A1923" s="10">
        <v>39318</v>
      </c>
      <c r="B1923" s="11">
        <v>1462.33996582031</v>
      </c>
      <c r="C1923" s="11">
        <v>1479.40002441406</v>
      </c>
      <c r="D1923" s="11">
        <v>1479.36999511718</v>
      </c>
    </row>
    <row r="1924" spans="1:4" x14ac:dyDescent="0.25">
      <c r="A1924" s="10">
        <v>39321</v>
      </c>
      <c r="B1924" s="11">
        <v>1479.35998535156</v>
      </c>
      <c r="C1924" s="11">
        <v>1479.35998535156</v>
      </c>
      <c r="D1924" s="11">
        <v>1466.7900390625</v>
      </c>
    </row>
    <row r="1925" spans="1:4" x14ac:dyDescent="0.25">
      <c r="A1925" s="10">
        <v>39322</v>
      </c>
      <c r="B1925" s="11">
        <v>1466.71997070312</v>
      </c>
      <c r="C1925" s="11">
        <v>1466.71997070312</v>
      </c>
      <c r="D1925" s="11">
        <v>1432.35998535156</v>
      </c>
    </row>
    <row r="1926" spans="1:4" x14ac:dyDescent="0.25">
      <c r="A1926" s="10">
        <v>39323</v>
      </c>
      <c r="B1926" s="11">
        <v>1432.01000976562</v>
      </c>
      <c r="C1926" s="11">
        <v>1463.76000976562</v>
      </c>
      <c r="D1926" s="11">
        <v>1463.76000976562</v>
      </c>
    </row>
    <row r="1927" spans="1:4" x14ac:dyDescent="0.25">
      <c r="A1927" s="10">
        <v>39324</v>
      </c>
      <c r="B1927" s="11">
        <v>1463.67004394531</v>
      </c>
      <c r="C1927" s="11">
        <v>1468.43005371093</v>
      </c>
      <c r="D1927" s="11">
        <v>1457.64001464843</v>
      </c>
    </row>
    <row r="1928" spans="1:4" x14ac:dyDescent="0.25">
      <c r="A1928" s="10">
        <v>39325</v>
      </c>
      <c r="B1928" s="11">
        <v>1457.60998535156</v>
      </c>
      <c r="C1928" s="11">
        <v>1481.46997070312</v>
      </c>
      <c r="D1928" s="11">
        <v>1473.98999023437</v>
      </c>
    </row>
    <row r="1929" spans="1:4" x14ac:dyDescent="0.25">
      <c r="A1929" s="10">
        <v>39329</v>
      </c>
      <c r="B1929" s="11">
        <v>1473.9599609375</v>
      </c>
      <c r="C1929" s="11">
        <v>1496.40002441406</v>
      </c>
      <c r="D1929" s="11">
        <v>1489.42004394531</v>
      </c>
    </row>
    <row r="1930" spans="1:4" x14ac:dyDescent="0.25">
      <c r="A1930" s="10">
        <v>39330</v>
      </c>
      <c r="B1930" s="11">
        <v>1488.76000976562</v>
      </c>
      <c r="C1930" s="11">
        <v>1488.76000976562</v>
      </c>
      <c r="D1930" s="11">
        <v>1472.2900390625</v>
      </c>
    </row>
    <row r="1931" spans="1:4" x14ac:dyDescent="0.25">
      <c r="A1931" s="10">
        <v>39331</v>
      </c>
      <c r="B1931" s="11">
        <v>1472.03002929687</v>
      </c>
      <c r="C1931" s="11">
        <v>1481.48999023437</v>
      </c>
      <c r="D1931" s="11">
        <v>1478.55004882812</v>
      </c>
    </row>
    <row r="1932" spans="1:4" x14ac:dyDescent="0.25">
      <c r="A1932" s="10">
        <v>39332</v>
      </c>
      <c r="B1932" s="11">
        <v>1478.55004882812</v>
      </c>
      <c r="C1932" s="11">
        <v>1478.55004882812</v>
      </c>
      <c r="D1932" s="11">
        <v>1453.55004882812</v>
      </c>
    </row>
    <row r="1933" spans="1:4" x14ac:dyDescent="0.25">
      <c r="A1933" s="10">
        <v>39335</v>
      </c>
      <c r="B1933" s="11">
        <v>1453.5</v>
      </c>
      <c r="C1933" s="11">
        <v>1462.25</v>
      </c>
      <c r="D1933" s="11">
        <v>1451.69995117187</v>
      </c>
    </row>
    <row r="1934" spans="1:4" x14ac:dyDescent="0.25">
      <c r="A1934" s="10">
        <v>39336</v>
      </c>
      <c r="B1934" s="11">
        <v>1451.68994140625</v>
      </c>
      <c r="C1934" s="11">
        <v>1472.47998046875</v>
      </c>
      <c r="D1934" s="11">
        <v>1471.48999023437</v>
      </c>
    </row>
    <row r="1935" spans="1:4" x14ac:dyDescent="0.25">
      <c r="A1935" s="10">
        <v>39337</v>
      </c>
      <c r="B1935" s="11">
        <v>1471.09997558593</v>
      </c>
      <c r="C1935" s="11">
        <v>1479.5</v>
      </c>
      <c r="D1935" s="11">
        <v>1471.56005859375</v>
      </c>
    </row>
    <row r="1936" spans="1:4" x14ac:dyDescent="0.25">
      <c r="A1936" s="10">
        <v>39338</v>
      </c>
      <c r="B1936" s="11">
        <v>1471.46997070312</v>
      </c>
      <c r="C1936" s="11">
        <v>1489.57995605468</v>
      </c>
      <c r="D1936" s="11">
        <v>1483.94995117187</v>
      </c>
    </row>
    <row r="1937" spans="1:4" x14ac:dyDescent="0.25">
      <c r="A1937" s="10">
        <v>39339</v>
      </c>
      <c r="B1937" s="11">
        <v>1483.94995117187</v>
      </c>
      <c r="C1937" s="11">
        <v>1485.98999023437</v>
      </c>
      <c r="D1937" s="11">
        <v>1484.25</v>
      </c>
    </row>
    <row r="1938" spans="1:4" x14ac:dyDescent="0.25">
      <c r="A1938" s="10">
        <v>39342</v>
      </c>
      <c r="B1938" s="11">
        <v>1484.23999023437</v>
      </c>
      <c r="C1938" s="11">
        <v>1484.23999023437</v>
      </c>
      <c r="D1938" s="11">
        <v>1476.65002441406</v>
      </c>
    </row>
    <row r="1939" spans="1:4" x14ac:dyDescent="0.25">
      <c r="A1939" s="10">
        <v>39343</v>
      </c>
      <c r="B1939" s="11">
        <v>1476.63000488281</v>
      </c>
      <c r="C1939" s="11">
        <v>1519.89001464843</v>
      </c>
      <c r="D1939" s="11">
        <v>1519.78002929687</v>
      </c>
    </row>
    <row r="1940" spans="1:4" x14ac:dyDescent="0.25">
      <c r="A1940" s="10">
        <v>39344</v>
      </c>
      <c r="B1940" s="11">
        <v>1519.75</v>
      </c>
      <c r="C1940" s="11">
        <v>1538.73999023437</v>
      </c>
      <c r="D1940" s="11">
        <v>1529.03002929687</v>
      </c>
    </row>
    <row r="1941" spans="1:4" x14ac:dyDescent="0.25">
      <c r="A1941" s="10">
        <v>39345</v>
      </c>
      <c r="B1941" s="11">
        <v>1528.68994140625</v>
      </c>
      <c r="C1941" s="11">
        <v>1529.14001464843</v>
      </c>
      <c r="D1941" s="11">
        <v>1518.75</v>
      </c>
    </row>
    <row r="1942" spans="1:4" x14ac:dyDescent="0.25">
      <c r="A1942" s="10">
        <v>39346</v>
      </c>
      <c r="B1942" s="11">
        <v>1518.75</v>
      </c>
      <c r="C1942" s="11">
        <v>1530.89001464843</v>
      </c>
      <c r="D1942" s="11">
        <v>1525.75</v>
      </c>
    </row>
    <row r="1943" spans="1:4" x14ac:dyDescent="0.25">
      <c r="A1943" s="10">
        <v>39349</v>
      </c>
      <c r="B1943" s="11">
        <v>1525.75</v>
      </c>
      <c r="C1943" s="11">
        <v>1530.18005371093</v>
      </c>
      <c r="D1943" s="11">
        <v>1517.72998046875</v>
      </c>
    </row>
    <row r="1944" spans="1:4" x14ac:dyDescent="0.25">
      <c r="A1944" s="10">
        <v>39350</v>
      </c>
      <c r="B1944" s="11">
        <v>1516.33996582031</v>
      </c>
      <c r="C1944" s="11">
        <v>1518.27001953125</v>
      </c>
      <c r="D1944" s="11">
        <v>1517.2099609375</v>
      </c>
    </row>
    <row r="1945" spans="1:4" x14ac:dyDescent="0.25">
      <c r="A1945" s="10">
        <v>39351</v>
      </c>
      <c r="B1945" s="11">
        <v>1518.61999511718</v>
      </c>
      <c r="C1945" s="11">
        <v>1529.39001464843</v>
      </c>
      <c r="D1945" s="11">
        <v>1525.42004394531</v>
      </c>
    </row>
    <row r="1946" spans="1:4" x14ac:dyDescent="0.25">
      <c r="A1946" s="10">
        <v>39352</v>
      </c>
      <c r="B1946" s="11">
        <v>1527.31994628906</v>
      </c>
      <c r="C1946" s="11">
        <v>1532.4599609375</v>
      </c>
      <c r="D1946" s="11">
        <v>1531.38000488281</v>
      </c>
    </row>
    <row r="1947" spans="1:4" x14ac:dyDescent="0.25">
      <c r="A1947" s="10">
        <v>39353</v>
      </c>
      <c r="B1947" s="11">
        <v>1531.23999023437</v>
      </c>
      <c r="C1947" s="11">
        <v>1533.73999023437</v>
      </c>
      <c r="D1947" s="11">
        <v>1526.75</v>
      </c>
    </row>
    <row r="1948" spans="1:4" x14ac:dyDescent="0.25">
      <c r="A1948" s="10">
        <v>39356</v>
      </c>
      <c r="B1948" s="11">
        <v>1527.2900390625</v>
      </c>
      <c r="C1948" s="11">
        <v>1549.02001953125</v>
      </c>
      <c r="D1948" s="11">
        <v>1547.0400390625</v>
      </c>
    </row>
    <row r="1949" spans="1:4" x14ac:dyDescent="0.25">
      <c r="A1949" s="10">
        <v>39357</v>
      </c>
      <c r="B1949" s="11">
        <v>1546.9599609375</v>
      </c>
      <c r="C1949" s="11">
        <v>1548.01000976562</v>
      </c>
      <c r="D1949" s="11">
        <v>1546.63000488281</v>
      </c>
    </row>
    <row r="1950" spans="1:4" x14ac:dyDescent="0.25">
      <c r="A1950" s="10">
        <v>39358</v>
      </c>
      <c r="B1950" s="11">
        <v>1545.80004882812</v>
      </c>
      <c r="C1950" s="11">
        <v>1545.83996582031</v>
      </c>
      <c r="D1950" s="11">
        <v>1539.58996582031</v>
      </c>
    </row>
    <row r="1951" spans="1:4" x14ac:dyDescent="0.25">
      <c r="A1951" s="10">
        <v>39359</v>
      </c>
      <c r="B1951" s="11">
        <v>1539.91003417968</v>
      </c>
      <c r="C1951" s="11">
        <v>1544.02001953125</v>
      </c>
      <c r="D1951" s="11">
        <v>1542.83996582031</v>
      </c>
    </row>
    <row r="1952" spans="1:4" x14ac:dyDescent="0.25">
      <c r="A1952" s="10">
        <v>39360</v>
      </c>
      <c r="B1952" s="11">
        <v>1543.83996582031</v>
      </c>
      <c r="C1952" s="11">
        <v>1561.91003417968</v>
      </c>
      <c r="D1952" s="11">
        <v>1557.58996582031</v>
      </c>
    </row>
    <row r="1953" spans="1:4" x14ac:dyDescent="0.25">
      <c r="A1953" s="10">
        <v>39363</v>
      </c>
      <c r="B1953" s="11">
        <v>1556.51000976562</v>
      </c>
      <c r="C1953" s="11">
        <v>1556.51000976562</v>
      </c>
      <c r="D1953" s="11">
        <v>1552.57995605468</v>
      </c>
    </row>
    <row r="1954" spans="1:4" x14ac:dyDescent="0.25">
      <c r="A1954" s="10">
        <v>39364</v>
      </c>
      <c r="B1954" s="11">
        <v>1553.18005371093</v>
      </c>
      <c r="C1954" s="11">
        <v>1565.26000976562</v>
      </c>
      <c r="D1954" s="11">
        <v>1565.15002441406</v>
      </c>
    </row>
    <row r="1955" spans="1:4" x14ac:dyDescent="0.25">
      <c r="A1955" s="10">
        <v>39365</v>
      </c>
      <c r="B1955" s="11">
        <v>1564.97998046875</v>
      </c>
      <c r="C1955" s="11">
        <v>1565.42004394531</v>
      </c>
      <c r="D1955" s="11">
        <v>1562.46997070312</v>
      </c>
    </row>
    <row r="1956" spans="1:4" x14ac:dyDescent="0.25">
      <c r="A1956" s="10">
        <v>39366</v>
      </c>
      <c r="B1956" s="11">
        <v>1564.71997070312</v>
      </c>
      <c r="C1956" s="11">
        <v>1576.08996582031</v>
      </c>
      <c r="D1956" s="11">
        <v>1554.41003417968</v>
      </c>
    </row>
    <row r="1957" spans="1:4" x14ac:dyDescent="0.25">
      <c r="A1957" s="10">
        <v>39367</v>
      </c>
      <c r="B1957" s="11">
        <v>1555.41003417968</v>
      </c>
      <c r="C1957" s="11">
        <v>1563.03002929687</v>
      </c>
      <c r="D1957" s="11">
        <v>1561.80004882812</v>
      </c>
    </row>
    <row r="1958" spans="1:4" x14ac:dyDescent="0.25">
      <c r="A1958" s="10">
        <v>39370</v>
      </c>
      <c r="B1958" s="11">
        <v>1562.25</v>
      </c>
      <c r="C1958" s="11">
        <v>1564.73999023437</v>
      </c>
      <c r="D1958" s="11">
        <v>1548.7099609375</v>
      </c>
    </row>
    <row r="1959" spans="1:4" x14ac:dyDescent="0.25">
      <c r="A1959" s="10">
        <v>39371</v>
      </c>
      <c r="B1959" s="11">
        <v>1547.81005859375</v>
      </c>
      <c r="C1959" s="11">
        <v>1547.81005859375</v>
      </c>
      <c r="D1959" s="11">
        <v>1538.53002929687</v>
      </c>
    </row>
    <row r="1960" spans="1:4" x14ac:dyDescent="0.25">
      <c r="A1960" s="10">
        <v>39372</v>
      </c>
      <c r="B1960" s="11">
        <v>1544.43994140625</v>
      </c>
      <c r="C1960" s="11">
        <v>1550.66003417968</v>
      </c>
      <c r="D1960" s="11">
        <v>1541.23999023437</v>
      </c>
    </row>
    <row r="1961" spans="1:4" x14ac:dyDescent="0.25">
      <c r="A1961" s="10">
        <v>39373</v>
      </c>
      <c r="B1961" s="11">
        <v>1539.2900390625</v>
      </c>
      <c r="C1961" s="11">
        <v>1542.7900390625</v>
      </c>
      <c r="D1961" s="11">
        <v>1540.07995605468</v>
      </c>
    </row>
    <row r="1962" spans="1:4" x14ac:dyDescent="0.25">
      <c r="A1962" s="10">
        <v>39374</v>
      </c>
      <c r="B1962" s="11">
        <v>1540</v>
      </c>
      <c r="C1962" s="11">
        <v>1540</v>
      </c>
      <c r="D1962" s="11">
        <v>1500.63000488281</v>
      </c>
    </row>
    <row r="1963" spans="1:4" x14ac:dyDescent="0.25">
      <c r="A1963" s="10">
        <v>39377</v>
      </c>
      <c r="B1963" s="11">
        <v>1497.7900390625</v>
      </c>
      <c r="C1963" s="11">
        <v>1508.06005859375</v>
      </c>
      <c r="D1963" s="11">
        <v>1506.32995605468</v>
      </c>
    </row>
    <row r="1964" spans="1:4" x14ac:dyDescent="0.25">
      <c r="A1964" s="10">
        <v>39378</v>
      </c>
      <c r="B1964" s="11">
        <v>1509.30004882812</v>
      </c>
      <c r="C1964" s="11">
        <v>1520.01000976562</v>
      </c>
      <c r="D1964" s="11">
        <v>1519.58996582031</v>
      </c>
    </row>
    <row r="1965" spans="1:4" x14ac:dyDescent="0.25">
      <c r="A1965" s="10">
        <v>39379</v>
      </c>
      <c r="B1965" s="11">
        <v>1516.60998535156</v>
      </c>
      <c r="C1965" s="11">
        <v>1517.22998046875</v>
      </c>
      <c r="D1965" s="11">
        <v>1515.88000488281</v>
      </c>
    </row>
    <row r="1966" spans="1:4" x14ac:dyDescent="0.25">
      <c r="A1966" s="10">
        <v>39380</v>
      </c>
      <c r="B1966" s="11">
        <v>1516.15002441406</v>
      </c>
      <c r="C1966" s="11">
        <v>1523.23999023437</v>
      </c>
      <c r="D1966" s="11">
        <v>1514.40002441406</v>
      </c>
    </row>
    <row r="1967" spans="1:4" x14ac:dyDescent="0.25">
      <c r="A1967" s="10">
        <v>39381</v>
      </c>
      <c r="B1967" s="11">
        <v>1522.17004394531</v>
      </c>
      <c r="C1967" s="11">
        <v>1535.53002929687</v>
      </c>
      <c r="D1967" s="11">
        <v>1535.28002929687</v>
      </c>
    </row>
    <row r="1968" spans="1:4" x14ac:dyDescent="0.25">
      <c r="A1968" s="10">
        <v>39384</v>
      </c>
      <c r="B1968" s="11">
        <v>1536.92004394531</v>
      </c>
      <c r="C1968" s="11">
        <v>1544.67004394531</v>
      </c>
      <c r="D1968" s="11">
        <v>1540.97998046875</v>
      </c>
    </row>
    <row r="1969" spans="1:4" x14ac:dyDescent="0.25">
      <c r="A1969" s="10">
        <v>39385</v>
      </c>
      <c r="B1969" s="11">
        <v>1539.42004394531</v>
      </c>
      <c r="C1969" s="11">
        <v>1539.42004394531</v>
      </c>
      <c r="D1969" s="11">
        <v>1531.02001953125</v>
      </c>
    </row>
    <row r="1970" spans="1:4" x14ac:dyDescent="0.25">
      <c r="A1970" s="10">
        <v>39386</v>
      </c>
      <c r="B1970" s="11">
        <v>1532.15002441406</v>
      </c>
      <c r="C1970" s="11">
        <v>1552.76000976562</v>
      </c>
      <c r="D1970" s="11">
        <v>1549.38000488281</v>
      </c>
    </row>
    <row r="1971" spans="1:4" x14ac:dyDescent="0.25">
      <c r="A1971" s="10">
        <v>39387</v>
      </c>
      <c r="B1971" s="11">
        <v>1545.7900390625</v>
      </c>
      <c r="C1971" s="11">
        <v>1545.7900390625</v>
      </c>
      <c r="D1971" s="11">
        <v>1508.43994140625</v>
      </c>
    </row>
    <row r="1972" spans="1:4" x14ac:dyDescent="0.25">
      <c r="A1972" s="10">
        <v>39388</v>
      </c>
      <c r="B1972" s="11">
        <v>1511.06994628906</v>
      </c>
      <c r="C1972" s="11">
        <v>1513.15002441406</v>
      </c>
      <c r="D1972" s="11">
        <v>1509.65002441406</v>
      </c>
    </row>
    <row r="1973" spans="1:4" x14ac:dyDescent="0.25">
      <c r="A1973" s="10">
        <v>39391</v>
      </c>
      <c r="B1973" s="11">
        <v>1505.60998535156</v>
      </c>
      <c r="C1973" s="11">
        <v>1510.83996582031</v>
      </c>
      <c r="D1973" s="11">
        <v>1502.17004394531</v>
      </c>
    </row>
    <row r="1974" spans="1:4" x14ac:dyDescent="0.25">
      <c r="A1974" s="10">
        <v>39392</v>
      </c>
      <c r="B1974" s="11">
        <v>1505.32995605468</v>
      </c>
      <c r="C1974" s="11">
        <v>1520.77001953125</v>
      </c>
      <c r="D1974" s="11">
        <v>1520.27001953125</v>
      </c>
    </row>
    <row r="1975" spans="1:4" x14ac:dyDescent="0.25">
      <c r="A1975" s="10">
        <v>39393</v>
      </c>
      <c r="B1975" s="11">
        <v>1515.4599609375</v>
      </c>
      <c r="C1975" s="11">
        <v>1515.4599609375</v>
      </c>
      <c r="D1975" s="11">
        <v>1475.61999511718</v>
      </c>
    </row>
    <row r="1976" spans="1:4" x14ac:dyDescent="0.25">
      <c r="A1976" s="10">
        <v>39394</v>
      </c>
      <c r="B1976" s="11">
        <v>1475.27001953125</v>
      </c>
      <c r="C1976" s="11">
        <v>1482.5</v>
      </c>
      <c r="D1976" s="11">
        <v>1474.77001953125</v>
      </c>
    </row>
    <row r="1977" spans="1:4" x14ac:dyDescent="0.25">
      <c r="A1977" s="10">
        <v>39395</v>
      </c>
      <c r="B1977" s="11">
        <v>1467.58996582031</v>
      </c>
      <c r="C1977" s="11">
        <v>1474.08996582031</v>
      </c>
      <c r="D1977" s="11">
        <v>1453.69995117187</v>
      </c>
    </row>
    <row r="1978" spans="1:4" x14ac:dyDescent="0.25">
      <c r="A1978" s="10">
        <v>39398</v>
      </c>
      <c r="B1978" s="11">
        <v>1453.66003417968</v>
      </c>
      <c r="C1978" s="11">
        <v>1464.93994140625</v>
      </c>
      <c r="D1978" s="11">
        <v>1439.18005371093</v>
      </c>
    </row>
    <row r="1979" spans="1:4" x14ac:dyDescent="0.25">
      <c r="A1979" s="10">
        <v>39399</v>
      </c>
      <c r="B1979" s="11">
        <v>1441.34997558593</v>
      </c>
      <c r="C1979" s="11">
        <v>1481.36999511718</v>
      </c>
      <c r="D1979" s="11">
        <v>1481.05004882812</v>
      </c>
    </row>
    <row r="1980" spans="1:4" x14ac:dyDescent="0.25">
      <c r="A1980" s="10">
        <v>39400</v>
      </c>
      <c r="B1980" s="11">
        <v>1483.40002441406</v>
      </c>
      <c r="C1980" s="11">
        <v>1492.14001464843</v>
      </c>
      <c r="D1980" s="11">
        <v>1470.57995605468</v>
      </c>
    </row>
    <row r="1981" spans="1:4" x14ac:dyDescent="0.25">
      <c r="A1981" s="10">
        <v>39401</v>
      </c>
      <c r="B1981" s="11">
        <v>1468.0400390625</v>
      </c>
      <c r="C1981" s="11">
        <v>1472.67004394531</v>
      </c>
      <c r="D1981" s="11">
        <v>1451.15002441406</v>
      </c>
    </row>
    <row r="1982" spans="1:4" x14ac:dyDescent="0.25">
      <c r="A1982" s="10">
        <v>39402</v>
      </c>
      <c r="B1982" s="11">
        <v>1453.08996582031</v>
      </c>
      <c r="C1982" s="11">
        <v>1462.18005371093</v>
      </c>
      <c r="D1982" s="11">
        <v>1458.73999023437</v>
      </c>
    </row>
    <row r="1983" spans="1:4" x14ac:dyDescent="0.25">
      <c r="A1983" s="10">
        <v>39405</v>
      </c>
      <c r="B1983" s="11">
        <v>1456.69995117187</v>
      </c>
      <c r="C1983" s="11">
        <v>1456.69995117187</v>
      </c>
      <c r="D1983" s="11">
        <v>1433.27001953125</v>
      </c>
    </row>
    <row r="1984" spans="1:4" x14ac:dyDescent="0.25">
      <c r="A1984" s="10">
        <v>39406</v>
      </c>
      <c r="B1984" s="11">
        <v>1434.51000976562</v>
      </c>
      <c r="C1984" s="11">
        <v>1452.64001464843</v>
      </c>
      <c r="D1984" s="11">
        <v>1439.69995117187</v>
      </c>
    </row>
    <row r="1985" spans="1:4" x14ac:dyDescent="0.25">
      <c r="A1985" s="10">
        <v>39407</v>
      </c>
      <c r="B1985" s="11">
        <v>1434.7099609375</v>
      </c>
      <c r="C1985" s="11">
        <v>1436.40002441406</v>
      </c>
      <c r="D1985" s="11">
        <v>1416.77001953125</v>
      </c>
    </row>
    <row r="1986" spans="1:4" x14ac:dyDescent="0.25">
      <c r="A1986" s="10">
        <v>39409</v>
      </c>
      <c r="B1986" s="11">
        <v>1417.61999511718</v>
      </c>
      <c r="C1986" s="11">
        <v>1440.85998535156</v>
      </c>
      <c r="D1986" s="11">
        <v>1440.69995117187</v>
      </c>
    </row>
    <row r="1987" spans="1:4" x14ac:dyDescent="0.25">
      <c r="A1987" s="10">
        <v>39412</v>
      </c>
      <c r="B1987" s="11">
        <v>1440.73999023437</v>
      </c>
      <c r="C1987" s="11">
        <v>1446.08996582031</v>
      </c>
      <c r="D1987" s="11">
        <v>1407.21997070312</v>
      </c>
    </row>
    <row r="1988" spans="1:4" x14ac:dyDescent="0.25">
      <c r="A1988" s="10">
        <v>39413</v>
      </c>
      <c r="B1988" s="11">
        <v>1409.58996582031</v>
      </c>
      <c r="C1988" s="11">
        <v>1429.48999023437</v>
      </c>
      <c r="D1988" s="11">
        <v>1428.22998046875</v>
      </c>
    </row>
    <row r="1989" spans="1:4" x14ac:dyDescent="0.25">
      <c r="A1989" s="10">
        <v>39414</v>
      </c>
      <c r="B1989" s="11">
        <v>1432.94995117187</v>
      </c>
      <c r="C1989" s="11">
        <v>1471.61999511718</v>
      </c>
      <c r="D1989" s="11">
        <v>1469.02001953125</v>
      </c>
    </row>
    <row r="1990" spans="1:4" x14ac:dyDescent="0.25">
      <c r="A1990" s="10">
        <v>39415</v>
      </c>
      <c r="B1990" s="11">
        <v>1467.41003417968</v>
      </c>
      <c r="C1990" s="11">
        <v>1473.81005859375</v>
      </c>
      <c r="D1990" s="11">
        <v>1469.71997070312</v>
      </c>
    </row>
    <row r="1991" spans="1:4" x14ac:dyDescent="0.25">
      <c r="A1991" s="10">
        <v>39416</v>
      </c>
      <c r="B1991" s="11">
        <v>1471.82995605468</v>
      </c>
      <c r="C1991" s="11">
        <v>1488.93994140625</v>
      </c>
      <c r="D1991" s="11">
        <v>1481.14001464843</v>
      </c>
    </row>
    <row r="1992" spans="1:4" x14ac:dyDescent="0.25">
      <c r="A1992" s="10">
        <v>39419</v>
      </c>
      <c r="B1992" s="11">
        <v>1479.63000488281</v>
      </c>
      <c r="C1992" s="11">
        <v>1481.16003417968</v>
      </c>
      <c r="D1992" s="11">
        <v>1472.42004394531</v>
      </c>
    </row>
    <row r="1993" spans="1:4" x14ac:dyDescent="0.25">
      <c r="A1993" s="10">
        <v>39420</v>
      </c>
      <c r="B1993" s="11">
        <v>1471.33996582031</v>
      </c>
      <c r="C1993" s="11">
        <v>1471.33996582031</v>
      </c>
      <c r="D1993" s="11">
        <v>1462.7900390625</v>
      </c>
    </row>
    <row r="1994" spans="1:4" x14ac:dyDescent="0.25">
      <c r="A1994" s="10">
        <v>39421</v>
      </c>
      <c r="B1994" s="11">
        <v>1465.21997070312</v>
      </c>
      <c r="C1994" s="11">
        <v>1486.08996582031</v>
      </c>
      <c r="D1994" s="11">
        <v>1485.01000976562</v>
      </c>
    </row>
    <row r="1995" spans="1:4" x14ac:dyDescent="0.25">
      <c r="A1995" s="10">
        <v>39422</v>
      </c>
      <c r="B1995" s="11">
        <v>1484.58996582031</v>
      </c>
      <c r="C1995" s="11">
        <v>1508.02001953125</v>
      </c>
      <c r="D1995" s="11">
        <v>1507.33996582031</v>
      </c>
    </row>
    <row r="1996" spans="1:4" x14ac:dyDescent="0.25">
      <c r="A1996" s="10">
        <v>39423</v>
      </c>
      <c r="B1996" s="11">
        <v>1508.59997558593</v>
      </c>
      <c r="C1996" s="11">
        <v>1510.63000488281</v>
      </c>
      <c r="D1996" s="11">
        <v>1504.66003417968</v>
      </c>
    </row>
    <row r="1997" spans="1:4" x14ac:dyDescent="0.25">
      <c r="A1997" s="10">
        <v>39426</v>
      </c>
      <c r="B1997" s="11">
        <v>1505.10998535156</v>
      </c>
      <c r="C1997" s="11">
        <v>1518.27001953125</v>
      </c>
      <c r="D1997" s="11">
        <v>1515.9599609375</v>
      </c>
    </row>
    <row r="1998" spans="1:4" x14ac:dyDescent="0.25">
      <c r="A1998" s="10">
        <v>39427</v>
      </c>
      <c r="B1998" s="11">
        <v>1516.68005371093</v>
      </c>
      <c r="C1998" s="11">
        <v>1523.56994628906</v>
      </c>
      <c r="D1998" s="11">
        <v>1477.65002441406</v>
      </c>
    </row>
    <row r="1999" spans="1:4" x14ac:dyDescent="0.25">
      <c r="A1999" s="10">
        <v>39428</v>
      </c>
      <c r="B1999" s="11">
        <v>1487.57995605468</v>
      </c>
      <c r="C1999" s="11">
        <v>1511.9599609375</v>
      </c>
      <c r="D1999" s="11">
        <v>1486.58996582031</v>
      </c>
    </row>
    <row r="2000" spans="1:4" x14ac:dyDescent="0.25">
      <c r="A2000" s="10">
        <v>39429</v>
      </c>
      <c r="B2000" s="11">
        <v>1483.27001953125</v>
      </c>
      <c r="C2000" s="11">
        <v>1489.40002441406</v>
      </c>
      <c r="D2000" s="11">
        <v>1488.41003417968</v>
      </c>
    </row>
    <row r="2001" spans="1:4" x14ac:dyDescent="0.25">
      <c r="A2001" s="10">
        <v>39430</v>
      </c>
      <c r="B2001" s="11">
        <v>1486.18994140625</v>
      </c>
      <c r="C2001" s="11">
        <v>1486.67004394531</v>
      </c>
      <c r="D2001" s="11">
        <v>1467.94995117187</v>
      </c>
    </row>
    <row r="2002" spans="1:4" x14ac:dyDescent="0.25">
      <c r="A2002" s="10">
        <v>39433</v>
      </c>
      <c r="B2002" s="11">
        <v>1465.05004882812</v>
      </c>
      <c r="C2002" s="11">
        <v>1465.05004882812</v>
      </c>
      <c r="D2002" s="11">
        <v>1445.90002441406</v>
      </c>
    </row>
    <row r="2003" spans="1:4" x14ac:dyDescent="0.25">
      <c r="A2003" s="10">
        <v>39434</v>
      </c>
      <c r="B2003" s="11">
        <v>1445.92004394531</v>
      </c>
      <c r="C2003" s="11">
        <v>1460.16003417968</v>
      </c>
      <c r="D2003" s="11">
        <v>1454.97998046875</v>
      </c>
    </row>
    <row r="2004" spans="1:4" x14ac:dyDescent="0.25">
      <c r="A2004" s="10">
        <v>39435</v>
      </c>
      <c r="B2004" s="11">
        <v>1454.69995117187</v>
      </c>
      <c r="C2004" s="11">
        <v>1464.42004394531</v>
      </c>
      <c r="D2004" s="11">
        <v>1453</v>
      </c>
    </row>
    <row r="2005" spans="1:4" x14ac:dyDescent="0.25">
      <c r="A2005" s="10">
        <v>39436</v>
      </c>
      <c r="B2005" s="11">
        <v>1456.42004394531</v>
      </c>
      <c r="C2005" s="11">
        <v>1461.53002929687</v>
      </c>
      <c r="D2005" s="11">
        <v>1460.11999511718</v>
      </c>
    </row>
    <row r="2006" spans="1:4" x14ac:dyDescent="0.25">
      <c r="A2006" s="10">
        <v>39437</v>
      </c>
      <c r="B2006" s="11">
        <v>1463.18994140625</v>
      </c>
      <c r="C2006" s="11">
        <v>1485.40002441406</v>
      </c>
      <c r="D2006" s="11">
        <v>1484.4599609375</v>
      </c>
    </row>
    <row r="2007" spans="1:4" x14ac:dyDescent="0.25">
      <c r="A2007" s="10">
        <v>39440</v>
      </c>
      <c r="B2007" s="11">
        <v>1484.55004882812</v>
      </c>
      <c r="C2007" s="11">
        <v>1497.63000488281</v>
      </c>
      <c r="D2007" s="11">
        <v>1496.44995117187</v>
      </c>
    </row>
    <row r="2008" spans="1:4" x14ac:dyDescent="0.25">
      <c r="A2008" s="10">
        <v>39442</v>
      </c>
      <c r="B2008" s="11">
        <v>1495.11999511718</v>
      </c>
      <c r="C2008" s="11">
        <v>1498.84997558593</v>
      </c>
      <c r="D2008" s="11">
        <v>1497.66003417968</v>
      </c>
    </row>
    <row r="2009" spans="1:4" x14ac:dyDescent="0.25">
      <c r="A2009" s="10">
        <v>39443</v>
      </c>
      <c r="B2009" s="11">
        <v>1495.05004882812</v>
      </c>
      <c r="C2009" s="11">
        <v>1495.05004882812</v>
      </c>
      <c r="D2009" s="11">
        <v>1476.27001953125</v>
      </c>
    </row>
    <row r="2010" spans="1:4" x14ac:dyDescent="0.25">
      <c r="A2010" s="10">
        <v>39444</v>
      </c>
      <c r="B2010" s="11">
        <v>1479.82995605468</v>
      </c>
      <c r="C2010" s="11">
        <v>1488.01000976562</v>
      </c>
      <c r="D2010" s="11">
        <v>1478.48999023437</v>
      </c>
    </row>
    <row r="2011" spans="1:4" x14ac:dyDescent="0.25">
      <c r="A2011" s="10">
        <v>39447</v>
      </c>
      <c r="B2011" s="11">
        <v>1475.25</v>
      </c>
      <c r="C2011" s="11">
        <v>1475.82995605468</v>
      </c>
      <c r="D2011" s="11">
        <v>1468.35998535156</v>
      </c>
    </row>
    <row r="2012" spans="1:4" x14ac:dyDescent="0.25">
      <c r="A2012" s="10">
        <v>39449</v>
      </c>
      <c r="B2012" s="11">
        <v>1467.96997070312</v>
      </c>
      <c r="C2012" s="11">
        <v>1471.77001953125</v>
      </c>
      <c r="D2012" s="11">
        <v>1447.16003417968</v>
      </c>
    </row>
    <row r="2013" spans="1:4" x14ac:dyDescent="0.25">
      <c r="A2013" s="10">
        <v>39450</v>
      </c>
      <c r="B2013" s="11">
        <v>1447.55004882812</v>
      </c>
      <c r="C2013" s="11">
        <v>1456.80004882812</v>
      </c>
      <c r="D2013" s="11">
        <v>1447.16003417968</v>
      </c>
    </row>
    <row r="2014" spans="1:4" x14ac:dyDescent="0.25">
      <c r="A2014" s="10">
        <v>39451</v>
      </c>
      <c r="B2014" s="11">
        <v>1444.01000976562</v>
      </c>
      <c r="C2014" s="11">
        <v>1444.01000976562</v>
      </c>
      <c r="D2014" s="11">
        <v>1411.63000488281</v>
      </c>
    </row>
    <row r="2015" spans="1:4" x14ac:dyDescent="0.25">
      <c r="A2015" s="10">
        <v>39454</v>
      </c>
      <c r="B2015" s="11">
        <v>1414.06994628906</v>
      </c>
      <c r="C2015" s="11">
        <v>1423.86999511718</v>
      </c>
      <c r="D2015" s="11">
        <v>1416.18005371093</v>
      </c>
    </row>
    <row r="2016" spans="1:4" x14ac:dyDescent="0.25">
      <c r="A2016" s="10">
        <v>39455</v>
      </c>
      <c r="B2016" s="11">
        <v>1415.7099609375</v>
      </c>
      <c r="C2016" s="11">
        <v>1430.28002929687</v>
      </c>
      <c r="D2016" s="11">
        <v>1390.18994140625</v>
      </c>
    </row>
    <row r="2017" spans="1:4" x14ac:dyDescent="0.25">
      <c r="A2017" s="10">
        <v>39456</v>
      </c>
      <c r="B2017" s="11">
        <v>1390.25</v>
      </c>
      <c r="C2017" s="11">
        <v>1409.18994140625</v>
      </c>
      <c r="D2017" s="11">
        <v>1409.13000488281</v>
      </c>
    </row>
    <row r="2018" spans="1:4" x14ac:dyDescent="0.25">
      <c r="A2018" s="10">
        <v>39457</v>
      </c>
      <c r="B2018" s="11">
        <v>1406.78002929687</v>
      </c>
      <c r="C2018" s="11">
        <v>1429.08996582031</v>
      </c>
      <c r="D2018" s="11">
        <v>1420.32995605468</v>
      </c>
    </row>
    <row r="2019" spans="1:4" x14ac:dyDescent="0.25">
      <c r="A2019" s="10">
        <v>39458</v>
      </c>
      <c r="B2019" s="11">
        <v>1419.91003417968</v>
      </c>
      <c r="C2019" s="11">
        <v>1419.91003417968</v>
      </c>
      <c r="D2019" s="11">
        <v>1401.02001953125</v>
      </c>
    </row>
    <row r="2020" spans="1:4" x14ac:dyDescent="0.25">
      <c r="A2020" s="10">
        <v>39461</v>
      </c>
      <c r="B2020" s="11">
        <v>1402.91003417968</v>
      </c>
      <c r="C2020" s="11">
        <v>1417.89001464843</v>
      </c>
      <c r="D2020" s="11">
        <v>1416.25</v>
      </c>
    </row>
    <row r="2021" spans="1:4" x14ac:dyDescent="0.25">
      <c r="A2021" s="10">
        <v>39462</v>
      </c>
      <c r="B2021" s="11">
        <v>1411.88000488281</v>
      </c>
      <c r="C2021" s="11">
        <v>1411.88000488281</v>
      </c>
      <c r="D2021" s="11">
        <v>1380.94995117187</v>
      </c>
    </row>
    <row r="2022" spans="1:4" x14ac:dyDescent="0.25">
      <c r="A2022" s="10">
        <v>39463</v>
      </c>
      <c r="B2022" s="11">
        <v>1377.41003417968</v>
      </c>
      <c r="C2022" s="11">
        <v>1391.98999023437</v>
      </c>
      <c r="D2022" s="11">
        <v>1373.19995117187</v>
      </c>
    </row>
    <row r="2023" spans="1:4" x14ac:dyDescent="0.25">
      <c r="A2023" s="10">
        <v>39464</v>
      </c>
      <c r="B2023" s="11">
        <v>1374.7900390625</v>
      </c>
      <c r="C2023" s="11">
        <v>1377.71997070312</v>
      </c>
      <c r="D2023" s="11">
        <v>1333.25</v>
      </c>
    </row>
    <row r="2024" spans="1:4" x14ac:dyDescent="0.25">
      <c r="A2024" s="10">
        <v>39465</v>
      </c>
      <c r="B2024" s="11">
        <v>1333.90002441406</v>
      </c>
      <c r="C2024" s="11">
        <v>1350.28002929687</v>
      </c>
      <c r="D2024" s="11">
        <v>1325.18994140625</v>
      </c>
    </row>
    <row r="2025" spans="1:4" x14ac:dyDescent="0.25">
      <c r="A2025" s="10">
        <v>39469</v>
      </c>
      <c r="B2025" s="11">
        <v>1312.93994140625</v>
      </c>
      <c r="C2025" s="11">
        <v>1322.08996582031</v>
      </c>
      <c r="D2025" s="11">
        <v>1310.5</v>
      </c>
    </row>
    <row r="2026" spans="1:4" x14ac:dyDescent="0.25">
      <c r="A2026" s="10">
        <v>39470</v>
      </c>
      <c r="B2026" s="11">
        <v>1310.41003417968</v>
      </c>
      <c r="C2026" s="11">
        <v>1339.08996582031</v>
      </c>
      <c r="D2026" s="11">
        <v>1338.59997558593</v>
      </c>
    </row>
    <row r="2027" spans="1:4" x14ac:dyDescent="0.25">
      <c r="A2027" s="10">
        <v>39471</v>
      </c>
      <c r="B2027" s="11">
        <v>1340.13000488281</v>
      </c>
      <c r="C2027" s="11">
        <v>1355.15002441406</v>
      </c>
      <c r="D2027" s="11">
        <v>1352.06994628906</v>
      </c>
    </row>
    <row r="2028" spans="1:4" x14ac:dyDescent="0.25">
      <c r="A2028" s="10">
        <v>39472</v>
      </c>
      <c r="B2028" s="11">
        <v>1357.31994628906</v>
      </c>
      <c r="C2028" s="11">
        <v>1368.56005859375</v>
      </c>
      <c r="D2028" s="11">
        <v>1330.60998535156</v>
      </c>
    </row>
    <row r="2029" spans="1:4" x14ac:dyDescent="0.25">
      <c r="A2029" s="10">
        <v>39475</v>
      </c>
      <c r="B2029" s="11">
        <v>1330.69995117187</v>
      </c>
      <c r="C2029" s="11">
        <v>1353.96997070312</v>
      </c>
      <c r="D2029" s="11">
        <v>1353.9599609375</v>
      </c>
    </row>
    <row r="2030" spans="1:4" x14ac:dyDescent="0.25">
      <c r="A2030" s="10">
        <v>39476</v>
      </c>
      <c r="B2030" s="11">
        <v>1355.93994140625</v>
      </c>
      <c r="C2030" s="11">
        <v>1364.93005371093</v>
      </c>
      <c r="D2030" s="11">
        <v>1362.30004882812</v>
      </c>
    </row>
    <row r="2031" spans="1:4" x14ac:dyDescent="0.25">
      <c r="A2031" s="10">
        <v>39477</v>
      </c>
      <c r="B2031" s="11">
        <v>1362.21997070312</v>
      </c>
      <c r="C2031" s="11">
        <v>1385.85998535156</v>
      </c>
      <c r="D2031" s="11">
        <v>1355.81005859375</v>
      </c>
    </row>
    <row r="2032" spans="1:4" x14ac:dyDescent="0.25">
      <c r="A2032" s="10">
        <v>39478</v>
      </c>
      <c r="B2032" s="11">
        <v>1351.97998046875</v>
      </c>
      <c r="C2032" s="11">
        <v>1385.61999511718</v>
      </c>
      <c r="D2032" s="11">
        <v>1378.55004882812</v>
      </c>
    </row>
    <row r="2033" spans="1:4" x14ac:dyDescent="0.25">
      <c r="A2033" s="10">
        <v>39479</v>
      </c>
      <c r="B2033" s="11">
        <v>1378.59997558593</v>
      </c>
      <c r="C2033" s="11">
        <v>1396.02001953125</v>
      </c>
      <c r="D2033" s="11">
        <v>1395.42004394531</v>
      </c>
    </row>
    <row r="2034" spans="1:4" x14ac:dyDescent="0.25">
      <c r="A2034" s="10">
        <v>39482</v>
      </c>
      <c r="B2034" s="11">
        <v>1395.38000488281</v>
      </c>
      <c r="C2034" s="11">
        <v>1395.38000488281</v>
      </c>
      <c r="D2034" s="11">
        <v>1380.81994628906</v>
      </c>
    </row>
    <row r="2035" spans="1:4" x14ac:dyDescent="0.25">
      <c r="A2035" s="10">
        <v>39483</v>
      </c>
      <c r="B2035" s="11">
        <v>1380.28002929687</v>
      </c>
      <c r="C2035" s="11">
        <v>1380.28002929687</v>
      </c>
      <c r="D2035" s="11">
        <v>1336.64001464843</v>
      </c>
    </row>
    <row r="2036" spans="1:4" x14ac:dyDescent="0.25">
      <c r="A2036" s="10">
        <v>39484</v>
      </c>
      <c r="B2036" s="11">
        <v>1339.47998046875</v>
      </c>
      <c r="C2036" s="11">
        <v>1351.9599609375</v>
      </c>
      <c r="D2036" s="11">
        <v>1326.44995117187</v>
      </c>
    </row>
    <row r="2037" spans="1:4" x14ac:dyDescent="0.25">
      <c r="A2037" s="10">
        <v>39485</v>
      </c>
      <c r="B2037" s="11">
        <v>1324.01000976562</v>
      </c>
      <c r="C2037" s="11">
        <v>1347.16003417968</v>
      </c>
      <c r="D2037" s="11">
        <v>1336.91003417968</v>
      </c>
    </row>
    <row r="2038" spans="1:4" x14ac:dyDescent="0.25">
      <c r="A2038" s="10">
        <v>39486</v>
      </c>
      <c r="B2038" s="11">
        <v>1336.88000488281</v>
      </c>
      <c r="C2038" s="11">
        <v>1341.21997070312</v>
      </c>
      <c r="D2038" s="11">
        <v>1331.2900390625</v>
      </c>
    </row>
    <row r="2039" spans="1:4" x14ac:dyDescent="0.25">
      <c r="A2039" s="10">
        <v>39489</v>
      </c>
      <c r="B2039" s="11">
        <v>1331.92004394531</v>
      </c>
      <c r="C2039" s="11">
        <v>1341.40002441406</v>
      </c>
      <c r="D2039" s="11">
        <v>1339.13000488281</v>
      </c>
    </row>
    <row r="2040" spans="1:4" x14ac:dyDescent="0.25">
      <c r="A2040" s="10">
        <v>39490</v>
      </c>
      <c r="B2040" s="11">
        <v>1340.55004882812</v>
      </c>
      <c r="C2040" s="11">
        <v>1362.09997558593</v>
      </c>
      <c r="D2040" s="11">
        <v>1348.85998535156</v>
      </c>
    </row>
    <row r="2041" spans="1:4" x14ac:dyDescent="0.25">
      <c r="A2041" s="10">
        <v>39491</v>
      </c>
      <c r="B2041" s="11">
        <v>1353.11999511718</v>
      </c>
      <c r="C2041" s="11">
        <v>1369.22998046875</v>
      </c>
      <c r="D2041" s="11">
        <v>1367.2099609375</v>
      </c>
    </row>
    <row r="2042" spans="1:4" x14ac:dyDescent="0.25">
      <c r="A2042" s="10">
        <v>39492</v>
      </c>
      <c r="B2042" s="11">
        <v>1367.32995605468</v>
      </c>
      <c r="C2042" s="11">
        <v>1368.16003417968</v>
      </c>
      <c r="D2042" s="11">
        <v>1348.85998535156</v>
      </c>
    </row>
    <row r="2043" spans="1:4" x14ac:dyDescent="0.25">
      <c r="A2043" s="10">
        <v>39493</v>
      </c>
      <c r="B2043" s="11">
        <v>1347.52001953125</v>
      </c>
      <c r="C2043" s="11">
        <v>1350</v>
      </c>
      <c r="D2043" s="11">
        <v>1349.98999023437</v>
      </c>
    </row>
    <row r="2044" spans="1:4" x14ac:dyDescent="0.25">
      <c r="A2044" s="10">
        <v>39497</v>
      </c>
      <c r="B2044" s="11">
        <v>1355.85998535156</v>
      </c>
      <c r="C2044" s="11">
        <v>1367.28002929687</v>
      </c>
      <c r="D2044" s="11">
        <v>1348.78002929687</v>
      </c>
    </row>
    <row r="2045" spans="1:4" x14ac:dyDescent="0.25">
      <c r="A2045" s="10">
        <v>39498</v>
      </c>
      <c r="B2045" s="11">
        <v>1348.39001464843</v>
      </c>
      <c r="C2045" s="11">
        <v>1363.7099609375</v>
      </c>
      <c r="D2045" s="11">
        <v>1360.03002929687</v>
      </c>
    </row>
    <row r="2046" spans="1:4" x14ac:dyDescent="0.25">
      <c r="A2046" s="10">
        <v>39499</v>
      </c>
      <c r="B2046" s="11">
        <v>1362.2099609375</v>
      </c>
      <c r="C2046" s="11">
        <v>1367.93994140625</v>
      </c>
      <c r="D2046" s="11">
        <v>1342.53002929687</v>
      </c>
    </row>
    <row r="2047" spans="1:4" x14ac:dyDescent="0.25">
      <c r="A2047" s="10">
        <v>39500</v>
      </c>
      <c r="B2047" s="11">
        <v>1344.21997070312</v>
      </c>
      <c r="C2047" s="11">
        <v>1354.30004882812</v>
      </c>
      <c r="D2047" s="11">
        <v>1353.10998535156</v>
      </c>
    </row>
    <row r="2048" spans="1:4" x14ac:dyDescent="0.25">
      <c r="A2048" s="10">
        <v>39503</v>
      </c>
      <c r="B2048" s="11">
        <v>1352.75</v>
      </c>
      <c r="C2048" s="11">
        <v>1374.35998535156</v>
      </c>
      <c r="D2048" s="11">
        <v>1371.80004882812</v>
      </c>
    </row>
    <row r="2049" spans="1:4" x14ac:dyDescent="0.25">
      <c r="A2049" s="10">
        <v>39504</v>
      </c>
      <c r="B2049" s="11">
        <v>1371.76000976562</v>
      </c>
      <c r="C2049" s="11">
        <v>1387.33996582031</v>
      </c>
      <c r="D2049" s="11">
        <v>1381.2900390625</v>
      </c>
    </row>
    <row r="2050" spans="1:4" x14ac:dyDescent="0.25">
      <c r="A2050" s="10">
        <v>39505</v>
      </c>
      <c r="B2050" s="11">
        <v>1378.94995117187</v>
      </c>
      <c r="C2050" s="11">
        <v>1388.33996582031</v>
      </c>
      <c r="D2050" s="11">
        <v>1380.02001953125</v>
      </c>
    </row>
    <row r="2051" spans="1:4" x14ac:dyDescent="0.25">
      <c r="A2051" s="10">
        <v>39506</v>
      </c>
      <c r="B2051" s="11">
        <v>1378.16003417968</v>
      </c>
      <c r="C2051" s="11">
        <v>1378.16003417968</v>
      </c>
      <c r="D2051" s="11">
        <v>1367.68005371093</v>
      </c>
    </row>
    <row r="2052" spans="1:4" x14ac:dyDescent="0.25">
      <c r="A2052" s="10">
        <v>39507</v>
      </c>
      <c r="B2052" s="11">
        <v>1364.06994628906</v>
      </c>
      <c r="C2052" s="11">
        <v>1364.06994628906</v>
      </c>
      <c r="D2052" s="11">
        <v>1330.63000488281</v>
      </c>
    </row>
    <row r="2053" spans="1:4" x14ac:dyDescent="0.25">
      <c r="A2053" s="10">
        <v>39510</v>
      </c>
      <c r="B2053" s="11">
        <v>1330.44995117187</v>
      </c>
      <c r="C2053" s="11">
        <v>1335.13000488281</v>
      </c>
      <c r="D2053" s="11">
        <v>1331.33996582031</v>
      </c>
    </row>
    <row r="2054" spans="1:4" x14ac:dyDescent="0.25">
      <c r="A2054" s="10">
        <v>39511</v>
      </c>
      <c r="B2054" s="11">
        <v>1329.57995605468</v>
      </c>
      <c r="C2054" s="11">
        <v>1331.03002929687</v>
      </c>
      <c r="D2054" s="11">
        <v>1326.75</v>
      </c>
    </row>
    <row r="2055" spans="1:4" x14ac:dyDescent="0.25">
      <c r="A2055" s="10">
        <v>39512</v>
      </c>
      <c r="B2055" s="11">
        <v>1327.68994140625</v>
      </c>
      <c r="C2055" s="11">
        <v>1344.18994140625</v>
      </c>
      <c r="D2055" s="11">
        <v>1333.69995117187</v>
      </c>
    </row>
    <row r="2056" spans="1:4" x14ac:dyDescent="0.25">
      <c r="A2056" s="10">
        <v>39513</v>
      </c>
      <c r="B2056" s="11">
        <v>1332.19995117187</v>
      </c>
      <c r="C2056" s="11">
        <v>1332.19995117187</v>
      </c>
      <c r="D2056" s="11">
        <v>1304.33996582031</v>
      </c>
    </row>
    <row r="2057" spans="1:4" x14ac:dyDescent="0.25">
      <c r="A2057" s="10">
        <v>39514</v>
      </c>
      <c r="B2057" s="11">
        <v>1301.53002929687</v>
      </c>
      <c r="C2057" s="11">
        <v>1313.23999023437</v>
      </c>
      <c r="D2057" s="11">
        <v>1293.36999511718</v>
      </c>
    </row>
    <row r="2058" spans="1:4" x14ac:dyDescent="0.25">
      <c r="A2058" s="10">
        <v>39517</v>
      </c>
      <c r="B2058" s="11">
        <v>1293.16003417968</v>
      </c>
      <c r="C2058" s="11">
        <v>1295.01000976562</v>
      </c>
      <c r="D2058" s="11">
        <v>1273.36999511718</v>
      </c>
    </row>
    <row r="2059" spans="1:4" x14ac:dyDescent="0.25">
      <c r="A2059" s="10">
        <v>39518</v>
      </c>
      <c r="B2059" s="11">
        <v>1274.40002441406</v>
      </c>
      <c r="C2059" s="11">
        <v>1320.65002441406</v>
      </c>
      <c r="D2059" s="11">
        <v>1320.65002441406</v>
      </c>
    </row>
    <row r="2060" spans="1:4" x14ac:dyDescent="0.25">
      <c r="A2060" s="10">
        <v>39519</v>
      </c>
      <c r="B2060" s="11">
        <v>1321.13000488281</v>
      </c>
      <c r="C2060" s="11">
        <v>1333.26000976562</v>
      </c>
      <c r="D2060" s="11">
        <v>1308.77001953125</v>
      </c>
    </row>
    <row r="2061" spans="1:4" x14ac:dyDescent="0.25">
      <c r="A2061" s="10">
        <v>39520</v>
      </c>
      <c r="B2061" s="11">
        <v>1305.26000976562</v>
      </c>
      <c r="C2061" s="11">
        <v>1321.68005371093</v>
      </c>
      <c r="D2061" s="11">
        <v>1315.47998046875</v>
      </c>
    </row>
    <row r="2062" spans="1:4" x14ac:dyDescent="0.25">
      <c r="A2062" s="10">
        <v>39521</v>
      </c>
      <c r="B2062" s="11">
        <v>1316.05004882812</v>
      </c>
      <c r="C2062" s="11">
        <v>1321.46997070312</v>
      </c>
      <c r="D2062" s="11">
        <v>1288.14001464843</v>
      </c>
    </row>
    <row r="2063" spans="1:4" x14ac:dyDescent="0.25">
      <c r="A2063" s="10">
        <v>39524</v>
      </c>
      <c r="B2063" s="11">
        <v>1283.2099609375</v>
      </c>
      <c r="C2063" s="11">
        <v>1287.5</v>
      </c>
      <c r="D2063" s="11">
        <v>1276.59997558593</v>
      </c>
    </row>
    <row r="2064" spans="1:4" x14ac:dyDescent="0.25">
      <c r="A2064" s="10">
        <v>39525</v>
      </c>
      <c r="B2064" s="11">
        <v>1277.16003417968</v>
      </c>
      <c r="C2064" s="11">
        <v>1330.73999023437</v>
      </c>
      <c r="D2064" s="11">
        <v>1330.73999023437</v>
      </c>
    </row>
    <row r="2065" spans="1:4" x14ac:dyDescent="0.25">
      <c r="A2065" s="10">
        <v>39526</v>
      </c>
      <c r="B2065" s="11">
        <v>1330.96997070312</v>
      </c>
      <c r="C2065" s="11">
        <v>1341.51000976562</v>
      </c>
      <c r="D2065" s="11">
        <v>1298.42004394531</v>
      </c>
    </row>
    <row r="2066" spans="1:4" x14ac:dyDescent="0.25">
      <c r="A2066" s="10">
        <v>39527</v>
      </c>
      <c r="B2066" s="11">
        <v>1299.67004394531</v>
      </c>
      <c r="C2066" s="11">
        <v>1330.67004394531</v>
      </c>
      <c r="D2066" s="11">
        <v>1329.51000976562</v>
      </c>
    </row>
    <row r="2067" spans="1:4" x14ac:dyDescent="0.25">
      <c r="A2067" s="10">
        <v>39531</v>
      </c>
      <c r="B2067" s="11">
        <v>1330.2900390625</v>
      </c>
      <c r="C2067" s="11">
        <v>1359.68005371093</v>
      </c>
      <c r="D2067" s="11">
        <v>1349.88000488281</v>
      </c>
    </row>
    <row r="2068" spans="1:4" x14ac:dyDescent="0.25">
      <c r="A2068" s="10">
        <v>39532</v>
      </c>
      <c r="B2068" s="11">
        <v>1349.06994628906</v>
      </c>
      <c r="C2068" s="11">
        <v>1357.46997070312</v>
      </c>
      <c r="D2068" s="11">
        <v>1352.98999023437</v>
      </c>
    </row>
    <row r="2069" spans="1:4" x14ac:dyDescent="0.25">
      <c r="A2069" s="10">
        <v>39533</v>
      </c>
      <c r="B2069" s="11">
        <v>1352.44995117187</v>
      </c>
      <c r="C2069" s="11">
        <v>1352.44995117187</v>
      </c>
      <c r="D2069" s="11">
        <v>1341.13000488281</v>
      </c>
    </row>
    <row r="2070" spans="1:4" x14ac:dyDescent="0.25">
      <c r="A2070" s="10">
        <v>39534</v>
      </c>
      <c r="B2070" s="11">
        <v>1340.33996582031</v>
      </c>
      <c r="C2070" s="11">
        <v>1345.61999511718</v>
      </c>
      <c r="D2070" s="11">
        <v>1325.76000976562</v>
      </c>
    </row>
    <row r="2071" spans="1:4" x14ac:dyDescent="0.25">
      <c r="A2071" s="10">
        <v>39535</v>
      </c>
      <c r="B2071" s="11">
        <v>1327.02001953125</v>
      </c>
      <c r="C2071" s="11">
        <v>1334.86999511718</v>
      </c>
      <c r="D2071" s="11">
        <v>1315.21997070312</v>
      </c>
    </row>
    <row r="2072" spans="1:4" x14ac:dyDescent="0.25">
      <c r="A2072" s="10">
        <v>39538</v>
      </c>
      <c r="B2072" s="11">
        <v>1315.92004394531</v>
      </c>
      <c r="C2072" s="11">
        <v>1328.52001953125</v>
      </c>
      <c r="D2072" s="11">
        <v>1322.69995117187</v>
      </c>
    </row>
    <row r="2073" spans="1:4" x14ac:dyDescent="0.25">
      <c r="A2073" s="10">
        <v>39539</v>
      </c>
      <c r="B2073" s="11">
        <v>1326.41003417968</v>
      </c>
      <c r="C2073" s="11">
        <v>1370.18005371093</v>
      </c>
      <c r="D2073" s="11">
        <v>1370.18005371093</v>
      </c>
    </row>
    <row r="2074" spans="1:4" x14ac:dyDescent="0.25">
      <c r="A2074" s="10">
        <v>39540</v>
      </c>
      <c r="B2074" s="11">
        <v>1369.9599609375</v>
      </c>
      <c r="C2074" s="11">
        <v>1377.94995117187</v>
      </c>
      <c r="D2074" s="11">
        <v>1367.53002929687</v>
      </c>
    </row>
    <row r="2075" spans="1:4" x14ac:dyDescent="0.25">
      <c r="A2075" s="10">
        <v>39541</v>
      </c>
      <c r="B2075" s="11">
        <v>1365.68994140625</v>
      </c>
      <c r="C2075" s="11">
        <v>1375.66003417968</v>
      </c>
      <c r="D2075" s="11">
        <v>1369.31005859375</v>
      </c>
    </row>
    <row r="2076" spans="1:4" x14ac:dyDescent="0.25">
      <c r="A2076" s="10">
        <v>39542</v>
      </c>
      <c r="B2076" s="11">
        <v>1369.84997558593</v>
      </c>
      <c r="C2076" s="11">
        <v>1380.91003417968</v>
      </c>
      <c r="D2076" s="11">
        <v>1370.40002441406</v>
      </c>
    </row>
    <row r="2077" spans="1:4" x14ac:dyDescent="0.25">
      <c r="A2077" s="10">
        <v>39545</v>
      </c>
      <c r="B2077" s="11">
        <v>1373.68994140625</v>
      </c>
      <c r="C2077" s="11">
        <v>1386.73999023437</v>
      </c>
      <c r="D2077" s="11">
        <v>1372.5400390625</v>
      </c>
    </row>
    <row r="2078" spans="1:4" x14ac:dyDescent="0.25">
      <c r="A2078" s="10">
        <v>39546</v>
      </c>
      <c r="B2078" s="11">
        <v>1370.16003417968</v>
      </c>
      <c r="C2078" s="11">
        <v>1370.16003417968</v>
      </c>
      <c r="D2078" s="11">
        <v>1365.5400390625</v>
      </c>
    </row>
    <row r="2079" spans="1:4" x14ac:dyDescent="0.25">
      <c r="A2079" s="10">
        <v>39547</v>
      </c>
      <c r="B2079" s="11">
        <v>1365.5</v>
      </c>
      <c r="C2079" s="11">
        <v>1368.39001464843</v>
      </c>
      <c r="D2079" s="11">
        <v>1354.48999023437</v>
      </c>
    </row>
    <row r="2080" spans="1:4" x14ac:dyDescent="0.25">
      <c r="A2080" s="10">
        <v>39548</v>
      </c>
      <c r="B2080" s="11">
        <v>1355.36999511718</v>
      </c>
      <c r="C2080" s="11">
        <v>1367.23999023437</v>
      </c>
      <c r="D2080" s="11">
        <v>1360.55004882812</v>
      </c>
    </row>
    <row r="2081" spans="1:4" x14ac:dyDescent="0.25">
      <c r="A2081" s="10">
        <v>39549</v>
      </c>
      <c r="B2081" s="11">
        <v>1357.97998046875</v>
      </c>
      <c r="C2081" s="11">
        <v>1357.97998046875</v>
      </c>
      <c r="D2081" s="11">
        <v>1332.82995605468</v>
      </c>
    </row>
    <row r="2082" spans="1:4" x14ac:dyDescent="0.25">
      <c r="A2082" s="10">
        <v>39552</v>
      </c>
      <c r="B2082" s="11">
        <v>1332.19995117187</v>
      </c>
      <c r="C2082" s="11">
        <v>1335.64001464843</v>
      </c>
      <c r="D2082" s="11">
        <v>1328.31994628906</v>
      </c>
    </row>
    <row r="2083" spans="1:4" x14ac:dyDescent="0.25">
      <c r="A2083" s="10">
        <v>39553</v>
      </c>
      <c r="B2083" s="11">
        <v>1331.71997070312</v>
      </c>
      <c r="C2083" s="11">
        <v>1337.71997070312</v>
      </c>
      <c r="D2083" s="11">
        <v>1334.43005371093</v>
      </c>
    </row>
    <row r="2084" spans="1:4" x14ac:dyDescent="0.25">
      <c r="A2084" s="10">
        <v>39554</v>
      </c>
      <c r="B2084" s="11">
        <v>1337.02001953125</v>
      </c>
      <c r="C2084" s="11">
        <v>1365.48999023437</v>
      </c>
      <c r="D2084" s="11">
        <v>1364.7099609375</v>
      </c>
    </row>
    <row r="2085" spans="1:4" x14ac:dyDescent="0.25">
      <c r="A2085" s="10">
        <v>39555</v>
      </c>
      <c r="B2085" s="11">
        <v>1363.36999511718</v>
      </c>
      <c r="C2085" s="11">
        <v>1368.59997558593</v>
      </c>
      <c r="D2085" s="11">
        <v>1365.56005859375</v>
      </c>
    </row>
    <row r="2086" spans="1:4" x14ac:dyDescent="0.25">
      <c r="A2086" s="10">
        <v>39556</v>
      </c>
      <c r="B2086" s="11">
        <v>1369</v>
      </c>
      <c r="C2086" s="11">
        <v>1395.90002441406</v>
      </c>
      <c r="D2086" s="11">
        <v>1390.32995605468</v>
      </c>
    </row>
    <row r="2087" spans="1:4" x14ac:dyDescent="0.25">
      <c r="A2087" s="10">
        <v>39559</v>
      </c>
      <c r="B2087" s="11">
        <v>1387.71997070312</v>
      </c>
      <c r="C2087" s="11">
        <v>1390.22998046875</v>
      </c>
      <c r="D2087" s="11">
        <v>1388.17004394531</v>
      </c>
    </row>
    <row r="2088" spans="1:4" x14ac:dyDescent="0.25">
      <c r="A2088" s="10">
        <v>39560</v>
      </c>
      <c r="B2088" s="11">
        <v>1386.43005371093</v>
      </c>
      <c r="C2088" s="11">
        <v>1386.43005371093</v>
      </c>
      <c r="D2088" s="11">
        <v>1375.93994140625</v>
      </c>
    </row>
    <row r="2089" spans="1:4" x14ac:dyDescent="0.25">
      <c r="A2089" s="10">
        <v>39561</v>
      </c>
      <c r="B2089" s="11">
        <v>1378.40002441406</v>
      </c>
      <c r="C2089" s="11">
        <v>1387.86999511718</v>
      </c>
      <c r="D2089" s="11">
        <v>1379.93005371093</v>
      </c>
    </row>
    <row r="2090" spans="1:4" x14ac:dyDescent="0.25">
      <c r="A2090" s="10">
        <v>39562</v>
      </c>
      <c r="B2090" s="11">
        <v>1380.52001953125</v>
      </c>
      <c r="C2090" s="11">
        <v>1397.71997070312</v>
      </c>
      <c r="D2090" s="11">
        <v>1388.81994628906</v>
      </c>
    </row>
    <row r="2091" spans="1:4" x14ac:dyDescent="0.25">
      <c r="A2091" s="10">
        <v>39563</v>
      </c>
      <c r="B2091" s="11">
        <v>1387.88000488281</v>
      </c>
      <c r="C2091" s="11">
        <v>1399.10998535156</v>
      </c>
      <c r="D2091" s="11">
        <v>1397.83996582031</v>
      </c>
    </row>
    <row r="2092" spans="1:4" x14ac:dyDescent="0.25">
      <c r="A2092" s="10">
        <v>39566</v>
      </c>
      <c r="B2092" s="11">
        <v>1397.9599609375</v>
      </c>
      <c r="C2092" s="11">
        <v>1402.90002441406</v>
      </c>
      <c r="D2092" s="11">
        <v>1396.36999511718</v>
      </c>
    </row>
    <row r="2093" spans="1:4" x14ac:dyDescent="0.25">
      <c r="A2093" s="10">
        <v>39567</v>
      </c>
      <c r="B2093" s="11">
        <v>1395.60998535156</v>
      </c>
      <c r="C2093" s="11">
        <v>1397</v>
      </c>
      <c r="D2093" s="11">
        <v>1390.93994140625</v>
      </c>
    </row>
    <row r="2094" spans="1:4" x14ac:dyDescent="0.25">
      <c r="A2094" s="10">
        <v>39568</v>
      </c>
      <c r="B2094" s="11">
        <v>1391.21997070312</v>
      </c>
      <c r="C2094" s="11">
        <v>1404.56994628906</v>
      </c>
      <c r="D2094" s="11">
        <v>1385.58996582031</v>
      </c>
    </row>
    <row r="2095" spans="1:4" x14ac:dyDescent="0.25">
      <c r="A2095" s="10">
        <v>39569</v>
      </c>
      <c r="B2095" s="11">
        <v>1385.96997070312</v>
      </c>
      <c r="C2095" s="11">
        <v>1410.06994628906</v>
      </c>
      <c r="D2095" s="11">
        <v>1409.33996582031</v>
      </c>
    </row>
    <row r="2096" spans="1:4" x14ac:dyDescent="0.25">
      <c r="A2096" s="10">
        <v>39570</v>
      </c>
      <c r="B2096" s="11">
        <v>1409.16003417968</v>
      </c>
      <c r="C2096" s="11">
        <v>1422.71997070312</v>
      </c>
      <c r="D2096" s="11">
        <v>1413.90002441406</v>
      </c>
    </row>
    <row r="2097" spans="1:4" x14ac:dyDescent="0.25">
      <c r="A2097" s="10">
        <v>39573</v>
      </c>
      <c r="B2097" s="11">
        <v>1415.33996582031</v>
      </c>
      <c r="C2097" s="11">
        <v>1415.33996582031</v>
      </c>
      <c r="D2097" s="11">
        <v>1407.48999023437</v>
      </c>
    </row>
    <row r="2098" spans="1:4" x14ac:dyDescent="0.25">
      <c r="A2098" s="10">
        <v>39574</v>
      </c>
      <c r="B2098" s="11">
        <v>1405.59997558593</v>
      </c>
      <c r="C2098" s="11">
        <v>1421.56994628906</v>
      </c>
      <c r="D2098" s="11">
        <v>1418.26000976562</v>
      </c>
    </row>
    <row r="2099" spans="1:4" x14ac:dyDescent="0.25">
      <c r="A2099" s="10">
        <v>39575</v>
      </c>
      <c r="B2099" s="11">
        <v>1417.48999023437</v>
      </c>
      <c r="C2099" s="11">
        <v>1419.5400390625</v>
      </c>
      <c r="D2099" s="11">
        <v>1392.56994628906</v>
      </c>
    </row>
    <row r="2100" spans="1:4" x14ac:dyDescent="0.25">
      <c r="A2100" s="10">
        <v>39576</v>
      </c>
      <c r="B2100" s="11">
        <v>1394.2900390625</v>
      </c>
      <c r="C2100" s="11">
        <v>1402.34997558593</v>
      </c>
      <c r="D2100" s="11">
        <v>1397.68005371093</v>
      </c>
    </row>
    <row r="2101" spans="1:4" x14ac:dyDescent="0.25">
      <c r="A2101" s="10">
        <v>39577</v>
      </c>
      <c r="B2101" s="11">
        <v>1394.90002441406</v>
      </c>
      <c r="C2101" s="11">
        <v>1394.90002441406</v>
      </c>
      <c r="D2101" s="11">
        <v>1388.28002929687</v>
      </c>
    </row>
    <row r="2102" spans="1:4" x14ac:dyDescent="0.25">
      <c r="A2102" s="10">
        <v>39580</v>
      </c>
      <c r="B2102" s="11">
        <v>1389.40002441406</v>
      </c>
      <c r="C2102" s="11">
        <v>1404.06005859375</v>
      </c>
      <c r="D2102" s="11">
        <v>1403.57995605468</v>
      </c>
    </row>
    <row r="2103" spans="1:4" x14ac:dyDescent="0.25">
      <c r="A2103" s="10">
        <v>39581</v>
      </c>
      <c r="B2103" s="11">
        <v>1404.40002441406</v>
      </c>
      <c r="C2103" s="11">
        <v>1406.30004882812</v>
      </c>
      <c r="D2103" s="11">
        <v>1403.0400390625</v>
      </c>
    </row>
    <row r="2104" spans="1:4" x14ac:dyDescent="0.25">
      <c r="A2104" s="10">
        <v>39582</v>
      </c>
      <c r="B2104" s="11">
        <v>1405.65002441406</v>
      </c>
      <c r="C2104" s="11">
        <v>1420.18994140625</v>
      </c>
      <c r="D2104" s="11">
        <v>1408.66003417968</v>
      </c>
    </row>
    <row r="2105" spans="1:4" x14ac:dyDescent="0.25">
      <c r="A2105" s="10">
        <v>39583</v>
      </c>
      <c r="B2105" s="11">
        <v>1408.35998535156</v>
      </c>
      <c r="C2105" s="11">
        <v>1424.40002441406</v>
      </c>
      <c r="D2105" s="11">
        <v>1423.56994628906</v>
      </c>
    </row>
    <row r="2106" spans="1:4" x14ac:dyDescent="0.25">
      <c r="A2106" s="10">
        <v>39584</v>
      </c>
      <c r="B2106" s="11">
        <v>1423.89001464843</v>
      </c>
      <c r="C2106" s="11">
        <v>1425.81994628906</v>
      </c>
      <c r="D2106" s="11">
        <v>1425.34997558593</v>
      </c>
    </row>
    <row r="2107" spans="1:4" x14ac:dyDescent="0.25">
      <c r="A2107" s="10">
        <v>39587</v>
      </c>
      <c r="B2107" s="11">
        <v>1425.28002929687</v>
      </c>
      <c r="C2107" s="11">
        <v>1440.23999023437</v>
      </c>
      <c r="D2107" s="11">
        <v>1426.63000488281</v>
      </c>
    </row>
    <row r="2108" spans="1:4" x14ac:dyDescent="0.25">
      <c r="A2108" s="10">
        <v>39588</v>
      </c>
      <c r="B2108" s="11">
        <v>1424.48999023437</v>
      </c>
      <c r="C2108" s="11">
        <v>1424.48999023437</v>
      </c>
      <c r="D2108" s="11">
        <v>1413.40002441406</v>
      </c>
    </row>
    <row r="2109" spans="1:4" x14ac:dyDescent="0.25">
      <c r="A2109" s="10">
        <v>39589</v>
      </c>
      <c r="B2109" s="11">
        <v>1414.06005859375</v>
      </c>
      <c r="C2109" s="11">
        <v>1419.11999511718</v>
      </c>
      <c r="D2109" s="11">
        <v>1390.7099609375</v>
      </c>
    </row>
    <row r="2110" spans="1:4" x14ac:dyDescent="0.25">
      <c r="A2110" s="10">
        <v>39590</v>
      </c>
      <c r="B2110" s="11">
        <v>1390.82995605468</v>
      </c>
      <c r="C2110" s="11">
        <v>1399.06994628906</v>
      </c>
      <c r="D2110" s="11">
        <v>1394.34997558593</v>
      </c>
    </row>
    <row r="2111" spans="1:4" x14ac:dyDescent="0.25">
      <c r="A2111" s="10">
        <v>39591</v>
      </c>
      <c r="B2111" s="11">
        <v>1392.19995117187</v>
      </c>
      <c r="C2111" s="11">
        <v>1392.19995117187</v>
      </c>
      <c r="D2111" s="11">
        <v>1375.93005371093</v>
      </c>
    </row>
    <row r="2112" spans="1:4" x14ac:dyDescent="0.25">
      <c r="A2112" s="10">
        <v>39595</v>
      </c>
      <c r="B2112" s="11">
        <v>1375.96997070312</v>
      </c>
      <c r="C2112" s="11">
        <v>1387.40002441406</v>
      </c>
      <c r="D2112" s="11">
        <v>1385.34997558593</v>
      </c>
    </row>
    <row r="2113" spans="1:4" x14ac:dyDescent="0.25">
      <c r="A2113" s="10">
        <v>39596</v>
      </c>
      <c r="B2113" s="11">
        <v>1386.5400390625</v>
      </c>
      <c r="C2113" s="11">
        <v>1391.25</v>
      </c>
      <c r="D2113" s="11">
        <v>1390.83996582031</v>
      </c>
    </row>
    <row r="2114" spans="1:4" x14ac:dyDescent="0.25">
      <c r="A2114" s="10">
        <v>39597</v>
      </c>
      <c r="B2114" s="11">
        <v>1390.5</v>
      </c>
      <c r="C2114" s="11">
        <v>1406.31994628906</v>
      </c>
      <c r="D2114" s="11">
        <v>1398.26000976562</v>
      </c>
    </row>
    <row r="2115" spans="1:4" x14ac:dyDescent="0.25">
      <c r="A2115" s="10">
        <v>39598</v>
      </c>
      <c r="B2115" s="11">
        <v>1398.35998535156</v>
      </c>
      <c r="C2115" s="11">
        <v>1404.4599609375</v>
      </c>
      <c r="D2115" s="11">
        <v>1400.38000488281</v>
      </c>
    </row>
    <row r="2116" spans="1:4" x14ac:dyDescent="0.25">
      <c r="A2116" s="10">
        <v>39601</v>
      </c>
      <c r="B2116" s="11">
        <v>1399.61999511718</v>
      </c>
      <c r="C2116" s="11">
        <v>1399.61999511718</v>
      </c>
      <c r="D2116" s="11">
        <v>1385.67004394531</v>
      </c>
    </row>
    <row r="2117" spans="1:4" x14ac:dyDescent="0.25">
      <c r="A2117" s="10">
        <v>39602</v>
      </c>
      <c r="B2117" s="11">
        <v>1386.42004394531</v>
      </c>
      <c r="C2117" s="11">
        <v>1393.11999511718</v>
      </c>
      <c r="D2117" s="11">
        <v>1377.65002441406</v>
      </c>
    </row>
    <row r="2118" spans="1:4" x14ac:dyDescent="0.25">
      <c r="A2118" s="10">
        <v>39603</v>
      </c>
      <c r="B2118" s="11">
        <v>1376.26000976562</v>
      </c>
      <c r="C2118" s="11">
        <v>1388.18005371093</v>
      </c>
      <c r="D2118" s="11">
        <v>1377.19995117187</v>
      </c>
    </row>
    <row r="2119" spans="1:4" x14ac:dyDescent="0.25">
      <c r="A2119" s="10">
        <v>39604</v>
      </c>
      <c r="B2119" s="11">
        <v>1377.47998046875</v>
      </c>
      <c r="C2119" s="11">
        <v>1404.05004882812</v>
      </c>
      <c r="D2119" s="11">
        <v>1404.05004882812</v>
      </c>
    </row>
    <row r="2120" spans="1:4" x14ac:dyDescent="0.25">
      <c r="A2120" s="10">
        <v>39605</v>
      </c>
      <c r="B2120" s="11">
        <v>1400.06005859375</v>
      </c>
      <c r="C2120" s="11">
        <v>1400.06005859375</v>
      </c>
      <c r="D2120" s="11">
        <v>1360.68005371093</v>
      </c>
    </row>
    <row r="2121" spans="1:4" x14ac:dyDescent="0.25">
      <c r="A2121" s="10">
        <v>39608</v>
      </c>
      <c r="B2121" s="11">
        <v>1360.82995605468</v>
      </c>
      <c r="C2121" s="11">
        <v>1370.63000488281</v>
      </c>
      <c r="D2121" s="11">
        <v>1361.76000976562</v>
      </c>
    </row>
    <row r="2122" spans="1:4" x14ac:dyDescent="0.25">
      <c r="A2122" s="10">
        <v>39609</v>
      </c>
      <c r="B2122" s="11">
        <v>1358.97998046875</v>
      </c>
      <c r="C2122" s="11">
        <v>1366.83996582031</v>
      </c>
      <c r="D2122" s="11">
        <v>1358.43994140625</v>
      </c>
    </row>
    <row r="2123" spans="1:4" x14ac:dyDescent="0.25">
      <c r="A2123" s="10">
        <v>39610</v>
      </c>
      <c r="B2123" s="11">
        <v>1357.08996582031</v>
      </c>
      <c r="C2123" s="11">
        <v>1357.08996582031</v>
      </c>
      <c r="D2123" s="11">
        <v>1335.48999023437</v>
      </c>
    </row>
    <row r="2124" spans="1:4" x14ac:dyDescent="0.25">
      <c r="A2124" s="10">
        <v>39611</v>
      </c>
      <c r="B2124" s="11">
        <v>1335.78002929687</v>
      </c>
      <c r="C2124" s="11">
        <v>1353.03002929687</v>
      </c>
      <c r="D2124" s="11">
        <v>1339.86999511718</v>
      </c>
    </row>
    <row r="2125" spans="1:4" x14ac:dyDescent="0.25">
      <c r="A2125" s="10">
        <v>39612</v>
      </c>
      <c r="B2125" s="11">
        <v>1341.81005859375</v>
      </c>
      <c r="C2125" s="11">
        <v>1360.03002929687</v>
      </c>
      <c r="D2125" s="11">
        <v>1360.03002929687</v>
      </c>
    </row>
    <row r="2126" spans="1:4" x14ac:dyDescent="0.25">
      <c r="A2126" s="10">
        <v>39615</v>
      </c>
      <c r="B2126" s="11">
        <v>1358.84997558593</v>
      </c>
      <c r="C2126" s="11">
        <v>1364.69995117187</v>
      </c>
      <c r="D2126" s="11">
        <v>1360.14001464843</v>
      </c>
    </row>
    <row r="2127" spans="1:4" x14ac:dyDescent="0.25">
      <c r="A2127" s="10">
        <v>39616</v>
      </c>
      <c r="B2127" s="11">
        <v>1360.7099609375</v>
      </c>
      <c r="C2127" s="11">
        <v>1366.58996582031</v>
      </c>
      <c r="D2127" s="11">
        <v>1350.93005371093</v>
      </c>
    </row>
    <row r="2128" spans="1:4" x14ac:dyDescent="0.25">
      <c r="A2128" s="10">
        <v>39617</v>
      </c>
      <c r="B2128" s="11">
        <v>1349.58996582031</v>
      </c>
      <c r="C2128" s="11">
        <v>1349.58996582031</v>
      </c>
      <c r="D2128" s="11">
        <v>1337.81005859375</v>
      </c>
    </row>
    <row r="2129" spans="1:4" x14ac:dyDescent="0.25">
      <c r="A2129" s="10">
        <v>39618</v>
      </c>
      <c r="B2129" s="11">
        <v>1336.89001464843</v>
      </c>
      <c r="C2129" s="11">
        <v>1347.66003417968</v>
      </c>
      <c r="D2129" s="11">
        <v>1342.82995605468</v>
      </c>
    </row>
    <row r="2130" spans="1:4" x14ac:dyDescent="0.25">
      <c r="A2130" s="10">
        <v>39619</v>
      </c>
      <c r="B2130" s="11">
        <v>1341.02001953125</v>
      </c>
      <c r="C2130" s="11">
        <v>1341.02001953125</v>
      </c>
      <c r="D2130" s="11">
        <v>1317.93005371093</v>
      </c>
    </row>
    <row r="2131" spans="1:4" x14ac:dyDescent="0.25">
      <c r="A2131" s="10">
        <v>39622</v>
      </c>
      <c r="B2131" s="11">
        <v>1319.77001953125</v>
      </c>
      <c r="C2131" s="11">
        <v>1323.78002929687</v>
      </c>
      <c r="D2131" s="11">
        <v>1318</v>
      </c>
    </row>
    <row r="2132" spans="1:4" x14ac:dyDescent="0.25">
      <c r="A2132" s="10">
        <v>39623</v>
      </c>
      <c r="B2132" s="11">
        <v>1317.22998046875</v>
      </c>
      <c r="C2132" s="11">
        <v>1326.02001953125</v>
      </c>
      <c r="D2132" s="11">
        <v>1314.2900390625</v>
      </c>
    </row>
    <row r="2133" spans="1:4" x14ac:dyDescent="0.25">
      <c r="A2133" s="10">
        <v>39624</v>
      </c>
      <c r="B2133" s="11">
        <v>1314.5400390625</v>
      </c>
      <c r="C2133" s="11">
        <v>1335.63000488281</v>
      </c>
      <c r="D2133" s="11">
        <v>1321.96997070312</v>
      </c>
    </row>
    <row r="2134" spans="1:4" x14ac:dyDescent="0.25">
      <c r="A2134" s="10">
        <v>39625</v>
      </c>
      <c r="B2134" s="11">
        <v>1316.2900390625</v>
      </c>
      <c r="C2134" s="11">
        <v>1316.2900390625</v>
      </c>
      <c r="D2134" s="11">
        <v>1283.15002441406</v>
      </c>
    </row>
    <row r="2135" spans="1:4" x14ac:dyDescent="0.25">
      <c r="A2135" s="10">
        <v>39626</v>
      </c>
      <c r="B2135" s="11">
        <v>1283.59997558593</v>
      </c>
      <c r="C2135" s="11">
        <v>1289.44995117187</v>
      </c>
      <c r="D2135" s="11">
        <v>1278.38000488281</v>
      </c>
    </row>
    <row r="2136" spans="1:4" x14ac:dyDescent="0.25">
      <c r="A2136" s="10">
        <v>39629</v>
      </c>
      <c r="B2136" s="11">
        <v>1278.06005859375</v>
      </c>
      <c r="C2136" s="11">
        <v>1290.31005859375</v>
      </c>
      <c r="D2136" s="11">
        <v>1280</v>
      </c>
    </row>
    <row r="2137" spans="1:4" x14ac:dyDescent="0.25">
      <c r="A2137" s="10">
        <v>39630</v>
      </c>
      <c r="B2137" s="11">
        <v>1276.68994140625</v>
      </c>
      <c r="C2137" s="11">
        <v>1285.31005859375</v>
      </c>
      <c r="D2137" s="11">
        <v>1284.91003417968</v>
      </c>
    </row>
    <row r="2138" spans="1:4" x14ac:dyDescent="0.25">
      <c r="A2138" s="10">
        <v>39631</v>
      </c>
      <c r="B2138" s="11">
        <v>1285.81994628906</v>
      </c>
      <c r="C2138" s="11">
        <v>1292.17004394531</v>
      </c>
      <c r="D2138" s="11">
        <v>1261.52001953125</v>
      </c>
    </row>
    <row r="2139" spans="1:4" x14ac:dyDescent="0.25">
      <c r="A2139" s="10">
        <v>39632</v>
      </c>
      <c r="B2139" s="11">
        <v>1262.9599609375</v>
      </c>
      <c r="C2139" s="11">
        <v>1271.47998046875</v>
      </c>
      <c r="D2139" s="11">
        <v>1262.90002441406</v>
      </c>
    </row>
    <row r="2140" spans="1:4" x14ac:dyDescent="0.25">
      <c r="A2140" s="10">
        <v>39636</v>
      </c>
      <c r="B2140" s="11">
        <v>1262.90002441406</v>
      </c>
      <c r="C2140" s="11">
        <v>1273.94995117187</v>
      </c>
      <c r="D2140" s="11">
        <v>1252.31005859375</v>
      </c>
    </row>
    <row r="2141" spans="1:4" x14ac:dyDescent="0.25">
      <c r="A2141" s="10">
        <v>39637</v>
      </c>
      <c r="B2141" s="11">
        <v>1251.83996582031</v>
      </c>
      <c r="C2141" s="11">
        <v>1274.17004394531</v>
      </c>
      <c r="D2141" s="11">
        <v>1273.69995117187</v>
      </c>
    </row>
    <row r="2142" spans="1:4" x14ac:dyDescent="0.25">
      <c r="A2142" s="10">
        <v>39638</v>
      </c>
      <c r="B2142" s="11">
        <v>1273.38000488281</v>
      </c>
      <c r="C2142" s="11">
        <v>1277.35998535156</v>
      </c>
      <c r="D2142" s="11">
        <v>1244.68994140625</v>
      </c>
    </row>
    <row r="2143" spans="1:4" x14ac:dyDescent="0.25">
      <c r="A2143" s="10">
        <v>39639</v>
      </c>
      <c r="B2143" s="11">
        <v>1245.25</v>
      </c>
      <c r="C2143" s="11">
        <v>1257.65002441406</v>
      </c>
      <c r="D2143" s="11">
        <v>1253.39001464843</v>
      </c>
    </row>
    <row r="2144" spans="1:4" x14ac:dyDescent="0.25">
      <c r="A2144" s="10">
        <v>39640</v>
      </c>
      <c r="B2144" s="11">
        <v>1248.66003417968</v>
      </c>
      <c r="C2144" s="11">
        <v>1257.27001953125</v>
      </c>
      <c r="D2144" s="11">
        <v>1239.48999023437</v>
      </c>
    </row>
    <row r="2145" spans="1:4" x14ac:dyDescent="0.25">
      <c r="A2145" s="10">
        <v>39643</v>
      </c>
      <c r="B2145" s="11">
        <v>1241.60998535156</v>
      </c>
      <c r="C2145" s="11">
        <v>1253.5</v>
      </c>
      <c r="D2145" s="11">
        <v>1228.30004882812</v>
      </c>
    </row>
    <row r="2146" spans="1:4" x14ac:dyDescent="0.25">
      <c r="A2146" s="10">
        <v>39644</v>
      </c>
      <c r="B2146" s="11">
        <v>1226.82995605468</v>
      </c>
      <c r="C2146" s="11">
        <v>1234.34997558593</v>
      </c>
      <c r="D2146" s="11">
        <v>1214.91003417968</v>
      </c>
    </row>
    <row r="2147" spans="1:4" x14ac:dyDescent="0.25">
      <c r="A2147" s="10">
        <v>39645</v>
      </c>
      <c r="B2147" s="11">
        <v>1214.65002441406</v>
      </c>
      <c r="C2147" s="11">
        <v>1245.52001953125</v>
      </c>
      <c r="D2147" s="11">
        <v>1245.35998535156</v>
      </c>
    </row>
    <row r="2148" spans="1:4" x14ac:dyDescent="0.25">
      <c r="A2148" s="10">
        <v>39646</v>
      </c>
      <c r="B2148" s="11">
        <v>1246.31005859375</v>
      </c>
      <c r="C2148" s="11">
        <v>1262.31005859375</v>
      </c>
      <c r="D2148" s="11">
        <v>1260.31994628906</v>
      </c>
    </row>
    <row r="2149" spans="1:4" x14ac:dyDescent="0.25">
      <c r="A2149" s="10">
        <v>39647</v>
      </c>
      <c r="B2149" s="11">
        <v>1258.21997070312</v>
      </c>
      <c r="C2149" s="11">
        <v>1262.22998046875</v>
      </c>
      <c r="D2149" s="11">
        <v>1260.68005371093</v>
      </c>
    </row>
    <row r="2150" spans="1:4" x14ac:dyDescent="0.25">
      <c r="A2150" s="10">
        <v>39650</v>
      </c>
      <c r="B2150" s="11">
        <v>1261.81994628906</v>
      </c>
      <c r="C2150" s="11">
        <v>1267.73999023437</v>
      </c>
      <c r="D2150" s="11">
        <v>1260</v>
      </c>
    </row>
    <row r="2151" spans="1:4" x14ac:dyDescent="0.25">
      <c r="A2151" s="10">
        <v>39651</v>
      </c>
      <c r="B2151" s="11">
        <v>1257.07995605468</v>
      </c>
      <c r="C2151" s="11">
        <v>1277.42004394531</v>
      </c>
      <c r="D2151" s="11">
        <v>1277</v>
      </c>
    </row>
    <row r="2152" spans="1:4" x14ac:dyDescent="0.25">
      <c r="A2152" s="10">
        <v>39652</v>
      </c>
      <c r="B2152" s="11">
        <v>1278.86999511718</v>
      </c>
      <c r="C2152" s="11">
        <v>1291.17004394531</v>
      </c>
      <c r="D2152" s="11">
        <v>1282.18994140625</v>
      </c>
    </row>
    <row r="2153" spans="1:4" x14ac:dyDescent="0.25">
      <c r="A2153" s="10">
        <v>39653</v>
      </c>
      <c r="B2153" s="11">
        <v>1283.21997070312</v>
      </c>
      <c r="C2153" s="11">
        <v>1283.21997070312</v>
      </c>
      <c r="D2153" s="11">
        <v>1252.5400390625</v>
      </c>
    </row>
    <row r="2154" spans="1:4" x14ac:dyDescent="0.25">
      <c r="A2154" s="10">
        <v>39654</v>
      </c>
      <c r="B2154" s="11">
        <v>1253.51000976562</v>
      </c>
      <c r="C2154" s="11">
        <v>1263.22998046875</v>
      </c>
      <c r="D2154" s="11">
        <v>1257.76000976562</v>
      </c>
    </row>
    <row r="2155" spans="1:4" x14ac:dyDescent="0.25">
      <c r="A2155" s="10">
        <v>39657</v>
      </c>
      <c r="B2155" s="11">
        <v>1257.76000976562</v>
      </c>
      <c r="C2155" s="11">
        <v>1260.08996582031</v>
      </c>
      <c r="D2155" s="11">
        <v>1234.36999511718</v>
      </c>
    </row>
    <row r="2156" spans="1:4" x14ac:dyDescent="0.25">
      <c r="A2156" s="10">
        <v>39658</v>
      </c>
      <c r="B2156" s="11">
        <v>1236.38000488281</v>
      </c>
      <c r="C2156" s="11">
        <v>1263.19995117187</v>
      </c>
      <c r="D2156" s="11">
        <v>1263.19995117187</v>
      </c>
    </row>
    <row r="2157" spans="1:4" x14ac:dyDescent="0.25">
      <c r="A2157" s="10">
        <v>39659</v>
      </c>
      <c r="B2157" s="11">
        <v>1264.52001953125</v>
      </c>
      <c r="C2157" s="11">
        <v>1284.32995605468</v>
      </c>
      <c r="D2157" s="11">
        <v>1284.26000976562</v>
      </c>
    </row>
    <row r="2158" spans="1:4" x14ac:dyDescent="0.25">
      <c r="A2158" s="10">
        <v>39660</v>
      </c>
      <c r="B2158" s="11">
        <v>1281.36999511718</v>
      </c>
      <c r="C2158" s="11">
        <v>1284.93005371093</v>
      </c>
      <c r="D2158" s="11">
        <v>1267.38000488281</v>
      </c>
    </row>
    <row r="2159" spans="1:4" x14ac:dyDescent="0.25">
      <c r="A2159" s="10">
        <v>39661</v>
      </c>
      <c r="B2159" s="11">
        <v>1269.42004394531</v>
      </c>
      <c r="C2159" s="11">
        <v>1270.52001953125</v>
      </c>
      <c r="D2159" s="11">
        <v>1260.31005859375</v>
      </c>
    </row>
    <row r="2160" spans="1:4" x14ac:dyDescent="0.25">
      <c r="A2160" s="10">
        <v>39664</v>
      </c>
      <c r="B2160" s="11">
        <v>1253.27001953125</v>
      </c>
      <c r="C2160" s="11">
        <v>1260.48999023437</v>
      </c>
      <c r="D2160" s="11">
        <v>1249.01000976562</v>
      </c>
    </row>
    <row r="2161" spans="1:4" x14ac:dyDescent="0.25">
      <c r="A2161" s="10">
        <v>39665</v>
      </c>
      <c r="B2161" s="11">
        <v>1254.86999511718</v>
      </c>
      <c r="C2161" s="11">
        <v>1284.88000488281</v>
      </c>
      <c r="D2161" s="11">
        <v>1284.88000488281</v>
      </c>
    </row>
    <row r="2162" spans="1:4" x14ac:dyDescent="0.25">
      <c r="A2162" s="10">
        <v>39666</v>
      </c>
      <c r="B2162" s="11">
        <v>1283.98999023437</v>
      </c>
      <c r="C2162" s="11">
        <v>1291.67004394531</v>
      </c>
      <c r="D2162" s="11">
        <v>1289.18994140625</v>
      </c>
    </row>
    <row r="2163" spans="1:4" x14ac:dyDescent="0.25">
      <c r="A2163" s="10">
        <v>39667</v>
      </c>
      <c r="B2163" s="11">
        <v>1286.51000976562</v>
      </c>
      <c r="C2163" s="11">
        <v>1286.51000976562</v>
      </c>
      <c r="D2163" s="11">
        <v>1266.06994628906</v>
      </c>
    </row>
    <row r="2164" spans="1:4" x14ac:dyDescent="0.25">
      <c r="A2164" s="10">
        <v>39668</v>
      </c>
      <c r="B2164" s="11">
        <v>1266.2900390625</v>
      </c>
      <c r="C2164" s="11">
        <v>1297.84997558593</v>
      </c>
      <c r="D2164" s="11">
        <v>1296.31994628906</v>
      </c>
    </row>
    <row r="2165" spans="1:4" x14ac:dyDescent="0.25">
      <c r="A2165" s="10">
        <v>39671</v>
      </c>
      <c r="B2165" s="11">
        <v>1294.42004394531</v>
      </c>
      <c r="C2165" s="11">
        <v>1313.15002441406</v>
      </c>
      <c r="D2165" s="11">
        <v>1305.31994628906</v>
      </c>
    </row>
    <row r="2166" spans="1:4" x14ac:dyDescent="0.25">
      <c r="A2166" s="10">
        <v>39672</v>
      </c>
      <c r="B2166" s="11">
        <v>1304.7900390625</v>
      </c>
      <c r="C2166" s="11">
        <v>1304.7900390625</v>
      </c>
      <c r="D2166" s="11">
        <v>1289.58996582031</v>
      </c>
    </row>
    <row r="2167" spans="1:4" x14ac:dyDescent="0.25">
      <c r="A2167" s="10">
        <v>39673</v>
      </c>
      <c r="B2167" s="11">
        <v>1288.64001464843</v>
      </c>
      <c r="C2167" s="11">
        <v>1294.03002929687</v>
      </c>
      <c r="D2167" s="11">
        <v>1285.82995605468</v>
      </c>
    </row>
    <row r="2168" spans="1:4" x14ac:dyDescent="0.25">
      <c r="A2168" s="10">
        <v>39674</v>
      </c>
      <c r="B2168" s="11">
        <v>1282.10998535156</v>
      </c>
      <c r="C2168" s="11">
        <v>1300.10998535156</v>
      </c>
      <c r="D2168" s="11">
        <v>1292.93005371093</v>
      </c>
    </row>
    <row r="2169" spans="1:4" x14ac:dyDescent="0.25">
      <c r="A2169" s="10">
        <v>39675</v>
      </c>
      <c r="B2169" s="11">
        <v>1293.84997558593</v>
      </c>
      <c r="C2169" s="11">
        <v>1302.05004882812</v>
      </c>
      <c r="D2169" s="11">
        <v>1298.19995117187</v>
      </c>
    </row>
    <row r="2170" spans="1:4" x14ac:dyDescent="0.25">
      <c r="A2170" s="10">
        <v>39678</v>
      </c>
      <c r="B2170" s="11">
        <v>1298.14001464843</v>
      </c>
      <c r="C2170" s="11">
        <v>1300.21997070312</v>
      </c>
      <c r="D2170" s="11">
        <v>1278.59997558593</v>
      </c>
    </row>
    <row r="2171" spans="1:4" x14ac:dyDescent="0.25">
      <c r="A2171" s="10">
        <v>39679</v>
      </c>
      <c r="B2171" s="11">
        <v>1276.65002441406</v>
      </c>
      <c r="C2171" s="11">
        <v>1276.65002441406</v>
      </c>
      <c r="D2171" s="11">
        <v>1266.68994140625</v>
      </c>
    </row>
    <row r="2172" spans="1:4" x14ac:dyDescent="0.25">
      <c r="A2172" s="10">
        <v>39680</v>
      </c>
      <c r="B2172" s="11">
        <v>1267.33996582031</v>
      </c>
      <c r="C2172" s="11">
        <v>1276.01000976562</v>
      </c>
      <c r="D2172" s="11">
        <v>1274.5400390625</v>
      </c>
    </row>
    <row r="2173" spans="1:4" x14ac:dyDescent="0.25">
      <c r="A2173" s="10">
        <v>39681</v>
      </c>
      <c r="B2173" s="11">
        <v>1271.06994628906</v>
      </c>
      <c r="C2173" s="11">
        <v>1281.40002441406</v>
      </c>
      <c r="D2173" s="11">
        <v>1277.71997070312</v>
      </c>
    </row>
    <row r="2174" spans="1:4" x14ac:dyDescent="0.25">
      <c r="A2174" s="10">
        <v>39682</v>
      </c>
      <c r="B2174" s="11">
        <v>1277.58996582031</v>
      </c>
      <c r="C2174" s="11">
        <v>1293.08996582031</v>
      </c>
      <c r="D2174" s="11">
        <v>1292.19995117187</v>
      </c>
    </row>
    <row r="2175" spans="1:4" x14ac:dyDescent="0.25">
      <c r="A2175" s="10">
        <v>39685</v>
      </c>
      <c r="B2175" s="11">
        <v>1290.46997070312</v>
      </c>
      <c r="C2175" s="11">
        <v>1290.46997070312</v>
      </c>
      <c r="D2175" s="11">
        <v>1266.83996582031</v>
      </c>
    </row>
    <row r="2176" spans="1:4" x14ac:dyDescent="0.25">
      <c r="A2176" s="10">
        <v>39686</v>
      </c>
      <c r="B2176" s="11">
        <v>1267.03002929687</v>
      </c>
      <c r="C2176" s="11">
        <v>1275.65002441406</v>
      </c>
      <c r="D2176" s="11">
        <v>1271.51000976562</v>
      </c>
    </row>
    <row r="2177" spans="1:4" x14ac:dyDescent="0.25">
      <c r="A2177" s="10">
        <v>39687</v>
      </c>
      <c r="B2177" s="11">
        <v>1271.2900390625</v>
      </c>
      <c r="C2177" s="11">
        <v>1285.05004882812</v>
      </c>
      <c r="D2177" s="11">
        <v>1281.66003417968</v>
      </c>
    </row>
    <row r="2178" spans="1:4" x14ac:dyDescent="0.25">
      <c r="A2178" s="10">
        <v>39688</v>
      </c>
      <c r="B2178" s="11">
        <v>1283.7900390625</v>
      </c>
      <c r="C2178" s="11">
        <v>1300.68005371093</v>
      </c>
      <c r="D2178" s="11">
        <v>1300.68005371093</v>
      </c>
    </row>
    <row r="2179" spans="1:4" x14ac:dyDescent="0.25">
      <c r="A2179" s="10">
        <v>39689</v>
      </c>
      <c r="B2179" s="11">
        <v>1296.48999023437</v>
      </c>
      <c r="C2179" s="11">
        <v>1297.58996582031</v>
      </c>
      <c r="D2179" s="11">
        <v>1282.82995605468</v>
      </c>
    </row>
    <row r="2180" spans="1:4" x14ac:dyDescent="0.25">
      <c r="A2180" s="10">
        <v>39693</v>
      </c>
      <c r="B2180" s="11">
        <v>1287.82995605468</v>
      </c>
      <c r="C2180" s="11">
        <v>1303.0400390625</v>
      </c>
      <c r="D2180" s="11">
        <v>1277.57995605468</v>
      </c>
    </row>
    <row r="2181" spans="1:4" x14ac:dyDescent="0.25">
      <c r="A2181" s="10">
        <v>39694</v>
      </c>
      <c r="B2181" s="11">
        <v>1276.60998535156</v>
      </c>
      <c r="C2181" s="11">
        <v>1280.59997558593</v>
      </c>
      <c r="D2181" s="11">
        <v>1274.97998046875</v>
      </c>
    </row>
    <row r="2182" spans="1:4" x14ac:dyDescent="0.25">
      <c r="A2182" s="10">
        <v>39695</v>
      </c>
      <c r="B2182" s="11">
        <v>1271.80004882812</v>
      </c>
      <c r="C2182" s="11">
        <v>1271.80004882812</v>
      </c>
      <c r="D2182" s="11">
        <v>1236.82995605468</v>
      </c>
    </row>
    <row r="2183" spans="1:4" x14ac:dyDescent="0.25">
      <c r="A2183" s="10">
        <v>39696</v>
      </c>
      <c r="B2183" s="11">
        <v>1233.2099609375</v>
      </c>
      <c r="C2183" s="11">
        <v>1244.93994140625</v>
      </c>
      <c r="D2183" s="11">
        <v>1242.31005859375</v>
      </c>
    </row>
    <row r="2184" spans="1:4" x14ac:dyDescent="0.25">
      <c r="A2184" s="10">
        <v>39699</v>
      </c>
      <c r="B2184" s="11">
        <v>1249.5</v>
      </c>
      <c r="C2184" s="11">
        <v>1274.42004394531</v>
      </c>
      <c r="D2184" s="11">
        <v>1267.7900390625</v>
      </c>
    </row>
    <row r="2185" spans="1:4" x14ac:dyDescent="0.25">
      <c r="A2185" s="10">
        <v>39700</v>
      </c>
      <c r="B2185" s="11">
        <v>1267.97998046875</v>
      </c>
      <c r="C2185" s="11">
        <v>1268.66003417968</v>
      </c>
      <c r="D2185" s="11">
        <v>1224.51000976562</v>
      </c>
    </row>
    <row r="2186" spans="1:4" x14ac:dyDescent="0.25">
      <c r="A2186" s="10">
        <v>39701</v>
      </c>
      <c r="B2186" s="11">
        <v>1227.5</v>
      </c>
      <c r="C2186" s="11">
        <v>1243.90002441406</v>
      </c>
      <c r="D2186" s="11">
        <v>1232.0400390625</v>
      </c>
    </row>
    <row r="2187" spans="1:4" x14ac:dyDescent="0.25">
      <c r="A2187" s="10">
        <v>39702</v>
      </c>
      <c r="B2187" s="11">
        <v>1229.0400390625</v>
      </c>
      <c r="C2187" s="11">
        <v>1249.97998046875</v>
      </c>
      <c r="D2187" s="11">
        <v>1249.05004882812</v>
      </c>
    </row>
    <row r="2188" spans="1:4" x14ac:dyDescent="0.25">
      <c r="A2188" s="10">
        <v>39703</v>
      </c>
      <c r="B2188" s="11">
        <v>1245.88000488281</v>
      </c>
      <c r="C2188" s="11">
        <v>1255.08996582031</v>
      </c>
      <c r="D2188" s="11">
        <v>1251.69995117187</v>
      </c>
    </row>
    <row r="2189" spans="1:4" x14ac:dyDescent="0.25">
      <c r="A2189" s="10">
        <v>39706</v>
      </c>
      <c r="B2189" s="11">
        <v>1250.92004394531</v>
      </c>
      <c r="C2189" s="11">
        <v>1250.92004394531</v>
      </c>
      <c r="D2189" s="11">
        <v>1192.69995117187</v>
      </c>
    </row>
    <row r="2190" spans="1:4" x14ac:dyDescent="0.25">
      <c r="A2190" s="10">
        <v>39707</v>
      </c>
      <c r="B2190" s="11">
        <v>1188.31005859375</v>
      </c>
      <c r="C2190" s="11">
        <v>1214.83996582031</v>
      </c>
      <c r="D2190" s="11">
        <v>1213.59997558593</v>
      </c>
    </row>
    <row r="2191" spans="1:4" x14ac:dyDescent="0.25">
      <c r="A2191" s="10">
        <v>39708</v>
      </c>
      <c r="B2191" s="11">
        <v>1210.33996582031</v>
      </c>
      <c r="C2191" s="11">
        <v>1210.33996582031</v>
      </c>
      <c r="D2191" s="11">
        <v>1156.39001464843</v>
      </c>
    </row>
    <row r="2192" spans="1:4" x14ac:dyDescent="0.25">
      <c r="A2192" s="10">
        <v>39709</v>
      </c>
      <c r="B2192" s="11">
        <v>1157.07995605468</v>
      </c>
      <c r="C2192" s="11">
        <v>1211.14001464843</v>
      </c>
      <c r="D2192" s="11">
        <v>1206.51000976562</v>
      </c>
    </row>
    <row r="2193" spans="1:4" x14ac:dyDescent="0.25">
      <c r="A2193" s="10">
        <v>39710</v>
      </c>
      <c r="B2193" s="11">
        <v>1213.10998535156</v>
      </c>
      <c r="C2193" s="11">
        <v>1265.11999511718</v>
      </c>
      <c r="D2193" s="11">
        <v>1255.07995605468</v>
      </c>
    </row>
    <row r="2194" spans="1:4" x14ac:dyDescent="0.25">
      <c r="A2194" s="10">
        <v>39713</v>
      </c>
      <c r="B2194" s="11">
        <v>1255.36999511718</v>
      </c>
      <c r="C2194" s="11">
        <v>1255.36999511718</v>
      </c>
      <c r="D2194" s="11">
        <v>1207.08996582031</v>
      </c>
    </row>
    <row r="2195" spans="1:4" x14ac:dyDescent="0.25">
      <c r="A2195" s="10">
        <v>39714</v>
      </c>
      <c r="B2195" s="11">
        <v>1207.60998535156</v>
      </c>
      <c r="C2195" s="11">
        <v>1221.15002441406</v>
      </c>
      <c r="D2195" s="11">
        <v>1188.21997070312</v>
      </c>
    </row>
    <row r="2196" spans="1:4" x14ac:dyDescent="0.25">
      <c r="A2196" s="10">
        <v>39715</v>
      </c>
      <c r="B2196" s="11">
        <v>1188.7900390625</v>
      </c>
      <c r="C2196" s="11">
        <v>1197.41003417968</v>
      </c>
      <c r="D2196" s="11">
        <v>1185.86999511718</v>
      </c>
    </row>
    <row r="2197" spans="1:4" x14ac:dyDescent="0.25">
      <c r="A2197" s="10">
        <v>39716</v>
      </c>
      <c r="B2197" s="11">
        <v>1187.86999511718</v>
      </c>
      <c r="C2197" s="11">
        <v>1220.03002929687</v>
      </c>
      <c r="D2197" s="11">
        <v>1209.18005371093</v>
      </c>
    </row>
    <row r="2198" spans="1:4" x14ac:dyDescent="0.25">
      <c r="A2198" s="10">
        <v>39717</v>
      </c>
      <c r="B2198" s="11">
        <v>1204.46997070312</v>
      </c>
      <c r="C2198" s="11">
        <v>1215.77001953125</v>
      </c>
      <c r="D2198" s="11">
        <v>1213.27001953125</v>
      </c>
    </row>
    <row r="2199" spans="1:4" x14ac:dyDescent="0.25">
      <c r="A2199" s="10">
        <v>39720</v>
      </c>
      <c r="B2199" s="11">
        <v>1209.06994628906</v>
      </c>
      <c r="C2199" s="11">
        <v>1209.06994628906</v>
      </c>
      <c r="D2199" s="11">
        <v>1106.42004394531</v>
      </c>
    </row>
    <row r="2200" spans="1:4" x14ac:dyDescent="0.25">
      <c r="A2200" s="10">
        <v>39721</v>
      </c>
      <c r="B2200" s="11">
        <v>1113.78002929687</v>
      </c>
      <c r="C2200" s="11">
        <v>1168.03002929687</v>
      </c>
      <c r="D2200" s="11">
        <v>1166.35998535156</v>
      </c>
    </row>
    <row r="2201" spans="1:4" x14ac:dyDescent="0.25">
      <c r="A2201" s="10">
        <v>39722</v>
      </c>
      <c r="B2201" s="11">
        <v>1164.17004394531</v>
      </c>
      <c r="C2201" s="11">
        <v>1167.03002929687</v>
      </c>
      <c r="D2201" s="11">
        <v>1161.06005859375</v>
      </c>
    </row>
    <row r="2202" spans="1:4" x14ac:dyDescent="0.25">
      <c r="A2202" s="10">
        <v>39723</v>
      </c>
      <c r="B2202" s="11">
        <v>1160.64001464843</v>
      </c>
      <c r="C2202" s="11">
        <v>1160.64001464843</v>
      </c>
      <c r="D2202" s="11">
        <v>1114.28002929687</v>
      </c>
    </row>
    <row r="2203" spans="1:4" x14ac:dyDescent="0.25">
      <c r="A2203" s="10">
        <v>39724</v>
      </c>
      <c r="B2203" s="11">
        <v>1115.16003417968</v>
      </c>
      <c r="C2203" s="11">
        <v>1153.81994628906</v>
      </c>
      <c r="D2203" s="11">
        <v>1099.22998046875</v>
      </c>
    </row>
    <row r="2204" spans="1:4" x14ac:dyDescent="0.25">
      <c r="A2204" s="10">
        <v>39727</v>
      </c>
      <c r="B2204" s="11">
        <v>1097.56005859375</v>
      </c>
      <c r="C2204" s="11">
        <v>1097.56005859375</v>
      </c>
      <c r="D2204" s="11">
        <v>1056.89001464843</v>
      </c>
    </row>
    <row r="2205" spans="1:4" x14ac:dyDescent="0.25">
      <c r="A2205" s="10">
        <v>39728</v>
      </c>
      <c r="B2205" s="11">
        <v>1057.59997558593</v>
      </c>
      <c r="C2205" s="11">
        <v>1072.91003417968</v>
      </c>
      <c r="D2205" s="11">
        <v>996.22998046875</v>
      </c>
    </row>
    <row r="2206" spans="1:4" x14ac:dyDescent="0.25">
      <c r="A2206" s="10">
        <v>39729</v>
      </c>
      <c r="B2206" s="11">
        <v>988.90997314453102</v>
      </c>
      <c r="C2206" s="11">
        <v>1021.05999755859</v>
      </c>
      <c r="D2206" s="11">
        <v>984.94000244140602</v>
      </c>
    </row>
    <row r="2207" spans="1:4" x14ac:dyDescent="0.25">
      <c r="A2207" s="10">
        <v>39730</v>
      </c>
      <c r="B2207" s="11">
        <v>988.41998291015602</v>
      </c>
      <c r="C2207" s="11">
        <v>1005.25</v>
      </c>
      <c r="D2207" s="11">
        <v>909.91998291015602</v>
      </c>
    </row>
    <row r="2208" spans="1:4" x14ac:dyDescent="0.25">
      <c r="A2208" s="10">
        <v>39731</v>
      </c>
      <c r="B2208" s="11">
        <v>902.30999755859295</v>
      </c>
      <c r="C2208" s="11">
        <v>936.35998535156205</v>
      </c>
      <c r="D2208" s="11">
        <v>899.219970703125</v>
      </c>
    </row>
    <row r="2209" spans="1:4" x14ac:dyDescent="0.25">
      <c r="A2209" s="10">
        <v>39734</v>
      </c>
      <c r="B2209" s="11">
        <v>912.75</v>
      </c>
      <c r="C2209" s="11">
        <v>1006.92999267578</v>
      </c>
      <c r="D2209" s="11">
        <v>1003.34997558593</v>
      </c>
    </row>
    <row r="2210" spans="1:4" x14ac:dyDescent="0.25">
      <c r="A2210" s="10">
        <v>39735</v>
      </c>
      <c r="B2210" s="11">
        <v>1009.96997070312</v>
      </c>
      <c r="C2210" s="11">
        <v>1044.31005859375</v>
      </c>
      <c r="D2210" s="11">
        <v>998.010009765625</v>
      </c>
    </row>
    <row r="2211" spans="1:4" x14ac:dyDescent="0.25">
      <c r="A2211" s="10">
        <v>39736</v>
      </c>
      <c r="B2211" s="11">
        <v>994.59997558593705</v>
      </c>
      <c r="C2211" s="11">
        <v>994.59997558593705</v>
      </c>
      <c r="D2211" s="11">
        <v>907.84002685546795</v>
      </c>
    </row>
    <row r="2212" spans="1:4" x14ac:dyDescent="0.25">
      <c r="A2212" s="10">
        <v>39737</v>
      </c>
      <c r="B2212" s="11">
        <v>909.530029296875</v>
      </c>
      <c r="C2212" s="11">
        <v>947.71002197265602</v>
      </c>
      <c r="D2212" s="11">
        <v>946.42999267578102</v>
      </c>
    </row>
    <row r="2213" spans="1:4" x14ac:dyDescent="0.25">
      <c r="A2213" s="10">
        <v>39738</v>
      </c>
      <c r="B2213" s="11">
        <v>942.28997802734295</v>
      </c>
      <c r="C2213" s="11">
        <v>984.64001464843705</v>
      </c>
      <c r="D2213" s="11">
        <v>940.54998779296795</v>
      </c>
    </row>
    <row r="2214" spans="1:4" x14ac:dyDescent="0.25">
      <c r="A2214" s="10">
        <v>39741</v>
      </c>
      <c r="B2214" s="11">
        <v>943.510009765625</v>
      </c>
      <c r="C2214" s="11">
        <v>985.40002441406205</v>
      </c>
      <c r="D2214" s="11">
        <v>985.40002441406205</v>
      </c>
    </row>
    <row r="2215" spans="1:4" x14ac:dyDescent="0.25">
      <c r="A2215" s="10">
        <v>39742</v>
      </c>
      <c r="B2215" s="11">
        <v>980.40002441406205</v>
      </c>
      <c r="C2215" s="11">
        <v>985.44000244140602</v>
      </c>
      <c r="D2215" s="11">
        <v>955.04998779296795</v>
      </c>
    </row>
    <row r="2216" spans="1:4" x14ac:dyDescent="0.25">
      <c r="A2216" s="10">
        <v>39743</v>
      </c>
      <c r="B2216" s="11">
        <v>951.66998291015602</v>
      </c>
      <c r="C2216" s="11">
        <v>951.66998291015602</v>
      </c>
      <c r="D2216" s="11">
        <v>896.780029296875</v>
      </c>
    </row>
    <row r="2217" spans="1:4" x14ac:dyDescent="0.25">
      <c r="A2217" s="10">
        <v>39744</v>
      </c>
      <c r="B2217" s="11">
        <v>899.08001708984295</v>
      </c>
      <c r="C2217" s="11">
        <v>922.83001708984295</v>
      </c>
      <c r="D2217" s="11">
        <v>908.10998535156205</v>
      </c>
    </row>
    <row r="2218" spans="1:4" x14ac:dyDescent="0.25">
      <c r="A2218" s="10">
        <v>39745</v>
      </c>
      <c r="B2218" s="11">
        <v>895.219970703125</v>
      </c>
      <c r="C2218" s="11">
        <v>896.29998779296795</v>
      </c>
      <c r="D2218" s="11">
        <v>876.77001953125</v>
      </c>
    </row>
    <row r="2219" spans="1:4" x14ac:dyDescent="0.25">
      <c r="A2219" s="10">
        <v>39748</v>
      </c>
      <c r="B2219" s="11">
        <v>874.280029296875</v>
      </c>
      <c r="C2219" s="11">
        <v>893.780029296875</v>
      </c>
      <c r="D2219" s="11">
        <v>848.91998291015602</v>
      </c>
    </row>
    <row r="2220" spans="1:4" x14ac:dyDescent="0.25">
      <c r="A2220" s="10">
        <v>39749</v>
      </c>
      <c r="B2220" s="11">
        <v>848.91998291015602</v>
      </c>
      <c r="C2220" s="11">
        <v>940.510009765625</v>
      </c>
      <c r="D2220" s="11">
        <v>940.510009765625</v>
      </c>
    </row>
    <row r="2221" spans="1:4" x14ac:dyDescent="0.25">
      <c r="A2221" s="10">
        <v>39750</v>
      </c>
      <c r="B2221" s="11">
        <v>939.510009765625</v>
      </c>
      <c r="C2221" s="11">
        <v>969.969970703125</v>
      </c>
      <c r="D2221" s="11">
        <v>930.09002685546795</v>
      </c>
    </row>
    <row r="2222" spans="1:4" x14ac:dyDescent="0.25">
      <c r="A2222" s="10">
        <v>39751</v>
      </c>
      <c r="B2222" s="11">
        <v>939.38000488281205</v>
      </c>
      <c r="C2222" s="11">
        <v>963.22998046875</v>
      </c>
      <c r="D2222" s="11">
        <v>954.09002685546795</v>
      </c>
    </row>
    <row r="2223" spans="1:4" x14ac:dyDescent="0.25">
      <c r="A2223" s="10">
        <v>39752</v>
      </c>
      <c r="B2223" s="11">
        <v>953.10998535156205</v>
      </c>
      <c r="C2223" s="11">
        <v>984.38000488281205</v>
      </c>
      <c r="D2223" s="11">
        <v>968.75</v>
      </c>
    </row>
    <row r="2224" spans="1:4" x14ac:dyDescent="0.25">
      <c r="A2224" s="10">
        <v>39755</v>
      </c>
      <c r="B2224" s="11">
        <v>968.66998291015602</v>
      </c>
      <c r="C2224" s="11">
        <v>975.57000732421795</v>
      </c>
      <c r="D2224" s="11">
        <v>966.29998779296795</v>
      </c>
    </row>
    <row r="2225" spans="1:4" x14ac:dyDescent="0.25">
      <c r="A2225" s="10">
        <v>39756</v>
      </c>
      <c r="B2225" s="11">
        <v>971.30999755859295</v>
      </c>
      <c r="C2225" s="11">
        <v>1007.51000976562</v>
      </c>
      <c r="D2225" s="11">
        <v>1005.75</v>
      </c>
    </row>
    <row r="2226" spans="1:4" x14ac:dyDescent="0.25">
      <c r="A2226" s="10">
        <v>39757</v>
      </c>
      <c r="B2226" s="11">
        <v>1001.84002685546</v>
      </c>
      <c r="C2226" s="11">
        <v>1001.84002685546</v>
      </c>
      <c r="D2226" s="11">
        <v>952.77001953125</v>
      </c>
    </row>
    <row r="2227" spans="1:4" x14ac:dyDescent="0.25">
      <c r="A2227" s="10">
        <v>39758</v>
      </c>
      <c r="B2227" s="11">
        <v>952.40002441406205</v>
      </c>
      <c r="C2227" s="11">
        <v>952.40002441406205</v>
      </c>
      <c r="D2227" s="11">
        <v>904.88000488281205</v>
      </c>
    </row>
    <row r="2228" spans="1:4" x14ac:dyDescent="0.25">
      <c r="A2228" s="10">
        <v>39759</v>
      </c>
      <c r="B2228" s="11">
        <v>907.44000244140602</v>
      </c>
      <c r="C2228" s="11">
        <v>931.46002197265602</v>
      </c>
      <c r="D2228" s="11">
        <v>930.989990234375</v>
      </c>
    </row>
    <row r="2229" spans="1:4" x14ac:dyDescent="0.25">
      <c r="A2229" s="10">
        <v>39762</v>
      </c>
      <c r="B2229" s="11">
        <v>936.75</v>
      </c>
      <c r="C2229" s="11">
        <v>951.95001220703102</v>
      </c>
      <c r="D2229" s="11">
        <v>919.21002197265602</v>
      </c>
    </row>
    <row r="2230" spans="1:4" x14ac:dyDescent="0.25">
      <c r="A2230" s="10">
        <v>39763</v>
      </c>
      <c r="B2230" s="11">
        <v>917.15002441406205</v>
      </c>
      <c r="C2230" s="11">
        <v>917.15002441406205</v>
      </c>
      <c r="D2230" s="11">
        <v>898.95001220703102</v>
      </c>
    </row>
    <row r="2231" spans="1:4" x14ac:dyDescent="0.25">
      <c r="A2231" s="10">
        <v>39764</v>
      </c>
      <c r="B2231" s="11">
        <v>893.39001464843705</v>
      </c>
      <c r="C2231" s="11">
        <v>893.39001464843705</v>
      </c>
      <c r="D2231" s="11">
        <v>852.29998779296795</v>
      </c>
    </row>
    <row r="2232" spans="1:4" x14ac:dyDescent="0.25">
      <c r="A2232" s="10">
        <v>39765</v>
      </c>
      <c r="B2232" s="11">
        <v>853.13000488281205</v>
      </c>
      <c r="C2232" s="11">
        <v>913.010009765625</v>
      </c>
      <c r="D2232" s="11">
        <v>911.28997802734295</v>
      </c>
    </row>
    <row r="2233" spans="1:4" x14ac:dyDescent="0.25">
      <c r="A2233" s="10">
        <v>39766</v>
      </c>
      <c r="B2233" s="11">
        <v>904.35998535156205</v>
      </c>
      <c r="C2233" s="11">
        <v>916.88000488281205</v>
      </c>
      <c r="D2233" s="11">
        <v>873.28997802734295</v>
      </c>
    </row>
    <row r="2234" spans="1:4" x14ac:dyDescent="0.25">
      <c r="A2234" s="10">
        <v>39769</v>
      </c>
      <c r="B2234" s="11">
        <v>873.22998046875</v>
      </c>
      <c r="C2234" s="11">
        <v>882.28997802734295</v>
      </c>
      <c r="D2234" s="11">
        <v>850.75</v>
      </c>
    </row>
    <row r="2235" spans="1:4" x14ac:dyDescent="0.25">
      <c r="A2235" s="10">
        <v>39770</v>
      </c>
      <c r="B2235" s="11">
        <v>852.34002685546795</v>
      </c>
      <c r="C2235" s="11">
        <v>865.90002441406205</v>
      </c>
      <c r="D2235" s="11">
        <v>859.11999511718705</v>
      </c>
    </row>
    <row r="2236" spans="1:4" x14ac:dyDescent="0.25">
      <c r="A2236" s="10">
        <v>39771</v>
      </c>
      <c r="B2236" s="11">
        <v>859.030029296875</v>
      </c>
      <c r="C2236" s="11">
        <v>864.57000732421795</v>
      </c>
      <c r="D2236" s="11">
        <v>806.58001708984295</v>
      </c>
    </row>
    <row r="2237" spans="1:4" x14ac:dyDescent="0.25">
      <c r="A2237" s="10">
        <v>39772</v>
      </c>
      <c r="B2237" s="11">
        <v>805.86999511718705</v>
      </c>
      <c r="C2237" s="11">
        <v>820.52001953125</v>
      </c>
      <c r="D2237" s="11">
        <v>752.44000244140602</v>
      </c>
    </row>
    <row r="2238" spans="1:4" x14ac:dyDescent="0.25">
      <c r="A2238" s="10">
        <v>39773</v>
      </c>
      <c r="B2238" s="11">
        <v>755.84002685546795</v>
      </c>
      <c r="C2238" s="11">
        <v>801.20001220703102</v>
      </c>
      <c r="D2238" s="11">
        <v>800.030029296875</v>
      </c>
    </row>
    <row r="2239" spans="1:4" x14ac:dyDescent="0.25">
      <c r="A2239" s="10">
        <v>39776</v>
      </c>
      <c r="B2239" s="11">
        <v>801.20001220703102</v>
      </c>
      <c r="C2239" s="11">
        <v>865.59997558593705</v>
      </c>
      <c r="D2239" s="11">
        <v>851.80999755859295</v>
      </c>
    </row>
    <row r="2240" spans="1:4" x14ac:dyDescent="0.25">
      <c r="A2240" s="10">
        <v>39777</v>
      </c>
      <c r="B2240" s="11">
        <v>853.40002441406205</v>
      </c>
      <c r="C2240" s="11">
        <v>868.94000244140602</v>
      </c>
      <c r="D2240" s="11">
        <v>857.39001464843705</v>
      </c>
    </row>
    <row r="2241" spans="1:4" x14ac:dyDescent="0.25">
      <c r="A2241" s="10">
        <v>39778</v>
      </c>
      <c r="B2241" s="11">
        <v>852.90002441406205</v>
      </c>
      <c r="C2241" s="11">
        <v>887.67999267578102</v>
      </c>
      <c r="D2241" s="11">
        <v>887.67999267578102</v>
      </c>
    </row>
    <row r="2242" spans="1:4" x14ac:dyDescent="0.25">
      <c r="A2242" s="10">
        <v>39780</v>
      </c>
      <c r="B2242" s="11">
        <v>886.89001464843705</v>
      </c>
      <c r="C2242" s="11">
        <v>896.25</v>
      </c>
      <c r="D2242" s="11">
        <v>896.239990234375</v>
      </c>
    </row>
    <row r="2243" spans="1:4" x14ac:dyDescent="0.25">
      <c r="A2243" s="10">
        <v>39783</v>
      </c>
      <c r="B2243" s="11">
        <v>888.60998535156205</v>
      </c>
      <c r="C2243" s="11">
        <v>888.60998535156205</v>
      </c>
      <c r="D2243" s="11">
        <v>816.21002197265602</v>
      </c>
    </row>
    <row r="2244" spans="1:4" x14ac:dyDescent="0.25">
      <c r="A2244" s="10">
        <v>39784</v>
      </c>
      <c r="B2244" s="11">
        <v>817.94000244140602</v>
      </c>
      <c r="C2244" s="11">
        <v>850.53997802734295</v>
      </c>
      <c r="D2244" s="11">
        <v>848.80999755859295</v>
      </c>
    </row>
    <row r="2245" spans="1:4" x14ac:dyDescent="0.25">
      <c r="A2245" s="10">
        <v>39785</v>
      </c>
      <c r="B2245" s="11">
        <v>843.59997558593705</v>
      </c>
      <c r="C2245" s="11">
        <v>873.11999511718705</v>
      </c>
      <c r="D2245" s="11">
        <v>870.739990234375</v>
      </c>
    </row>
    <row r="2246" spans="1:4" x14ac:dyDescent="0.25">
      <c r="A2246" s="10">
        <v>39786</v>
      </c>
      <c r="B2246" s="11">
        <v>869.75</v>
      </c>
      <c r="C2246" s="11">
        <v>875.59997558593705</v>
      </c>
      <c r="D2246" s="11">
        <v>845.219970703125</v>
      </c>
    </row>
    <row r="2247" spans="1:4" x14ac:dyDescent="0.25">
      <c r="A2247" s="10">
        <v>39787</v>
      </c>
      <c r="B2247" s="11">
        <v>844.42999267578102</v>
      </c>
      <c r="C2247" s="11">
        <v>879.41998291015602</v>
      </c>
      <c r="D2247" s="11">
        <v>876.07000732421795</v>
      </c>
    </row>
    <row r="2248" spans="1:4" x14ac:dyDescent="0.25">
      <c r="A2248" s="10">
        <v>39790</v>
      </c>
      <c r="B2248" s="11">
        <v>882.71002197265602</v>
      </c>
      <c r="C2248" s="11">
        <v>918.57000732421795</v>
      </c>
      <c r="D2248" s="11">
        <v>909.70001220703102</v>
      </c>
    </row>
    <row r="2249" spans="1:4" x14ac:dyDescent="0.25">
      <c r="A2249" s="10">
        <v>39791</v>
      </c>
      <c r="B2249" s="11">
        <v>906.47998046875</v>
      </c>
      <c r="C2249" s="11">
        <v>916.260009765625</v>
      </c>
      <c r="D2249" s="11">
        <v>888.66998291015602</v>
      </c>
    </row>
    <row r="2250" spans="1:4" x14ac:dyDescent="0.25">
      <c r="A2250" s="10">
        <v>39792</v>
      </c>
      <c r="B2250" s="11">
        <v>892.16998291015602</v>
      </c>
      <c r="C2250" s="11">
        <v>908.27001953125</v>
      </c>
      <c r="D2250" s="11">
        <v>899.239990234375</v>
      </c>
    </row>
    <row r="2251" spans="1:4" x14ac:dyDescent="0.25">
      <c r="A2251" s="10">
        <v>39793</v>
      </c>
      <c r="B2251" s="11">
        <v>898.34997558593705</v>
      </c>
      <c r="C2251" s="11">
        <v>904.63000488281205</v>
      </c>
      <c r="D2251" s="11">
        <v>873.59002685546795</v>
      </c>
    </row>
    <row r="2252" spans="1:4" x14ac:dyDescent="0.25">
      <c r="A2252" s="10">
        <v>39794</v>
      </c>
      <c r="B2252" s="11">
        <v>871.78997802734295</v>
      </c>
      <c r="C2252" s="11">
        <v>883.239990234375</v>
      </c>
      <c r="D2252" s="11">
        <v>879.72998046875</v>
      </c>
    </row>
    <row r="2253" spans="1:4" x14ac:dyDescent="0.25">
      <c r="A2253" s="10">
        <v>39797</v>
      </c>
      <c r="B2253" s="11">
        <v>881.07000732421795</v>
      </c>
      <c r="C2253" s="11">
        <v>884.63000488281205</v>
      </c>
      <c r="D2253" s="11">
        <v>868.57000732421795</v>
      </c>
    </row>
    <row r="2254" spans="1:4" x14ac:dyDescent="0.25">
      <c r="A2254" s="10">
        <v>39798</v>
      </c>
      <c r="B2254" s="11">
        <v>871.530029296875</v>
      </c>
      <c r="C2254" s="11">
        <v>914.65997314453102</v>
      </c>
      <c r="D2254" s="11">
        <v>913.17999267578102</v>
      </c>
    </row>
    <row r="2255" spans="1:4" x14ac:dyDescent="0.25">
      <c r="A2255" s="10">
        <v>39799</v>
      </c>
      <c r="B2255" s="11">
        <v>908.15997314453102</v>
      </c>
      <c r="C2255" s="11">
        <v>918.84997558593705</v>
      </c>
      <c r="D2255" s="11">
        <v>904.41998291015602</v>
      </c>
    </row>
    <row r="2256" spans="1:4" x14ac:dyDescent="0.25">
      <c r="A2256" s="10">
        <v>39800</v>
      </c>
      <c r="B2256" s="11">
        <v>905.97998046875</v>
      </c>
      <c r="C2256" s="11">
        <v>911.02001953125</v>
      </c>
      <c r="D2256" s="11">
        <v>885.280029296875</v>
      </c>
    </row>
    <row r="2257" spans="1:4" x14ac:dyDescent="0.25">
      <c r="A2257" s="10">
        <v>39801</v>
      </c>
      <c r="B2257" s="11">
        <v>886.96002197265602</v>
      </c>
      <c r="C2257" s="11">
        <v>905.469970703125</v>
      </c>
      <c r="D2257" s="11">
        <v>887.88000488281205</v>
      </c>
    </row>
    <row r="2258" spans="1:4" x14ac:dyDescent="0.25">
      <c r="A2258" s="10">
        <v>39804</v>
      </c>
      <c r="B2258" s="11">
        <v>887.20001220703102</v>
      </c>
      <c r="C2258" s="11">
        <v>887.36999511718705</v>
      </c>
      <c r="D2258" s="11">
        <v>871.63000488281205</v>
      </c>
    </row>
    <row r="2259" spans="1:4" x14ac:dyDescent="0.25">
      <c r="A2259" s="10">
        <v>39805</v>
      </c>
      <c r="B2259" s="11">
        <v>874.30999755859295</v>
      </c>
      <c r="C2259" s="11">
        <v>880.44000244140602</v>
      </c>
      <c r="D2259" s="11">
        <v>863.15997314453102</v>
      </c>
    </row>
    <row r="2260" spans="1:4" x14ac:dyDescent="0.25">
      <c r="A2260" s="10">
        <v>39806</v>
      </c>
      <c r="B2260" s="11">
        <v>863.86999511718705</v>
      </c>
      <c r="C2260" s="11">
        <v>869.78997802734295</v>
      </c>
      <c r="D2260" s="11">
        <v>868.15002441406205</v>
      </c>
    </row>
    <row r="2261" spans="1:4" x14ac:dyDescent="0.25">
      <c r="A2261" s="10">
        <v>39808</v>
      </c>
      <c r="B2261" s="11">
        <v>869.510009765625</v>
      </c>
      <c r="C2261" s="11">
        <v>873.739990234375</v>
      </c>
      <c r="D2261" s="11">
        <v>872.79998779296795</v>
      </c>
    </row>
    <row r="2262" spans="1:4" x14ac:dyDescent="0.25">
      <c r="A2262" s="10">
        <v>39811</v>
      </c>
      <c r="B2262" s="11">
        <v>872.36999511718705</v>
      </c>
      <c r="C2262" s="11">
        <v>873.70001220703102</v>
      </c>
      <c r="D2262" s="11">
        <v>869.41998291015602</v>
      </c>
    </row>
    <row r="2263" spans="1:4" x14ac:dyDescent="0.25">
      <c r="A2263" s="10">
        <v>39812</v>
      </c>
      <c r="B2263" s="11">
        <v>870.58001708984295</v>
      </c>
      <c r="C2263" s="11">
        <v>891.11999511718705</v>
      </c>
      <c r="D2263" s="11">
        <v>890.64001464843705</v>
      </c>
    </row>
    <row r="2264" spans="1:4" x14ac:dyDescent="0.25">
      <c r="A2264" s="10">
        <v>39813</v>
      </c>
      <c r="B2264" s="11">
        <v>890.59002685546795</v>
      </c>
      <c r="C2264" s="11">
        <v>910.32000732421795</v>
      </c>
      <c r="D2264" s="11">
        <v>903.25</v>
      </c>
    </row>
    <row r="2265" spans="1:4" x14ac:dyDescent="0.25">
      <c r="A2265" s="10">
        <v>39815</v>
      </c>
      <c r="B2265" s="11">
        <v>902.989990234375</v>
      </c>
      <c r="C2265" s="11">
        <v>934.72998046875</v>
      </c>
      <c r="D2265" s="11">
        <v>931.79998779296795</v>
      </c>
    </row>
    <row r="2266" spans="1:4" x14ac:dyDescent="0.25">
      <c r="A2266" s="10">
        <v>39818</v>
      </c>
      <c r="B2266" s="11">
        <v>929.16998291015602</v>
      </c>
      <c r="C2266" s="11">
        <v>936.63000488281205</v>
      </c>
      <c r="D2266" s="11">
        <v>927.45001220703102</v>
      </c>
    </row>
    <row r="2267" spans="1:4" x14ac:dyDescent="0.25">
      <c r="A2267" s="10">
        <v>39819</v>
      </c>
      <c r="B2267" s="11">
        <v>931.16998291015602</v>
      </c>
      <c r="C2267" s="11">
        <v>943.84997558593705</v>
      </c>
      <c r="D2267" s="11">
        <v>934.70001220703102</v>
      </c>
    </row>
    <row r="2268" spans="1:4" x14ac:dyDescent="0.25">
      <c r="A2268" s="10">
        <v>39820</v>
      </c>
      <c r="B2268" s="11">
        <v>927.45001220703102</v>
      </c>
      <c r="C2268" s="11">
        <v>927.45001220703102</v>
      </c>
      <c r="D2268" s="11">
        <v>906.65002441406205</v>
      </c>
    </row>
    <row r="2269" spans="1:4" x14ac:dyDescent="0.25">
      <c r="A2269" s="10">
        <v>39821</v>
      </c>
      <c r="B2269" s="11">
        <v>905.72998046875</v>
      </c>
      <c r="C2269" s="11">
        <v>910</v>
      </c>
      <c r="D2269" s="11">
        <v>909.72998046875</v>
      </c>
    </row>
    <row r="2270" spans="1:4" x14ac:dyDescent="0.25">
      <c r="A2270" s="10">
        <v>39822</v>
      </c>
      <c r="B2270" s="11">
        <v>909.90997314453102</v>
      </c>
      <c r="C2270" s="11">
        <v>911.92999267578102</v>
      </c>
      <c r="D2270" s="11">
        <v>890.34997558593705</v>
      </c>
    </row>
    <row r="2271" spans="1:4" x14ac:dyDescent="0.25">
      <c r="A2271" s="10">
        <v>39825</v>
      </c>
      <c r="B2271" s="11">
        <v>890.40002441406205</v>
      </c>
      <c r="C2271" s="11">
        <v>890.40002441406205</v>
      </c>
      <c r="D2271" s="11">
        <v>870.260009765625</v>
      </c>
    </row>
    <row r="2272" spans="1:4" x14ac:dyDescent="0.25">
      <c r="A2272" s="10">
        <v>39826</v>
      </c>
      <c r="B2272" s="11">
        <v>869.78997802734295</v>
      </c>
      <c r="C2272" s="11">
        <v>877.02001953125</v>
      </c>
      <c r="D2272" s="11">
        <v>871.78997802734295</v>
      </c>
    </row>
    <row r="2273" spans="1:4" x14ac:dyDescent="0.25">
      <c r="A2273" s="10">
        <v>39827</v>
      </c>
      <c r="B2273" s="11">
        <v>867.280029296875</v>
      </c>
      <c r="C2273" s="11">
        <v>867.280029296875</v>
      </c>
      <c r="D2273" s="11">
        <v>842.61999511718705</v>
      </c>
    </row>
    <row r="2274" spans="1:4" x14ac:dyDescent="0.25">
      <c r="A2274" s="10">
        <v>39828</v>
      </c>
      <c r="B2274" s="11">
        <v>841.989990234375</v>
      </c>
      <c r="C2274" s="11">
        <v>851.59002685546795</v>
      </c>
      <c r="D2274" s="11">
        <v>843.739990234375</v>
      </c>
    </row>
    <row r="2275" spans="1:4" x14ac:dyDescent="0.25">
      <c r="A2275" s="10">
        <v>39829</v>
      </c>
      <c r="B2275" s="11">
        <v>844.45001220703102</v>
      </c>
      <c r="C2275" s="11">
        <v>858.13000488281205</v>
      </c>
      <c r="D2275" s="11">
        <v>850.11999511718705</v>
      </c>
    </row>
    <row r="2276" spans="1:4" x14ac:dyDescent="0.25">
      <c r="A2276" s="10">
        <v>39833</v>
      </c>
      <c r="B2276" s="11">
        <v>849.64001464843705</v>
      </c>
      <c r="C2276" s="11">
        <v>849.64001464843705</v>
      </c>
      <c r="D2276" s="11">
        <v>805.219970703125</v>
      </c>
    </row>
    <row r="2277" spans="1:4" x14ac:dyDescent="0.25">
      <c r="A2277" s="10">
        <v>39834</v>
      </c>
      <c r="B2277" s="11">
        <v>806.77001953125</v>
      </c>
      <c r="C2277" s="11">
        <v>841.719970703125</v>
      </c>
      <c r="D2277" s="11">
        <v>840.239990234375</v>
      </c>
    </row>
    <row r="2278" spans="1:4" x14ac:dyDescent="0.25">
      <c r="A2278" s="10">
        <v>39835</v>
      </c>
      <c r="B2278" s="11">
        <v>839.739990234375</v>
      </c>
      <c r="C2278" s="11">
        <v>839.739990234375</v>
      </c>
      <c r="D2278" s="11">
        <v>827.5</v>
      </c>
    </row>
    <row r="2279" spans="1:4" x14ac:dyDescent="0.25">
      <c r="A2279" s="10">
        <v>39836</v>
      </c>
      <c r="B2279" s="11">
        <v>822.15997314453102</v>
      </c>
      <c r="C2279" s="11">
        <v>838.60998535156205</v>
      </c>
      <c r="D2279" s="11">
        <v>831.95001220703102</v>
      </c>
    </row>
    <row r="2280" spans="1:4" x14ac:dyDescent="0.25">
      <c r="A2280" s="10">
        <v>39839</v>
      </c>
      <c r="B2280" s="11">
        <v>832.5</v>
      </c>
      <c r="C2280" s="11">
        <v>852.530029296875</v>
      </c>
      <c r="D2280" s="11">
        <v>836.57000732421795</v>
      </c>
    </row>
    <row r="2281" spans="1:4" x14ac:dyDescent="0.25">
      <c r="A2281" s="10">
        <v>39840</v>
      </c>
      <c r="B2281" s="11">
        <v>837.29998779296795</v>
      </c>
      <c r="C2281" s="11">
        <v>850.45001220703102</v>
      </c>
      <c r="D2281" s="11">
        <v>845.71002197265602</v>
      </c>
    </row>
    <row r="2282" spans="1:4" x14ac:dyDescent="0.25">
      <c r="A2282" s="10">
        <v>39841</v>
      </c>
      <c r="B2282" s="11">
        <v>845.72998046875</v>
      </c>
      <c r="C2282" s="11">
        <v>877.85998535156205</v>
      </c>
      <c r="D2282" s="11">
        <v>874.09002685546795</v>
      </c>
    </row>
    <row r="2283" spans="1:4" x14ac:dyDescent="0.25">
      <c r="A2283" s="10">
        <v>39842</v>
      </c>
      <c r="B2283" s="11">
        <v>868.89001464843705</v>
      </c>
      <c r="C2283" s="11">
        <v>868.89001464843705</v>
      </c>
      <c r="D2283" s="11">
        <v>845.14001464843705</v>
      </c>
    </row>
    <row r="2284" spans="1:4" x14ac:dyDescent="0.25">
      <c r="A2284" s="10">
        <v>39843</v>
      </c>
      <c r="B2284" s="11">
        <v>845.69000244140602</v>
      </c>
      <c r="C2284" s="11">
        <v>851.65997314453102</v>
      </c>
      <c r="D2284" s="11">
        <v>825.88000488281205</v>
      </c>
    </row>
    <row r="2285" spans="1:4" x14ac:dyDescent="0.25">
      <c r="A2285" s="10">
        <v>39846</v>
      </c>
      <c r="B2285" s="11">
        <v>823.09002685546795</v>
      </c>
      <c r="C2285" s="11">
        <v>830.780029296875</v>
      </c>
      <c r="D2285" s="11">
        <v>825.44000244140602</v>
      </c>
    </row>
    <row r="2286" spans="1:4" x14ac:dyDescent="0.25">
      <c r="A2286" s="10">
        <v>39847</v>
      </c>
      <c r="B2286" s="11">
        <v>825.69000244140602</v>
      </c>
      <c r="C2286" s="11">
        <v>842.59997558593705</v>
      </c>
      <c r="D2286" s="11">
        <v>838.510009765625</v>
      </c>
    </row>
    <row r="2287" spans="1:4" x14ac:dyDescent="0.25">
      <c r="A2287" s="10">
        <v>39848</v>
      </c>
      <c r="B2287" s="11">
        <v>837.77001953125</v>
      </c>
      <c r="C2287" s="11">
        <v>851.84997558593705</v>
      </c>
      <c r="D2287" s="11">
        <v>832.22998046875</v>
      </c>
    </row>
    <row r="2288" spans="1:4" x14ac:dyDescent="0.25">
      <c r="A2288" s="10">
        <v>39849</v>
      </c>
      <c r="B2288" s="11">
        <v>831.75</v>
      </c>
      <c r="C2288" s="11">
        <v>850.54998779296795</v>
      </c>
      <c r="D2288" s="11">
        <v>845.84997558593705</v>
      </c>
    </row>
    <row r="2289" spans="1:4" x14ac:dyDescent="0.25">
      <c r="A2289" s="10">
        <v>39850</v>
      </c>
      <c r="B2289" s="11">
        <v>846.09002685546795</v>
      </c>
      <c r="C2289" s="11">
        <v>870.75</v>
      </c>
      <c r="D2289" s="11">
        <v>868.59997558593705</v>
      </c>
    </row>
    <row r="2290" spans="1:4" x14ac:dyDescent="0.25">
      <c r="A2290" s="10">
        <v>39853</v>
      </c>
      <c r="B2290" s="11">
        <v>868.239990234375</v>
      </c>
      <c r="C2290" s="11">
        <v>875.010009765625</v>
      </c>
      <c r="D2290" s="11">
        <v>869.89001464843705</v>
      </c>
    </row>
    <row r="2291" spans="1:4" x14ac:dyDescent="0.25">
      <c r="A2291" s="10">
        <v>39854</v>
      </c>
      <c r="B2291" s="11">
        <v>866.86999511718705</v>
      </c>
      <c r="C2291" s="11">
        <v>868.04998779296795</v>
      </c>
      <c r="D2291" s="11">
        <v>827.15997314453102</v>
      </c>
    </row>
    <row r="2292" spans="1:4" x14ac:dyDescent="0.25">
      <c r="A2292" s="10">
        <v>39855</v>
      </c>
      <c r="B2292" s="11">
        <v>827.40997314453102</v>
      </c>
      <c r="C2292" s="11">
        <v>838.219970703125</v>
      </c>
      <c r="D2292" s="11">
        <v>833.739990234375</v>
      </c>
    </row>
    <row r="2293" spans="1:4" x14ac:dyDescent="0.25">
      <c r="A2293" s="10">
        <v>39856</v>
      </c>
      <c r="B2293" s="11">
        <v>829.90997314453102</v>
      </c>
      <c r="C2293" s="11">
        <v>835.47998046875</v>
      </c>
      <c r="D2293" s="11">
        <v>835.19000244140602</v>
      </c>
    </row>
    <row r="2294" spans="1:4" x14ac:dyDescent="0.25">
      <c r="A2294" s="10">
        <v>39857</v>
      </c>
      <c r="B2294" s="11">
        <v>833.95001220703102</v>
      </c>
      <c r="C2294" s="11">
        <v>839.42999267578102</v>
      </c>
      <c r="D2294" s="11">
        <v>826.84002685546795</v>
      </c>
    </row>
    <row r="2295" spans="1:4" x14ac:dyDescent="0.25">
      <c r="A2295" s="10">
        <v>39861</v>
      </c>
      <c r="B2295" s="11">
        <v>818.60998535156205</v>
      </c>
      <c r="C2295" s="11">
        <v>818.60998535156205</v>
      </c>
      <c r="D2295" s="11">
        <v>789.16998291015602</v>
      </c>
    </row>
    <row r="2296" spans="1:4" x14ac:dyDescent="0.25">
      <c r="A2296" s="10">
        <v>39862</v>
      </c>
      <c r="B2296" s="11">
        <v>791.05999755859295</v>
      </c>
      <c r="C2296" s="11">
        <v>796.16998291015602</v>
      </c>
      <c r="D2296" s="11">
        <v>788.41998291015602</v>
      </c>
    </row>
    <row r="2297" spans="1:4" x14ac:dyDescent="0.25">
      <c r="A2297" s="10">
        <v>39863</v>
      </c>
      <c r="B2297" s="11">
        <v>787.90997314453102</v>
      </c>
      <c r="C2297" s="11">
        <v>797.58001708984295</v>
      </c>
      <c r="D2297" s="11">
        <v>778.94000244140602</v>
      </c>
    </row>
    <row r="2298" spans="1:4" x14ac:dyDescent="0.25">
      <c r="A2298" s="10">
        <v>39864</v>
      </c>
      <c r="B2298" s="11">
        <v>775.86999511718705</v>
      </c>
      <c r="C2298" s="11">
        <v>778.69000244140602</v>
      </c>
      <c r="D2298" s="11">
        <v>770.04998779296795</v>
      </c>
    </row>
    <row r="2299" spans="1:4" x14ac:dyDescent="0.25">
      <c r="A2299" s="10">
        <v>39867</v>
      </c>
      <c r="B2299" s="11">
        <v>773.25</v>
      </c>
      <c r="C2299" s="11">
        <v>777.84997558593705</v>
      </c>
      <c r="D2299" s="11">
        <v>743.33001708984295</v>
      </c>
    </row>
    <row r="2300" spans="1:4" x14ac:dyDescent="0.25">
      <c r="A2300" s="10">
        <v>39868</v>
      </c>
      <c r="B2300" s="11">
        <v>744.69000244140602</v>
      </c>
      <c r="C2300" s="11">
        <v>775.489990234375</v>
      </c>
      <c r="D2300" s="11">
        <v>773.14001464843705</v>
      </c>
    </row>
    <row r="2301" spans="1:4" x14ac:dyDescent="0.25">
      <c r="A2301" s="10">
        <v>39869</v>
      </c>
      <c r="B2301" s="11">
        <v>770.64001464843705</v>
      </c>
      <c r="C2301" s="11">
        <v>780.11999511718705</v>
      </c>
      <c r="D2301" s="11">
        <v>764.90002441406205</v>
      </c>
    </row>
    <row r="2302" spans="1:4" x14ac:dyDescent="0.25">
      <c r="A2302" s="10">
        <v>39870</v>
      </c>
      <c r="B2302" s="11">
        <v>765.760009765625</v>
      </c>
      <c r="C2302" s="11">
        <v>779.41998291015602</v>
      </c>
      <c r="D2302" s="11">
        <v>752.83001708984295</v>
      </c>
    </row>
    <row r="2303" spans="1:4" x14ac:dyDescent="0.25">
      <c r="A2303" s="10">
        <v>39871</v>
      </c>
      <c r="B2303" s="11">
        <v>749.92999267578102</v>
      </c>
      <c r="C2303" s="11">
        <v>751.27001953125</v>
      </c>
      <c r="D2303" s="11">
        <v>735.09002685546795</v>
      </c>
    </row>
    <row r="2304" spans="1:4" x14ac:dyDescent="0.25">
      <c r="A2304" s="10">
        <v>39874</v>
      </c>
      <c r="B2304" s="11">
        <v>729.57000732421795</v>
      </c>
      <c r="C2304" s="11">
        <v>729.57000732421795</v>
      </c>
      <c r="D2304" s="11">
        <v>700.82000732421795</v>
      </c>
    </row>
    <row r="2305" spans="1:4" x14ac:dyDescent="0.25">
      <c r="A2305" s="10">
        <v>39875</v>
      </c>
      <c r="B2305" s="11">
        <v>704.44000244140602</v>
      </c>
      <c r="C2305" s="11">
        <v>711.66998291015602</v>
      </c>
      <c r="D2305" s="11">
        <v>696.33001708984295</v>
      </c>
    </row>
    <row r="2306" spans="1:4" x14ac:dyDescent="0.25">
      <c r="A2306" s="10">
        <v>39876</v>
      </c>
      <c r="B2306" s="11">
        <v>698.59997558593705</v>
      </c>
      <c r="C2306" s="11">
        <v>724.11999511718705</v>
      </c>
      <c r="D2306" s="11">
        <v>712.86999511718705</v>
      </c>
    </row>
    <row r="2307" spans="1:4" x14ac:dyDescent="0.25">
      <c r="A2307" s="10">
        <v>39877</v>
      </c>
      <c r="B2307" s="11">
        <v>708.27001953125</v>
      </c>
      <c r="C2307" s="11">
        <v>708.27001953125</v>
      </c>
      <c r="D2307" s="11">
        <v>682.54998779296795</v>
      </c>
    </row>
    <row r="2308" spans="1:4" x14ac:dyDescent="0.25">
      <c r="A2308" s="10">
        <v>39878</v>
      </c>
      <c r="B2308" s="11">
        <v>684.03997802734295</v>
      </c>
      <c r="C2308" s="11">
        <v>699.09002685546795</v>
      </c>
      <c r="D2308" s="11">
        <v>683.38000488281205</v>
      </c>
    </row>
    <row r="2309" spans="1:4" x14ac:dyDescent="0.25">
      <c r="A2309" s="10">
        <v>39881</v>
      </c>
      <c r="B2309" s="11">
        <v>680.760009765625</v>
      </c>
      <c r="C2309" s="11">
        <v>695.27001953125</v>
      </c>
      <c r="D2309" s="11">
        <v>676.530029296875</v>
      </c>
    </row>
    <row r="2310" spans="1:4" x14ac:dyDescent="0.25">
      <c r="A2310" s="10">
        <v>39882</v>
      </c>
      <c r="B2310" s="11">
        <v>679.280029296875</v>
      </c>
      <c r="C2310" s="11">
        <v>719.59997558593705</v>
      </c>
      <c r="D2310" s="11">
        <v>719.59997558593705</v>
      </c>
    </row>
    <row r="2311" spans="1:4" x14ac:dyDescent="0.25">
      <c r="A2311" s="10">
        <v>39883</v>
      </c>
      <c r="B2311" s="11">
        <v>719.59002685546795</v>
      </c>
      <c r="C2311" s="11">
        <v>731.91998291015602</v>
      </c>
      <c r="D2311" s="11">
        <v>721.35998535156205</v>
      </c>
    </row>
    <row r="2312" spans="1:4" x14ac:dyDescent="0.25">
      <c r="A2312" s="10">
        <v>39884</v>
      </c>
      <c r="B2312" s="11">
        <v>720.89001464843705</v>
      </c>
      <c r="C2312" s="11">
        <v>752.63000488281205</v>
      </c>
      <c r="D2312" s="11">
        <v>750.739990234375</v>
      </c>
    </row>
    <row r="2313" spans="1:4" x14ac:dyDescent="0.25">
      <c r="A2313" s="10">
        <v>39885</v>
      </c>
      <c r="B2313" s="11">
        <v>751.969970703125</v>
      </c>
      <c r="C2313" s="11">
        <v>758.28997802734295</v>
      </c>
      <c r="D2313" s="11">
        <v>756.54998779296795</v>
      </c>
    </row>
    <row r="2314" spans="1:4" x14ac:dyDescent="0.25">
      <c r="A2314" s="10">
        <v>39888</v>
      </c>
      <c r="B2314" s="11">
        <v>758.84002685546795</v>
      </c>
      <c r="C2314" s="11">
        <v>774.530029296875</v>
      </c>
      <c r="D2314" s="11">
        <v>753.89001464843705</v>
      </c>
    </row>
    <row r="2315" spans="1:4" x14ac:dyDescent="0.25">
      <c r="A2315" s="10">
        <v>39889</v>
      </c>
      <c r="B2315" s="11">
        <v>753.88000488281205</v>
      </c>
      <c r="C2315" s="11">
        <v>778.11999511718705</v>
      </c>
      <c r="D2315" s="11">
        <v>778.11999511718705</v>
      </c>
    </row>
    <row r="2316" spans="1:4" x14ac:dyDescent="0.25">
      <c r="A2316" s="10">
        <v>39890</v>
      </c>
      <c r="B2316" s="11">
        <v>776.010009765625</v>
      </c>
      <c r="C2316" s="11">
        <v>803.03997802734295</v>
      </c>
      <c r="D2316" s="11">
        <v>794.34997558593705</v>
      </c>
    </row>
    <row r="2317" spans="1:4" x14ac:dyDescent="0.25">
      <c r="A2317" s="10">
        <v>39891</v>
      </c>
      <c r="B2317" s="11">
        <v>797.91998291015602</v>
      </c>
      <c r="C2317" s="11">
        <v>803.239990234375</v>
      </c>
      <c r="D2317" s="11">
        <v>784.03997802734295</v>
      </c>
    </row>
    <row r="2318" spans="1:4" x14ac:dyDescent="0.25">
      <c r="A2318" s="10">
        <v>39892</v>
      </c>
      <c r="B2318" s="11">
        <v>784.58001708984295</v>
      </c>
      <c r="C2318" s="11">
        <v>788.90997314453102</v>
      </c>
      <c r="D2318" s="11">
        <v>768.53997802734295</v>
      </c>
    </row>
    <row r="2319" spans="1:4" x14ac:dyDescent="0.25">
      <c r="A2319" s="10">
        <v>39895</v>
      </c>
      <c r="B2319" s="11">
        <v>772.30999755859295</v>
      </c>
      <c r="C2319" s="11">
        <v>823.36999511718705</v>
      </c>
      <c r="D2319" s="11">
        <v>822.91998291015602</v>
      </c>
    </row>
    <row r="2320" spans="1:4" x14ac:dyDescent="0.25">
      <c r="A2320" s="10">
        <v>39896</v>
      </c>
      <c r="B2320" s="11">
        <v>820.59997558593705</v>
      </c>
      <c r="C2320" s="11">
        <v>823.65002441406205</v>
      </c>
      <c r="D2320" s="11">
        <v>806.11999511718705</v>
      </c>
    </row>
    <row r="2321" spans="1:4" x14ac:dyDescent="0.25">
      <c r="A2321" s="10">
        <v>39897</v>
      </c>
      <c r="B2321" s="11">
        <v>806.80999755859295</v>
      </c>
      <c r="C2321" s="11">
        <v>826.780029296875</v>
      </c>
      <c r="D2321" s="11">
        <v>813.88000488281205</v>
      </c>
    </row>
    <row r="2322" spans="1:4" x14ac:dyDescent="0.25">
      <c r="A2322" s="10">
        <v>39898</v>
      </c>
      <c r="B2322" s="11">
        <v>814.05999755859295</v>
      </c>
      <c r="C2322" s="11">
        <v>832.97998046875</v>
      </c>
      <c r="D2322" s="11">
        <v>832.85998535156205</v>
      </c>
    </row>
    <row r="2323" spans="1:4" x14ac:dyDescent="0.25">
      <c r="A2323" s="10">
        <v>39899</v>
      </c>
      <c r="B2323" s="11">
        <v>828.67999267578102</v>
      </c>
      <c r="C2323" s="11">
        <v>828.67999267578102</v>
      </c>
      <c r="D2323" s="11">
        <v>815.94000244140602</v>
      </c>
    </row>
    <row r="2324" spans="1:4" x14ac:dyDescent="0.25">
      <c r="A2324" s="10">
        <v>39902</v>
      </c>
      <c r="B2324" s="11">
        <v>809.07000732421795</v>
      </c>
      <c r="C2324" s="11">
        <v>809.07000732421795</v>
      </c>
      <c r="D2324" s="11">
        <v>787.530029296875</v>
      </c>
    </row>
    <row r="2325" spans="1:4" x14ac:dyDescent="0.25">
      <c r="A2325" s="10">
        <v>39903</v>
      </c>
      <c r="B2325" s="11">
        <v>790.88000488281205</v>
      </c>
      <c r="C2325" s="11">
        <v>810.47998046875</v>
      </c>
      <c r="D2325" s="11">
        <v>797.86999511718705</v>
      </c>
    </row>
    <row r="2326" spans="1:4" x14ac:dyDescent="0.25">
      <c r="A2326" s="10">
        <v>39904</v>
      </c>
      <c r="B2326" s="11">
        <v>793.59002685546795</v>
      </c>
      <c r="C2326" s="11">
        <v>813.61999511718705</v>
      </c>
      <c r="D2326" s="11">
        <v>811.08001708984295</v>
      </c>
    </row>
    <row r="2327" spans="1:4" x14ac:dyDescent="0.25">
      <c r="A2327" s="10">
        <v>39905</v>
      </c>
      <c r="B2327" s="11">
        <v>814.530029296875</v>
      </c>
      <c r="C2327" s="11">
        <v>845.60998535156205</v>
      </c>
      <c r="D2327" s="11">
        <v>834.38000488281205</v>
      </c>
    </row>
    <row r="2328" spans="1:4" x14ac:dyDescent="0.25">
      <c r="A2328" s="10">
        <v>39906</v>
      </c>
      <c r="B2328" s="11">
        <v>835.13000488281205</v>
      </c>
      <c r="C2328" s="11">
        <v>842.5</v>
      </c>
      <c r="D2328" s="11">
        <v>842.5</v>
      </c>
    </row>
    <row r="2329" spans="1:4" x14ac:dyDescent="0.25">
      <c r="A2329" s="10">
        <v>39909</v>
      </c>
      <c r="B2329" s="11">
        <v>839.75</v>
      </c>
      <c r="C2329" s="11">
        <v>839.75</v>
      </c>
      <c r="D2329" s="11">
        <v>835.47998046875</v>
      </c>
    </row>
    <row r="2330" spans="1:4" x14ac:dyDescent="0.25">
      <c r="A2330" s="10">
        <v>39910</v>
      </c>
      <c r="B2330" s="11">
        <v>834.11999511718705</v>
      </c>
      <c r="C2330" s="11">
        <v>834.11999511718705</v>
      </c>
      <c r="D2330" s="11">
        <v>815.54998779296795</v>
      </c>
    </row>
    <row r="2331" spans="1:4" x14ac:dyDescent="0.25">
      <c r="A2331" s="10">
        <v>39911</v>
      </c>
      <c r="B2331" s="11">
        <v>816.760009765625</v>
      </c>
      <c r="C2331" s="11">
        <v>828.41998291015602</v>
      </c>
      <c r="D2331" s="11">
        <v>825.15997314453102</v>
      </c>
    </row>
    <row r="2332" spans="1:4" x14ac:dyDescent="0.25">
      <c r="A2332" s="10">
        <v>39912</v>
      </c>
      <c r="B2332" s="11">
        <v>829.28997802734295</v>
      </c>
      <c r="C2332" s="11">
        <v>856.90997314453102</v>
      </c>
      <c r="D2332" s="11">
        <v>856.55999755859295</v>
      </c>
    </row>
    <row r="2333" spans="1:4" x14ac:dyDescent="0.25">
      <c r="A2333" s="10">
        <v>39916</v>
      </c>
      <c r="B2333" s="11">
        <v>855.33001708984295</v>
      </c>
      <c r="C2333" s="11">
        <v>864.30999755859295</v>
      </c>
      <c r="D2333" s="11">
        <v>858.72998046875</v>
      </c>
    </row>
    <row r="2334" spans="1:4" x14ac:dyDescent="0.25">
      <c r="A2334" s="10">
        <v>39917</v>
      </c>
      <c r="B2334" s="11">
        <v>856.88000488281205</v>
      </c>
      <c r="C2334" s="11">
        <v>856.88000488281205</v>
      </c>
      <c r="D2334" s="11">
        <v>841.5</v>
      </c>
    </row>
    <row r="2335" spans="1:4" x14ac:dyDescent="0.25">
      <c r="A2335" s="10">
        <v>39918</v>
      </c>
      <c r="B2335" s="11">
        <v>839.44000244140602</v>
      </c>
      <c r="C2335" s="11">
        <v>852.92999267578102</v>
      </c>
      <c r="D2335" s="11">
        <v>852.05999755859295</v>
      </c>
    </row>
    <row r="2336" spans="1:4" x14ac:dyDescent="0.25">
      <c r="A2336" s="10">
        <v>39919</v>
      </c>
      <c r="B2336" s="11">
        <v>854.53997802734295</v>
      </c>
      <c r="C2336" s="11">
        <v>870.34997558593705</v>
      </c>
      <c r="D2336" s="11">
        <v>865.29998779296795</v>
      </c>
    </row>
    <row r="2337" spans="1:4" x14ac:dyDescent="0.25">
      <c r="A2337" s="10">
        <v>39920</v>
      </c>
      <c r="B2337" s="11">
        <v>865.17999267578102</v>
      </c>
      <c r="C2337" s="11">
        <v>875.63000488281205</v>
      </c>
      <c r="D2337" s="11">
        <v>869.59997558593705</v>
      </c>
    </row>
    <row r="2338" spans="1:4" x14ac:dyDescent="0.25">
      <c r="A2338" s="10">
        <v>39923</v>
      </c>
      <c r="B2338" s="11">
        <v>868.27001953125</v>
      </c>
      <c r="C2338" s="11">
        <v>868.27001953125</v>
      </c>
      <c r="D2338" s="11">
        <v>832.39001464843705</v>
      </c>
    </row>
    <row r="2339" spans="1:4" x14ac:dyDescent="0.25">
      <c r="A2339" s="10">
        <v>39924</v>
      </c>
      <c r="B2339" s="11">
        <v>831.25</v>
      </c>
      <c r="C2339" s="11">
        <v>850.09002685546795</v>
      </c>
      <c r="D2339" s="11">
        <v>850.08001708984295</v>
      </c>
    </row>
    <row r="2340" spans="1:4" x14ac:dyDescent="0.25">
      <c r="A2340" s="10">
        <v>39925</v>
      </c>
      <c r="B2340" s="11">
        <v>847.260009765625</v>
      </c>
      <c r="C2340" s="11">
        <v>861.780029296875</v>
      </c>
      <c r="D2340" s="11">
        <v>843.54998779296795</v>
      </c>
    </row>
    <row r="2341" spans="1:4" x14ac:dyDescent="0.25">
      <c r="A2341" s="10">
        <v>39926</v>
      </c>
      <c r="B2341" s="11">
        <v>844.61999511718705</v>
      </c>
      <c r="C2341" s="11">
        <v>852.86999511718705</v>
      </c>
      <c r="D2341" s="11">
        <v>851.91998291015602</v>
      </c>
    </row>
    <row r="2342" spans="1:4" x14ac:dyDescent="0.25">
      <c r="A2342" s="10">
        <v>39927</v>
      </c>
      <c r="B2342" s="11">
        <v>853.90997314453102</v>
      </c>
      <c r="C2342" s="11">
        <v>871.79998779296795</v>
      </c>
      <c r="D2342" s="11">
        <v>866.22998046875</v>
      </c>
    </row>
    <row r="2343" spans="1:4" x14ac:dyDescent="0.25">
      <c r="A2343" s="10">
        <v>39930</v>
      </c>
      <c r="B2343" s="11">
        <v>862.82000732421795</v>
      </c>
      <c r="C2343" s="11">
        <v>868.83001708984295</v>
      </c>
      <c r="D2343" s="11">
        <v>857.510009765625</v>
      </c>
    </row>
    <row r="2344" spans="1:4" x14ac:dyDescent="0.25">
      <c r="A2344" s="10">
        <v>39931</v>
      </c>
      <c r="B2344" s="11">
        <v>854.47998046875</v>
      </c>
      <c r="C2344" s="11">
        <v>864.47998046875</v>
      </c>
      <c r="D2344" s="11">
        <v>855.15997314453102</v>
      </c>
    </row>
    <row r="2345" spans="1:4" x14ac:dyDescent="0.25">
      <c r="A2345" s="10">
        <v>39932</v>
      </c>
      <c r="B2345" s="11">
        <v>856.84997558593705</v>
      </c>
      <c r="C2345" s="11">
        <v>882.05999755859295</v>
      </c>
      <c r="D2345" s="11">
        <v>873.64001464843705</v>
      </c>
    </row>
    <row r="2346" spans="1:4" x14ac:dyDescent="0.25">
      <c r="A2346" s="10">
        <v>39933</v>
      </c>
      <c r="B2346" s="11">
        <v>876.59002685546795</v>
      </c>
      <c r="C2346" s="11">
        <v>888.70001220703102</v>
      </c>
      <c r="D2346" s="11">
        <v>872.80999755859295</v>
      </c>
    </row>
    <row r="2347" spans="1:4" x14ac:dyDescent="0.25">
      <c r="A2347" s="10">
        <v>39934</v>
      </c>
      <c r="B2347" s="11">
        <v>872.739990234375</v>
      </c>
      <c r="C2347" s="11">
        <v>880.47998046875</v>
      </c>
      <c r="D2347" s="11">
        <v>877.52001953125</v>
      </c>
    </row>
    <row r="2348" spans="1:4" x14ac:dyDescent="0.25">
      <c r="A2348" s="10">
        <v>39937</v>
      </c>
      <c r="B2348" s="11">
        <v>879.21002197265602</v>
      </c>
      <c r="C2348" s="11">
        <v>907.84997558593705</v>
      </c>
      <c r="D2348" s="11">
        <v>907.239990234375</v>
      </c>
    </row>
    <row r="2349" spans="1:4" x14ac:dyDescent="0.25">
      <c r="A2349" s="10">
        <v>39938</v>
      </c>
      <c r="B2349" s="11">
        <v>906.09997558593705</v>
      </c>
      <c r="C2349" s="11">
        <v>907.70001220703102</v>
      </c>
      <c r="D2349" s="11">
        <v>903.79998779296795</v>
      </c>
    </row>
    <row r="2350" spans="1:4" x14ac:dyDescent="0.25">
      <c r="A2350" s="10">
        <v>39939</v>
      </c>
      <c r="B2350" s="11">
        <v>903.95001220703102</v>
      </c>
      <c r="C2350" s="11">
        <v>920.280029296875</v>
      </c>
      <c r="D2350" s="11">
        <v>919.530029296875</v>
      </c>
    </row>
    <row r="2351" spans="1:4" x14ac:dyDescent="0.25">
      <c r="A2351" s="10">
        <v>39940</v>
      </c>
      <c r="B2351" s="11">
        <v>919.58001708984295</v>
      </c>
      <c r="C2351" s="11">
        <v>929.58001708984295</v>
      </c>
      <c r="D2351" s="11">
        <v>907.39001464843705</v>
      </c>
    </row>
    <row r="2352" spans="1:4" x14ac:dyDescent="0.25">
      <c r="A2352" s="10">
        <v>39941</v>
      </c>
      <c r="B2352" s="11">
        <v>909.030029296875</v>
      </c>
      <c r="C2352" s="11">
        <v>930.16998291015602</v>
      </c>
      <c r="D2352" s="11">
        <v>929.22998046875</v>
      </c>
    </row>
    <row r="2353" spans="1:4" x14ac:dyDescent="0.25">
      <c r="A2353" s="10">
        <v>39944</v>
      </c>
      <c r="B2353" s="11">
        <v>922.989990234375</v>
      </c>
      <c r="C2353" s="11">
        <v>922.989990234375</v>
      </c>
      <c r="D2353" s="11">
        <v>909.239990234375</v>
      </c>
    </row>
    <row r="2354" spans="1:4" x14ac:dyDescent="0.25">
      <c r="A2354" s="10">
        <v>39945</v>
      </c>
      <c r="B2354" s="11">
        <v>910.52001953125</v>
      </c>
      <c r="C2354" s="11">
        <v>915.57000732421795</v>
      </c>
      <c r="D2354" s="11">
        <v>908.34997558593705</v>
      </c>
    </row>
    <row r="2355" spans="1:4" x14ac:dyDescent="0.25">
      <c r="A2355" s="10">
        <v>39946</v>
      </c>
      <c r="B2355" s="11">
        <v>905.40002441406205</v>
      </c>
      <c r="C2355" s="11">
        <v>905.40002441406205</v>
      </c>
      <c r="D2355" s="11">
        <v>883.91998291015602</v>
      </c>
    </row>
    <row r="2356" spans="1:4" x14ac:dyDescent="0.25">
      <c r="A2356" s="10">
        <v>39947</v>
      </c>
      <c r="B2356" s="11">
        <v>884.239990234375</v>
      </c>
      <c r="C2356" s="11">
        <v>898.35998535156205</v>
      </c>
      <c r="D2356" s="11">
        <v>893.07000732421795</v>
      </c>
    </row>
    <row r="2357" spans="1:4" x14ac:dyDescent="0.25">
      <c r="A2357" s="10">
        <v>39948</v>
      </c>
      <c r="B2357" s="11">
        <v>892.760009765625</v>
      </c>
      <c r="C2357" s="11">
        <v>896.969970703125</v>
      </c>
      <c r="D2357" s="11">
        <v>882.88000488281205</v>
      </c>
    </row>
    <row r="2358" spans="1:4" x14ac:dyDescent="0.25">
      <c r="A2358" s="10">
        <v>39951</v>
      </c>
      <c r="B2358" s="11">
        <v>886.07000732421795</v>
      </c>
      <c r="C2358" s="11">
        <v>910</v>
      </c>
      <c r="D2358" s="11">
        <v>909.71002197265602</v>
      </c>
    </row>
    <row r="2359" spans="1:4" x14ac:dyDescent="0.25">
      <c r="A2359" s="10">
        <v>39952</v>
      </c>
      <c r="B2359" s="11">
        <v>909.66998291015602</v>
      </c>
      <c r="C2359" s="11">
        <v>916.39001464843705</v>
      </c>
      <c r="D2359" s="11">
        <v>908.13000488281205</v>
      </c>
    </row>
    <row r="2360" spans="1:4" x14ac:dyDescent="0.25">
      <c r="A2360" s="10">
        <v>39953</v>
      </c>
      <c r="B2360" s="11">
        <v>908.61999511718705</v>
      </c>
      <c r="C2360" s="11">
        <v>924.59997558593705</v>
      </c>
      <c r="D2360" s="11">
        <v>903.469970703125</v>
      </c>
    </row>
    <row r="2361" spans="1:4" x14ac:dyDescent="0.25">
      <c r="A2361" s="10">
        <v>39954</v>
      </c>
      <c r="B2361" s="11">
        <v>900.41998291015602</v>
      </c>
      <c r="C2361" s="11">
        <v>900.41998291015602</v>
      </c>
      <c r="D2361" s="11">
        <v>888.33001708984295</v>
      </c>
    </row>
    <row r="2362" spans="1:4" x14ac:dyDescent="0.25">
      <c r="A2362" s="10">
        <v>39955</v>
      </c>
      <c r="B2362" s="11">
        <v>888.67999267578102</v>
      </c>
      <c r="C2362" s="11">
        <v>896.65002441406205</v>
      </c>
      <c r="D2362" s="11">
        <v>887</v>
      </c>
    </row>
    <row r="2363" spans="1:4" x14ac:dyDescent="0.25">
      <c r="A2363" s="10">
        <v>39959</v>
      </c>
      <c r="B2363" s="11">
        <v>887</v>
      </c>
      <c r="C2363" s="11">
        <v>911.760009765625</v>
      </c>
      <c r="D2363" s="11">
        <v>910.33001708984295</v>
      </c>
    </row>
    <row r="2364" spans="1:4" x14ac:dyDescent="0.25">
      <c r="A2364" s="10">
        <v>39960</v>
      </c>
      <c r="B2364" s="11">
        <v>909.95001220703102</v>
      </c>
      <c r="C2364" s="11">
        <v>913.84002685546795</v>
      </c>
      <c r="D2364" s="11">
        <v>893.05999755859295</v>
      </c>
    </row>
    <row r="2365" spans="1:4" x14ac:dyDescent="0.25">
      <c r="A2365" s="10">
        <v>39961</v>
      </c>
      <c r="B2365" s="11">
        <v>892.96002197265602</v>
      </c>
      <c r="C2365" s="11">
        <v>909.45001220703102</v>
      </c>
      <c r="D2365" s="11">
        <v>906.83001708984295</v>
      </c>
    </row>
    <row r="2366" spans="1:4" x14ac:dyDescent="0.25">
      <c r="A2366" s="10">
        <v>39962</v>
      </c>
      <c r="B2366" s="11">
        <v>907.02001953125</v>
      </c>
      <c r="C2366" s="11">
        <v>920.02001953125</v>
      </c>
      <c r="D2366" s="11">
        <v>919.14001464843705</v>
      </c>
    </row>
    <row r="2367" spans="1:4" x14ac:dyDescent="0.25">
      <c r="A2367" s="10">
        <v>39965</v>
      </c>
      <c r="B2367" s="11">
        <v>923.260009765625</v>
      </c>
      <c r="C2367" s="11">
        <v>947.77001953125</v>
      </c>
      <c r="D2367" s="11">
        <v>942.86999511718705</v>
      </c>
    </row>
    <row r="2368" spans="1:4" x14ac:dyDescent="0.25">
      <c r="A2368" s="10">
        <v>39966</v>
      </c>
      <c r="B2368" s="11">
        <v>942.86999511718705</v>
      </c>
      <c r="C2368" s="11">
        <v>949.38000488281205</v>
      </c>
      <c r="D2368" s="11">
        <v>944.739990234375</v>
      </c>
    </row>
    <row r="2369" spans="1:4" x14ac:dyDescent="0.25">
      <c r="A2369" s="10">
        <v>39967</v>
      </c>
      <c r="B2369" s="11">
        <v>942.510009765625</v>
      </c>
      <c r="C2369" s="11">
        <v>942.510009765625</v>
      </c>
      <c r="D2369" s="11">
        <v>931.760009765625</v>
      </c>
    </row>
    <row r="2370" spans="1:4" x14ac:dyDescent="0.25">
      <c r="A2370" s="10">
        <v>39968</v>
      </c>
      <c r="B2370" s="11">
        <v>932.489990234375</v>
      </c>
      <c r="C2370" s="11">
        <v>942.469970703125</v>
      </c>
      <c r="D2370" s="11">
        <v>942.46002197265602</v>
      </c>
    </row>
    <row r="2371" spans="1:4" x14ac:dyDescent="0.25">
      <c r="A2371" s="10">
        <v>39969</v>
      </c>
      <c r="B2371" s="11">
        <v>945.66998291015602</v>
      </c>
      <c r="C2371" s="11">
        <v>951.69000244140602</v>
      </c>
      <c r="D2371" s="11">
        <v>940.09002685546795</v>
      </c>
    </row>
    <row r="2372" spans="1:4" x14ac:dyDescent="0.25">
      <c r="A2372" s="10">
        <v>39972</v>
      </c>
      <c r="B2372" s="11">
        <v>938.11999511718705</v>
      </c>
      <c r="C2372" s="11">
        <v>946.33001708984295</v>
      </c>
      <c r="D2372" s="11">
        <v>939.14001464843705</v>
      </c>
    </row>
    <row r="2373" spans="1:4" x14ac:dyDescent="0.25">
      <c r="A2373" s="10">
        <v>39973</v>
      </c>
      <c r="B2373" s="11">
        <v>940.34997558593705</v>
      </c>
      <c r="C2373" s="11">
        <v>946.91998291015602</v>
      </c>
      <c r="D2373" s="11">
        <v>942.42999267578102</v>
      </c>
    </row>
    <row r="2374" spans="1:4" x14ac:dyDescent="0.25">
      <c r="A2374" s="10">
        <v>39974</v>
      </c>
      <c r="B2374" s="11">
        <v>942.72998046875</v>
      </c>
      <c r="C2374" s="11">
        <v>949.77001953125</v>
      </c>
      <c r="D2374" s="11">
        <v>939.15002441406205</v>
      </c>
    </row>
    <row r="2375" spans="1:4" x14ac:dyDescent="0.25">
      <c r="A2375" s="10">
        <v>39975</v>
      </c>
      <c r="B2375" s="11">
        <v>939.03997802734295</v>
      </c>
      <c r="C2375" s="11">
        <v>956.22998046875</v>
      </c>
      <c r="D2375" s="11">
        <v>944.89001464843705</v>
      </c>
    </row>
    <row r="2376" spans="1:4" x14ac:dyDescent="0.25">
      <c r="A2376" s="10">
        <v>39976</v>
      </c>
      <c r="B2376" s="11">
        <v>943.44000244140602</v>
      </c>
      <c r="C2376" s="11">
        <v>946.29998779296795</v>
      </c>
      <c r="D2376" s="11">
        <v>946.21002197265602</v>
      </c>
    </row>
    <row r="2377" spans="1:4" x14ac:dyDescent="0.25">
      <c r="A2377" s="10">
        <v>39979</v>
      </c>
      <c r="B2377" s="11">
        <v>942.45001220703102</v>
      </c>
      <c r="C2377" s="11">
        <v>942.45001220703102</v>
      </c>
      <c r="D2377" s="11">
        <v>923.719970703125</v>
      </c>
    </row>
    <row r="2378" spans="1:4" x14ac:dyDescent="0.25">
      <c r="A2378" s="10">
        <v>39980</v>
      </c>
      <c r="B2378" s="11">
        <v>925.59997558593705</v>
      </c>
      <c r="C2378" s="11">
        <v>928</v>
      </c>
      <c r="D2378" s="11">
        <v>911.969970703125</v>
      </c>
    </row>
    <row r="2379" spans="1:4" x14ac:dyDescent="0.25">
      <c r="A2379" s="10">
        <v>39981</v>
      </c>
      <c r="B2379" s="11">
        <v>911.89001464843705</v>
      </c>
      <c r="C2379" s="11">
        <v>918.44000244140602</v>
      </c>
      <c r="D2379" s="11">
        <v>910.71002197265602</v>
      </c>
    </row>
    <row r="2380" spans="1:4" x14ac:dyDescent="0.25">
      <c r="A2380" s="10">
        <v>39982</v>
      </c>
      <c r="B2380" s="11">
        <v>910.85998535156205</v>
      </c>
      <c r="C2380" s="11">
        <v>921.92999267578102</v>
      </c>
      <c r="D2380" s="11">
        <v>918.36999511718705</v>
      </c>
    </row>
    <row r="2381" spans="1:4" x14ac:dyDescent="0.25">
      <c r="A2381" s="10">
        <v>39983</v>
      </c>
      <c r="B2381" s="11">
        <v>919.96002197265602</v>
      </c>
      <c r="C2381" s="11">
        <v>927.09002685546795</v>
      </c>
      <c r="D2381" s="11">
        <v>921.22998046875</v>
      </c>
    </row>
    <row r="2382" spans="1:4" x14ac:dyDescent="0.25">
      <c r="A2382" s="10">
        <v>39986</v>
      </c>
      <c r="B2382" s="11">
        <v>918.13000488281205</v>
      </c>
      <c r="C2382" s="11">
        <v>918.13000488281205</v>
      </c>
      <c r="D2382" s="11">
        <v>893.03997802734295</v>
      </c>
    </row>
    <row r="2383" spans="1:4" x14ac:dyDescent="0.25">
      <c r="A2383" s="10">
        <v>39987</v>
      </c>
      <c r="B2383" s="11">
        <v>893.46002197265602</v>
      </c>
      <c r="C2383" s="11">
        <v>898.69000244140602</v>
      </c>
      <c r="D2383" s="11">
        <v>895.09997558593705</v>
      </c>
    </row>
    <row r="2384" spans="1:4" x14ac:dyDescent="0.25">
      <c r="A2384" s="10">
        <v>39988</v>
      </c>
      <c r="B2384" s="11">
        <v>896.30999755859295</v>
      </c>
      <c r="C2384" s="11">
        <v>910.84997558593705</v>
      </c>
      <c r="D2384" s="11">
        <v>900.94000244140602</v>
      </c>
    </row>
    <row r="2385" spans="1:4" x14ac:dyDescent="0.25">
      <c r="A2385" s="10">
        <v>39989</v>
      </c>
      <c r="B2385" s="11">
        <v>899.45001220703102</v>
      </c>
      <c r="C2385" s="11">
        <v>921.41998291015602</v>
      </c>
      <c r="D2385" s="11">
        <v>920.260009765625</v>
      </c>
    </row>
    <row r="2386" spans="1:4" x14ac:dyDescent="0.25">
      <c r="A2386" s="10">
        <v>39990</v>
      </c>
      <c r="B2386" s="11">
        <v>918.84002685546795</v>
      </c>
      <c r="C2386" s="11">
        <v>922</v>
      </c>
      <c r="D2386" s="11">
        <v>918.90002441406205</v>
      </c>
    </row>
    <row r="2387" spans="1:4" x14ac:dyDescent="0.25">
      <c r="A2387" s="10">
        <v>39993</v>
      </c>
      <c r="B2387" s="11">
        <v>919.85998535156205</v>
      </c>
      <c r="C2387" s="11">
        <v>927.989990234375</v>
      </c>
      <c r="D2387" s="11">
        <v>927.22998046875</v>
      </c>
    </row>
    <row r="2388" spans="1:4" x14ac:dyDescent="0.25">
      <c r="A2388" s="10">
        <v>39994</v>
      </c>
      <c r="B2388" s="11">
        <v>927.15002441406205</v>
      </c>
      <c r="C2388" s="11">
        <v>930.010009765625</v>
      </c>
      <c r="D2388" s="11">
        <v>919.32000732421795</v>
      </c>
    </row>
    <row r="2389" spans="1:4" x14ac:dyDescent="0.25">
      <c r="A2389" s="10">
        <v>39995</v>
      </c>
      <c r="B2389" s="11">
        <v>920.82000732421795</v>
      </c>
      <c r="C2389" s="11">
        <v>931.91998291015602</v>
      </c>
      <c r="D2389" s="11">
        <v>923.33001708984295</v>
      </c>
    </row>
    <row r="2390" spans="1:4" x14ac:dyDescent="0.25">
      <c r="A2390" s="10">
        <v>39996</v>
      </c>
      <c r="B2390" s="11">
        <v>921.239990234375</v>
      </c>
      <c r="C2390" s="11">
        <v>921.239990234375</v>
      </c>
      <c r="D2390" s="11">
        <v>896.41998291015602</v>
      </c>
    </row>
    <row r="2391" spans="1:4" x14ac:dyDescent="0.25">
      <c r="A2391" s="10">
        <v>40000</v>
      </c>
      <c r="B2391" s="11">
        <v>894.27001953125</v>
      </c>
      <c r="C2391" s="11">
        <v>898.719970703125</v>
      </c>
      <c r="D2391" s="11">
        <v>898.719970703125</v>
      </c>
    </row>
    <row r="2392" spans="1:4" x14ac:dyDescent="0.25">
      <c r="A2392" s="10">
        <v>40001</v>
      </c>
      <c r="B2392" s="11">
        <v>898.59997558593705</v>
      </c>
      <c r="C2392" s="11">
        <v>898.59997558593705</v>
      </c>
      <c r="D2392" s="11">
        <v>881.030029296875</v>
      </c>
    </row>
    <row r="2393" spans="1:4" x14ac:dyDescent="0.25">
      <c r="A2393" s="10">
        <v>40002</v>
      </c>
      <c r="B2393" s="11">
        <v>881.90002441406205</v>
      </c>
      <c r="C2393" s="11">
        <v>886.79998779296795</v>
      </c>
      <c r="D2393" s="11">
        <v>879.55999755859295</v>
      </c>
    </row>
    <row r="2394" spans="1:4" x14ac:dyDescent="0.25">
      <c r="A2394" s="10">
        <v>40003</v>
      </c>
      <c r="B2394" s="11">
        <v>881.280029296875</v>
      </c>
      <c r="C2394" s="11">
        <v>887.85998535156205</v>
      </c>
      <c r="D2394" s="11">
        <v>882.67999267578102</v>
      </c>
    </row>
    <row r="2395" spans="1:4" x14ac:dyDescent="0.25">
      <c r="A2395" s="10">
        <v>40004</v>
      </c>
      <c r="B2395" s="11">
        <v>880.030029296875</v>
      </c>
      <c r="C2395" s="11">
        <v>883.57000732421795</v>
      </c>
      <c r="D2395" s="11">
        <v>879.13000488281205</v>
      </c>
    </row>
    <row r="2396" spans="1:4" x14ac:dyDescent="0.25">
      <c r="A2396" s="10">
        <v>40007</v>
      </c>
      <c r="B2396" s="11">
        <v>879.57000732421795</v>
      </c>
      <c r="C2396" s="11">
        <v>901.04998779296795</v>
      </c>
      <c r="D2396" s="11">
        <v>901.04998779296795</v>
      </c>
    </row>
    <row r="2397" spans="1:4" x14ac:dyDescent="0.25">
      <c r="A2397" s="10">
        <v>40008</v>
      </c>
      <c r="B2397" s="11">
        <v>900.77001953125</v>
      </c>
      <c r="C2397" s="11">
        <v>905.84002685546795</v>
      </c>
      <c r="D2397" s="11">
        <v>905.84002685546795</v>
      </c>
    </row>
    <row r="2398" spans="1:4" x14ac:dyDescent="0.25">
      <c r="A2398" s="10">
        <v>40009</v>
      </c>
      <c r="B2398" s="11">
        <v>910.15002441406205</v>
      </c>
      <c r="C2398" s="11">
        <v>933.95001220703102</v>
      </c>
      <c r="D2398" s="11">
        <v>932.67999267578102</v>
      </c>
    </row>
    <row r="2399" spans="1:4" x14ac:dyDescent="0.25">
      <c r="A2399" s="10">
        <v>40010</v>
      </c>
      <c r="B2399" s="11">
        <v>930.16998291015602</v>
      </c>
      <c r="C2399" s="11">
        <v>943.96002197265602</v>
      </c>
      <c r="D2399" s="11">
        <v>940.739990234375</v>
      </c>
    </row>
    <row r="2400" spans="1:4" x14ac:dyDescent="0.25">
      <c r="A2400" s="10">
        <v>40011</v>
      </c>
      <c r="B2400" s="11">
        <v>940.55999755859295</v>
      </c>
      <c r="C2400" s="11">
        <v>941.89001464843705</v>
      </c>
      <c r="D2400" s="11">
        <v>940.38000488281205</v>
      </c>
    </row>
    <row r="2401" spans="1:4" x14ac:dyDescent="0.25">
      <c r="A2401" s="10">
        <v>40014</v>
      </c>
      <c r="B2401" s="11">
        <v>942.07000732421795</v>
      </c>
      <c r="C2401" s="11">
        <v>951.61999511718705</v>
      </c>
      <c r="D2401" s="11">
        <v>951.13000488281205</v>
      </c>
    </row>
    <row r="2402" spans="1:4" x14ac:dyDescent="0.25">
      <c r="A2402" s="10">
        <v>40015</v>
      </c>
      <c r="B2402" s="11">
        <v>951.969970703125</v>
      </c>
      <c r="C2402" s="11">
        <v>956.530029296875</v>
      </c>
      <c r="D2402" s="11">
        <v>954.58001708984295</v>
      </c>
    </row>
    <row r="2403" spans="1:4" x14ac:dyDescent="0.25">
      <c r="A2403" s="10">
        <v>40016</v>
      </c>
      <c r="B2403" s="11">
        <v>953.40002441406205</v>
      </c>
      <c r="C2403" s="11">
        <v>959.83001708984295</v>
      </c>
      <c r="D2403" s="11">
        <v>954.07000732421795</v>
      </c>
    </row>
    <row r="2404" spans="1:4" x14ac:dyDescent="0.25">
      <c r="A2404" s="10">
        <v>40017</v>
      </c>
      <c r="B2404" s="11">
        <v>954.07000732421795</v>
      </c>
      <c r="C2404" s="11">
        <v>979.41998291015602</v>
      </c>
      <c r="D2404" s="11">
        <v>976.28997802734295</v>
      </c>
    </row>
    <row r="2405" spans="1:4" x14ac:dyDescent="0.25">
      <c r="A2405" s="10">
        <v>40018</v>
      </c>
      <c r="B2405" s="11">
        <v>972.15997314453102</v>
      </c>
      <c r="C2405" s="11">
        <v>979.78997802734295</v>
      </c>
      <c r="D2405" s="11">
        <v>979.260009765625</v>
      </c>
    </row>
    <row r="2406" spans="1:4" x14ac:dyDescent="0.25">
      <c r="A2406" s="10">
        <v>40021</v>
      </c>
      <c r="B2406" s="11">
        <v>978.63000488281205</v>
      </c>
      <c r="C2406" s="11">
        <v>982.489990234375</v>
      </c>
      <c r="D2406" s="11">
        <v>982.17999267578102</v>
      </c>
    </row>
    <row r="2407" spans="1:4" x14ac:dyDescent="0.25">
      <c r="A2407" s="10">
        <v>40022</v>
      </c>
      <c r="B2407" s="11">
        <v>981.47998046875</v>
      </c>
      <c r="C2407" s="11">
        <v>982.34997558593705</v>
      </c>
      <c r="D2407" s="11">
        <v>979.61999511718705</v>
      </c>
    </row>
    <row r="2408" spans="1:4" x14ac:dyDescent="0.25">
      <c r="A2408" s="10">
        <v>40023</v>
      </c>
      <c r="B2408" s="11">
        <v>977.65997314453102</v>
      </c>
      <c r="C2408" s="11">
        <v>977.760009765625</v>
      </c>
      <c r="D2408" s="11">
        <v>975.15002441406205</v>
      </c>
    </row>
    <row r="2409" spans="1:4" x14ac:dyDescent="0.25">
      <c r="A2409" s="10">
        <v>40024</v>
      </c>
      <c r="B2409" s="11">
        <v>976.010009765625</v>
      </c>
      <c r="C2409" s="11">
        <v>996.67999267578102</v>
      </c>
      <c r="D2409" s="11">
        <v>986.75</v>
      </c>
    </row>
    <row r="2410" spans="1:4" x14ac:dyDescent="0.25">
      <c r="A2410" s="10">
        <v>40025</v>
      </c>
      <c r="B2410" s="11">
        <v>986.79998779296795</v>
      </c>
      <c r="C2410" s="11">
        <v>993.17999267578102</v>
      </c>
      <c r="D2410" s="11">
        <v>987.47998046875</v>
      </c>
    </row>
    <row r="2411" spans="1:4" x14ac:dyDescent="0.25">
      <c r="A2411" s="10">
        <v>40028</v>
      </c>
      <c r="B2411" s="11">
        <v>990.219970703125</v>
      </c>
      <c r="C2411" s="11">
        <v>1003.60998535156</v>
      </c>
      <c r="D2411" s="11">
        <v>1002.63000488281</v>
      </c>
    </row>
    <row r="2412" spans="1:4" x14ac:dyDescent="0.25">
      <c r="A2412" s="10">
        <v>40029</v>
      </c>
      <c r="B2412" s="11">
        <v>1001.40997314453</v>
      </c>
      <c r="C2412" s="11">
        <v>1007.11999511718</v>
      </c>
      <c r="D2412" s="11">
        <v>1005.65002441406</v>
      </c>
    </row>
    <row r="2413" spans="1:4" x14ac:dyDescent="0.25">
      <c r="A2413" s="10">
        <v>40030</v>
      </c>
      <c r="B2413" s="11">
        <v>1005.40997314453</v>
      </c>
      <c r="C2413" s="11">
        <v>1006.64001464843</v>
      </c>
      <c r="D2413" s="11">
        <v>1002.71997070312</v>
      </c>
    </row>
    <row r="2414" spans="1:4" x14ac:dyDescent="0.25">
      <c r="A2414" s="10">
        <v>40031</v>
      </c>
      <c r="B2414" s="11">
        <v>1004.05999755859</v>
      </c>
      <c r="C2414" s="11">
        <v>1008</v>
      </c>
      <c r="D2414" s="11">
        <v>997.08001708984295</v>
      </c>
    </row>
    <row r="2415" spans="1:4" x14ac:dyDescent="0.25">
      <c r="A2415" s="10">
        <v>40032</v>
      </c>
      <c r="B2415" s="11">
        <v>999.83001708984295</v>
      </c>
      <c r="C2415" s="11">
        <v>1018</v>
      </c>
      <c r="D2415" s="11">
        <v>1010.47998046875</v>
      </c>
    </row>
    <row r="2416" spans="1:4" x14ac:dyDescent="0.25">
      <c r="A2416" s="10">
        <v>40035</v>
      </c>
      <c r="B2416" s="11">
        <v>1008.89001464843</v>
      </c>
      <c r="C2416" s="11">
        <v>1010.11999511718</v>
      </c>
      <c r="D2416" s="11">
        <v>1007.09997558593</v>
      </c>
    </row>
    <row r="2417" spans="1:4" x14ac:dyDescent="0.25">
      <c r="A2417" s="10">
        <v>40036</v>
      </c>
      <c r="B2417" s="11">
        <v>1005.77001953125</v>
      </c>
      <c r="C2417" s="11">
        <v>1005.77001953125</v>
      </c>
      <c r="D2417" s="11">
        <v>994.34997558593705</v>
      </c>
    </row>
    <row r="2418" spans="1:4" x14ac:dyDescent="0.25">
      <c r="A2418" s="10">
        <v>40037</v>
      </c>
      <c r="B2418" s="11">
        <v>994</v>
      </c>
      <c r="C2418" s="11">
        <v>1012.78002929687</v>
      </c>
      <c r="D2418" s="11">
        <v>1005.80999755859</v>
      </c>
    </row>
    <row r="2419" spans="1:4" x14ac:dyDescent="0.25">
      <c r="A2419" s="10">
        <v>40038</v>
      </c>
      <c r="B2419" s="11">
        <v>1005.85998535156</v>
      </c>
      <c r="C2419" s="11">
        <v>1013.14001464843</v>
      </c>
      <c r="D2419" s="11">
        <v>1012.72998046875</v>
      </c>
    </row>
    <row r="2420" spans="1:4" x14ac:dyDescent="0.25">
      <c r="A2420" s="10">
        <v>40039</v>
      </c>
      <c r="B2420" s="11">
        <v>1012.22998046875</v>
      </c>
      <c r="C2420" s="11">
        <v>1012.59997558593</v>
      </c>
      <c r="D2420" s="11">
        <v>1004.09002685546</v>
      </c>
    </row>
    <row r="2421" spans="1:4" x14ac:dyDescent="0.25">
      <c r="A2421" s="10">
        <v>40042</v>
      </c>
      <c r="B2421" s="11">
        <v>998.17999267578102</v>
      </c>
      <c r="C2421" s="11">
        <v>998.17999267578102</v>
      </c>
      <c r="D2421" s="11">
        <v>979.72998046875</v>
      </c>
    </row>
    <row r="2422" spans="1:4" x14ac:dyDescent="0.25">
      <c r="A2422" s="10">
        <v>40043</v>
      </c>
      <c r="B2422" s="11">
        <v>980.61999511718705</v>
      </c>
      <c r="C2422" s="11">
        <v>991.20001220703102</v>
      </c>
      <c r="D2422" s="11">
        <v>989.66998291015602</v>
      </c>
    </row>
    <row r="2423" spans="1:4" x14ac:dyDescent="0.25">
      <c r="A2423" s="10">
        <v>40044</v>
      </c>
      <c r="B2423" s="11">
        <v>986.88000488281205</v>
      </c>
      <c r="C2423" s="11">
        <v>999.60998535156205</v>
      </c>
      <c r="D2423" s="11">
        <v>996.46002197265602</v>
      </c>
    </row>
    <row r="2424" spans="1:4" x14ac:dyDescent="0.25">
      <c r="A2424" s="10">
        <v>40045</v>
      </c>
      <c r="B2424" s="11">
        <v>996.40997314453102</v>
      </c>
      <c r="C2424" s="11">
        <v>1008.91998291015</v>
      </c>
      <c r="D2424" s="11">
        <v>1007.36999511718</v>
      </c>
    </row>
    <row r="2425" spans="1:4" x14ac:dyDescent="0.25">
      <c r="A2425" s="10">
        <v>40046</v>
      </c>
      <c r="B2425" s="11">
        <v>1009.05999755859</v>
      </c>
      <c r="C2425" s="11">
        <v>1027.58996582031</v>
      </c>
      <c r="D2425" s="11">
        <v>1026.13000488281</v>
      </c>
    </row>
    <row r="2426" spans="1:4" x14ac:dyDescent="0.25">
      <c r="A2426" s="10">
        <v>40049</v>
      </c>
      <c r="B2426" s="11">
        <v>1026.58996582031</v>
      </c>
      <c r="C2426" s="11">
        <v>1035.81994628906</v>
      </c>
      <c r="D2426" s="11">
        <v>1025.56994628906</v>
      </c>
    </row>
    <row r="2427" spans="1:4" x14ac:dyDescent="0.25">
      <c r="A2427" s="10">
        <v>40050</v>
      </c>
      <c r="B2427" s="11">
        <v>1026.63000488281</v>
      </c>
      <c r="C2427" s="11">
        <v>1037.75</v>
      </c>
      <c r="D2427" s="11">
        <v>1028</v>
      </c>
    </row>
    <row r="2428" spans="1:4" x14ac:dyDescent="0.25">
      <c r="A2428" s="10">
        <v>40051</v>
      </c>
      <c r="B2428" s="11">
        <v>1027.34997558593</v>
      </c>
      <c r="C2428" s="11">
        <v>1032.46997070312</v>
      </c>
      <c r="D2428" s="11">
        <v>1028.11999511718</v>
      </c>
    </row>
    <row r="2429" spans="1:4" x14ac:dyDescent="0.25">
      <c r="A2429" s="10">
        <v>40052</v>
      </c>
      <c r="B2429" s="11">
        <v>1027.81005859375</v>
      </c>
      <c r="C2429" s="11">
        <v>1033.32995605468</v>
      </c>
      <c r="D2429" s="11">
        <v>1030.97998046875</v>
      </c>
    </row>
    <row r="2430" spans="1:4" x14ac:dyDescent="0.25">
      <c r="A2430" s="10">
        <v>40053</v>
      </c>
      <c r="B2430" s="11">
        <v>1031.61999511718</v>
      </c>
      <c r="C2430" s="11">
        <v>1039.46997070312</v>
      </c>
      <c r="D2430" s="11">
        <v>1028.93005371093</v>
      </c>
    </row>
    <row r="2431" spans="1:4" x14ac:dyDescent="0.25">
      <c r="A2431" s="10">
        <v>40056</v>
      </c>
      <c r="B2431" s="11">
        <v>1025.2099609375</v>
      </c>
      <c r="C2431" s="11">
        <v>1025.2099609375</v>
      </c>
      <c r="D2431" s="11">
        <v>1020.61999511718</v>
      </c>
    </row>
    <row r="2432" spans="1:4" x14ac:dyDescent="0.25">
      <c r="A2432" s="10">
        <v>40057</v>
      </c>
      <c r="B2432" s="11">
        <v>1019.52001953125</v>
      </c>
      <c r="C2432" s="11">
        <v>1028.44995117187</v>
      </c>
      <c r="D2432" s="11">
        <v>998.03997802734295</v>
      </c>
    </row>
    <row r="2433" spans="1:4" x14ac:dyDescent="0.25">
      <c r="A2433" s="10">
        <v>40058</v>
      </c>
      <c r="B2433" s="11">
        <v>996.07000732421795</v>
      </c>
      <c r="C2433" s="11">
        <v>1000.34002685546</v>
      </c>
      <c r="D2433" s="11">
        <v>994.75</v>
      </c>
    </row>
    <row r="2434" spans="1:4" x14ac:dyDescent="0.25">
      <c r="A2434" s="10">
        <v>40059</v>
      </c>
      <c r="B2434" s="11">
        <v>996.11999511718705</v>
      </c>
      <c r="C2434" s="11">
        <v>1003.42999267578</v>
      </c>
      <c r="D2434" s="11">
        <v>1003.23999023437</v>
      </c>
    </row>
    <row r="2435" spans="1:4" x14ac:dyDescent="0.25">
      <c r="A2435" s="10">
        <v>40060</v>
      </c>
      <c r="B2435" s="11">
        <v>1003.84002685546</v>
      </c>
      <c r="C2435" s="11">
        <v>1016.47998046875</v>
      </c>
      <c r="D2435" s="11">
        <v>1016.40002441406</v>
      </c>
    </row>
    <row r="2436" spans="1:4" x14ac:dyDescent="0.25">
      <c r="A2436" s="10">
        <v>40064</v>
      </c>
      <c r="B2436" s="11">
        <v>1018.66998291015</v>
      </c>
      <c r="C2436" s="11">
        <v>1026.06994628906</v>
      </c>
      <c r="D2436" s="11">
        <v>1025.39001464843</v>
      </c>
    </row>
    <row r="2437" spans="1:4" x14ac:dyDescent="0.25">
      <c r="A2437" s="10">
        <v>40065</v>
      </c>
      <c r="B2437" s="11">
        <v>1025.35998535156</v>
      </c>
      <c r="C2437" s="11">
        <v>1036.33996582031</v>
      </c>
      <c r="D2437" s="11">
        <v>1033.36999511718</v>
      </c>
    </row>
    <row r="2438" spans="1:4" x14ac:dyDescent="0.25">
      <c r="A2438" s="10">
        <v>40066</v>
      </c>
      <c r="B2438" s="11">
        <v>1032.98999023437</v>
      </c>
      <c r="C2438" s="11">
        <v>1044.14001464843</v>
      </c>
      <c r="D2438" s="11">
        <v>1044.14001464843</v>
      </c>
    </row>
    <row r="2439" spans="1:4" x14ac:dyDescent="0.25">
      <c r="A2439" s="10">
        <v>40067</v>
      </c>
      <c r="B2439" s="11">
        <v>1043.92004394531</v>
      </c>
      <c r="C2439" s="11">
        <v>1048.18005371093</v>
      </c>
      <c r="D2439" s="11">
        <v>1042.72998046875</v>
      </c>
    </row>
    <row r="2440" spans="1:4" x14ac:dyDescent="0.25">
      <c r="A2440" s="10">
        <v>40070</v>
      </c>
      <c r="B2440" s="11">
        <v>1040.15002441406</v>
      </c>
      <c r="C2440" s="11">
        <v>1049.73999023437</v>
      </c>
      <c r="D2440" s="11">
        <v>1049.33996582031</v>
      </c>
    </row>
    <row r="2441" spans="1:4" x14ac:dyDescent="0.25">
      <c r="A2441" s="10">
        <v>40071</v>
      </c>
      <c r="B2441" s="11">
        <v>1049.03002929687</v>
      </c>
      <c r="C2441" s="11">
        <v>1056.0400390625</v>
      </c>
      <c r="D2441" s="11">
        <v>1052.63000488281</v>
      </c>
    </row>
    <row r="2442" spans="1:4" x14ac:dyDescent="0.25">
      <c r="A2442" s="10">
        <v>40072</v>
      </c>
      <c r="B2442" s="11">
        <v>1053.98999023437</v>
      </c>
      <c r="C2442" s="11">
        <v>1068.76000976562</v>
      </c>
      <c r="D2442" s="11">
        <v>1068.76000976562</v>
      </c>
    </row>
    <row r="2443" spans="1:4" x14ac:dyDescent="0.25">
      <c r="A2443" s="10">
        <v>40073</v>
      </c>
      <c r="B2443" s="11">
        <v>1067.86999511718</v>
      </c>
      <c r="C2443" s="11">
        <v>1074.77001953125</v>
      </c>
      <c r="D2443" s="11">
        <v>1065.48999023437</v>
      </c>
    </row>
    <row r="2444" spans="1:4" x14ac:dyDescent="0.25">
      <c r="A2444" s="10">
        <v>40074</v>
      </c>
      <c r="B2444" s="11">
        <v>1066.59997558593</v>
      </c>
      <c r="C2444" s="11">
        <v>1071.52001953125</v>
      </c>
      <c r="D2444" s="11">
        <v>1068.30004882812</v>
      </c>
    </row>
    <row r="2445" spans="1:4" x14ac:dyDescent="0.25">
      <c r="A2445" s="10">
        <v>40077</v>
      </c>
      <c r="B2445" s="11">
        <v>1067.14001464843</v>
      </c>
      <c r="C2445" s="11">
        <v>1067.28002929687</v>
      </c>
      <c r="D2445" s="11">
        <v>1064.66003417968</v>
      </c>
    </row>
    <row r="2446" spans="1:4" x14ac:dyDescent="0.25">
      <c r="A2446" s="10">
        <v>40078</v>
      </c>
      <c r="B2446" s="11">
        <v>1066.34997558593</v>
      </c>
      <c r="C2446" s="11">
        <v>1073.81005859375</v>
      </c>
      <c r="D2446" s="11">
        <v>1071.66003417968</v>
      </c>
    </row>
    <row r="2447" spans="1:4" x14ac:dyDescent="0.25">
      <c r="A2447" s="10">
        <v>40079</v>
      </c>
      <c r="B2447" s="11">
        <v>1072.68994140625</v>
      </c>
      <c r="C2447" s="11">
        <v>1080.15002441406</v>
      </c>
      <c r="D2447" s="11">
        <v>1060.86999511718</v>
      </c>
    </row>
    <row r="2448" spans="1:4" x14ac:dyDescent="0.25">
      <c r="A2448" s="10">
        <v>40080</v>
      </c>
      <c r="B2448" s="11">
        <v>1062.56005859375</v>
      </c>
      <c r="C2448" s="11">
        <v>1066.2900390625</v>
      </c>
      <c r="D2448" s="11">
        <v>1050.78002929687</v>
      </c>
    </row>
    <row r="2449" spans="1:4" x14ac:dyDescent="0.25">
      <c r="A2449" s="10">
        <v>40081</v>
      </c>
      <c r="B2449" s="11">
        <v>1049.47998046875</v>
      </c>
      <c r="C2449" s="11">
        <v>1053.46997070312</v>
      </c>
      <c r="D2449" s="11">
        <v>1044.38000488281</v>
      </c>
    </row>
    <row r="2450" spans="1:4" x14ac:dyDescent="0.25">
      <c r="A2450" s="10">
        <v>40084</v>
      </c>
      <c r="B2450" s="11">
        <v>1045.38000488281</v>
      </c>
      <c r="C2450" s="11">
        <v>1065.13000488281</v>
      </c>
      <c r="D2450" s="11">
        <v>1062.97998046875</v>
      </c>
    </row>
    <row r="2451" spans="1:4" x14ac:dyDescent="0.25">
      <c r="A2451" s="10">
        <v>40085</v>
      </c>
      <c r="B2451" s="11">
        <v>1063.68994140625</v>
      </c>
      <c r="C2451" s="11">
        <v>1069.61999511718</v>
      </c>
      <c r="D2451" s="11">
        <v>1060.60998535156</v>
      </c>
    </row>
    <row r="2452" spans="1:4" x14ac:dyDescent="0.25">
      <c r="A2452" s="10">
        <v>40086</v>
      </c>
      <c r="B2452" s="11">
        <v>1061.02001953125</v>
      </c>
      <c r="C2452" s="11">
        <v>1063.40002441406</v>
      </c>
      <c r="D2452" s="11">
        <v>1057.07995605468</v>
      </c>
    </row>
    <row r="2453" spans="1:4" x14ac:dyDescent="0.25">
      <c r="A2453" s="10">
        <v>40087</v>
      </c>
      <c r="B2453" s="11">
        <v>1054.91003417968</v>
      </c>
      <c r="C2453" s="11">
        <v>1054.91003417968</v>
      </c>
      <c r="D2453" s="11">
        <v>1029.84997558593</v>
      </c>
    </row>
    <row r="2454" spans="1:4" x14ac:dyDescent="0.25">
      <c r="A2454" s="10">
        <v>40088</v>
      </c>
      <c r="B2454" s="11">
        <v>1029.7099609375</v>
      </c>
      <c r="C2454" s="11">
        <v>1030.59997558593</v>
      </c>
      <c r="D2454" s="11">
        <v>1025.2099609375</v>
      </c>
    </row>
    <row r="2455" spans="1:4" x14ac:dyDescent="0.25">
      <c r="A2455" s="10">
        <v>40091</v>
      </c>
      <c r="B2455" s="11">
        <v>1026.86999511718</v>
      </c>
      <c r="C2455" s="11">
        <v>1042.57995605468</v>
      </c>
      <c r="D2455" s="11">
        <v>1040.4599609375</v>
      </c>
    </row>
    <row r="2456" spans="1:4" x14ac:dyDescent="0.25">
      <c r="A2456" s="10">
        <v>40092</v>
      </c>
      <c r="B2456" s="11">
        <v>1042.02001953125</v>
      </c>
      <c r="C2456" s="11">
        <v>1060.55004882812</v>
      </c>
      <c r="D2456" s="11">
        <v>1054.71997070312</v>
      </c>
    </row>
    <row r="2457" spans="1:4" x14ac:dyDescent="0.25">
      <c r="A2457" s="10">
        <v>40093</v>
      </c>
      <c r="B2457" s="11">
        <v>1053.65002441406</v>
      </c>
      <c r="C2457" s="11">
        <v>1058.02001953125</v>
      </c>
      <c r="D2457" s="11">
        <v>1057.57995605468</v>
      </c>
    </row>
    <row r="2458" spans="1:4" x14ac:dyDescent="0.25">
      <c r="A2458" s="10">
        <v>40094</v>
      </c>
      <c r="B2458" s="11">
        <v>1060.03002929687</v>
      </c>
      <c r="C2458" s="11">
        <v>1070.67004394531</v>
      </c>
      <c r="D2458" s="11">
        <v>1065.47998046875</v>
      </c>
    </row>
    <row r="2459" spans="1:4" x14ac:dyDescent="0.25">
      <c r="A2459" s="10">
        <v>40095</v>
      </c>
      <c r="B2459" s="11">
        <v>1065.28002929687</v>
      </c>
      <c r="C2459" s="11">
        <v>1071.51000976562</v>
      </c>
      <c r="D2459" s="11">
        <v>1071.48999023437</v>
      </c>
    </row>
    <row r="2460" spans="1:4" x14ac:dyDescent="0.25">
      <c r="A2460" s="10">
        <v>40098</v>
      </c>
      <c r="B2460" s="11">
        <v>1071.63000488281</v>
      </c>
      <c r="C2460" s="11">
        <v>1079.4599609375</v>
      </c>
      <c r="D2460" s="11">
        <v>1076.18994140625</v>
      </c>
    </row>
    <row r="2461" spans="1:4" x14ac:dyDescent="0.25">
      <c r="A2461" s="10">
        <v>40099</v>
      </c>
      <c r="B2461" s="11">
        <v>1074.9599609375</v>
      </c>
      <c r="C2461" s="11">
        <v>1075.30004882812</v>
      </c>
      <c r="D2461" s="11">
        <v>1073.18994140625</v>
      </c>
    </row>
    <row r="2462" spans="1:4" x14ac:dyDescent="0.25">
      <c r="A2462" s="10">
        <v>40100</v>
      </c>
      <c r="B2462" s="11">
        <v>1078.68005371093</v>
      </c>
      <c r="C2462" s="11">
        <v>1093.17004394531</v>
      </c>
      <c r="D2462" s="11">
        <v>1092.02001953125</v>
      </c>
    </row>
    <row r="2463" spans="1:4" x14ac:dyDescent="0.25">
      <c r="A2463" s="10">
        <v>40101</v>
      </c>
      <c r="B2463" s="11">
        <v>1090.35998535156</v>
      </c>
      <c r="C2463" s="11">
        <v>1096.56005859375</v>
      </c>
      <c r="D2463" s="11">
        <v>1096.56005859375</v>
      </c>
    </row>
    <row r="2464" spans="1:4" x14ac:dyDescent="0.25">
      <c r="A2464" s="10">
        <v>40102</v>
      </c>
      <c r="B2464" s="11">
        <v>1094.67004394531</v>
      </c>
      <c r="C2464" s="11">
        <v>1094.67004394531</v>
      </c>
      <c r="D2464" s="11">
        <v>1087.68005371093</v>
      </c>
    </row>
    <row r="2465" spans="1:4" x14ac:dyDescent="0.25">
      <c r="A2465" s="10">
        <v>40105</v>
      </c>
      <c r="B2465" s="11">
        <v>1088.21997070312</v>
      </c>
      <c r="C2465" s="11">
        <v>1100.17004394531</v>
      </c>
      <c r="D2465" s="11">
        <v>1097.91003417968</v>
      </c>
    </row>
    <row r="2466" spans="1:4" x14ac:dyDescent="0.25">
      <c r="A2466" s="10">
        <v>40106</v>
      </c>
      <c r="B2466" s="11">
        <v>1098.64001464843</v>
      </c>
      <c r="C2466" s="11">
        <v>1098.64001464843</v>
      </c>
      <c r="D2466" s="11">
        <v>1091.06005859375</v>
      </c>
    </row>
    <row r="2467" spans="1:4" x14ac:dyDescent="0.25">
      <c r="A2467" s="10">
        <v>40107</v>
      </c>
      <c r="B2467" s="11">
        <v>1090.35998535156</v>
      </c>
      <c r="C2467" s="11">
        <v>1101.35998535156</v>
      </c>
      <c r="D2467" s="11">
        <v>1081.40002441406</v>
      </c>
    </row>
    <row r="2468" spans="1:4" x14ac:dyDescent="0.25">
      <c r="A2468" s="10">
        <v>40108</v>
      </c>
      <c r="B2468" s="11">
        <v>1080.9599609375</v>
      </c>
      <c r="C2468" s="11">
        <v>1095.2099609375</v>
      </c>
      <c r="D2468" s="11">
        <v>1092.91003417968</v>
      </c>
    </row>
    <row r="2469" spans="1:4" x14ac:dyDescent="0.25">
      <c r="A2469" s="10">
        <v>40109</v>
      </c>
      <c r="B2469" s="11">
        <v>1095.61999511718</v>
      </c>
      <c r="C2469" s="11">
        <v>1095.82995605468</v>
      </c>
      <c r="D2469" s="11">
        <v>1079.59997558593</v>
      </c>
    </row>
    <row r="2470" spans="1:4" x14ac:dyDescent="0.25">
      <c r="A2470" s="10">
        <v>40112</v>
      </c>
      <c r="B2470" s="11">
        <v>1080.35998535156</v>
      </c>
      <c r="C2470" s="11">
        <v>1091.75</v>
      </c>
      <c r="D2470" s="11">
        <v>1066.94995117187</v>
      </c>
    </row>
    <row r="2471" spans="1:4" x14ac:dyDescent="0.25">
      <c r="A2471" s="10">
        <v>40113</v>
      </c>
      <c r="B2471" s="11">
        <v>1067.5400390625</v>
      </c>
      <c r="C2471" s="11">
        <v>1072.47998046875</v>
      </c>
      <c r="D2471" s="11">
        <v>1063.41003417968</v>
      </c>
    </row>
    <row r="2472" spans="1:4" x14ac:dyDescent="0.25">
      <c r="A2472" s="10">
        <v>40114</v>
      </c>
      <c r="B2472" s="11">
        <v>1061.51000976562</v>
      </c>
      <c r="C2472" s="11">
        <v>1063.26000976562</v>
      </c>
      <c r="D2472" s="11">
        <v>1042.63000488281</v>
      </c>
    </row>
    <row r="2473" spans="1:4" x14ac:dyDescent="0.25">
      <c r="A2473" s="10">
        <v>40115</v>
      </c>
      <c r="B2473" s="11">
        <v>1043.68994140625</v>
      </c>
      <c r="C2473" s="11">
        <v>1066.82995605468</v>
      </c>
      <c r="D2473" s="11">
        <v>1066.10998535156</v>
      </c>
    </row>
    <row r="2474" spans="1:4" x14ac:dyDescent="0.25">
      <c r="A2474" s="10">
        <v>40116</v>
      </c>
      <c r="B2474" s="11">
        <v>1065.41003417968</v>
      </c>
      <c r="C2474" s="11">
        <v>1065.41003417968</v>
      </c>
      <c r="D2474" s="11">
        <v>1036.18994140625</v>
      </c>
    </row>
    <row r="2475" spans="1:4" x14ac:dyDescent="0.25">
      <c r="A2475" s="10">
        <v>40119</v>
      </c>
      <c r="B2475" s="11">
        <v>1036.18005371093</v>
      </c>
      <c r="C2475" s="11">
        <v>1052.18005371093</v>
      </c>
      <c r="D2475" s="11">
        <v>1042.88000488281</v>
      </c>
    </row>
    <row r="2476" spans="1:4" x14ac:dyDescent="0.25">
      <c r="A2476" s="10">
        <v>40120</v>
      </c>
      <c r="B2476" s="11">
        <v>1040.92004394531</v>
      </c>
      <c r="C2476" s="11">
        <v>1046.35998535156</v>
      </c>
      <c r="D2476" s="11">
        <v>1045.41003417968</v>
      </c>
    </row>
    <row r="2477" spans="1:4" x14ac:dyDescent="0.25">
      <c r="A2477" s="10">
        <v>40121</v>
      </c>
      <c r="B2477" s="11">
        <v>1047.14001464843</v>
      </c>
      <c r="C2477" s="11">
        <v>1061</v>
      </c>
      <c r="D2477" s="11">
        <v>1046.5</v>
      </c>
    </row>
    <row r="2478" spans="1:4" x14ac:dyDescent="0.25">
      <c r="A2478" s="10">
        <v>40122</v>
      </c>
      <c r="B2478" s="11">
        <v>1047.30004882812</v>
      </c>
      <c r="C2478" s="11">
        <v>1066.65002441406</v>
      </c>
      <c r="D2478" s="11">
        <v>1066.63000488281</v>
      </c>
    </row>
    <row r="2479" spans="1:4" x14ac:dyDescent="0.25">
      <c r="A2479" s="10">
        <v>40123</v>
      </c>
      <c r="B2479" s="11">
        <v>1064.94995117187</v>
      </c>
      <c r="C2479" s="11">
        <v>1071.47998046875</v>
      </c>
      <c r="D2479" s="11">
        <v>1069.30004882812</v>
      </c>
    </row>
    <row r="2480" spans="1:4" x14ac:dyDescent="0.25">
      <c r="A2480" s="10">
        <v>40126</v>
      </c>
      <c r="B2480" s="11">
        <v>1072.31005859375</v>
      </c>
      <c r="C2480" s="11">
        <v>1093.18994140625</v>
      </c>
      <c r="D2480" s="11">
        <v>1093.07995605468</v>
      </c>
    </row>
    <row r="2481" spans="1:4" x14ac:dyDescent="0.25">
      <c r="A2481" s="10">
        <v>40127</v>
      </c>
      <c r="B2481" s="11">
        <v>1091.85998535156</v>
      </c>
      <c r="C2481" s="11">
        <v>1096.42004394531</v>
      </c>
      <c r="D2481" s="11">
        <v>1093.01000976562</v>
      </c>
    </row>
    <row r="2482" spans="1:4" x14ac:dyDescent="0.25">
      <c r="A2482" s="10">
        <v>40128</v>
      </c>
      <c r="B2482" s="11">
        <v>1096.0400390625</v>
      </c>
      <c r="C2482" s="11">
        <v>1105.36999511718</v>
      </c>
      <c r="D2482" s="11">
        <v>1098.51000976562</v>
      </c>
    </row>
    <row r="2483" spans="1:4" x14ac:dyDescent="0.25">
      <c r="A2483" s="10">
        <v>40129</v>
      </c>
      <c r="B2483" s="11">
        <v>1098.31005859375</v>
      </c>
      <c r="C2483" s="11">
        <v>1101.96997070312</v>
      </c>
      <c r="D2483" s="11">
        <v>1087.23999023437</v>
      </c>
    </row>
    <row r="2484" spans="1:4" x14ac:dyDescent="0.25">
      <c r="A2484" s="10">
        <v>40130</v>
      </c>
      <c r="B2484" s="11">
        <v>1087.58996582031</v>
      </c>
      <c r="C2484" s="11">
        <v>1097.7900390625</v>
      </c>
      <c r="D2484" s="11">
        <v>1093.47998046875</v>
      </c>
    </row>
    <row r="2485" spans="1:4" x14ac:dyDescent="0.25">
      <c r="A2485" s="10">
        <v>40133</v>
      </c>
      <c r="B2485" s="11">
        <v>1094.13000488281</v>
      </c>
      <c r="C2485" s="11">
        <v>1113.68994140625</v>
      </c>
      <c r="D2485" s="11">
        <v>1109.30004882812</v>
      </c>
    </row>
    <row r="2486" spans="1:4" x14ac:dyDescent="0.25">
      <c r="A2486" s="10">
        <v>40134</v>
      </c>
      <c r="B2486" s="11">
        <v>1109.21997070312</v>
      </c>
      <c r="C2486" s="11">
        <v>1110.52001953125</v>
      </c>
      <c r="D2486" s="11">
        <v>1110.31994628906</v>
      </c>
    </row>
    <row r="2487" spans="1:4" x14ac:dyDescent="0.25">
      <c r="A2487" s="10">
        <v>40135</v>
      </c>
      <c r="B2487" s="11">
        <v>1109.43994140625</v>
      </c>
      <c r="C2487" s="11">
        <v>1111.09997558593</v>
      </c>
      <c r="D2487" s="11">
        <v>1109.80004882812</v>
      </c>
    </row>
    <row r="2488" spans="1:4" x14ac:dyDescent="0.25">
      <c r="A2488" s="10">
        <v>40136</v>
      </c>
      <c r="B2488" s="11">
        <v>1106.43994140625</v>
      </c>
      <c r="C2488" s="11">
        <v>1106.43994140625</v>
      </c>
      <c r="D2488" s="11">
        <v>1094.90002441406</v>
      </c>
    </row>
    <row r="2489" spans="1:4" x14ac:dyDescent="0.25">
      <c r="A2489" s="10">
        <v>40137</v>
      </c>
      <c r="B2489" s="11">
        <v>1094.66003417968</v>
      </c>
      <c r="C2489" s="11">
        <v>1094.66003417968</v>
      </c>
      <c r="D2489" s="11">
        <v>1091.38000488281</v>
      </c>
    </row>
    <row r="2490" spans="1:4" x14ac:dyDescent="0.25">
      <c r="A2490" s="10">
        <v>40140</v>
      </c>
      <c r="B2490" s="11">
        <v>1094.85998535156</v>
      </c>
      <c r="C2490" s="11">
        <v>1112.38000488281</v>
      </c>
      <c r="D2490" s="11">
        <v>1106.23999023437</v>
      </c>
    </row>
    <row r="2491" spans="1:4" x14ac:dyDescent="0.25">
      <c r="A2491" s="10">
        <v>40141</v>
      </c>
      <c r="B2491" s="11">
        <v>1105.82995605468</v>
      </c>
      <c r="C2491" s="11">
        <v>1107.56005859375</v>
      </c>
      <c r="D2491" s="11">
        <v>1105.65002441406</v>
      </c>
    </row>
    <row r="2492" spans="1:4" x14ac:dyDescent="0.25">
      <c r="A2492" s="10">
        <v>40142</v>
      </c>
      <c r="B2492" s="11">
        <v>1106.48999023437</v>
      </c>
      <c r="C2492" s="11">
        <v>1111.18005371093</v>
      </c>
      <c r="D2492" s="11">
        <v>1110.63000488281</v>
      </c>
    </row>
    <row r="2493" spans="1:4" x14ac:dyDescent="0.25">
      <c r="A2493" s="10">
        <v>40144</v>
      </c>
      <c r="B2493" s="11">
        <v>1105.46997070312</v>
      </c>
      <c r="C2493" s="11">
        <v>1105.46997070312</v>
      </c>
      <c r="D2493" s="11">
        <v>1091.48999023437</v>
      </c>
    </row>
    <row r="2494" spans="1:4" x14ac:dyDescent="0.25">
      <c r="A2494" s="10">
        <v>40147</v>
      </c>
      <c r="B2494" s="11">
        <v>1091.06994628906</v>
      </c>
      <c r="C2494" s="11">
        <v>1097.23999023437</v>
      </c>
      <c r="D2494" s="11">
        <v>1095.63000488281</v>
      </c>
    </row>
    <row r="2495" spans="1:4" x14ac:dyDescent="0.25">
      <c r="A2495" s="10">
        <v>40148</v>
      </c>
      <c r="B2495" s="11">
        <v>1098.89001464843</v>
      </c>
      <c r="C2495" s="11">
        <v>1112.28002929687</v>
      </c>
      <c r="D2495" s="11">
        <v>1108.85998535156</v>
      </c>
    </row>
    <row r="2496" spans="1:4" x14ac:dyDescent="0.25">
      <c r="A2496" s="10">
        <v>40149</v>
      </c>
      <c r="B2496" s="11">
        <v>1109.03002929687</v>
      </c>
      <c r="C2496" s="11">
        <v>1115.57995605468</v>
      </c>
      <c r="D2496" s="11">
        <v>1109.23999023437</v>
      </c>
    </row>
    <row r="2497" spans="1:4" x14ac:dyDescent="0.25">
      <c r="A2497" s="10">
        <v>40150</v>
      </c>
      <c r="B2497" s="11">
        <v>1110.58996582031</v>
      </c>
      <c r="C2497" s="11">
        <v>1117.28002929687</v>
      </c>
      <c r="D2497" s="11">
        <v>1099.92004394531</v>
      </c>
    </row>
    <row r="2498" spans="1:4" x14ac:dyDescent="0.25">
      <c r="A2498" s="10">
        <v>40151</v>
      </c>
      <c r="B2498" s="11">
        <v>1100.43005371093</v>
      </c>
      <c r="C2498" s="11">
        <v>1119.13000488281</v>
      </c>
      <c r="D2498" s="11">
        <v>1105.97998046875</v>
      </c>
    </row>
    <row r="2499" spans="1:4" x14ac:dyDescent="0.25">
      <c r="A2499" s="10">
        <v>40154</v>
      </c>
      <c r="B2499" s="11">
        <v>1105.52001953125</v>
      </c>
      <c r="C2499" s="11">
        <v>1110.71997070312</v>
      </c>
      <c r="D2499" s="11">
        <v>1103.25</v>
      </c>
    </row>
    <row r="2500" spans="1:4" x14ac:dyDescent="0.25">
      <c r="A2500" s="10">
        <v>40155</v>
      </c>
      <c r="B2500" s="11">
        <v>1103.0400390625</v>
      </c>
      <c r="C2500" s="11">
        <v>1103.0400390625</v>
      </c>
      <c r="D2500" s="11">
        <v>1091.93994140625</v>
      </c>
    </row>
    <row r="2501" spans="1:4" x14ac:dyDescent="0.25">
      <c r="A2501" s="10">
        <v>40156</v>
      </c>
      <c r="B2501" s="11">
        <v>1091.06994628906</v>
      </c>
      <c r="C2501" s="11">
        <v>1097.0400390625</v>
      </c>
      <c r="D2501" s="11">
        <v>1095.94995117187</v>
      </c>
    </row>
    <row r="2502" spans="1:4" x14ac:dyDescent="0.25">
      <c r="A2502" s="10">
        <v>40157</v>
      </c>
      <c r="B2502" s="11">
        <v>1098.68994140625</v>
      </c>
      <c r="C2502" s="11">
        <v>1106.25</v>
      </c>
      <c r="D2502" s="11">
        <v>1102.34997558593</v>
      </c>
    </row>
    <row r="2503" spans="1:4" x14ac:dyDescent="0.25">
      <c r="A2503" s="10">
        <v>40158</v>
      </c>
      <c r="B2503" s="11">
        <v>1103.9599609375</v>
      </c>
      <c r="C2503" s="11">
        <v>1108.5</v>
      </c>
      <c r="D2503" s="11">
        <v>1106.41003417968</v>
      </c>
    </row>
    <row r="2504" spans="1:4" x14ac:dyDescent="0.25">
      <c r="A2504" s="10">
        <v>40161</v>
      </c>
      <c r="B2504" s="11">
        <v>1107.83996582031</v>
      </c>
      <c r="C2504" s="11">
        <v>1114.76000976562</v>
      </c>
      <c r="D2504" s="11">
        <v>1114.10998535156</v>
      </c>
    </row>
    <row r="2505" spans="1:4" x14ac:dyDescent="0.25">
      <c r="A2505" s="10">
        <v>40162</v>
      </c>
      <c r="B2505" s="11">
        <v>1114.10998535156</v>
      </c>
      <c r="C2505" s="11">
        <v>1114.10998535156</v>
      </c>
      <c r="D2505" s="11">
        <v>1107.93005371093</v>
      </c>
    </row>
    <row r="2506" spans="1:4" x14ac:dyDescent="0.25">
      <c r="A2506" s="10">
        <v>40163</v>
      </c>
      <c r="B2506" s="11">
        <v>1108.60998535156</v>
      </c>
      <c r="C2506" s="11">
        <v>1116.2099609375</v>
      </c>
      <c r="D2506" s="11">
        <v>1109.18005371093</v>
      </c>
    </row>
    <row r="2507" spans="1:4" x14ac:dyDescent="0.25">
      <c r="A2507" s="10">
        <v>40164</v>
      </c>
      <c r="B2507" s="11">
        <v>1106.35998535156</v>
      </c>
      <c r="C2507" s="11">
        <v>1106.35998535156</v>
      </c>
      <c r="D2507" s="11">
        <v>1096.07995605468</v>
      </c>
    </row>
    <row r="2508" spans="1:4" x14ac:dyDescent="0.25">
      <c r="A2508" s="10">
        <v>40165</v>
      </c>
      <c r="B2508" s="11">
        <v>1097.85998535156</v>
      </c>
      <c r="C2508" s="11">
        <v>1103.73999023437</v>
      </c>
      <c r="D2508" s="11">
        <v>1102.46997070312</v>
      </c>
    </row>
    <row r="2509" spans="1:4" x14ac:dyDescent="0.25">
      <c r="A2509" s="10">
        <v>40168</v>
      </c>
      <c r="B2509" s="11">
        <v>1105.31005859375</v>
      </c>
      <c r="C2509" s="11">
        <v>1117.68005371093</v>
      </c>
      <c r="D2509" s="11">
        <v>1114.05004882812</v>
      </c>
    </row>
    <row r="2510" spans="1:4" x14ac:dyDescent="0.25">
      <c r="A2510" s="10">
        <v>40169</v>
      </c>
      <c r="B2510" s="11">
        <v>1114.51000976562</v>
      </c>
      <c r="C2510" s="11">
        <v>1120.27001953125</v>
      </c>
      <c r="D2510" s="11">
        <v>1118.02001953125</v>
      </c>
    </row>
    <row r="2511" spans="1:4" x14ac:dyDescent="0.25">
      <c r="A2511" s="10">
        <v>40170</v>
      </c>
      <c r="B2511" s="11">
        <v>1118.83996582031</v>
      </c>
      <c r="C2511" s="11">
        <v>1121.57995605468</v>
      </c>
      <c r="D2511" s="11">
        <v>1120.58996582031</v>
      </c>
    </row>
    <row r="2512" spans="1:4" x14ac:dyDescent="0.25">
      <c r="A2512" s="10">
        <v>40171</v>
      </c>
      <c r="B2512" s="11">
        <v>1121.07995605468</v>
      </c>
      <c r="C2512" s="11">
        <v>1126.47998046875</v>
      </c>
      <c r="D2512" s="11">
        <v>1126.47998046875</v>
      </c>
    </row>
    <row r="2513" spans="1:4" x14ac:dyDescent="0.25">
      <c r="A2513" s="10">
        <v>40175</v>
      </c>
      <c r="B2513" s="11">
        <v>1127.53002929687</v>
      </c>
      <c r="C2513" s="11">
        <v>1130.38000488281</v>
      </c>
      <c r="D2513" s="11">
        <v>1127.78002929687</v>
      </c>
    </row>
    <row r="2514" spans="1:4" x14ac:dyDescent="0.25">
      <c r="A2514" s="10">
        <v>40176</v>
      </c>
      <c r="B2514" s="11">
        <v>1128.55004882812</v>
      </c>
      <c r="C2514" s="11">
        <v>1130.38000488281</v>
      </c>
      <c r="D2514" s="11">
        <v>1126.19995117187</v>
      </c>
    </row>
    <row r="2515" spans="1:4" x14ac:dyDescent="0.25">
      <c r="A2515" s="10">
        <v>40177</v>
      </c>
      <c r="B2515" s="11">
        <v>1125.53002929687</v>
      </c>
      <c r="C2515" s="11">
        <v>1126.42004394531</v>
      </c>
      <c r="D2515" s="11">
        <v>1126.42004394531</v>
      </c>
    </row>
    <row r="2516" spans="1:4" x14ac:dyDescent="0.25">
      <c r="A2516" s="10">
        <v>40178</v>
      </c>
      <c r="B2516" s="11">
        <v>1126.59997558593</v>
      </c>
      <c r="C2516" s="11">
        <v>1127.64001464843</v>
      </c>
      <c r="D2516" s="11">
        <v>1115.09997558593</v>
      </c>
    </row>
    <row r="2517" spans="1:4" x14ac:dyDescent="0.25">
      <c r="A2517" s="10">
        <v>40182</v>
      </c>
      <c r="B2517" s="11">
        <v>1116.56005859375</v>
      </c>
      <c r="C2517" s="11">
        <v>1133.86999511718</v>
      </c>
      <c r="D2517" s="11">
        <v>1132.98999023437</v>
      </c>
    </row>
    <row r="2518" spans="1:4" x14ac:dyDescent="0.25">
      <c r="A2518" s="10">
        <v>40183</v>
      </c>
      <c r="B2518" s="11">
        <v>1132.66003417968</v>
      </c>
      <c r="C2518" s="11">
        <v>1136.63000488281</v>
      </c>
      <c r="D2518" s="11">
        <v>1136.52001953125</v>
      </c>
    </row>
    <row r="2519" spans="1:4" x14ac:dyDescent="0.25">
      <c r="A2519" s="10">
        <v>40184</v>
      </c>
      <c r="B2519" s="11">
        <v>1135.7099609375</v>
      </c>
      <c r="C2519" s="11">
        <v>1139.18994140625</v>
      </c>
      <c r="D2519" s="11">
        <v>1137.14001464843</v>
      </c>
    </row>
    <row r="2520" spans="1:4" x14ac:dyDescent="0.25">
      <c r="A2520" s="10">
        <v>40185</v>
      </c>
      <c r="B2520" s="11">
        <v>1136.27001953125</v>
      </c>
      <c r="C2520" s="11">
        <v>1142.4599609375</v>
      </c>
      <c r="D2520" s="11">
        <v>1141.68994140625</v>
      </c>
    </row>
    <row r="2521" spans="1:4" x14ac:dyDescent="0.25">
      <c r="A2521" s="10">
        <v>40186</v>
      </c>
      <c r="B2521" s="11">
        <v>1140.52001953125</v>
      </c>
      <c r="C2521" s="11">
        <v>1145.39001464843</v>
      </c>
      <c r="D2521" s="11">
        <v>1144.97998046875</v>
      </c>
    </row>
    <row r="2522" spans="1:4" x14ac:dyDescent="0.25">
      <c r="A2522" s="10">
        <v>40189</v>
      </c>
      <c r="B2522" s="11">
        <v>1145.9599609375</v>
      </c>
      <c r="C2522" s="11">
        <v>1149.73999023437</v>
      </c>
      <c r="D2522" s="11">
        <v>1146.97998046875</v>
      </c>
    </row>
    <row r="2523" spans="1:4" x14ac:dyDescent="0.25">
      <c r="A2523" s="10">
        <v>40190</v>
      </c>
      <c r="B2523" s="11">
        <v>1143.81005859375</v>
      </c>
      <c r="C2523" s="11">
        <v>1143.81005859375</v>
      </c>
      <c r="D2523" s="11">
        <v>1136.21997070312</v>
      </c>
    </row>
    <row r="2524" spans="1:4" x14ac:dyDescent="0.25">
      <c r="A2524" s="10">
        <v>40191</v>
      </c>
      <c r="B2524" s="11">
        <v>1137.31005859375</v>
      </c>
      <c r="C2524" s="11">
        <v>1148.40002441406</v>
      </c>
      <c r="D2524" s="11">
        <v>1145.68005371093</v>
      </c>
    </row>
    <row r="2525" spans="1:4" x14ac:dyDescent="0.25">
      <c r="A2525" s="10">
        <v>40192</v>
      </c>
      <c r="B2525" s="11">
        <v>1145.68005371093</v>
      </c>
      <c r="C2525" s="11">
        <v>1150.41003417968</v>
      </c>
      <c r="D2525" s="11">
        <v>1148.4599609375</v>
      </c>
    </row>
    <row r="2526" spans="1:4" x14ac:dyDescent="0.25">
      <c r="A2526" s="10">
        <v>40193</v>
      </c>
      <c r="B2526" s="11">
        <v>1147.71997070312</v>
      </c>
      <c r="C2526" s="11">
        <v>1147.77001953125</v>
      </c>
      <c r="D2526" s="11">
        <v>1136.03002929687</v>
      </c>
    </row>
    <row r="2527" spans="1:4" x14ac:dyDescent="0.25">
      <c r="A2527" s="10">
        <v>40197</v>
      </c>
      <c r="B2527" s="11">
        <v>1136.03002929687</v>
      </c>
      <c r="C2527" s="11">
        <v>1150.44995117187</v>
      </c>
      <c r="D2527" s="11">
        <v>1150.22998046875</v>
      </c>
    </row>
    <row r="2528" spans="1:4" x14ac:dyDescent="0.25">
      <c r="A2528" s="10">
        <v>40198</v>
      </c>
      <c r="B2528" s="11">
        <v>1147.94995117187</v>
      </c>
      <c r="C2528" s="11">
        <v>1147.94995117187</v>
      </c>
      <c r="D2528" s="11">
        <v>1138.0400390625</v>
      </c>
    </row>
    <row r="2529" spans="1:4" x14ac:dyDescent="0.25">
      <c r="A2529" s="10">
        <v>40199</v>
      </c>
      <c r="B2529" s="11">
        <v>1138.68005371093</v>
      </c>
      <c r="C2529" s="11">
        <v>1141.57995605468</v>
      </c>
      <c r="D2529" s="11">
        <v>1116.47998046875</v>
      </c>
    </row>
    <row r="2530" spans="1:4" x14ac:dyDescent="0.25">
      <c r="A2530" s="10">
        <v>40200</v>
      </c>
      <c r="B2530" s="11">
        <v>1115.48999023437</v>
      </c>
      <c r="C2530" s="11">
        <v>1115.48999023437</v>
      </c>
      <c r="D2530" s="11">
        <v>1091.76000976562</v>
      </c>
    </row>
    <row r="2531" spans="1:4" x14ac:dyDescent="0.25">
      <c r="A2531" s="10">
        <v>40203</v>
      </c>
      <c r="B2531" s="11">
        <v>1092.40002441406</v>
      </c>
      <c r="C2531" s="11">
        <v>1102.96997070312</v>
      </c>
      <c r="D2531" s="11">
        <v>1096.78002929687</v>
      </c>
    </row>
    <row r="2532" spans="1:4" x14ac:dyDescent="0.25">
      <c r="A2532" s="10">
        <v>40204</v>
      </c>
      <c r="B2532" s="11">
        <v>1095.80004882812</v>
      </c>
      <c r="C2532" s="11">
        <v>1103.68994140625</v>
      </c>
      <c r="D2532" s="11">
        <v>1092.17004394531</v>
      </c>
    </row>
    <row r="2533" spans="1:4" x14ac:dyDescent="0.25">
      <c r="A2533" s="10">
        <v>40205</v>
      </c>
      <c r="B2533" s="11">
        <v>1091.93994140625</v>
      </c>
      <c r="C2533" s="11">
        <v>1099.51000976562</v>
      </c>
      <c r="D2533" s="11">
        <v>1097.5</v>
      </c>
    </row>
    <row r="2534" spans="1:4" x14ac:dyDescent="0.25">
      <c r="A2534" s="10">
        <v>40206</v>
      </c>
      <c r="B2534" s="11">
        <v>1096.93005371093</v>
      </c>
      <c r="C2534" s="11">
        <v>1100.21997070312</v>
      </c>
      <c r="D2534" s="11">
        <v>1084.53002929687</v>
      </c>
    </row>
    <row r="2535" spans="1:4" x14ac:dyDescent="0.25">
      <c r="A2535" s="10">
        <v>40207</v>
      </c>
      <c r="B2535" s="11">
        <v>1087.60998535156</v>
      </c>
      <c r="C2535" s="11">
        <v>1096.44995117187</v>
      </c>
      <c r="D2535" s="11">
        <v>1073.86999511718</v>
      </c>
    </row>
    <row r="2536" spans="1:4" x14ac:dyDescent="0.25">
      <c r="A2536" s="10">
        <v>40210</v>
      </c>
      <c r="B2536" s="11">
        <v>1073.89001464843</v>
      </c>
      <c r="C2536" s="11">
        <v>1089.38000488281</v>
      </c>
      <c r="D2536" s="11">
        <v>1089.18994140625</v>
      </c>
    </row>
    <row r="2537" spans="1:4" x14ac:dyDescent="0.25">
      <c r="A2537" s="10">
        <v>40211</v>
      </c>
      <c r="B2537" s="11">
        <v>1090.05004882812</v>
      </c>
      <c r="C2537" s="11">
        <v>1104.72998046875</v>
      </c>
      <c r="D2537" s="11">
        <v>1103.31994628906</v>
      </c>
    </row>
    <row r="2538" spans="1:4" x14ac:dyDescent="0.25">
      <c r="A2538" s="10">
        <v>40212</v>
      </c>
      <c r="B2538" s="11">
        <v>1100.67004394531</v>
      </c>
      <c r="C2538" s="11">
        <v>1102.71997070312</v>
      </c>
      <c r="D2538" s="11">
        <v>1097.28002929687</v>
      </c>
    </row>
    <row r="2539" spans="1:4" x14ac:dyDescent="0.25">
      <c r="A2539" s="10">
        <v>40213</v>
      </c>
      <c r="B2539" s="11">
        <v>1097.25</v>
      </c>
      <c r="C2539" s="11">
        <v>1097.25</v>
      </c>
      <c r="D2539" s="11">
        <v>1063.10998535156</v>
      </c>
    </row>
    <row r="2540" spans="1:4" x14ac:dyDescent="0.25">
      <c r="A2540" s="10">
        <v>40214</v>
      </c>
      <c r="B2540" s="11">
        <v>1064.11999511718</v>
      </c>
      <c r="C2540" s="11">
        <v>1067.13000488281</v>
      </c>
      <c r="D2540" s="11">
        <v>1066.18994140625</v>
      </c>
    </row>
    <row r="2541" spans="1:4" x14ac:dyDescent="0.25">
      <c r="A2541" s="10">
        <v>40217</v>
      </c>
      <c r="B2541" s="11">
        <v>1065.51000976562</v>
      </c>
      <c r="C2541" s="11">
        <v>1071.19995117187</v>
      </c>
      <c r="D2541" s="11">
        <v>1056.73999023437</v>
      </c>
    </row>
    <row r="2542" spans="1:4" x14ac:dyDescent="0.25">
      <c r="A2542" s="10">
        <v>40218</v>
      </c>
      <c r="B2542" s="11">
        <v>1060.06005859375</v>
      </c>
      <c r="C2542" s="11">
        <v>1079.28002929687</v>
      </c>
      <c r="D2542" s="11">
        <v>1070.52001953125</v>
      </c>
    </row>
    <row r="2543" spans="1:4" x14ac:dyDescent="0.25">
      <c r="A2543" s="10">
        <v>40219</v>
      </c>
      <c r="B2543" s="11">
        <v>1069.68005371093</v>
      </c>
      <c r="C2543" s="11">
        <v>1073.67004394531</v>
      </c>
      <c r="D2543" s="11">
        <v>1068.13000488281</v>
      </c>
    </row>
    <row r="2544" spans="1:4" x14ac:dyDescent="0.25">
      <c r="A2544" s="10">
        <v>40220</v>
      </c>
      <c r="B2544" s="11">
        <v>1067.09997558593</v>
      </c>
      <c r="C2544" s="11">
        <v>1080.0400390625</v>
      </c>
      <c r="D2544" s="11">
        <v>1078.46997070312</v>
      </c>
    </row>
    <row r="2545" spans="1:4" x14ac:dyDescent="0.25">
      <c r="A2545" s="10">
        <v>40221</v>
      </c>
      <c r="B2545" s="11">
        <v>1075.94995117187</v>
      </c>
      <c r="C2545" s="11">
        <v>1077.81005859375</v>
      </c>
      <c r="D2545" s="11">
        <v>1075.51000976562</v>
      </c>
    </row>
    <row r="2546" spans="1:4" x14ac:dyDescent="0.25">
      <c r="A2546" s="10">
        <v>40225</v>
      </c>
      <c r="B2546" s="11">
        <v>1079.13000488281</v>
      </c>
      <c r="C2546" s="11">
        <v>1095.67004394531</v>
      </c>
      <c r="D2546" s="11">
        <v>1094.86999511718</v>
      </c>
    </row>
    <row r="2547" spans="1:4" x14ac:dyDescent="0.25">
      <c r="A2547" s="10">
        <v>40226</v>
      </c>
      <c r="B2547" s="11">
        <v>1096.14001464843</v>
      </c>
      <c r="C2547" s="11">
        <v>1101.03002929687</v>
      </c>
      <c r="D2547" s="11">
        <v>1099.51000976562</v>
      </c>
    </row>
    <row r="2548" spans="1:4" x14ac:dyDescent="0.25">
      <c r="A2548" s="10">
        <v>40227</v>
      </c>
      <c r="B2548" s="11">
        <v>1099.03002929687</v>
      </c>
      <c r="C2548" s="11">
        <v>1108.23999023437</v>
      </c>
      <c r="D2548" s="11">
        <v>1106.75</v>
      </c>
    </row>
    <row r="2549" spans="1:4" x14ac:dyDescent="0.25">
      <c r="A2549" s="10">
        <v>40228</v>
      </c>
      <c r="B2549" s="11">
        <v>1105.48999023437</v>
      </c>
      <c r="C2549" s="11">
        <v>1112.42004394531</v>
      </c>
      <c r="D2549" s="11">
        <v>1109.17004394531</v>
      </c>
    </row>
    <row r="2550" spans="1:4" x14ac:dyDescent="0.25">
      <c r="A2550" s="10">
        <v>40231</v>
      </c>
      <c r="B2550" s="11">
        <v>1110</v>
      </c>
      <c r="C2550" s="11">
        <v>1112.2900390625</v>
      </c>
      <c r="D2550" s="11">
        <v>1108.01000976562</v>
      </c>
    </row>
    <row r="2551" spans="1:4" x14ac:dyDescent="0.25">
      <c r="A2551" s="10">
        <v>40232</v>
      </c>
      <c r="B2551" s="11">
        <v>1107.48999023437</v>
      </c>
      <c r="C2551" s="11">
        <v>1108.57995605468</v>
      </c>
      <c r="D2551" s="11">
        <v>1094.59997558593</v>
      </c>
    </row>
    <row r="2552" spans="1:4" x14ac:dyDescent="0.25">
      <c r="A2552" s="10">
        <v>40233</v>
      </c>
      <c r="B2552" s="11">
        <v>1095.89001464843</v>
      </c>
      <c r="C2552" s="11">
        <v>1106.42004394531</v>
      </c>
      <c r="D2552" s="11">
        <v>1105.23999023437</v>
      </c>
    </row>
    <row r="2553" spans="1:4" x14ac:dyDescent="0.25">
      <c r="A2553" s="10">
        <v>40234</v>
      </c>
      <c r="B2553" s="11">
        <v>1101.23999023437</v>
      </c>
      <c r="C2553" s="11">
        <v>1103.5</v>
      </c>
      <c r="D2553" s="11">
        <v>1102.93994140625</v>
      </c>
    </row>
    <row r="2554" spans="1:4" x14ac:dyDescent="0.25">
      <c r="A2554" s="10">
        <v>40235</v>
      </c>
      <c r="B2554" s="11">
        <v>1103.09997558593</v>
      </c>
      <c r="C2554" s="11">
        <v>1107.23999023437</v>
      </c>
      <c r="D2554" s="11">
        <v>1104.48999023437</v>
      </c>
    </row>
    <row r="2555" spans="1:4" x14ac:dyDescent="0.25">
      <c r="A2555" s="10">
        <v>40238</v>
      </c>
      <c r="B2555" s="11">
        <v>1105.35998535156</v>
      </c>
      <c r="C2555" s="11">
        <v>1116.10998535156</v>
      </c>
      <c r="D2555" s="11">
        <v>1115.7099609375</v>
      </c>
    </row>
    <row r="2556" spans="1:4" x14ac:dyDescent="0.25">
      <c r="A2556" s="10">
        <v>40239</v>
      </c>
      <c r="B2556" s="11">
        <v>1117.01000976562</v>
      </c>
      <c r="C2556" s="11">
        <v>1123.4599609375</v>
      </c>
      <c r="D2556" s="11">
        <v>1118.31005859375</v>
      </c>
    </row>
    <row r="2557" spans="1:4" x14ac:dyDescent="0.25">
      <c r="A2557" s="10">
        <v>40240</v>
      </c>
      <c r="B2557" s="11">
        <v>1119.35998535156</v>
      </c>
      <c r="C2557" s="11">
        <v>1125.64001464843</v>
      </c>
      <c r="D2557" s="11">
        <v>1118.7900390625</v>
      </c>
    </row>
    <row r="2558" spans="1:4" x14ac:dyDescent="0.25">
      <c r="A2558" s="10">
        <v>40241</v>
      </c>
      <c r="B2558" s="11">
        <v>1119.11999511718</v>
      </c>
      <c r="C2558" s="11">
        <v>1123.72998046875</v>
      </c>
      <c r="D2558" s="11">
        <v>1122.96997070312</v>
      </c>
    </row>
    <row r="2559" spans="1:4" x14ac:dyDescent="0.25">
      <c r="A2559" s="10">
        <v>40242</v>
      </c>
      <c r="B2559" s="11">
        <v>1125.11999511718</v>
      </c>
      <c r="C2559" s="11">
        <v>1139.38000488281</v>
      </c>
      <c r="D2559" s="11">
        <v>1138.69995117187</v>
      </c>
    </row>
    <row r="2560" spans="1:4" x14ac:dyDescent="0.25">
      <c r="A2560" s="10">
        <v>40245</v>
      </c>
      <c r="B2560" s="11">
        <v>1138.40002441406</v>
      </c>
      <c r="C2560" s="11">
        <v>1141.05004882812</v>
      </c>
      <c r="D2560" s="11">
        <v>1138.5</v>
      </c>
    </row>
    <row r="2561" spans="1:4" x14ac:dyDescent="0.25">
      <c r="A2561" s="10">
        <v>40246</v>
      </c>
      <c r="B2561" s="11">
        <v>1137.56005859375</v>
      </c>
      <c r="C2561" s="11">
        <v>1145.36999511718</v>
      </c>
      <c r="D2561" s="11">
        <v>1140.44995117187</v>
      </c>
    </row>
    <row r="2562" spans="1:4" x14ac:dyDescent="0.25">
      <c r="A2562" s="10">
        <v>40247</v>
      </c>
      <c r="B2562" s="11">
        <v>1140.21997070312</v>
      </c>
      <c r="C2562" s="11">
        <v>1148.26000976562</v>
      </c>
      <c r="D2562" s="11">
        <v>1145.60998535156</v>
      </c>
    </row>
    <row r="2563" spans="1:4" x14ac:dyDescent="0.25">
      <c r="A2563" s="10">
        <v>40248</v>
      </c>
      <c r="B2563" s="11">
        <v>1143.9599609375</v>
      </c>
      <c r="C2563" s="11">
        <v>1150.23999023437</v>
      </c>
      <c r="D2563" s="11">
        <v>1150.23999023437</v>
      </c>
    </row>
    <row r="2564" spans="1:4" x14ac:dyDescent="0.25">
      <c r="A2564" s="10">
        <v>40249</v>
      </c>
      <c r="B2564" s="11">
        <v>1151.7099609375</v>
      </c>
      <c r="C2564" s="11">
        <v>1153.41003417968</v>
      </c>
      <c r="D2564" s="11">
        <v>1149.98999023437</v>
      </c>
    </row>
    <row r="2565" spans="1:4" x14ac:dyDescent="0.25">
      <c r="A2565" s="10">
        <v>40252</v>
      </c>
      <c r="B2565" s="11">
        <v>1148.53002929687</v>
      </c>
      <c r="C2565" s="11">
        <v>1150.97998046875</v>
      </c>
      <c r="D2565" s="11">
        <v>1150.51000976562</v>
      </c>
    </row>
    <row r="2566" spans="1:4" x14ac:dyDescent="0.25">
      <c r="A2566" s="10">
        <v>40253</v>
      </c>
      <c r="B2566" s="11">
        <v>1150.82995605468</v>
      </c>
      <c r="C2566" s="11">
        <v>1160.28002929687</v>
      </c>
      <c r="D2566" s="11">
        <v>1159.4599609375</v>
      </c>
    </row>
    <row r="2567" spans="1:4" x14ac:dyDescent="0.25">
      <c r="A2567" s="10">
        <v>40254</v>
      </c>
      <c r="B2567" s="11">
        <v>1159.93994140625</v>
      </c>
      <c r="C2567" s="11">
        <v>1169.83996582031</v>
      </c>
      <c r="D2567" s="11">
        <v>1166.2099609375</v>
      </c>
    </row>
    <row r="2568" spans="1:4" x14ac:dyDescent="0.25">
      <c r="A2568" s="10">
        <v>40255</v>
      </c>
      <c r="B2568" s="11">
        <v>1166.13000488281</v>
      </c>
      <c r="C2568" s="11">
        <v>1167.77001953125</v>
      </c>
      <c r="D2568" s="11">
        <v>1165.82995605468</v>
      </c>
    </row>
    <row r="2569" spans="1:4" x14ac:dyDescent="0.25">
      <c r="A2569" s="10">
        <v>40256</v>
      </c>
      <c r="B2569" s="11">
        <v>1166.68005371093</v>
      </c>
      <c r="C2569" s="11">
        <v>1169.19995117187</v>
      </c>
      <c r="D2569" s="11">
        <v>1159.90002441406</v>
      </c>
    </row>
    <row r="2570" spans="1:4" x14ac:dyDescent="0.25">
      <c r="A2570" s="10">
        <v>40259</v>
      </c>
      <c r="B2570" s="11">
        <v>1157.25</v>
      </c>
      <c r="C2570" s="11">
        <v>1167.81994628906</v>
      </c>
      <c r="D2570" s="11">
        <v>1165.81005859375</v>
      </c>
    </row>
    <row r="2571" spans="1:4" x14ac:dyDescent="0.25">
      <c r="A2571" s="10">
        <v>40260</v>
      </c>
      <c r="B2571" s="11">
        <v>1166.46997070312</v>
      </c>
      <c r="C2571" s="11">
        <v>1174.71997070312</v>
      </c>
      <c r="D2571" s="11">
        <v>1174.17004394531</v>
      </c>
    </row>
    <row r="2572" spans="1:4" x14ac:dyDescent="0.25">
      <c r="A2572" s="10">
        <v>40261</v>
      </c>
      <c r="B2572" s="11">
        <v>1172.69995117187</v>
      </c>
      <c r="C2572" s="11">
        <v>1173.0400390625</v>
      </c>
      <c r="D2572" s="11">
        <v>1167.71997070312</v>
      </c>
    </row>
    <row r="2573" spans="1:4" x14ac:dyDescent="0.25">
      <c r="A2573" s="10">
        <v>40262</v>
      </c>
      <c r="B2573" s="11">
        <v>1170.03002929687</v>
      </c>
      <c r="C2573" s="11">
        <v>1180.68994140625</v>
      </c>
      <c r="D2573" s="11">
        <v>1165.72998046875</v>
      </c>
    </row>
    <row r="2574" spans="1:4" x14ac:dyDescent="0.25">
      <c r="A2574" s="10">
        <v>40263</v>
      </c>
      <c r="B2574" s="11">
        <v>1167.57995605468</v>
      </c>
      <c r="C2574" s="11">
        <v>1173.93005371093</v>
      </c>
      <c r="D2574" s="11">
        <v>1166.58996582031</v>
      </c>
    </row>
    <row r="2575" spans="1:4" x14ac:dyDescent="0.25">
      <c r="A2575" s="10">
        <v>40266</v>
      </c>
      <c r="B2575" s="11">
        <v>1167.7099609375</v>
      </c>
      <c r="C2575" s="11">
        <v>1174.84997558593</v>
      </c>
      <c r="D2575" s="11">
        <v>1173.21997070312</v>
      </c>
    </row>
    <row r="2576" spans="1:4" x14ac:dyDescent="0.25">
      <c r="A2576" s="10">
        <v>40267</v>
      </c>
      <c r="B2576" s="11">
        <v>1173.75</v>
      </c>
      <c r="C2576" s="11">
        <v>1177.82995605468</v>
      </c>
      <c r="D2576" s="11">
        <v>1173.27001953125</v>
      </c>
    </row>
    <row r="2577" spans="1:4" x14ac:dyDescent="0.25">
      <c r="A2577" s="10">
        <v>40268</v>
      </c>
      <c r="B2577" s="11">
        <v>1171.75</v>
      </c>
      <c r="C2577" s="11">
        <v>1174.56005859375</v>
      </c>
      <c r="D2577" s="11">
        <v>1169.43005371093</v>
      </c>
    </row>
    <row r="2578" spans="1:4" x14ac:dyDescent="0.25">
      <c r="A2578" s="10">
        <v>40269</v>
      </c>
      <c r="B2578" s="11">
        <v>1171.22998046875</v>
      </c>
      <c r="C2578" s="11">
        <v>1181.43005371093</v>
      </c>
      <c r="D2578" s="11">
        <v>1178.09997558593</v>
      </c>
    </row>
    <row r="2579" spans="1:4" x14ac:dyDescent="0.25">
      <c r="A2579" s="10">
        <v>40273</v>
      </c>
      <c r="B2579" s="11">
        <v>1178.7099609375</v>
      </c>
      <c r="C2579" s="11">
        <v>1187.72998046875</v>
      </c>
      <c r="D2579" s="11">
        <v>1187.43994140625</v>
      </c>
    </row>
    <row r="2580" spans="1:4" x14ac:dyDescent="0.25">
      <c r="A2580" s="10">
        <v>40274</v>
      </c>
      <c r="B2580" s="11">
        <v>1186.01000976562</v>
      </c>
      <c r="C2580" s="11">
        <v>1191.80004882812</v>
      </c>
      <c r="D2580" s="11">
        <v>1189.43994140625</v>
      </c>
    </row>
    <row r="2581" spans="1:4" x14ac:dyDescent="0.25">
      <c r="A2581" s="10">
        <v>40275</v>
      </c>
      <c r="B2581" s="11">
        <v>1188.22998046875</v>
      </c>
      <c r="C2581" s="11">
        <v>1189.59997558593</v>
      </c>
      <c r="D2581" s="11">
        <v>1182.44995117187</v>
      </c>
    </row>
    <row r="2582" spans="1:4" x14ac:dyDescent="0.25">
      <c r="A2582" s="10">
        <v>40276</v>
      </c>
      <c r="B2582" s="11">
        <v>1181.75</v>
      </c>
      <c r="C2582" s="11">
        <v>1188.55004882812</v>
      </c>
      <c r="D2582" s="11">
        <v>1186.43994140625</v>
      </c>
    </row>
    <row r="2583" spans="1:4" x14ac:dyDescent="0.25">
      <c r="A2583" s="10">
        <v>40277</v>
      </c>
      <c r="B2583" s="11">
        <v>1187.46997070312</v>
      </c>
      <c r="C2583" s="11">
        <v>1194.66003417968</v>
      </c>
      <c r="D2583" s="11">
        <v>1194.36999511718</v>
      </c>
    </row>
    <row r="2584" spans="1:4" x14ac:dyDescent="0.25">
      <c r="A2584" s="10">
        <v>40280</v>
      </c>
      <c r="B2584" s="11">
        <v>1194.93994140625</v>
      </c>
      <c r="C2584" s="11">
        <v>1199.19995117187</v>
      </c>
      <c r="D2584" s="11">
        <v>1196.47998046875</v>
      </c>
    </row>
    <row r="2585" spans="1:4" x14ac:dyDescent="0.25">
      <c r="A2585" s="10">
        <v>40281</v>
      </c>
      <c r="B2585" s="11">
        <v>1195.93994140625</v>
      </c>
      <c r="C2585" s="11">
        <v>1199.0400390625</v>
      </c>
      <c r="D2585" s="11">
        <v>1197.30004882812</v>
      </c>
    </row>
    <row r="2586" spans="1:4" x14ac:dyDescent="0.25">
      <c r="A2586" s="10">
        <v>40282</v>
      </c>
      <c r="B2586" s="11">
        <v>1198.68994140625</v>
      </c>
      <c r="C2586" s="11">
        <v>1210.65002441406</v>
      </c>
      <c r="D2586" s="11">
        <v>1210.65002441406</v>
      </c>
    </row>
    <row r="2587" spans="1:4" x14ac:dyDescent="0.25">
      <c r="A2587" s="10">
        <v>40283</v>
      </c>
      <c r="B2587" s="11">
        <v>1210.77001953125</v>
      </c>
      <c r="C2587" s="11">
        <v>1213.92004394531</v>
      </c>
      <c r="D2587" s="11">
        <v>1211.67004394531</v>
      </c>
    </row>
    <row r="2588" spans="1:4" x14ac:dyDescent="0.25">
      <c r="A2588" s="10">
        <v>40284</v>
      </c>
      <c r="B2588" s="11">
        <v>1210.17004394531</v>
      </c>
      <c r="C2588" s="11">
        <v>1210.17004394531</v>
      </c>
      <c r="D2588" s="11">
        <v>1192.13000488281</v>
      </c>
    </row>
    <row r="2589" spans="1:4" x14ac:dyDescent="0.25">
      <c r="A2589" s="10">
        <v>40287</v>
      </c>
      <c r="B2589" s="11">
        <v>1192.06005859375</v>
      </c>
      <c r="C2589" s="11">
        <v>1197.86999511718</v>
      </c>
      <c r="D2589" s="11">
        <v>1197.52001953125</v>
      </c>
    </row>
    <row r="2590" spans="1:4" x14ac:dyDescent="0.25">
      <c r="A2590" s="10">
        <v>40288</v>
      </c>
      <c r="B2590" s="11">
        <v>1199.0400390625</v>
      </c>
      <c r="C2590" s="11">
        <v>1208.57995605468</v>
      </c>
      <c r="D2590" s="11">
        <v>1207.17004394531</v>
      </c>
    </row>
    <row r="2591" spans="1:4" x14ac:dyDescent="0.25">
      <c r="A2591" s="10">
        <v>40289</v>
      </c>
      <c r="B2591" s="11">
        <v>1207.16003417968</v>
      </c>
      <c r="C2591" s="11">
        <v>1210.98999023437</v>
      </c>
      <c r="D2591" s="11">
        <v>1205.93994140625</v>
      </c>
    </row>
    <row r="2592" spans="1:4" x14ac:dyDescent="0.25">
      <c r="A2592" s="10">
        <v>40290</v>
      </c>
      <c r="B2592" s="11">
        <v>1202.52001953125</v>
      </c>
      <c r="C2592" s="11">
        <v>1210.27001953125</v>
      </c>
      <c r="D2592" s="11">
        <v>1208.67004394531</v>
      </c>
    </row>
    <row r="2593" spans="1:4" x14ac:dyDescent="0.25">
      <c r="A2593" s="10">
        <v>40291</v>
      </c>
      <c r="B2593" s="11">
        <v>1207.86999511718</v>
      </c>
      <c r="C2593" s="11">
        <v>1217.28002929687</v>
      </c>
      <c r="D2593" s="11">
        <v>1217.28002929687</v>
      </c>
    </row>
    <row r="2594" spans="1:4" x14ac:dyDescent="0.25">
      <c r="A2594" s="10">
        <v>40294</v>
      </c>
      <c r="B2594" s="11">
        <v>1217.06994628906</v>
      </c>
      <c r="C2594" s="11">
        <v>1219.80004882812</v>
      </c>
      <c r="D2594" s="11">
        <v>1212.05004882812</v>
      </c>
    </row>
    <row r="2595" spans="1:4" x14ac:dyDescent="0.25">
      <c r="A2595" s="10">
        <v>40295</v>
      </c>
      <c r="B2595" s="11">
        <v>1209.92004394531</v>
      </c>
      <c r="C2595" s="11">
        <v>1211.38000488281</v>
      </c>
      <c r="D2595" s="11">
        <v>1183.7099609375</v>
      </c>
    </row>
    <row r="2596" spans="1:4" x14ac:dyDescent="0.25">
      <c r="A2596" s="10">
        <v>40296</v>
      </c>
      <c r="B2596" s="11">
        <v>1184.58996582031</v>
      </c>
      <c r="C2596" s="11">
        <v>1195.05004882812</v>
      </c>
      <c r="D2596" s="11">
        <v>1191.35998535156</v>
      </c>
    </row>
    <row r="2597" spans="1:4" x14ac:dyDescent="0.25">
      <c r="A2597" s="10">
        <v>40297</v>
      </c>
      <c r="B2597" s="11">
        <v>1193.30004882812</v>
      </c>
      <c r="C2597" s="11">
        <v>1209.35998535156</v>
      </c>
      <c r="D2597" s="11">
        <v>1206.78002929687</v>
      </c>
    </row>
    <row r="2598" spans="1:4" x14ac:dyDescent="0.25">
      <c r="A2598" s="10">
        <v>40298</v>
      </c>
      <c r="B2598" s="11">
        <v>1206.77001953125</v>
      </c>
      <c r="C2598" s="11">
        <v>1207.98999023437</v>
      </c>
      <c r="D2598" s="11">
        <v>1186.68994140625</v>
      </c>
    </row>
    <row r="2599" spans="1:4" x14ac:dyDescent="0.25">
      <c r="A2599" s="10">
        <v>40301</v>
      </c>
      <c r="B2599" s="11">
        <v>1188.57995605468</v>
      </c>
      <c r="C2599" s="11">
        <v>1205.13000488281</v>
      </c>
      <c r="D2599" s="11">
        <v>1202.26000976562</v>
      </c>
    </row>
    <row r="2600" spans="1:4" x14ac:dyDescent="0.25">
      <c r="A2600" s="10">
        <v>40302</v>
      </c>
      <c r="B2600" s="11">
        <v>1197.5</v>
      </c>
      <c r="C2600" s="11">
        <v>1197.5</v>
      </c>
      <c r="D2600" s="11">
        <v>1173.59997558593</v>
      </c>
    </row>
    <row r="2601" spans="1:4" x14ac:dyDescent="0.25">
      <c r="A2601" s="10">
        <v>40303</v>
      </c>
      <c r="B2601" s="11">
        <v>1169.23999023437</v>
      </c>
      <c r="C2601" s="11">
        <v>1175.94995117187</v>
      </c>
      <c r="D2601" s="11">
        <v>1165.86999511718</v>
      </c>
    </row>
    <row r="2602" spans="1:4" x14ac:dyDescent="0.25">
      <c r="A2602" s="10">
        <v>40304</v>
      </c>
      <c r="B2602" s="11">
        <v>1164.38000488281</v>
      </c>
      <c r="C2602" s="11">
        <v>1167.57995605468</v>
      </c>
      <c r="D2602" s="11">
        <v>1128.15002441406</v>
      </c>
    </row>
    <row r="2603" spans="1:4" x14ac:dyDescent="0.25">
      <c r="A2603" s="10">
        <v>40305</v>
      </c>
      <c r="B2603" s="11">
        <v>1127.0400390625</v>
      </c>
      <c r="C2603" s="11">
        <v>1135.13000488281</v>
      </c>
      <c r="D2603" s="11">
        <v>1110.88000488281</v>
      </c>
    </row>
    <row r="2604" spans="1:4" x14ac:dyDescent="0.25">
      <c r="A2604" s="10">
        <v>40308</v>
      </c>
      <c r="B2604" s="11">
        <v>1122.27001953125</v>
      </c>
      <c r="C2604" s="11">
        <v>1163.84997558593</v>
      </c>
      <c r="D2604" s="11">
        <v>1159.72998046875</v>
      </c>
    </row>
    <row r="2605" spans="1:4" x14ac:dyDescent="0.25">
      <c r="A2605" s="10">
        <v>40309</v>
      </c>
      <c r="B2605" s="11">
        <v>1156.39001464843</v>
      </c>
      <c r="C2605" s="11">
        <v>1170.47998046875</v>
      </c>
      <c r="D2605" s="11">
        <v>1155.7900390625</v>
      </c>
    </row>
    <row r="2606" spans="1:4" x14ac:dyDescent="0.25">
      <c r="A2606" s="10">
        <v>40310</v>
      </c>
      <c r="B2606" s="11">
        <v>1155.43005371093</v>
      </c>
      <c r="C2606" s="11">
        <v>1172.86999511718</v>
      </c>
      <c r="D2606" s="11">
        <v>1171.67004394531</v>
      </c>
    </row>
    <row r="2607" spans="1:4" x14ac:dyDescent="0.25">
      <c r="A2607" s="10">
        <v>40311</v>
      </c>
      <c r="B2607" s="11">
        <v>1170.0400390625</v>
      </c>
      <c r="C2607" s="11">
        <v>1173.56994628906</v>
      </c>
      <c r="D2607" s="11">
        <v>1157.43994140625</v>
      </c>
    </row>
    <row r="2608" spans="1:4" x14ac:dyDescent="0.25">
      <c r="A2608" s="10">
        <v>40312</v>
      </c>
      <c r="B2608" s="11">
        <v>1157.18994140625</v>
      </c>
      <c r="C2608" s="11">
        <v>1157.18994140625</v>
      </c>
      <c r="D2608" s="11">
        <v>1135.68005371093</v>
      </c>
    </row>
    <row r="2609" spans="1:4" x14ac:dyDescent="0.25">
      <c r="A2609" s="10">
        <v>40315</v>
      </c>
      <c r="B2609" s="11">
        <v>1136.52001953125</v>
      </c>
      <c r="C2609" s="11">
        <v>1141.88000488281</v>
      </c>
      <c r="D2609" s="11">
        <v>1136.93994140625</v>
      </c>
    </row>
    <row r="2610" spans="1:4" x14ac:dyDescent="0.25">
      <c r="A2610" s="10">
        <v>40316</v>
      </c>
      <c r="B2610" s="11">
        <v>1138.78002929687</v>
      </c>
      <c r="C2610" s="11">
        <v>1148.66003417968</v>
      </c>
      <c r="D2610" s="11">
        <v>1120.80004882812</v>
      </c>
    </row>
    <row r="2611" spans="1:4" x14ac:dyDescent="0.25">
      <c r="A2611" s="10">
        <v>40317</v>
      </c>
      <c r="B2611" s="11">
        <v>1119.56994628906</v>
      </c>
      <c r="C2611" s="11">
        <v>1124.27001953125</v>
      </c>
      <c r="D2611" s="11">
        <v>1115.05004882812</v>
      </c>
    </row>
    <row r="2612" spans="1:4" x14ac:dyDescent="0.25">
      <c r="A2612" s="10">
        <v>40318</v>
      </c>
      <c r="B2612" s="11">
        <v>1107.33996582031</v>
      </c>
      <c r="C2612" s="11">
        <v>1107.33996582031</v>
      </c>
      <c r="D2612" s="11">
        <v>1071.58996582031</v>
      </c>
    </row>
    <row r="2613" spans="1:4" x14ac:dyDescent="0.25">
      <c r="A2613" s="10">
        <v>40319</v>
      </c>
      <c r="B2613" s="11">
        <v>1067.26000976562</v>
      </c>
      <c r="C2613" s="11">
        <v>1090.16003417968</v>
      </c>
      <c r="D2613" s="11">
        <v>1087.68994140625</v>
      </c>
    </row>
    <row r="2614" spans="1:4" x14ac:dyDescent="0.25">
      <c r="A2614" s="10">
        <v>40322</v>
      </c>
      <c r="B2614" s="11">
        <v>1084.78002929687</v>
      </c>
      <c r="C2614" s="11">
        <v>1089.94995117187</v>
      </c>
      <c r="D2614" s="11">
        <v>1073.65002441406</v>
      </c>
    </row>
    <row r="2615" spans="1:4" x14ac:dyDescent="0.25">
      <c r="A2615" s="10">
        <v>40323</v>
      </c>
      <c r="B2615" s="11">
        <v>1067.42004394531</v>
      </c>
      <c r="C2615" s="11">
        <v>1074.75</v>
      </c>
      <c r="D2615" s="11">
        <v>1074.03002929687</v>
      </c>
    </row>
    <row r="2616" spans="1:4" x14ac:dyDescent="0.25">
      <c r="A2616" s="10">
        <v>40324</v>
      </c>
      <c r="B2616" s="11">
        <v>1075.51000976562</v>
      </c>
      <c r="C2616" s="11">
        <v>1090.75</v>
      </c>
      <c r="D2616" s="11">
        <v>1067.94995117187</v>
      </c>
    </row>
    <row r="2617" spans="1:4" x14ac:dyDescent="0.25">
      <c r="A2617" s="10">
        <v>40325</v>
      </c>
      <c r="B2617" s="11">
        <v>1074.27001953125</v>
      </c>
      <c r="C2617" s="11">
        <v>1103.52001953125</v>
      </c>
      <c r="D2617" s="11">
        <v>1103.06005859375</v>
      </c>
    </row>
    <row r="2618" spans="1:4" x14ac:dyDescent="0.25">
      <c r="A2618" s="10">
        <v>40326</v>
      </c>
      <c r="B2618" s="11">
        <v>1102.58996582031</v>
      </c>
      <c r="C2618" s="11">
        <v>1102.58996582031</v>
      </c>
      <c r="D2618" s="11">
        <v>1089.41003417968</v>
      </c>
    </row>
    <row r="2619" spans="1:4" x14ac:dyDescent="0.25">
      <c r="A2619" s="10">
        <v>40330</v>
      </c>
      <c r="B2619" s="11">
        <v>1087.30004882812</v>
      </c>
      <c r="C2619" s="11">
        <v>1094.77001953125</v>
      </c>
      <c r="D2619" s="11">
        <v>1070.7099609375</v>
      </c>
    </row>
    <row r="2620" spans="1:4" x14ac:dyDescent="0.25">
      <c r="A2620" s="10">
        <v>40331</v>
      </c>
      <c r="B2620" s="11">
        <v>1073.01000976562</v>
      </c>
      <c r="C2620" s="11">
        <v>1098.56005859375</v>
      </c>
      <c r="D2620" s="11">
        <v>1098.38000488281</v>
      </c>
    </row>
    <row r="2621" spans="1:4" x14ac:dyDescent="0.25">
      <c r="A2621" s="10">
        <v>40332</v>
      </c>
      <c r="B2621" s="11">
        <v>1098.81994628906</v>
      </c>
      <c r="C2621" s="11">
        <v>1105.67004394531</v>
      </c>
      <c r="D2621" s="11">
        <v>1102.82995605468</v>
      </c>
    </row>
    <row r="2622" spans="1:4" x14ac:dyDescent="0.25">
      <c r="A2622" s="10">
        <v>40333</v>
      </c>
      <c r="B2622" s="11">
        <v>1098.43005371093</v>
      </c>
      <c r="C2622" s="11">
        <v>1098.43005371093</v>
      </c>
      <c r="D2622" s="11">
        <v>1064.88000488281</v>
      </c>
    </row>
    <row r="2623" spans="1:4" x14ac:dyDescent="0.25">
      <c r="A2623" s="10">
        <v>40336</v>
      </c>
      <c r="B2623" s="11">
        <v>1065.83996582031</v>
      </c>
      <c r="C2623" s="11">
        <v>1071.35998535156</v>
      </c>
      <c r="D2623" s="11">
        <v>1050.46997070312</v>
      </c>
    </row>
    <row r="2624" spans="1:4" x14ac:dyDescent="0.25">
      <c r="A2624" s="10">
        <v>40337</v>
      </c>
      <c r="B2624" s="11">
        <v>1050.81005859375</v>
      </c>
      <c r="C2624" s="11">
        <v>1063.15002441406</v>
      </c>
      <c r="D2624" s="11">
        <v>1062</v>
      </c>
    </row>
    <row r="2625" spans="1:4" x14ac:dyDescent="0.25">
      <c r="A2625" s="10">
        <v>40338</v>
      </c>
      <c r="B2625" s="11">
        <v>1062.75</v>
      </c>
      <c r="C2625" s="11">
        <v>1077.73999023437</v>
      </c>
      <c r="D2625" s="11">
        <v>1055.68994140625</v>
      </c>
    </row>
    <row r="2626" spans="1:4" x14ac:dyDescent="0.25">
      <c r="A2626" s="10">
        <v>40339</v>
      </c>
      <c r="B2626" s="11">
        <v>1058.77001953125</v>
      </c>
      <c r="C2626" s="11">
        <v>1087.84997558593</v>
      </c>
      <c r="D2626" s="11">
        <v>1086.83996582031</v>
      </c>
    </row>
    <row r="2627" spans="1:4" x14ac:dyDescent="0.25">
      <c r="A2627" s="10">
        <v>40340</v>
      </c>
      <c r="B2627" s="11">
        <v>1082.65002441406</v>
      </c>
      <c r="C2627" s="11">
        <v>1092.25</v>
      </c>
      <c r="D2627" s="11">
        <v>1091.59997558593</v>
      </c>
    </row>
    <row r="2628" spans="1:4" x14ac:dyDescent="0.25">
      <c r="A2628" s="10">
        <v>40343</v>
      </c>
      <c r="B2628" s="11">
        <v>1095</v>
      </c>
      <c r="C2628" s="11">
        <v>1105.91003417968</v>
      </c>
      <c r="D2628" s="11">
        <v>1089.63000488281</v>
      </c>
    </row>
    <row r="2629" spans="1:4" x14ac:dyDescent="0.25">
      <c r="A2629" s="10">
        <v>40344</v>
      </c>
      <c r="B2629" s="11">
        <v>1091.2099609375</v>
      </c>
      <c r="C2629" s="11">
        <v>1115.58996582031</v>
      </c>
      <c r="D2629" s="11">
        <v>1115.22998046875</v>
      </c>
    </row>
    <row r="2630" spans="1:4" x14ac:dyDescent="0.25">
      <c r="A2630" s="10">
        <v>40345</v>
      </c>
      <c r="B2630" s="11">
        <v>1114.02001953125</v>
      </c>
      <c r="C2630" s="11">
        <v>1118.73999023437</v>
      </c>
      <c r="D2630" s="11">
        <v>1114.60998535156</v>
      </c>
    </row>
    <row r="2631" spans="1:4" x14ac:dyDescent="0.25">
      <c r="A2631" s="10">
        <v>40346</v>
      </c>
      <c r="B2631" s="11">
        <v>1115.97998046875</v>
      </c>
      <c r="C2631" s="11">
        <v>1117.71997070312</v>
      </c>
      <c r="D2631" s="11">
        <v>1116.0400390625</v>
      </c>
    </row>
    <row r="2632" spans="1:4" x14ac:dyDescent="0.25">
      <c r="A2632" s="10">
        <v>40347</v>
      </c>
      <c r="B2632" s="11">
        <v>1116.16003417968</v>
      </c>
      <c r="C2632" s="11">
        <v>1121.01000976562</v>
      </c>
      <c r="D2632" s="11">
        <v>1117.51000976562</v>
      </c>
    </row>
    <row r="2633" spans="1:4" x14ac:dyDescent="0.25">
      <c r="A2633" s="10">
        <v>40350</v>
      </c>
      <c r="B2633" s="11">
        <v>1122.7900390625</v>
      </c>
      <c r="C2633" s="11">
        <v>1131.22998046875</v>
      </c>
      <c r="D2633" s="11">
        <v>1113.19995117187</v>
      </c>
    </row>
    <row r="2634" spans="1:4" x14ac:dyDescent="0.25">
      <c r="A2634" s="10">
        <v>40351</v>
      </c>
      <c r="B2634" s="11">
        <v>1113.90002441406</v>
      </c>
      <c r="C2634" s="11">
        <v>1118.5</v>
      </c>
      <c r="D2634" s="11">
        <v>1095.31005859375</v>
      </c>
    </row>
    <row r="2635" spans="1:4" x14ac:dyDescent="0.25">
      <c r="A2635" s="10">
        <v>40352</v>
      </c>
      <c r="B2635" s="11">
        <v>1095.56994628906</v>
      </c>
      <c r="C2635" s="11">
        <v>1099.64001464843</v>
      </c>
      <c r="D2635" s="11">
        <v>1092.0400390625</v>
      </c>
    </row>
    <row r="2636" spans="1:4" x14ac:dyDescent="0.25">
      <c r="A2636" s="10">
        <v>40353</v>
      </c>
      <c r="B2636" s="11">
        <v>1090.93005371093</v>
      </c>
      <c r="C2636" s="11">
        <v>1090.93005371093</v>
      </c>
      <c r="D2636" s="11">
        <v>1073.68994140625</v>
      </c>
    </row>
    <row r="2637" spans="1:4" x14ac:dyDescent="0.25">
      <c r="A2637" s="10">
        <v>40354</v>
      </c>
      <c r="B2637" s="11">
        <v>1075.09997558593</v>
      </c>
      <c r="C2637" s="11">
        <v>1083.56005859375</v>
      </c>
      <c r="D2637" s="11">
        <v>1076.76000976562</v>
      </c>
    </row>
    <row r="2638" spans="1:4" x14ac:dyDescent="0.25">
      <c r="A2638" s="10">
        <v>40357</v>
      </c>
      <c r="B2638" s="11">
        <v>1077.5</v>
      </c>
      <c r="C2638" s="11">
        <v>1082.59997558593</v>
      </c>
      <c r="D2638" s="11">
        <v>1074.56994628906</v>
      </c>
    </row>
    <row r="2639" spans="1:4" x14ac:dyDescent="0.25">
      <c r="A2639" s="10">
        <v>40358</v>
      </c>
      <c r="B2639" s="11">
        <v>1071.09997558593</v>
      </c>
      <c r="C2639" s="11">
        <v>1071.09997558593</v>
      </c>
      <c r="D2639" s="11">
        <v>1041.23999023437</v>
      </c>
    </row>
    <row r="2640" spans="1:4" x14ac:dyDescent="0.25">
      <c r="A2640" s="10">
        <v>40359</v>
      </c>
      <c r="B2640" s="11">
        <v>1040.56005859375</v>
      </c>
      <c r="C2640" s="11">
        <v>1048.07995605468</v>
      </c>
      <c r="D2640" s="11">
        <v>1030.7099609375</v>
      </c>
    </row>
    <row r="2641" spans="1:4" x14ac:dyDescent="0.25">
      <c r="A2641" s="10">
        <v>40360</v>
      </c>
      <c r="B2641" s="11">
        <v>1031.09997558593</v>
      </c>
      <c r="C2641" s="11">
        <v>1033.57995605468</v>
      </c>
      <c r="D2641" s="11">
        <v>1027.36999511718</v>
      </c>
    </row>
    <row r="2642" spans="1:4" x14ac:dyDescent="0.25">
      <c r="A2642" s="10">
        <v>40361</v>
      </c>
      <c r="B2642" s="11">
        <v>1027.65002441406</v>
      </c>
      <c r="C2642" s="11">
        <v>1032.94995117187</v>
      </c>
      <c r="D2642" s="11">
        <v>1022.58001708984</v>
      </c>
    </row>
    <row r="2643" spans="1:4" x14ac:dyDescent="0.25">
      <c r="A2643" s="10">
        <v>40365</v>
      </c>
      <c r="B2643" s="11">
        <v>1028.08996582031</v>
      </c>
      <c r="C2643" s="11">
        <v>1042.5</v>
      </c>
      <c r="D2643" s="11">
        <v>1028.06005859375</v>
      </c>
    </row>
    <row r="2644" spans="1:4" x14ac:dyDescent="0.25">
      <c r="A2644" s="10">
        <v>40366</v>
      </c>
      <c r="B2644" s="11">
        <v>1028.5400390625</v>
      </c>
      <c r="C2644" s="11">
        <v>1060.89001464843</v>
      </c>
      <c r="D2644" s="11">
        <v>1060.27001953125</v>
      </c>
    </row>
    <row r="2645" spans="1:4" x14ac:dyDescent="0.25">
      <c r="A2645" s="10">
        <v>40367</v>
      </c>
      <c r="B2645" s="11">
        <v>1062.92004394531</v>
      </c>
      <c r="C2645" s="11">
        <v>1071.25</v>
      </c>
      <c r="D2645" s="11">
        <v>1070.25</v>
      </c>
    </row>
    <row r="2646" spans="1:4" x14ac:dyDescent="0.25">
      <c r="A2646" s="10">
        <v>40368</v>
      </c>
      <c r="B2646" s="11">
        <v>1070.5</v>
      </c>
      <c r="C2646" s="11">
        <v>1078.16003417968</v>
      </c>
      <c r="D2646" s="11">
        <v>1077.9599609375</v>
      </c>
    </row>
    <row r="2647" spans="1:4" x14ac:dyDescent="0.25">
      <c r="A2647" s="10">
        <v>40371</v>
      </c>
      <c r="B2647" s="11">
        <v>1077.22998046875</v>
      </c>
      <c r="C2647" s="11">
        <v>1080.78002929687</v>
      </c>
      <c r="D2647" s="11">
        <v>1078.75</v>
      </c>
    </row>
    <row r="2648" spans="1:4" x14ac:dyDescent="0.25">
      <c r="A2648" s="10">
        <v>40372</v>
      </c>
      <c r="B2648" s="11">
        <v>1080.65002441406</v>
      </c>
      <c r="C2648" s="11">
        <v>1099.4599609375</v>
      </c>
      <c r="D2648" s="11">
        <v>1095.33996582031</v>
      </c>
    </row>
    <row r="2649" spans="1:4" x14ac:dyDescent="0.25">
      <c r="A2649" s="10">
        <v>40373</v>
      </c>
      <c r="B2649" s="11">
        <v>1095.60998535156</v>
      </c>
      <c r="C2649" s="11">
        <v>1099.07995605468</v>
      </c>
      <c r="D2649" s="11">
        <v>1095.17004394531</v>
      </c>
    </row>
    <row r="2650" spans="1:4" x14ac:dyDescent="0.25">
      <c r="A2650" s="10">
        <v>40374</v>
      </c>
      <c r="B2650" s="11">
        <v>1094.4599609375</v>
      </c>
      <c r="C2650" s="11">
        <v>1098.66003417968</v>
      </c>
      <c r="D2650" s="11">
        <v>1096.47998046875</v>
      </c>
    </row>
    <row r="2651" spans="1:4" x14ac:dyDescent="0.25">
      <c r="A2651" s="10">
        <v>40375</v>
      </c>
      <c r="B2651" s="11">
        <v>1093.84997558593</v>
      </c>
      <c r="C2651" s="11">
        <v>1093.84997558593</v>
      </c>
      <c r="D2651" s="11">
        <v>1064.88000488281</v>
      </c>
    </row>
    <row r="2652" spans="1:4" x14ac:dyDescent="0.25">
      <c r="A2652" s="10">
        <v>40378</v>
      </c>
      <c r="B2652" s="11">
        <v>1066.84997558593</v>
      </c>
      <c r="C2652" s="11">
        <v>1074.69995117187</v>
      </c>
      <c r="D2652" s="11">
        <v>1071.25</v>
      </c>
    </row>
    <row r="2653" spans="1:4" x14ac:dyDescent="0.25">
      <c r="A2653" s="10">
        <v>40379</v>
      </c>
      <c r="B2653" s="11">
        <v>1064.53002929687</v>
      </c>
      <c r="C2653" s="11">
        <v>1083.93994140625</v>
      </c>
      <c r="D2653" s="11">
        <v>1083.47998046875</v>
      </c>
    </row>
    <row r="2654" spans="1:4" x14ac:dyDescent="0.25">
      <c r="A2654" s="10">
        <v>40380</v>
      </c>
      <c r="B2654" s="11">
        <v>1086.67004394531</v>
      </c>
      <c r="C2654" s="11">
        <v>1088.9599609375</v>
      </c>
      <c r="D2654" s="11">
        <v>1069.58996582031</v>
      </c>
    </row>
    <row r="2655" spans="1:4" x14ac:dyDescent="0.25">
      <c r="A2655" s="10">
        <v>40381</v>
      </c>
      <c r="B2655" s="11">
        <v>1072.14001464843</v>
      </c>
      <c r="C2655" s="11">
        <v>1097.5</v>
      </c>
      <c r="D2655" s="11">
        <v>1093.67004394531</v>
      </c>
    </row>
    <row r="2656" spans="1:4" x14ac:dyDescent="0.25">
      <c r="A2656" s="10">
        <v>40382</v>
      </c>
      <c r="B2656" s="11">
        <v>1092.17004394531</v>
      </c>
      <c r="C2656" s="11">
        <v>1103.72998046875</v>
      </c>
      <c r="D2656" s="11">
        <v>1102.66003417968</v>
      </c>
    </row>
    <row r="2657" spans="1:4" x14ac:dyDescent="0.25">
      <c r="A2657" s="10">
        <v>40385</v>
      </c>
      <c r="B2657" s="11">
        <v>1102.89001464843</v>
      </c>
      <c r="C2657" s="11">
        <v>1115.01000976562</v>
      </c>
      <c r="D2657" s="11">
        <v>1115.01000976562</v>
      </c>
    </row>
    <row r="2658" spans="1:4" x14ac:dyDescent="0.25">
      <c r="A2658" s="10">
        <v>40386</v>
      </c>
      <c r="B2658" s="11">
        <v>1117.35998535156</v>
      </c>
      <c r="C2658" s="11">
        <v>1120.94995117187</v>
      </c>
      <c r="D2658" s="11">
        <v>1113.83996582031</v>
      </c>
    </row>
    <row r="2659" spans="1:4" x14ac:dyDescent="0.25">
      <c r="A2659" s="10">
        <v>40387</v>
      </c>
      <c r="B2659" s="11">
        <v>1112.83996582031</v>
      </c>
      <c r="C2659" s="11">
        <v>1114.66003417968</v>
      </c>
      <c r="D2659" s="11">
        <v>1106.13000488281</v>
      </c>
    </row>
    <row r="2660" spans="1:4" x14ac:dyDescent="0.25">
      <c r="A2660" s="10">
        <v>40388</v>
      </c>
      <c r="B2660" s="11">
        <v>1108.06994628906</v>
      </c>
      <c r="C2660" s="11">
        <v>1115.90002441406</v>
      </c>
      <c r="D2660" s="11">
        <v>1101.53002929687</v>
      </c>
    </row>
    <row r="2661" spans="1:4" x14ac:dyDescent="0.25">
      <c r="A2661" s="10">
        <v>40389</v>
      </c>
      <c r="B2661" s="11">
        <v>1098.43994140625</v>
      </c>
      <c r="C2661" s="11">
        <v>1106.43994140625</v>
      </c>
      <c r="D2661" s="11">
        <v>1101.59997558593</v>
      </c>
    </row>
    <row r="2662" spans="1:4" x14ac:dyDescent="0.25">
      <c r="A2662" s="10">
        <v>40392</v>
      </c>
      <c r="B2662" s="11">
        <v>1107.53002929687</v>
      </c>
      <c r="C2662" s="11">
        <v>1127.30004882812</v>
      </c>
      <c r="D2662" s="11">
        <v>1125.85998535156</v>
      </c>
    </row>
    <row r="2663" spans="1:4" x14ac:dyDescent="0.25">
      <c r="A2663" s="10">
        <v>40393</v>
      </c>
      <c r="B2663" s="11">
        <v>1125.33996582031</v>
      </c>
      <c r="C2663" s="11">
        <v>1125.43994140625</v>
      </c>
      <c r="D2663" s="11">
        <v>1120.4599609375</v>
      </c>
    </row>
    <row r="2664" spans="1:4" x14ac:dyDescent="0.25">
      <c r="A2664" s="10">
        <v>40394</v>
      </c>
      <c r="B2664" s="11">
        <v>1121.06005859375</v>
      </c>
      <c r="C2664" s="11">
        <v>1128.75</v>
      </c>
      <c r="D2664" s="11">
        <v>1127.23999023437</v>
      </c>
    </row>
    <row r="2665" spans="1:4" x14ac:dyDescent="0.25">
      <c r="A2665" s="10">
        <v>40395</v>
      </c>
      <c r="B2665" s="11">
        <v>1125.78002929687</v>
      </c>
      <c r="C2665" s="11">
        <v>1126.56005859375</v>
      </c>
      <c r="D2665" s="11">
        <v>1125.81005859375</v>
      </c>
    </row>
    <row r="2666" spans="1:4" x14ac:dyDescent="0.25">
      <c r="A2666" s="10">
        <v>40396</v>
      </c>
      <c r="B2666" s="11">
        <v>1122.06994628906</v>
      </c>
      <c r="C2666" s="11">
        <v>1123.06005859375</v>
      </c>
      <c r="D2666" s="11">
        <v>1121.64001464843</v>
      </c>
    </row>
    <row r="2667" spans="1:4" x14ac:dyDescent="0.25">
      <c r="A2667" s="10">
        <v>40399</v>
      </c>
      <c r="B2667" s="11">
        <v>1122.80004882812</v>
      </c>
      <c r="C2667" s="11">
        <v>1129.23999023437</v>
      </c>
      <c r="D2667" s="11">
        <v>1127.7900390625</v>
      </c>
    </row>
    <row r="2668" spans="1:4" x14ac:dyDescent="0.25">
      <c r="A2668" s="10">
        <v>40400</v>
      </c>
      <c r="B2668" s="11">
        <v>1122.92004394531</v>
      </c>
      <c r="C2668" s="11">
        <v>1127.16003417968</v>
      </c>
      <c r="D2668" s="11">
        <v>1121.06005859375</v>
      </c>
    </row>
    <row r="2669" spans="1:4" x14ac:dyDescent="0.25">
      <c r="A2669" s="10">
        <v>40401</v>
      </c>
      <c r="B2669" s="11">
        <v>1116.89001464843</v>
      </c>
      <c r="C2669" s="11">
        <v>1116.89001464843</v>
      </c>
      <c r="D2669" s="11">
        <v>1089.46997070312</v>
      </c>
    </row>
    <row r="2670" spans="1:4" x14ac:dyDescent="0.25">
      <c r="A2670" s="10">
        <v>40402</v>
      </c>
      <c r="B2670" s="11">
        <v>1081.47998046875</v>
      </c>
      <c r="C2670" s="11">
        <v>1086.71997070312</v>
      </c>
      <c r="D2670" s="11">
        <v>1083.60998535156</v>
      </c>
    </row>
    <row r="2671" spans="1:4" x14ac:dyDescent="0.25">
      <c r="A2671" s="10">
        <v>40403</v>
      </c>
      <c r="B2671" s="11">
        <v>1082.21997070312</v>
      </c>
      <c r="C2671" s="11">
        <v>1086.25</v>
      </c>
      <c r="D2671" s="11">
        <v>1079.25</v>
      </c>
    </row>
    <row r="2672" spans="1:4" x14ac:dyDescent="0.25">
      <c r="A2672" s="10">
        <v>40406</v>
      </c>
      <c r="B2672" s="11">
        <v>1077.48999023437</v>
      </c>
      <c r="C2672" s="11">
        <v>1082.61999511718</v>
      </c>
      <c r="D2672" s="11">
        <v>1079.38000488281</v>
      </c>
    </row>
    <row r="2673" spans="1:4" x14ac:dyDescent="0.25">
      <c r="A2673" s="10">
        <v>40407</v>
      </c>
      <c r="B2673" s="11">
        <v>1081.16003417968</v>
      </c>
      <c r="C2673" s="11">
        <v>1100.14001464843</v>
      </c>
      <c r="D2673" s="11">
        <v>1092.5400390625</v>
      </c>
    </row>
    <row r="2674" spans="1:4" x14ac:dyDescent="0.25">
      <c r="A2674" s="10">
        <v>40408</v>
      </c>
      <c r="B2674" s="11">
        <v>1092.07995605468</v>
      </c>
      <c r="C2674" s="11">
        <v>1099.77001953125</v>
      </c>
      <c r="D2674" s="11">
        <v>1094.16003417968</v>
      </c>
    </row>
    <row r="2675" spans="1:4" x14ac:dyDescent="0.25">
      <c r="A2675" s="10">
        <v>40409</v>
      </c>
      <c r="B2675" s="11">
        <v>1092.43994140625</v>
      </c>
      <c r="C2675" s="11">
        <v>1092.43994140625</v>
      </c>
      <c r="D2675" s="11">
        <v>1075.63000488281</v>
      </c>
    </row>
    <row r="2676" spans="1:4" x14ac:dyDescent="0.25">
      <c r="A2676" s="10">
        <v>40410</v>
      </c>
      <c r="B2676" s="11">
        <v>1075.63000488281</v>
      </c>
      <c r="C2676" s="11">
        <v>1075.63000488281</v>
      </c>
      <c r="D2676" s="11">
        <v>1071.68994140625</v>
      </c>
    </row>
    <row r="2677" spans="1:4" x14ac:dyDescent="0.25">
      <c r="A2677" s="10">
        <v>40413</v>
      </c>
      <c r="B2677" s="11">
        <v>1073.35998535156</v>
      </c>
      <c r="C2677" s="11">
        <v>1081.57995605468</v>
      </c>
      <c r="D2677" s="11">
        <v>1067.35998535156</v>
      </c>
    </row>
    <row r="2678" spans="1:4" x14ac:dyDescent="0.25">
      <c r="A2678" s="10">
        <v>40414</v>
      </c>
      <c r="B2678" s="11">
        <v>1063.19995117187</v>
      </c>
      <c r="C2678" s="11">
        <v>1063.19995117187</v>
      </c>
      <c r="D2678" s="11">
        <v>1051.86999511718</v>
      </c>
    </row>
    <row r="2679" spans="1:4" x14ac:dyDescent="0.25">
      <c r="A2679" s="10">
        <v>40415</v>
      </c>
      <c r="B2679" s="11">
        <v>1048.97998046875</v>
      </c>
      <c r="C2679" s="11">
        <v>1059.38000488281</v>
      </c>
      <c r="D2679" s="11">
        <v>1055.32995605468</v>
      </c>
    </row>
    <row r="2680" spans="1:4" x14ac:dyDescent="0.25">
      <c r="A2680" s="10">
        <v>40416</v>
      </c>
      <c r="B2680" s="11">
        <v>1056.28002929687</v>
      </c>
      <c r="C2680" s="11">
        <v>1061.44995117187</v>
      </c>
      <c r="D2680" s="11">
        <v>1047.21997070312</v>
      </c>
    </row>
    <row r="2681" spans="1:4" x14ac:dyDescent="0.25">
      <c r="A2681" s="10">
        <v>40417</v>
      </c>
      <c r="B2681" s="11">
        <v>1049.27001953125</v>
      </c>
      <c r="C2681" s="11">
        <v>1065.2099609375</v>
      </c>
      <c r="D2681" s="11">
        <v>1064.58996582031</v>
      </c>
    </row>
    <row r="2682" spans="1:4" x14ac:dyDescent="0.25">
      <c r="A2682" s="10">
        <v>40420</v>
      </c>
      <c r="B2682" s="11">
        <v>1062.90002441406</v>
      </c>
      <c r="C2682" s="11">
        <v>1064.40002441406</v>
      </c>
      <c r="D2682" s="11">
        <v>1048.92004394531</v>
      </c>
    </row>
    <row r="2683" spans="1:4" x14ac:dyDescent="0.25">
      <c r="A2683" s="10">
        <v>40421</v>
      </c>
      <c r="B2683" s="11">
        <v>1046.88000488281</v>
      </c>
      <c r="C2683" s="11">
        <v>1055.14001464843</v>
      </c>
      <c r="D2683" s="11">
        <v>1049.32995605468</v>
      </c>
    </row>
    <row r="2684" spans="1:4" x14ac:dyDescent="0.25">
      <c r="A2684" s="10">
        <v>40422</v>
      </c>
      <c r="B2684" s="11">
        <v>1049.71997070312</v>
      </c>
      <c r="C2684" s="11">
        <v>1081.30004882812</v>
      </c>
      <c r="D2684" s="11">
        <v>1080.2900390625</v>
      </c>
    </row>
    <row r="2685" spans="1:4" x14ac:dyDescent="0.25">
      <c r="A2685" s="10">
        <v>40423</v>
      </c>
      <c r="B2685" s="11">
        <v>1080.66003417968</v>
      </c>
      <c r="C2685" s="11">
        <v>1090.09997558593</v>
      </c>
      <c r="D2685" s="11">
        <v>1090.09997558593</v>
      </c>
    </row>
    <row r="2686" spans="1:4" x14ac:dyDescent="0.25">
      <c r="A2686" s="10">
        <v>40424</v>
      </c>
      <c r="B2686" s="11">
        <v>1093.60998535156</v>
      </c>
      <c r="C2686" s="11">
        <v>1105.09997558593</v>
      </c>
      <c r="D2686" s="11">
        <v>1104.51000976562</v>
      </c>
    </row>
    <row r="2687" spans="1:4" x14ac:dyDescent="0.25">
      <c r="A2687" s="10">
        <v>40428</v>
      </c>
      <c r="B2687" s="11">
        <v>1102.59997558593</v>
      </c>
      <c r="C2687" s="11">
        <v>1102.59997558593</v>
      </c>
      <c r="D2687" s="11">
        <v>1091.83996582031</v>
      </c>
    </row>
    <row r="2688" spans="1:4" x14ac:dyDescent="0.25">
      <c r="A2688" s="10">
        <v>40429</v>
      </c>
      <c r="B2688" s="11">
        <v>1092.35998535156</v>
      </c>
      <c r="C2688" s="11">
        <v>1103.26000976562</v>
      </c>
      <c r="D2688" s="11">
        <v>1098.86999511718</v>
      </c>
    </row>
    <row r="2689" spans="1:4" x14ac:dyDescent="0.25">
      <c r="A2689" s="10">
        <v>40430</v>
      </c>
      <c r="B2689" s="11">
        <v>1101.15002441406</v>
      </c>
      <c r="C2689" s="11">
        <v>1110.27001953125</v>
      </c>
      <c r="D2689" s="11">
        <v>1104.18005371093</v>
      </c>
    </row>
    <row r="2690" spans="1:4" x14ac:dyDescent="0.25">
      <c r="A2690" s="10">
        <v>40431</v>
      </c>
      <c r="B2690" s="11">
        <v>1104.56994628906</v>
      </c>
      <c r="C2690" s="11">
        <v>1110.88000488281</v>
      </c>
      <c r="D2690" s="11">
        <v>1109.55004882812</v>
      </c>
    </row>
    <row r="2691" spans="1:4" x14ac:dyDescent="0.25">
      <c r="A2691" s="10">
        <v>40434</v>
      </c>
      <c r="B2691" s="11">
        <v>1113.38000488281</v>
      </c>
      <c r="C2691" s="11">
        <v>1123.86999511718</v>
      </c>
      <c r="D2691" s="11">
        <v>1121.90002441406</v>
      </c>
    </row>
    <row r="2692" spans="1:4" x14ac:dyDescent="0.25">
      <c r="A2692" s="10">
        <v>40435</v>
      </c>
      <c r="B2692" s="11">
        <v>1121.16003417968</v>
      </c>
      <c r="C2692" s="11">
        <v>1127.35998535156</v>
      </c>
      <c r="D2692" s="11">
        <v>1121.09997558593</v>
      </c>
    </row>
    <row r="2693" spans="1:4" x14ac:dyDescent="0.25">
      <c r="A2693" s="10">
        <v>40436</v>
      </c>
      <c r="B2693" s="11">
        <v>1119.43005371093</v>
      </c>
      <c r="C2693" s="11">
        <v>1126.4599609375</v>
      </c>
      <c r="D2693" s="11">
        <v>1125.06994628906</v>
      </c>
    </row>
    <row r="2694" spans="1:4" x14ac:dyDescent="0.25">
      <c r="A2694" s="10">
        <v>40437</v>
      </c>
      <c r="B2694" s="11">
        <v>1123.89001464843</v>
      </c>
      <c r="C2694" s="11">
        <v>1125.43994140625</v>
      </c>
      <c r="D2694" s="11">
        <v>1124.66003417968</v>
      </c>
    </row>
    <row r="2695" spans="1:4" x14ac:dyDescent="0.25">
      <c r="A2695" s="10">
        <v>40438</v>
      </c>
      <c r="B2695" s="11">
        <v>1126.39001464843</v>
      </c>
      <c r="C2695" s="11">
        <v>1131.46997070312</v>
      </c>
      <c r="D2695" s="11">
        <v>1125.58996582031</v>
      </c>
    </row>
    <row r="2696" spans="1:4" x14ac:dyDescent="0.25">
      <c r="A2696" s="10">
        <v>40441</v>
      </c>
      <c r="B2696" s="11">
        <v>1126.56994628906</v>
      </c>
      <c r="C2696" s="11">
        <v>1144.85998535156</v>
      </c>
      <c r="D2696" s="11">
        <v>1142.7099609375</v>
      </c>
    </row>
    <row r="2697" spans="1:4" x14ac:dyDescent="0.25">
      <c r="A2697" s="10">
        <v>40442</v>
      </c>
      <c r="B2697" s="11">
        <v>1142.81994628906</v>
      </c>
      <c r="C2697" s="11">
        <v>1148.58996582031</v>
      </c>
      <c r="D2697" s="11">
        <v>1139.78002929687</v>
      </c>
    </row>
    <row r="2698" spans="1:4" x14ac:dyDescent="0.25">
      <c r="A2698" s="10">
        <v>40443</v>
      </c>
      <c r="B2698" s="11">
        <v>1139.48999023437</v>
      </c>
      <c r="C2698" s="11">
        <v>1144.38000488281</v>
      </c>
      <c r="D2698" s="11">
        <v>1134.28002929687</v>
      </c>
    </row>
    <row r="2699" spans="1:4" x14ac:dyDescent="0.25">
      <c r="A2699" s="10">
        <v>40444</v>
      </c>
      <c r="B2699" s="11">
        <v>1131.09997558593</v>
      </c>
      <c r="C2699" s="11">
        <v>1136.77001953125</v>
      </c>
      <c r="D2699" s="11">
        <v>1124.82995605468</v>
      </c>
    </row>
    <row r="2700" spans="1:4" x14ac:dyDescent="0.25">
      <c r="A2700" s="10">
        <v>40445</v>
      </c>
      <c r="B2700" s="11">
        <v>1131.68994140625</v>
      </c>
      <c r="C2700" s="11">
        <v>1148.90002441406</v>
      </c>
      <c r="D2700" s="11">
        <v>1148.67004394531</v>
      </c>
    </row>
    <row r="2701" spans="1:4" x14ac:dyDescent="0.25">
      <c r="A2701" s="10">
        <v>40448</v>
      </c>
      <c r="B2701" s="11">
        <v>1148.64001464843</v>
      </c>
      <c r="C2701" s="11">
        <v>1149.92004394531</v>
      </c>
      <c r="D2701" s="11">
        <v>1142.16003417968</v>
      </c>
    </row>
    <row r="2702" spans="1:4" x14ac:dyDescent="0.25">
      <c r="A2702" s="10">
        <v>40449</v>
      </c>
      <c r="B2702" s="11">
        <v>1142.31005859375</v>
      </c>
      <c r="C2702" s="11">
        <v>1150</v>
      </c>
      <c r="D2702" s="11">
        <v>1147.69995117187</v>
      </c>
    </row>
    <row r="2703" spans="1:4" x14ac:dyDescent="0.25">
      <c r="A2703" s="10">
        <v>40450</v>
      </c>
      <c r="B2703" s="11">
        <v>1146.75</v>
      </c>
      <c r="C2703" s="11">
        <v>1148.63000488281</v>
      </c>
      <c r="D2703" s="11">
        <v>1144.72998046875</v>
      </c>
    </row>
    <row r="2704" spans="1:4" x14ac:dyDescent="0.25">
      <c r="A2704" s="10">
        <v>40451</v>
      </c>
      <c r="B2704" s="11">
        <v>1145.96997070312</v>
      </c>
      <c r="C2704" s="11">
        <v>1157.16003417968</v>
      </c>
      <c r="D2704" s="11">
        <v>1141.19995117187</v>
      </c>
    </row>
    <row r="2705" spans="1:4" x14ac:dyDescent="0.25">
      <c r="A2705" s="10">
        <v>40452</v>
      </c>
      <c r="B2705" s="11">
        <v>1143.48999023437</v>
      </c>
      <c r="C2705" s="11">
        <v>1150.30004882812</v>
      </c>
      <c r="D2705" s="11">
        <v>1146.23999023437</v>
      </c>
    </row>
    <row r="2706" spans="1:4" x14ac:dyDescent="0.25">
      <c r="A2706" s="10">
        <v>40455</v>
      </c>
      <c r="B2706" s="11">
        <v>1144.9599609375</v>
      </c>
      <c r="C2706" s="11">
        <v>1148.16003417968</v>
      </c>
      <c r="D2706" s="11">
        <v>1137.03002929687</v>
      </c>
    </row>
    <row r="2707" spans="1:4" x14ac:dyDescent="0.25">
      <c r="A2707" s="10">
        <v>40456</v>
      </c>
      <c r="B2707" s="11">
        <v>1140.68005371093</v>
      </c>
      <c r="C2707" s="11">
        <v>1162.76000976562</v>
      </c>
      <c r="D2707" s="11">
        <v>1160.75</v>
      </c>
    </row>
    <row r="2708" spans="1:4" x14ac:dyDescent="0.25">
      <c r="A2708" s="10">
        <v>40457</v>
      </c>
      <c r="B2708" s="11">
        <v>1159.81005859375</v>
      </c>
      <c r="C2708" s="11">
        <v>1162.32995605468</v>
      </c>
      <c r="D2708" s="11">
        <v>1159.96997070312</v>
      </c>
    </row>
    <row r="2709" spans="1:4" x14ac:dyDescent="0.25">
      <c r="A2709" s="10">
        <v>40458</v>
      </c>
      <c r="B2709" s="11">
        <v>1161.56994628906</v>
      </c>
      <c r="C2709" s="11">
        <v>1163.86999511718</v>
      </c>
      <c r="D2709" s="11">
        <v>1158.06005859375</v>
      </c>
    </row>
    <row r="2710" spans="1:4" x14ac:dyDescent="0.25">
      <c r="A2710" s="10">
        <v>40459</v>
      </c>
      <c r="B2710" s="11">
        <v>1158.35998535156</v>
      </c>
      <c r="C2710" s="11">
        <v>1167.72998046875</v>
      </c>
      <c r="D2710" s="11">
        <v>1165.15002441406</v>
      </c>
    </row>
    <row r="2711" spans="1:4" x14ac:dyDescent="0.25">
      <c r="A2711" s="10">
        <v>40462</v>
      </c>
      <c r="B2711" s="11">
        <v>1165.31994628906</v>
      </c>
      <c r="C2711" s="11">
        <v>1168.68005371093</v>
      </c>
      <c r="D2711" s="11">
        <v>1165.31994628906</v>
      </c>
    </row>
    <row r="2712" spans="1:4" x14ac:dyDescent="0.25">
      <c r="A2712" s="10">
        <v>40463</v>
      </c>
      <c r="B2712" s="11">
        <v>1164.28002929687</v>
      </c>
      <c r="C2712" s="11">
        <v>1172.57995605468</v>
      </c>
      <c r="D2712" s="11">
        <v>1169.77001953125</v>
      </c>
    </row>
    <row r="2713" spans="1:4" x14ac:dyDescent="0.25">
      <c r="A2713" s="10">
        <v>40464</v>
      </c>
      <c r="B2713" s="11">
        <v>1171.31994628906</v>
      </c>
      <c r="C2713" s="11">
        <v>1184.38000488281</v>
      </c>
      <c r="D2713" s="11">
        <v>1178.09997558593</v>
      </c>
    </row>
    <row r="2714" spans="1:4" x14ac:dyDescent="0.25">
      <c r="A2714" s="10">
        <v>40465</v>
      </c>
      <c r="B2714" s="11">
        <v>1177.81994628906</v>
      </c>
      <c r="C2714" s="11">
        <v>1178.89001464843</v>
      </c>
      <c r="D2714" s="11">
        <v>1173.81005859375</v>
      </c>
    </row>
    <row r="2715" spans="1:4" x14ac:dyDescent="0.25">
      <c r="A2715" s="10">
        <v>40466</v>
      </c>
      <c r="B2715" s="11">
        <v>1177.46997070312</v>
      </c>
      <c r="C2715" s="11">
        <v>1181.19995117187</v>
      </c>
      <c r="D2715" s="11">
        <v>1176.18994140625</v>
      </c>
    </row>
    <row r="2716" spans="1:4" x14ac:dyDescent="0.25">
      <c r="A2716" s="10">
        <v>40469</v>
      </c>
      <c r="B2716" s="11">
        <v>1176.82995605468</v>
      </c>
      <c r="C2716" s="11">
        <v>1185.53002929687</v>
      </c>
      <c r="D2716" s="11">
        <v>1184.7099609375</v>
      </c>
    </row>
    <row r="2717" spans="1:4" x14ac:dyDescent="0.25">
      <c r="A2717" s="10">
        <v>40470</v>
      </c>
      <c r="B2717" s="11">
        <v>1178.64001464843</v>
      </c>
      <c r="C2717" s="11">
        <v>1178.64001464843</v>
      </c>
      <c r="D2717" s="11">
        <v>1165.90002441406</v>
      </c>
    </row>
    <row r="2718" spans="1:4" x14ac:dyDescent="0.25">
      <c r="A2718" s="10">
        <v>40471</v>
      </c>
      <c r="B2718" s="11">
        <v>1166.73999023437</v>
      </c>
      <c r="C2718" s="11">
        <v>1182.93994140625</v>
      </c>
      <c r="D2718" s="11">
        <v>1178.17004394531</v>
      </c>
    </row>
    <row r="2719" spans="1:4" x14ac:dyDescent="0.25">
      <c r="A2719" s="10">
        <v>40472</v>
      </c>
      <c r="B2719" s="11">
        <v>1179.81994628906</v>
      </c>
      <c r="C2719" s="11">
        <v>1189.43005371093</v>
      </c>
      <c r="D2719" s="11">
        <v>1180.26000976562</v>
      </c>
    </row>
    <row r="2720" spans="1:4" x14ac:dyDescent="0.25">
      <c r="A2720" s="10">
        <v>40473</v>
      </c>
      <c r="B2720" s="11">
        <v>1180.52001953125</v>
      </c>
      <c r="C2720" s="11">
        <v>1183.93005371093</v>
      </c>
      <c r="D2720" s="11">
        <v>1183.07995605468</v>
      </c>
    </row>
    <row r="2721" spans="1:4" x14ac:dyDescent="0.25">
      <c r="A2721" s="10">
        <v>40476</v>
      </c>
      <c r="B2721" s="11">
        <v>1184.73999023437</v>
      </c>
      <c r="C2721" s="11">
        <v>1196.14001464843</v>
      </c>
      <c r="D2721" s="11">
        <v>1185.61999511718</v>
      </c>
    </row>
    <row r="2722" spans="1:4" x14ac:dyDescent="0.25">
      <c r="A2722" s="10">
        <v>40477</v>
      </c>
      <c r="B2722" s="11">
        <v>1184.88000488281</v>
      </c>
      <c r="C2722" s="11">
        <v>1187.10998535156</v>
      </c>
      <c r="D2722" s="11">
        <v>1185.64001464843</v>
      </c>
    </row>
    <row r="2723" spans="1:4" x14ac:dyDescent="0.25">
      <c r="A2723" s="10">
        <v>40478</v>
      </c>
      <c r="B2723" s="11">
        <v>1183.83996582031</v>
      </c>
      <c r="C2723" s="11">
        <v>1183.83996582031</v>
      </c>
      <c r="D2723" s="11">
        <v>1182.44995117187</v>
      </c>
    </row>
    <row r="2724" spans="1:4" x14ac:dyDescent="0.25">
      <c r="A2724" s="10">
        <v>40479</v>
      </c>
      <c r="B2724" s="11">
        <v>1184.46997070312</v>
      </c>
      <c r="C2724" s="11">
        <v>1189.53002929687</v>
      </c>
      <c r="D2724" s="11">
        <v>1183.78002929687</v>
      </c>
    </row>
    <row r="2725" spans="1:4" x14ac:dyDescent="0.25">
      <c r="A2725" s="10">
        <v>40480</v>
      </c>
      <c r="B2725" s="11">
        <v>1183.86999511718</v>
      </c>
      <c r="C2725" s="11">
        <v>1185.4599609375</v>
      </c>
      <c r="D2725" s="11">
        <v>1183.26000976562</v>
      </c>
    </row>
    <row r="2726" spans="1:4" x14ac:dyDescent="0.25">
      <c r="A2726" s="10">
        <v>40483</v>
      </c>
      <c r="B2726" s="11">
        <v>1185.7099609375</v>
      </c>
      <c r="C2726" s="11">
        <v>1195.81005859375</v>
      </c>
      <c r="D2726" s="11">
        <v>1184.38000488281</v>
      </c>
    </row>
    <row r="2727" spans="1:4" x14ac:dyDescent="0.25">
      <c r="A2727" s="10">
        <v>40484</v>
      </c>
      <c r="B2727" s="11">
        <v>1187.85998535156</v>
      </c>
      <c r="C2727" s="11">
        <v>1195.88000488281</v>
      </c>
      <c r="D2727" s="11">
        <v>1193.56994628906</v>
      </c>
    </row>
    <row r="2728" spans="1:4" x14ac:dyDescent="0.25">
      <c r="A2728" s="10">
        <v>40485</v>
      </c>
      <c r="B2728" s="11">
        <v>1193.7900390625</v>
      </c>
      <c r="C2728" s="11">
        <v>1198.30004882812</v>
      </c>
      <c r="D2728" s="11">
        <v>1197.9599609375</v>
      </c>
    </row>
    <row r="2729" spans="1:4" x14ac:dyDescent="0.25">
      <c r="A2729" s="10">
        <v>40486</v>
      </c>
      <c r="B2729" s="11">
        <v>1198.33996582031</v>
      </c>
      <c r="C2729" s="11">
        <v>1221.25</v>
      </c>
      <c r="D2729" s="11">
        <v>1221.06005859375</v>
      </c>
    </row>
    <row r="2730" spans="1:4" x14ac:dyDescent="0.25">
      <c r="A2730" s="10">
        <v>40487</v>
      </c>
      <c r="B2730" s="11">
        <v>1221.19995117187</v>
      </c>
      <c r="C2730" s="11">
        <v>1227.07995605468</v>
      </c>
      <c r="D2730" s="11">
        <v>1225.84997558593</v>
      </c>
    </row>
    <row r="2731" spans="1:4" x14ac:dyDescent="0.25">
      <c r="A2731" s="10">
        <v>40490</v>
      </c>
      <c r="B2731" s="11">
        <v>1223.23999023437</v>
      </c>
      <c r="C2731" s="11">
        <v>1224.56994628906</v>
      </c>
      <c r="D2731" s="11">
        <v>1223.25</v>
      </c>
    </row>
    <row r="2732" spans="1:4" x14ac:dyDescent="0.25">
      <c r="A2732" s="10">
        <v>40491</v>
      </c>
      <c r="B2732" s="11">
        <v>1223.58996582031</v>
      </c>
      <c r="C2732" s="11">
        <v>1226.83996582031</v>
      </c>
      <c r="D2732" s="11">
        <v>1213.40002441406</v>
      </c>
    </row>
    <row r="2733" spans="1:4" x14ac:dyDescent="0.25">
      <c r="A2733" s="10">
        <v>40492</v>
      </c>
      <c r="B2733" s="11">
        <v>1213.14001464843</v>
      </c>
      <c r="C2733" s="11">
        <v>1218.75</v>
      </c>
      <c r="D2733" s="11">
        <v>1218.7099609375</v>
      </c>
    </row>
    <row r="2734" spans="1:4" x14ac:dyDescent="0.25">
      <c r="A2734" s="10">
        <v>40493</v>
      </c>
      <c r="B2734" s="11">
        <v>1213.0400390625</v>
      </c>
      <c r="C2734" s="11">
        <v>1215.44995117187</v>
      </c>
      <c r="D2734" s="11">
        <v>1213.5400390625</v>
      </c>
    </row>
    <row r="2735" spans="1:4" x14ac:dyDescent="0.25">
      <c r="A2735" s="10">
        <v>40494</v>
      </c>
      <c r="B2735" s="11">
        <v>1209.06994628906</v>
      </c>
      <c r="C2735" s="11">
        <v>1210.5</v>
      </c>
      <c r="D2735" s="11">
        <v>1199.2099609375</v>
      </c>
    </row>
    <row r="2736" spans="1:4" x14ac:dyDescent="0.25">
      <c r="A2736" s="10">
        <v>40497</v>
      </c>
      <c r="B2736" s="11">
        <v>1200.43994140625</v>
      </c>
      <c r="C2736" s="11">
        <v>1207.43005371093</v>
      </c>
      <c r="D2736" s="11">
        <v>1197.75</v>
      </c>
    </row>
    <row r="2737" spans="1:4" x14ac:dyDescent="0.25">
      <c r="A2737" s="10">
        <v>40498</v>
      </c>
      <c r="B2737" s="11">
        <v>1194.7900390625</v>
      </c>
      <c r="C2737" s="11">
        <v>1194.7900390625</v>
      </c>
      <c r="D2737" s="11">
        <v>1178.33996582031</v>
      </c>
    </row>
    <row r="2738" spans="1:4" x14ac:dyDescent="0.25">
      <c r="A2738" s="10">
        <v>40499</v>
      </c>
      <c r="B2738" s="11">
        <v>1178.32995605468</v>
      </c>
      <c r="C2738" s="11">
        <v>1183.56005859375</v>
      </c>
      <c r="D2738" s="11">
        <v>1178.58996582031</v>
      </c>
    </row>
    <row r="2739" spans="1:4" x14ac:dyDescent="0.25">
      <c r="A2739" s="10">
        <v>40500</v>
      </c>
      <c r="B2739" s="11">
        <v>1183.75</v>
      </c>
      <c r="C2739" s="11">
        <v>1200.2900390625</v>
      </c>
      <c r="D2739" s="11">
        <v>1196.68994140625</v>
      </c>
    </row>
    <row r="2740" spans="1:4" x14ac:dyDescent="0.25">
      <c r="A2740" s="10">
        <v>40501</v>
      </c>
      <c r="B2740" s="11">
        <v>1196.11999511718</v>
      </c>
      <c r="C2740" s="11">
        <v>1199.96997070312</v>
      </c>
      <c r="D2740" s="11">
        <v>1199.72998046875</v>
      </c>
    </row>
    <row r="2741" spans="1:4" x14ac:dyDescent="0.25">
      <c r="A2741" s="10">
        <v>40504</v>
      </c>
      <c r="B2741" s="11">
        <v>1198.06994628906</v>
      </c>
      <c r="C2741" s="11">
        <v>1198.93994140625</v>
      </c>
      <c r="D2741" s="11">
        <v>1197.83996582031</v>
      </c>
    </row>
    <row r="2742" spans="1:4" x14ac:dyDescent="0.25">
      <c r="A2742" s="10">
        <v>40505</v>
      </c>
      <c r="B2742" s="11">
        <v>1192.51000976562</v>
      </c>
      <c r="C2742" s="11">
        <v>1192.51000976562</v>
      </c>
      <c r="D2742" s="11">
        <v>1180.72998046875</v>
      </c>
    </row>
    <row r="2743" spans="1:4" x14ac:dyDescent="0.25">
      <c r="A2743" s="10">
        <v>40506</v>
      </c>
      <c r="B2743" s="11">
        <v>1183.69995117187</v>
      </c>
      <c r="C2743" s="11">
        <v>1198.61999511718</v>
      </c>
      <c r="D2743" s="11">
        <v>1198.34997558593</v>
      </c>
    </row>
    <row r="2744" spans="1:4" x14ac:dyDescent="0.25">
      <c r="A2744" s="10">
        <v>40508</v>
      </c>
      <c r="B2744" s="11">
        <v>1194.16003417968</v>
      </c>
      <c r="C2744" s="11">
        <v>1194.16003417968</v>
      </c>
      <c r="D2744" s="11">
        <v>1189.40002441406</v>
      </c>
    </row>
    <row r="2745" spans="1:4" x14ac:dyDescent="0.25">
      <c r="A2745" s="10">
        <v>40511</v>
      </c>
      <c r="B2745" s="11">
        <v>1189.07995605468</v>
      </c>
      <c r="C2745" s="11">
        <v>1190.33996582031</v>
      </c>
      <c r="D2745" s="11">
        <v>1187.76000976562</v>
      </c>
    </row>
    <row r="2746" spans="1:4" x14ac:dyDescent="0.25">
      <c r="A2746" s="10">
        <v>40512</v>
      </c>
      <c r="B2746" s="11">
        <v>1182.9599609375</v>
      </c>
      <c r="C2746" s="11">
        <v>1187.40002441406</v>
      </c>
      <c r="D2746" s="11">
        <v>1180.55004882812</v>
      </c>
    </row>
    <row r="2747" spans="1:4" x14ac:dyDescent="0.25">
      <c r="A2747" s="10">
        <v>40513</v>
      </c>
      <c r="B2747" s="11">
        <v>1186.59997558593</v>
      </c>
      <c r="C2747" s="11">
        <v>1207.60998535156</v>
      </c>
      <c r="D2747" s="11">
        <v>1206.06994628906</v>
      </c>
    </row>
    <row r="2748" spans="1:4" x14ac:dyDescent="0.25">
      <c r="A2748" s="10">
        <v>40514</v>
      </c>
      <c r="B2748" s="11">
        <v>1206.81005859375</v>
      </c>
      <c r="C2748" s="11">
        <v>1221.89001464843</v>
      </c>
      <c r="D2748" s="11">
        <v>1221.53002929687</v>
      </c>
    </row>
    <row r="2749" spans="1:4" x14ac:dyDescent="0.25">
      <c r="A2749" s="10">
        <v>40515</v>
      </c>
      <c r="B2749" s="11">
        <v>1219.93005371093</v>
      </c>
      <c r="C2749" s="11">
        <v>1225.56994628906</v>
      </c>
      <c r="D2749" s="11">
        <v>1224.7099609375</v>
      </c>
    </row>
    <row r="2750" spans="1:4" x14ac:dyDescent="0.25">
      <c r="A2750" s="10">
        <v>40518</v>
      </c>
      <c r="B2750" s="11">
        <v>1223.86999511718</v>
      </c>
      <c r="C2750" s="11">
        <v>1225.80004882812</v>
      </c>
      <c r="D2750" s="11">
        <v>1223.11999511718</v>
      </c>
    </row>
    <row r="2751" spans="1:4" x14ac:dyDescent="0.25">
      <c r="A2751" s="10">
        <v>40519</v>
      </c>
      <c r="B2751" s="11">
        <v>1227.25</v>
      </c>
      <c r="C2751" s="11">
        <v>1235.05004882812</v>
      </c>
      <c r="D2751" s="11">
        <v>1223.75</v>
      </c>
    </row>
    <row r="2752" spans="1:4" x14ac:dyDescent="0.25">
      <c r="A2752" s="10">
        <v>40520</v>
      </c>
      <c r="B2752" s="11">
        <v>1225.02001953125</v>
      </c>
      <c r="C2752" s="11">
        <v>1228.93005371093</v>
      </c>
      <c r="D2752" s="11">
        <v>1228.28002929687</v>
      </c>
    </row>
    <row r="2753" spans="1:4" x14ac:dyDescent="0.25">
      <c r="A2753" s="10">
        <v>40521</v>
      </c>
      <c r="B2753" s="11">
        <v>1230.14001464843</v>
      </c>
      <c r="C2753" s="11">
        <v>1234.7099609375</v>
      </c>
      <c r="D2753" s="11">
        <v>1233</v>
      </c>
    </row>
    <row r="2754" spans="1:4" x14ac:dyDescent="0.25">
      <c r="A2754" s="10">
        <v>40522</v>
      </c>
      <c r="B2754" s="11">
        <v>1233.84997558593</v>
      </c>
      <c r="C2754" s="11">
        <v>1240.40002441406</v>
      </c>
      <c r="D2754" s="11">
        <v>1240.40002441406</v>
      </c>
    </row>
    <row r="2755" spans="1:4" x14ac:dyDescent="0.25">
      <c r="A2755" s="10">
        <v>40525</v>
      </c>
      <c r="B2755" s="11">
        <v>1242.52001953125</v>
      </c>
      <c r="C2755" s="11">
        <v>1246.72998046875</v>
      </c>
      <c r="D2755" s="11">
        <v>1240.4599609375</v>
      </c>
    </row>
    <row r="2756" spans="1:4" x14ac:dyDescent="0.25">
      <c r="A2756" s="10">
        <v>40526</v>
      </c>
      <c r="B2756" s="11">
        <v>1241.83996582031</v>
      </c>
      <c r="C2756" s="11">
        <v>1246.58996582031</v>
      </c>
      <c r="D2756" s="11">
        <v>1241.58996582031</v>
      </c>
    </row>
    <row r="2757" spans="1:4" x14ac:dyDescent="0.25">
      <c r="A2757" s="10">
        <v>40527</v>
      </c>
      <c r="B2757" s="11">
        <v>1241.57995605468</v>
      </c>
      <c r="C2757" s="11">
        <v>1244.25</v>
      </c>
      <c r="D2757" s="11">
        <v>1235.22998046875</v>
      </c>
    </row>
    <row r="2758" spans="1:4" x14ac:dyDescent="0.25">
      <c r="A2758" s="10">
        <v>40528</v>
      </c>
      <c r="B2758" s="11">
        <v>1236.33996582031</v>
      </c>
      <c r="C2758" s="11">
        <v>1243.75</v>
      </c>
      <c r="D2758" s="11">
        <v>1242.86999511718</v>
      </c>
    </row>
    <row r="2759" spans="1:4" x14ac:dyDescent="0.25">
      <c r="A2759" s="10">
        <v>40529</v>
      </c>
      <c r="B2759" s="11">
        <v>1243.63000488281</v>
      </c>
      <c r="C2759" s="11">
        <v>1245.81005859375</v>
      </c>
      <c r="D2759" s="11">
        <v>1243.91003417968</v>
      </c>
    </row>
    <row r="2760" spans="1:4" x14ac:dyDescent="0.25">
      <c r="A2760" s="10">
        <v>40532</v>
      </c>
      <c r="B2760" s="11">
        <v>1245.76000976562</v>
      </c>
      <c r="C2760" s="11">
        <v>1250.19995117187</v>
      </c>
      <c r="D2760" s="11">
        <v>1247.07995605468</v>
      </c>
    </row>
    <row r="2761" spans="1:4" x14ac:dyDescent="0.25">
      <c r="A2761" s="10">
        <v>40533</v>
      </c>
      <c r="B2761" s="11">
        <v>1249.43005371093</v>
      </c>
      <c r="C2761" s="11">
        <v>1255.81994628906</v>
      </c>
      <c r="D2761" s="11">
        <v>1254.59997558593</v>
      </c>
    </row>
    <row r="2762" spans="1:4" x14ac:dyDescent="0.25">
      <c r="A2762" s="10">
        <v>40534</v>
      </c>
      <c r="B2762" s="11">
        <v>1254.93994140625</v>
      </c>
      <c r="C2762" s="11">
        <v>1259.39001464843</v>
      </c>
      <c r="D2762" s="11">
        <v>1258.83996582031</v>
      </c>
    </row>
    <row r="2763" spans="1:4" x14ac:dyDescent="0.25">
      <c r="A2763" s="10">
        <v>40535</v>
      </c>
      <c r="B2763" s="11">
        <v>1257.53002929687</v>
      </c>
      <c r="C2763" s="11">
        <v>1258.58996582031</v>
      </c>
      <c r="D2763" s="11">
        <v>1256.77001953125</v>
      </c>
    </row>
    <row r="2764" spans="1:4" x14ac:dyDescent="0.25">
      <c r="A2764" s="10">
        <v>40539</v>
      </c>
      <c r="B2764" s="11">
        <v>1254.66003417968</v>
      </c>
      <c r="C2764" s="11">
        <v>1258.43005371093</v>
      </c>
      <c r="D2764" s="11">
        <v>1257.5400390625</v>
      </c>
    </row>
    <row r="2765" spans="1:4" x14ac:dyDescent="0.25">
      <c r="A2765" s="10">
        <v>40540</v>
      </c>
      <c r="B2765" s="11">
        <v>1259.09997558593</v>
      </c>
      <c r="C2765" s="11">
        <v>1259.90002441406</v>
      </c>
      <c r="D2765" s="11">
        <v>1258.51000976562</v>
      </c>
    </row>
    <row r="2766" spans="1:4" x14ac:dyDescent="0.25">
      <c r="A2766" s="10">
        <v>40541</v>
      </c>
      <c r="B2766" s="11">
        <v>1258.78002929687</v>
      </c>
      <c r="C2766" s="11">
        <v>1262.59997558593</v>
      </c>
      <c r="D2766" s="11">
        <v>1259.78002929687</v>
      </c>
    </row>
    <row r="2767" spans="1:4" x14ac:dyDescent="0.25">
      <c r="A2767" s="10">
        <v>40542</v>
      </c>
      <c r="B2767" s="11">
        <v>1259.43994140625</v>
      </c>
      <c r="C2767" s="11">
        <v>1261.08996582031</v>
      </c>
      <c r="D2767" s="11">
        <v>1257.88000488281</v>
      </c>
    </row>
    <row r="2768" spans="1:4" x14ac:dyDescent="0.25">
      <c r="A2768" s="10">
        <v>40543</v>
      </c>
      <c r="B2768" s="11">
        <v>1256.76000976562</v>
      </c>
      <c r="C2768" s="11">
        <v>1259.33996582031</v>
      </c>
      <c r="D2768" s="11">
        <v>1257.64001464843</v>
      </c>
    </row>
    <row r="2769" spans="1:4" x14ac:dyDescent="0.25">
      <c r="A2769" s="10">
        <v>40546</v>
      </c>
      <c r="B2769" s="11">
        <v>1257.61999511718</v>
      </c>
      <c r="C2769" s="11">
        <v>1276.17004394531</v>
      </c>
      <c r="D2769" s="11">
        <v>1271.86999511718</v>
      </c>
    </row>
    <row r="2770" spans="1:4" x14ac:dyDescent="0.25">
      <c r="A2770" s="10">
        <v>40547</v>
      </c>
      <c r="B2770" s="11">
        <v>1272.94995117187</v>
      </c>
      <c r="C2770" s="11">
        <v>1274.11999511718</v>
      </c>
      <c r="D2770" s="11">
        <v>1270.19995117187</v>
      </c>
    </row>
    <row r="2771" spans="1:4" x14ac:dyDescent="0.25">
      <c r="A2771" s="10">
        <v>40548</v>
      </c>
      <c r="B2771" s="11">
        <v>1268.78002929687</v>
      </c>
      <c r="C2771" s="11">
        <v>1277.63000488281</v>
      </c>
      <c r="D2771" s="11">
        <v>1276.56005859375</v>
      </c>
    </row>
    <row r="2772" spans="1:4" x14ac:dyDescent="0.25">
      <c r="A2772" s="10">
        <v>40549</v>
      </c>
      <c r="B2772" s="11">
        <v>1276.2900390625</v>
      </c>
      <c r="C2772" s="11">
        <v>1278.17004394531</v>
      </c>
      <c r="D2772" s="11">
        <v>1273.84997558593</v>
      </c>
    </row>
    <row r="2773" spans="1:4" x14ac:dyDescent="0.25">
      <c r="A2773" s="10">
        <v>40550</v>
      </c>
      <c r="B2773" s="11">
        <v>1274.41003417968</v>
      </c>
      <c r="C2773" s="11">
        <v>1276.82995605468</v>
      </c>
      <c r="D2773" s="11">
        <v>1271.5</v>
      </c>
    </row>
    <row r="2774" spans="1:4" x14ac:dyDescent="0.25">
      <c r="A2774" s="10">
        <v>40553</v>
      </c>
      <c r="B2774" s="11">
        <v>1270.83996582031</v>
      </c>
      <c r="C2774" s="11">
        <v>1271.52001953125</v>
      </c>
      <c r="D2774" s="11">
        <v>1269.75</v>
      </c>
    </row>
    <row r="2775" spans="1:4" x14ac:dyDescent="0.25">
      <c r="A2775" s="10">
        <v>40554</v>
      </c>
      <c r="B2775" s="11">
        <v>1272.57995605468</v>
      </c>
      <c r="C2775" s="11">
        <v>1277.25</v>
      </c>
      <c r="D2775" s="11">
        <v>1274.47998046875</v>
      </c>
    </row>
    <row r="2776" spans="1:4" x14ac:dyDescent="0.25">
      <c r="A2776" s="10">
        <v>40555</v>
      </c>
      <c r="B2776" s="11">
        <v>1275.65002441406</v>
      </c>
      <c r="C2776" s="11">
        <v>1286.86999511718</v>
      </c>
      <c r="D2776" s="11">
        <v>1285.9599609375</v>
      </c>
    </row>
    <row r="2777" spans="1:4" x14ac:dyDescent="0.25">
      <c r="A2777" s="10">
        <v>40556</v>
      </c>
      <c r="B2777" s="11">
        <v>1285.78002929687</v>
      </c>
      <c r="C2777" s="11">
        <v>1286.69995117187</v>
      </c>
      <c r="D2777" s="11">
        <v>1283.76000976562</v>
      </c>
    </row>
    <row r="2778" spans="1:4" x14ac:dyDescent="0.25">
      <c r="A2778" s="10">
        <v>40557</v>
      </c>
      <c r="B2778" s="11">
        <v>1282.90002441406</v>
      </c>
      <c r="C2778" s="11">
        <v>1293.23999023437</v>
      </c>
      <c r="D2778" s="11">
        <v>1293.23999023437</v>
      </c>
    </row>
    <row r="2779" spans="1:4" x14ac:dyDescent="0.25">
      <c r="A2779" s="10">
        <v>40561</v>
      </c>
      <c r="B2779" s="11">
        <v>1293.21997070312</v>
      </c>
      <c r="C2779" s="11">
        <v>1296.06005859375</v>
      </c>
      <c r="D2779" s="11">
        <v>1295.02001953125</v>
      </c>
    </row>
    <row r="2780" spans="1:4" x14ac:dyDescent="0.25">
      <c r="A2780" s="10">
        <v>40562</v>
      </c>
      <c r="B2780" s="11">
        <v>1294.52001953125</v>
      </c>
      <c r="C2780" s="11">
        <v>1294.59997558593</v>
      </c>
      <c r="D2780" s="11">
        <v>1281.92004394531</v>
      </c>
    </row>
    <row r="2781" spans="1:4" x14ac:dyDescent="0.25">
      <c r="A2781" s="10">
        <v>40563</v>
      </c>
      <c r="B2781" s="11">
        <v>1280.84997558593</v>
      </c>
      <c r="C2781" s="11">
        <v>1283.34997558593</v>
      </c>
      <c r="D2781" s="11">
        <v>1280.26000976562</v>
      </c>
    </row>
    <row r="2782" spans="1:4" x14ac:dyDescent="0.25">
      <c r="A2782" s="10">
        <v>40564</v>
      </c>
      <c r="B2782" s="11">
        <v>1283.63000488281</v>
      </c>
      <c r="C2782" s="11">
        <v>1291.2099609375</v>
      </c>
      <c r="D2782" s="11">
        <v>1283.34997558593</v>
      </c>
    </row>
    <row r="2783" spans="1:4" x14ac:dyDescent="0.25">
      <c r="A2783" s="10">
        <v>40567</v>
      </c>
      <c r="B2783" s="11">
        <v>1283.2900390625</v>
      </c>
      <c r="C2783" s="11">
        <v>1291.93005371093</v>
      </c>
      <c r="D2783" s="11">
        <v>1290.83996582031</v>
      </c>
    </row>
    <row r="2784" spans="1:4" x14ac:dyDescent="0.25">
      <c r="A2784" s="10">
        <v>40568</v>
      </c>
      <c r="B2784" s="11">
        <v>1288.17004394531</v>
      </c>
      <c r="C2784" s="11">
        <v>1291.26000976562</v>
      </c>
      <c r="D2784" s="11">
        <v>1291.18005371093</v>
      </c>
    </row>
    <row r="2785" spans="1:4" x14ac:dyDescent="0.25">
      <c r="A2785" s="10">
        <v>40569</v>
      </c>
      <c r="B2785" s="11">
        <v>1291.96997070312</v>
      </c>
      <c r="C2785" s="11">
        <v>1299.73999023437</v>
      </c>
      <c r="D2785" s="11">
        <v>1296.63000488281</v>
      </c>
    </row>
    <row r="2786" spans="1:4" x14ac:dyDescent="0.25">
      <c r="A2786" s="10">
        <v>40570</v>
      </c>
      <c r="B2786" s="11">
        <v>1297.51000976562</v>
      </c>
      <c r="C2786" s="11">
        <v>1301.2900390625</v>
      </c>
      <c r="D2786" s="11">
        <v>1299.5400390625</v>
      </c>
    </row>
    <row r="2787" spans="1:4" x14ac:dyDescent="0.25">
      <c r="A2787" s="10">
        <v>40571</v>
      </c>
      <c r="B2787" s="11">
        <v>1299.63000488281</v>
      </c>
      <c r="C2787" s="11">
        <v>1302.67004394531</v>
      </c>
      <c r="D2787" s="11">
        <v>1276.33996582031</v>
      </c>
    </row>
    <row r="2788" spans="1:4" x14ac:dyDescent="0.25">
      <c r="A2788" s="10">
        <v>40574</v>
      </c>
      <c r="B2788" s="11">
        <v>1276.5</v>
      </c>
      <c r="C2788" s="11">
        <v>1287.17004394531</v>
      </c>
      <c r="D2788" s="11">
        <v>1286.11999511718</v>
      </c>
    </row>
    <row r="2789" spans="1:4" x14ac:dyDescent="0.25">
      <c r="A2789" s="10">
        <v>40575</v>
      </c>
      <c r="B2789" s="11">
        <v>1289.14001464843</v>
      </c>
      <c r="C2789" s="11">
        <v>1308.85998535156</v>
      </c>
      <c r="D2789" s="11">
        <v>1307.58996582031</v>
      </c>
    </row>
    <row r="2790" spans="1:4" x14ac:dyDescent="0.25">
      <c r="A2790" s="10">
        <v>40576</v>
      </c>
      <c r="B2790" s="11">
        <v>1305.91003417968</v>
      </c>
      <c r="C2790" s="11">
        <v>1307.60998535156</v>
      </c>
      <c r="D2790" s="11">
        <v>1304.03002929687</v>
      </c>
    </row>
    <row r="2791" spans="1:4" x14ac:dyDescent="0.25">
      <c r="A2791" s="10">
        <v>40577</v>
      </c>
      <c r="B2791" s="11">
        <v>1302.77001953125</v>
      </c>
      <c r="C2791" s="11">
        <v>1308.59997558593</v>
      </c>
      <c r="D2791" s="11">
        <v>1307.09997558593</v>
      </c>
    </row>
    <row r="2792" spans="1:4" x14ac:dyDescent="0.25">
      <c r="A2792" s="10">
        <v>40578</v>
      </c>
      <c r="B2792" s="11">
        <v>1307.01000976562</v>
      </c>
      <c r="C2792" s="11">
        <v>1311</v>
      </c>
      <c r="D2792" s="11">
        <v>1310.86999511718</v>
      </c>
    </row>
    <row r="2793" spans="1:4" x14ac:dyDescent="0.25">
      <c r="A2793" s="10">
        <v>40581</v>
      </c>
      <c r="B2793" s="11">
        <v>1311.84997558593</v>
      </c>
      <c r="C2793" s="11">
        <v>1322.84997558593</v>
      </c>
      <c r="D2793" s="11">
        <v>1319.05004882812</v>
      </c>
    </row>
    <row r="2794" spans="1:4" x14ac:dyDescent="0.25">
      <c r="A2794" s="10">
        <v>40582</v>
      </c>
      <c r="B2794" s="11">
        <v>1318.76000976562</v>
      </c>
      <c r="C2794" s="11">
        <v>1324.86999511718</v>
      </c>
      <c r="D2794" s="11">
        <v>1324.56994628906</v>
      </c>
    </row>
    <row r="2795" spans="1:4" x14ac:dyDescent="0.25">
      <c r="A2795" s="10">
        <v>40583</v>
      </c>
      <c r="B2795" s="11">
        <v>1322.47998046875</v>
      </c>
      <c r="C2795" s="11">
        <v>1324.5400390625</v>
      </c>
      <c r="D2795" s="11">
        <v>1320.88000488281</v>
      </c>
    </row>
    <row r="2796" spans="1:4" x14ac:dyDescent="0.25">
      <c r="A2796" s="10">
        <v>40584</v>
      </c>
      <c r="B2796" s="11">
        <v>1318.13000488281</v>
      </c>
      <c r="C2796" s="11">
        <v>1322.78002929687</v>
      </c>
      <c r="D2796" s="11">
        <v>1321.86999511718</v>
      </c>
    </row>
    <row r="2797" spans="1:4" x14ac:dyDescent="0.25">
      <c r="A2797" s="10">
        <v>40585</v>
      </c>
      <c r="B2797" s="11">
        <v>1318.66003417968</v>
      </c>
      <c r="C2797" s="11">
        <v>1330.7900390625</v>
      </c>
      <c r="D2797" s="11">
        <v>1329.15002441406</v>
      </c>
    </row>
    <row r="2798" spans="1:4" x14ac:dyDescent="0.25">
      <c r="A2798" s="10">
        <v>40588</v>
      </c>
      <c r="B2798" s="11">
        <v>1328.72998046875</v>
      </c>
      <c r="C2798" s="11">
        <v>1332.9599609375</v>
      </c>
      <c r="D2798" s="11">
        <v>1332.31994628906</v>
      </c>
    </row>
    <row r="2799" spans="1:4" x14ac:dyDescent="0.25">
      <c r="A2799" s="10">
        <v>40589</v>
      </c>
      <c r="B2799" s="11">
        <v>1330.43005371093</v>
      </c>
      <c r="C2799" s="11">
        <v>1330.43005371093</v>
      </c>
      <c r="D2799" s="11">
        <v>1328.01000976562</v>
      </c>
    </row>
    <row r="2800" spans="1:4" x14ac:dyDescent="0.25">
      <c r="A2800" s="10">
        <v>40590</v>
      </c>
      <c r="B2800" s="11">
        <v>1329.51000976562</v>
      </c>
      <c r="C2800" s="11">
        <v>1337.60998535156</v>
      </c>
      <c r="D2800" s="11">
        <v>1336.31994628906</v>
      </c>
    </row>
    <row r="2801" spans="1:4" x14ac:dyDescent="0.25">
      <c r="A2801" s="10">
        <v>40591</v>
      </c>
      <c r="B2801" s="11">
        <v>1334.36999511718</v>
      </c>
      <c r="C2801" s="11">
        <v>1341.5</v>
      </c>
      <c r="D2801" s="11">
        <v>1340.43005371093</v>
      </c>
    </row>
    <row r="2802" spans="1:4" x14ac:dyDescent="0.25">
      <c r="A2802" s="10">
        <v>40592</v>
      </c>
      <c r="B2802" s="11">
        <v>1340.38000488281</v>
      </c>
      <c r="C2802" s="11">
        <v>1344.06994628906</v>
      </c>
      <c r="D2802" s="11">
        <v>1343.01000976562</v>
      </c>
    </row>
    <row r="2803" spans="1:4" x14ac:dyDescent="0.25">
      <c r="A2803" s="10">
        <v>40596</v>
      </c>
      <c r="B2803" s="11">
        <v>1338.91003417968</v>
      </c>
      <c r="C2803" s="11">
        <v>1338.91003417968</v>
      </c>
      <c r="D2803" s="11">
        <v>1315.43994140625</v>
      </c>
    </row>
    <row r="2804" spans="1:4" x14ac:dyDescent="0.25">
      <c r="A2804" s="10">
        <v>40597</v>
      </c>
      <c r="B2804" s="11">
        <v>1315.43994140625</v>
      </c>
      <c r="C2804" s="11">
        <v>1317.91003417968</v>
      </c>
      <c r="D2804" s="11">
        <v>1307.40002441406</v>
      </c>
    </row>
    <row r="2805" spans="1:4" x14ac:dyDescent="0.25">
      <c r="A2805" s="10">
        <v>40598</v>
      </c>
      <c r="B2805" s="11">
        <v>1307.08996582031</v>
      </c>
      <c r="C2805" s="11">
        <v>1310.91003417968</v>
      </c>
      <c r="D2805" s="11">
        <v>1306.09997558593</v>
      </c>
    </row>
    <row r="2806" spans="1:4" x14ac:dyDescent="0.25">
      <c r="A2806" s="10">
        <v>40599</v>
      </c>
      <c r="B2806" s="11">
        <v>1307.33996582031</v>
      </c>
      <c r="C2806" s="11">
        <v>1320.60998535156</v>
      </c>
      <c r="D2806" s="11">
        <v>1319.88000488281</v>
      </c>
    </row>
    <row r="2807" spans="1:4" x14ac:dyDescent="0.25">
      <c r="A2807" s="10">
        <v>40602</v>
      </c>
      <c r="B2807" s="11">
        <v>1321.60998535156</v>
      </c>
      <c r="C2807" s="11">
        <v>1329.38000488281</v>
      </c>
      <c r="D2807" s="11">
        <v>1327.21997070312</v>
      </c>
    </row>
    <row r="2808" spans="1:4" x14ac:dyDescent="0.25">
      <c r="A2808" s="10">
        <v>40603</v>
      </c>
      <c r="B2808" s="11">
        <v>1328.64001464843</v>
      </c>
      <c r="C2808" s="11">
        <v>1332.08996582031</v>
      </c>
      <c r="D2808" s="11">
        <v>1306.32995605468</v>
      </c>
    </row>
    <row r="2809" spans="1:4" x14ac:dyDescent="0.25">
      <c r="A2809" s="10">
        <v>40604</v>
      </c>
      <c r="B2809" s="11">
        <v>1305.46997070312</v>
      </c>
      <c r="C2809" s="11">
        <v>1314.18994140625</v>
      </c>
      <c r="D2809" s="11">
        <v>1308.43994140625</v>
      </c>
    </row>
    <row r="2810" spans="1:4" x14ac:dyDescent="0.25">
      <c r="A2810" s="10">
        <v>40605</v>
      </c>
      <c r="B2810" s="11">
        <v>1312.36999511718</v>
      </c>
      <c r="C2810" s="11">
        <v>1332.28002929687</v>
      </c>
      <c r="D2810" s="11">
        <v>1330.96997070312</v>
      </c>
    </row>
    <row r="2811" spans="1:4" x14ac:dyDescent="0.25">
      <c r="A2811" s="10">
        <v>40606</v>
      </c>
      <c r="B2811" s="11">
        <v>1330.72998046875</v>
      </c>
      <c r="C2811" s="11">
        <v>1331.07995605468</v>
      </c>
      <c r="D2811" s="11">
        <v>1321.15002441406</v>
      </c>
    </row>
    <row r="2812" spans="1:4" x14ac:dyDescent="0.25">
      <c r="A2812" s="10">
        <v>40609</v>
      </c>
      <c r="B2812" s="11">
        <v>1322.71997070312</v>
      </c>
      <c r="C2812" s="11">
        <v>1327.68005371093</v>
      </c>
      <c r="D2812" s="11">
        <v>1310.13000488281</v>
      </c>
    </row>
    <row r="2813" spans="1:4" x14ac:dyDescent="0.25">
      <c r="A2813" s="10">
        <v>40610</v>
      </c>
      <c r="B2813" s="11">
        <v>1311.05004882812</v>
      </c>
      <c r="C2813" s="11">
        <v>1325.73999023437</v>
      </c>
      <c r="D2813" s="11">
        <v>1321.81994628906</v>
      </c>
    </row>
    <row r="2814" spans="1:4" x14ac:dyDescent="0.25">
      <c r="A2814" s="10">
        <v>40611</v>
      </c>
      <c r="B2814" s="11">
        <v>1319.92004394531</v>
      </c>
      <c r="C2814" s="11">
        <v>1323.2099609375</v>
      </c>
      <c r="D2814" s="11">
        <v>1320.02001953125</v>
      </c>
    </row>
    <row r="2815" spans="1:4" x14ac:dyDescent="0.25">
      <c r="A2815" s="10">
        <v>40612</v>
      </c>
      <c r="B2815" s="11">
        <v>1315.71997070312</v>
      </c>
      <c r="C2815" s="11">
        <v>1315.71997070312</v>
      </c>
      <c r="D2815" s="11">
        <v>1295.10998535156</v>
      </c>
    </row>
    <row r="2816" spans="1:4" x14ac:dyDescent="0.25">
      <c r="A2816" s="10">
        <v>40613</v>
      </c>
      <c r="B2816" s="11">
        <v>1293.43005371093</v>
      </c>
      <c r="C2816" s="11">
        <v>1308.34997558593</v>
      </c>
      <c r="D2816" s="11">
        <v>1304.28002929687</v>
      </c>
    </row>
    <row r="2817" spans="1:4" x14ac:dyDescent="0.25">
      <c r="A2817" s="10">
        <v>40616</v>
      </c>
      <c r="B2817" s="11">
        <v>1301.18994140625</v>
      </c>
      <c r="C2817" s="11">
        <v>1301.18994140625</v>
      </c>
      <c r="D2817" s="11">
        <v>1296.39001464843</v>
      </c>
    </row>
    <row r="2818" spans="1:4" x14ac:dyDescent="0.25">
      <c r="A2818" s="10">
        <v>40617</v>
      </c>
      <c r="B2818" s="11">
        <v>1288.4599609375</v>
      </c>
      <c r="C2818" s="11">
        <v>1288.4599609375</v>
      </c>
      <c r="D2818" s="11">
        <v>1281.86999511718</v>
      </c>
    </row>
    <row r="2819" spans="1:4" x14ac:dyDescent="0.25">
      <c r="A2819" s="10">
        <v>40618</v>
      </c>
      <c r="B2819" s="11">
        <v>1279.4599609375</v>
      </c>
      <c r="C2819" s="11">
        <v>1280.91003417968</v>
      </c>
      <c r="D2819" s="11">
        <v>1256.88000488281</v>
      </c>
    </row>
    <row r="2820" spans="1:4" x14ac:dyDescent="0.25">
      <c r="A2820" s="10">
        <v>40619</v>
      </c>
      <c r="B2820" s="11">
        <v>1261.60998535156</v>
      </c>
      <c r="C2820" s="11">
        <v>1278.88000488281</v>
      </c>
      <c r="D2820" s="11">
        <v>1273.71997070312</v>
      </c>
    </row>
    <row r="2821" spans="1:4" x14ac:dyDescent="0.25">
      <c r="A2821" s="10">
        <v>40620</v>
      </c>
      <c r="B2821" s="11">
        <v>1276.7099609375</v>
      </c>
      <c r="C2821" s="11">
        <v>1288.88000488281</v>
      </c>
      <c r="D2821" s="11">
        <v>1279.2099609375</v>
      </c>
    </row>
    <row r="2822" spans="1:4" x14ac:dyDescent="0.25">
      <c r="A2822" s="10">
        <v>40623</v>
      </c>
      <c r="B2822" s="11">
        <v>1281.65002441406</v>
      </c>
      <c r="C2822" s="11">
        <v>1300.57995605468</v>
      </c>
      <c r="D2822" s="11">
        <v>1298.38000488281</v>
      </c>
    </row>
    <row r="2823" spans="1:4" x14ac:dyDescent="0.25">
      <c r="A2823" s="10">
        <v>40624</v>
      </c>
      <c r="B2823" s="11">
        <v>1298.2900390625</v>
      </c>
      <c r="C2823" s="11">
        <v>1299.34997558593</v>
      </c>
      <c r="D2823" s="11">
        <v>1293.77001953125</v>
      </c>
    </row>
    <row r="2824" spans="1:4" x14ac:dyDescent="0.25">
      <c r="A2824" s="10">
        <v>40625</v>
      </c>
      <c r="B2824" s="11">
        <v>1292.18994140625</v>
      </c>
      <c r="C2824" s="11">
        <v>1300.51000976562</v>
      </c>
      <c r="D2824" s="11">
        <v>1297.5400390625</v>
      </c>
    </row>
    <row r="2825" spans="1:4" x14ac:dyDescent="0.25">
      <c r="A2825" s="10">
        <v>40626</v>
      </c>
      <c r="B2825" s="11">
        <v>1300.60998535156</v>
      </c>
      <c r="C2825" s="11">
        <v>1311.33996582031</v>
      </c>
      <c r="D2825" s="11">
        <v>1309.66003417968</v>
      </c>
    </row>
    <row r="2826" spans="1:4" x14ac:dyDescent="0.25">
      <c r="A2826" s="10">
        <v>40627</v>
      </c>
      <c r="B2826" s="11">
        <v>1311.80004882812</v>
      </c>
      <c r="C2826" s="11">
        <v>1319.18005371093</v>
      </c>
      <c r="D2826" s="11">
        <v>1313.80004882812</v>
      </c>
    </row>
    <row r="2827" spans="1:4" x14ac:dyDescent="0.25">
      <c r="A2827" s="10">
        <v>40630</v>
      </c>
      <c r="B2827" s="11">
        <v>1315.44995117187</v>
      </c>
      <c r="C2827" s="11">
        <v>1319.73999023437</v>
      </c>
      <c r="D2827" s="11">
        <v>1310.18994140625</v>
      </c>
    </row>
    <row r="2828" spans="1:4" x14ac:dyDescent="0.25">
      <c r="A2828" s="10">
        <v>40631</v>
      </c>
      <c r="B2828" s="11">
        <v>1309.36999511718</v>
      </c>
      <c r="C2828" s="11">
        <v>1319.44995117187</v>
      </c>
      <c r="D2828" s="11">
        <v>1319.43994140625</v>
      </c>
    </row>
    <row r="2829" spans="1:4" x14ac:dyDescent="0.25">
      <c r="A2829" s="10">
        <v>40632</v>
      </c>
      <c r="B2829" s="11">
        <v>1321.89001464843</v>
      </c>
      <c r="C2829" s="11">
        <v>1331.73999023437</v>
      </c>
      <c r="D2829" s="11">
        <v>1328.26000976562</v>
      </c>
    </row>
    <row r="2830" spans="1:4" x14ac:dyDescent="0.25">
      <c r="A2830" s="10">
        <v>40633</v>
      </c>
      <c r="B2830" s="11">
        <v>1327.43994140625</v>
      </c>
      <c r="C2830" s="11">
        <v>1329.77001953125</v>
      </c>
      <c r="D2830" s="11">
        <v>1325.82995605468</v>
      </c>
    </row>
    <row r="2831" spans="1:4" x14ac:dyDescent="0.25">
      <c r="A2831" s="10">
        <v>40634</v>
      </c>
      <c r="B2831" s="11">
        <v>1329.47998046875</v>
      </c>
      <c r="C2831" s="11">
        <v>1337.84997558593</v>
      </c>
      <c r="D2831" s="11">
        <v>1332.41003417968</v>
      </c>
    </row>
    <row r="2832" spans="1:4" x14ac:dyDescent="0.25">
      <c r="A2832" s="10">
        <v>40637</v>
      </c>
      <c r="B2832" s="11">
        <v>1333.56005859375</v>
      </c>
      <c r="C2832" s="11">
        <v>1336.73999023437</v>
      </c>
      <c r="D2832" s="11">
        <v>1332.86999511718</v>
      </c>
    </row>
    <row r="2833" spans="1:4" x14ac:dyDescent="0.25">
      <c r="A2833" s="10">
        <v>40638</v>
      </c>
      <c r="B2833" s="11">
        <v>1332.03002929687</v>
      </c>
      <c r="C2833" s="11">
        <v>1338.2099609375</v>
      </c>
      <c r="D2833" s="11">
        <v>1332.63000488281</v>
      </c>
    </row>
    <row r="2834" spans="1:4" x14ac:dyDescent="0.25">
      <c r="A2834" s="10">
        <v>40639</v>
      </c>
      <c r="B2834" s="11">
        <v>1335.93994140625</v>
      </c>
      <c r="C2834" s="11">
        <v>1339.38000488281</v>
      </c>
      <c r="D2834" s="11">
        <v>1335.5400390625</v>
      </c>
    </row>
    <row r="2835" spans="1:4" x14ac:dyDescent="0.25">
      <c r="A2835" s="10">
        <v>40640</v>
      </c>
      <c r="B2835" s="11">
        <v>1334.81994628906</v>
      </c>
      <c r="C2835" s="11">
        <v>1338.80004882812</v>
      </c>
      <c r="D2835" s="11">
        <v>1333.51000976562</v>
      </c>
    </row>
    <row r="2836" spans="1:4" x14ac:dyDescent="0.25">
      <c r="A2836" s="10">
        <v>40641</v>
      </c>
      <c r="B2836" s="11">
        <v>1336.16003417968</v>
      </c>
      <c r="C2836" s="11">
        <v>1339.4599609375</v>
      </c>
      <c r="D2836" s="11">
        <v>1328.17004394531</v>
      </c>
    </row>
    <row r="2837" spans="1:4" x14ac:dyDescent="0.25">
      <c r="A2837" s="10">
        <v>40644</v>
      </c>
      <c r="B2837" s="11">
        <v>1329.01000976562</v>
      </c>
      <c r="C2837" s="11">
        <v>1333.77001953125</v>
      </c>
      <c r="D2837" s="11">
        <v>1324.4599609375</v>
      </c>
    </row>
    <row r="2838" spans="1:4" x14ac:dyDescent="0.25">
      <c r="A2838" s="10">
        <v>40645</v>
      </c>
      <c r="B2838" s="11">
        <v>1321.9599609375</v>
      </c>
      <c r="C2838" s="11">
        <v>1321.9599609375</v>
      </c>
      <c r="D2838" s="11">
        <v>1314.16003417968</v>
      </c>
    </row>
    <row r="2839" spans="1:4" x14ac:dyDescent="0.25">
      <c r="A2839" s="10">
        <v>40646</v>
      </c>
      <c r="B2839" s="11">
        <v>1314.03002929687</v>
      </c>
      <c r="C2839" s="11">
        <v>1321.34997558593</v>
      </c>
      <c r="D2839" s="11">
        <v>1314.41003417968</v>
      </c>
    </row>
    <row r="2840" spans="1:4" x14ac:dyDescent="0.25">
      <c r="A2840" s="10">
        <v>40647</v>
      </c>
      <c r="B2840" s="11">
        <v>1311.13000488281</v>
      </c>
      <c r="C2840" s="11">
        <v>1316.7900390625</v>
      </c>
      <c r="D2840" s="11">
        <v>1314.52001953125</v>
      </c>
    </row>
    <row r="2841" spans="1:4" x14ac:dyDescent="0.25">
      <c r="A2841" s="10">
        <v>40648</v>
      </c>
      <c r="B2841" s="11">
        <v>1314.5400390625</v>
      </c>
      <c r="C2841" s="11">
        <v>1322.88000488281</v>
      </c>
      <c r="D2841" s="11">
        <v>1319.68005371093</v>
      </c>
    </row>
    <row r="2842" spans="1:4" x14ac:dyDescent="0.25">
      <c r="A2842" s="10">
        <v>40651</v>
      </c>
      <c r="B2842" s="11">
        <v>1313.34997558593</v>
      </c>
      <c r="C2842" s="11">
        <v>1313.34997558593</v>
      </c>
      <c r="D2842" s="11">
        <v>1305.14001464843</v>
      </c>
    </row>
    <row r="2843" spans="1:4" x14ac:dyDescent="0.25">
      <c r="A2843" s="10">
        <v>40652</v>
      </c>
      <c r="B2843" s="11">
        <v>1305.98999023437</v>
      </c>
      <c r="C2843" s="11">
        <v>1312.69995117187</v>
      </c>
      <c r="D2843" s="11">
        <v>1312.61999511718</v>
      </c>
    </row>
    <row r="2844" spans="1:4" x14ac:dyDescent="0.25">
      <c r="A2844" s="10">
        <v>40653</v>
      </c>
      <c r="B2844" s="11">
        <v>1319.11999511718</v>
      </c>
      <c r="C2844" s="11">
        <v>1332.66003417968</v>
      </c>
      <c r="D2844" s="11">
        <v>1330.35998535156</v>
      </c>
    </row>
    <row r="2845" spans="1:4" x14ac:dyDescent="0.25">
      <c r="A2845" s="10">
        <v>40654</v>
      </c>
      <c r="B2845" s="11">
        <v>1333.22998046875</v>
      </c>
      <c r="C2845" s="11">
        <v>1337.48999023437</v>
      </c>
      <c r="D2845" s="11">
        <v>1337.38000488281</v>
      </c>
    </row>
    <row r="2846" spans="1:4" x14ac:dyDescent="0.25">
      <c r="A2846" s="10">
        <v>40658</v>
      </c>
      <c r="B2846" s="11">
        <v>1337.14001464843</v>
      </c>
      <c r="C2846" s="11">
        <v>1337.55004882812</v>
      </c>
      <c r="D2846" s="11">
        <v>1335.25</v>
      </c>
    </row>
    <row r="2847" spans="1:4" x14ac:dyDescent="0.25">
      <c r="A2847" s="10">
        <v>40659</v>
      </c>
      <c r="B2847" s="11">
        <v>1336.75</v>
      </c>
      <c r="C2847" s="11">
        <v>1349.55004882812</v>
      </c>
      <c r="D2847" s="11">
        <v>1347.23999023437</v>
      </c>
    </row>
    <row r="2848" spans="1:4" x14ac:dyDescent="0.25">
      <c r="A2848" s="10">
        <v>40660</v>
      </c>
      <c r="B2848" s="11">
        <v>1348.43005371093</v>
      </c>
      <c r="C2848" s="11">
        <v>1357.48999023437</v>
      </c>
      <c r="D2848" s="11">
        <v>1355.66003417968</v>
      </c>
    </row>
    <row r="2849" spans="1:4" x14ac:dyDescent="0.25">
      <c r="A2849" s="10">
        <v>40661</v>
      </c>
      <c r="B2849" s="11">
        <v>1353.85998535156</v>
      </c>
      <c r="C2849" s="11">
        <v>1361.7099609375</v>
      </c>
      <c r="D2849" s="11">
        <v>1360.47998046875</v>
      </c>
    </row>
    <row r="2850" spans="1:4" x14ac:dyDescent="0.25">
      <c r="A2850" s="10">
        <v>40662</v>
      </c>
      <c r="B2850" s="11">
        <v>1360.14001464843</v>
      </c>
      <c r="C2850" s="11">
        <v>1364.56005859375</v>
      </c>
      <c r="D2850" s="11">
        <v>1363.60998535156</v>
      </c>
    </row>
    <row r="2851" spans="1:4" x14ac:dyDescent="0.25">
      <c r="A2851" s="10">
        <v>40665</v>
      </c>
      <c r="B2851" s="11">
        <v>1365.2099609375</v>
      </c>
      <c r="C2851" s="11">
        <v>1370.57995605468</v>
      </c>
      <c r="D2851" s="11">
        <v>1361.21997070312</v>
      </c>
    </row>
    <row r="2852" spans="1:4" x14ac:dyDescent="0.25">
      <c r="A2852" s="10">
        <v>40666</v>
      </c>
      <c r="B2852" s="11">
        <v>1359.76000976562</v>
      </c>
      <c r="C2852" s="11">
        <v>1360.83996582031</v>
      </c>
      <c r="D2852" s="11">
        <v>1356.61999511718</v>
      </c>
    </row>
    <row r="2853" spans="1:4" x14ac:dyDescent="0.25">
      <c r="A2853" s="10">
        <v>40667</v>
      </c>
      <c r="B2853" s="11">
        <v>1355.90002441406</v>
      </c>
      <c r="C2853" s="11">
        <v>1355.90002441406</v>
      </c>
      <c r="D2853" s="11">
        <v>1347.31994628906</v>
      </c>
    </row>
    <row r="2854" spans="1:4" x14ac:dyDescent="0.25">
      <c r="A2854" s="10">
        <v>40668</v>
      </c>
      <c r="B2854" s="11">
        <v>1344.16003417968</v>
      </c>
      <c r="C2854" s="11">
        <v>1348</v>
      </c>
      <c r="D2854" s="11">
        <v>1335.09997558593</v>
      </c>
    </row>
    <row r="2855" spans="1:4" x14ac:dyDescent="0.25">
      <c r="A2855" s="10">
        <v>40669</v>
      </c>
      <c r="B2855" s="11">
        <v>1340.23999023437</v>
      </c>
      <c r="C2855" s="11">
        <v>1354.35998535156</v>
      </c>
      <c r="D2855" s="11">
        <v>1340.19995117187</v>
      </c>
    </row>
    <row r="2856" spans="1:4" x14ac:dyDescent="0.25">
      <c r="A2856" s="10">
        <v>40672</v>
      </c>
      <c r="B2856" s="11">
        <v>1340.19995117187</v>
      </c>
      <c r="C2856" s="11">
        <v>1349.43994140625</v>
      </c>
      <c r="D2856" s="11">
        <v>1346.2900390625</v>
      </c>
    </row>
    <row r="2857" spans="1:4" x14ac:dyDescent="0.25">
      <c r="A2857" s="10">
        <v>40673</v>
      </c>
      <c r="B2857" s="11">
        <v>1348.33996582031</v>
      </c>
      <c r="C2857" s="11">
        <v>1359.43994140625</v>
      </c>
      <c r="D2857" s="11">
        <v>1357.16003417968</v>
      </c>
    </row>
    <row r="2858" spans="1:4" x14ac:dyDescent="0.25">
      <c r="A2858" s="10">
        <v>40674</v>
      </c>
      <c r="B2858" s="11">
        <v>1354.51000976562</v>
      </c>
      <c r="C2858" s="11">
        <v>1354.51000976562</v>
      </c>
      <c r="D2858" s="11">
        <v>1342.07995605468</v>
      </c>
    </row>
    <row r="2859" spans="1:4" x14ac:dyDescent="0.25">
      <c r="A2859" s="10">
        <v>40675</v>
      </c>
      <c r="B2859" s="11">
        <v>1339.39001464843</v>
      </c>
      <c r="C2859" s="11">
        <v>1351.05004882812</v>
      </c>
      <c r="D2859" s="11">
        <v>1348.65002441406</v>
      </c>
    </row>
    <row r="2860" spans="1:4" x14ac:dyDescent="0.25">
      <c r="A2860" s="10">
        <v>40676</v>
      </c>
      <c r="B2860" s="11">
        <v>1348.68994140625</v>
      </c>
      <c r="C2860" s="11">
        <v>1350.46997070312</v>
      </c>
      <c r="D2860" s="11">
        <v>1337.77001953125</v>
      </c>
    </row>
    <row r="2861" spans="1:4" x14ac:dyDescent="0.25">
      <c r="A2861" s="10">
        <v>40679</v>
      </c>
      <c r="B2861" s="11">
        <v>1334.77001953125</v>
      </c>
      <c r="C2861" s="11">
        <v>1343.32995605468</v>
      </c>
      <c r="D2861" s="11">
        <v>1329.46997070312</v>
      </c>
    </row>
    <row r="2862" spans="1:4" x14ac:dyDescent="0.25">
      <c r="A2862" s="10">
        <v>40680</v>
      </c>
      <c r="B2862" s="11">
        <v>1326.09997558593</v>
      </c>
      <c r="C2862" s="11">
        <v>1330.42004394531</v>
      </c>
      <c r="D2862" s="11">
        <v>1328.97998046875</v>
      </c>
    </row>
    <row r="2863" spans="1:4" x14ac:dyDescent="0.25">
      <c r="A2863" s="10">
        <v>40681</v>
      </c>
      <c r="B2863" s="11">
        <v>1328.5400390625</v>
      </c>
      <c r="C2863" s="11">
        <v>1341.81994628906</v>
      </c>
      <c r="D2863" s="11">
        <v>1340.68005371093</v>
      </c>
    </row>
    <row r="2864" spans="1:4" x14ac:dyDescent="0.25">
      <c r="A2864" s="10">
        <v>40682</v>
      </c>
      <c r="B2864" s="11">
        <v>1342.40002441406</v>
      </c>
      <c r="C2864" s="11">
        <v>1346.81994628906</v>
      </c>
      <c r="D2864" s="11">
        <v>1343.59997558593</v>
      </c>
    </row>
    <row r="2865" spans="1:4" x14ac:dyDescent="0.25">
      <c r="A2865" s="10">
        <v>40683</v>
      </c>
      <c r="B2865" s="11">
        <v>1342</v>
      </c>
      <c r="C2865" s="11">
        <v>1342</v>
      </c>
      <c r="D2865" s="11">
        <v>1333.27001953125</v>
      </c>
    </row>
    <row r="2866" spans="1:4" x14ac:dyDescent="0.25">
      <c r="A2866" s="10">
        <v>40686</v>
      </c>
      <c r="B2866" s="11">
        <v>1333.06994628906</v>
      </c>
      <c r="C2866" s="11">
        <v>1333.06994628906</v>
      </c>
      <c r="D2866" s="11">
        <v>1317.36999511718</v>
      </c>
    </row>
    <row r="2867" spans="1:4" x14ac:dyDescent="0.25">
      <c r="A2867" s="10">
        <v>40687</v>
      </c>
      <c r="B2867" s="11">
        <v>1317.69995117187</v>
      </c>
      <c r="C2867" s="11">
        <v>1323.71997070312</v>
      </c>
      <c r="D2867" s="11">
        <v>1316.28002929687</v>
      </c>
    </row>
    <row r="2868" spans="1:4" x14ac:dyDescent="0.25">
      <c r="A2868" s="10">
        <v>40688</v>
      </c>
      <c r="B2868" s="11">
        <v>1316.35998535156</v>
      </c>
      <c r="C2868" s="11">
        <v>1325.85998535156</v>
      </c>
      <c r="D2868" s="11">
        <v>1320.46997070312</v>
      </c>
    </row>
    <row r="2869" spans="1:4" x14ac:dyDescent="0.25">
      <c r="A2869" s="10">
        <v>40689</v>
      </c>
      <c r="B2869" s="11">
        <v>1320.64001464843</v>
      </c>
      <c r="C2869" s="11">
        <v>1328.51000976562</v>
      </c>
      <c r="D2869" s="11">
        <v>1325.68994140625</v>
      </c>
    </row>
    <row r="2870" spans="1:4" x14ac:dyDescent="0.25">
      <c r="A2870" s="10">
        <v>40690</v>
      </c>
      <c r="B2870" s="11">
        <v>1325.68994140625</v>
      </c>
      <c r="C2870" s="11">
        <v>1334.61999511718</v>
      </c>
      <c r="D2870" s="11">
        <v>1331.09997558593</v>
      </c>
    </row>
    <row r="2871" spans="1:4" x14ac:dyDescent="0.25">
      <c r="A2871" s="10">
        <v>40694</v>
      </c>
      <c r="B2871" s="11">
        <v>1331.09997558593</v>
      </c>
      <c r="C2871" s="11">
        <v>1345.19995117187</v>
      </c>
      <c r="D2871" s="11">
        <v>1345.19995117187</v>
      </c>
    </row>
    <row r="2872" spans="1:4" x14ac:dyDescent="0.25">
      <c r="A2872" s="10">
        <v>40695</v>
      </c>
      <c r="B2872" s="11">
        <v>1345.19995117187</v>
      </c>
      <c r="C2872" s="11">
        <v>1345.19995117187</v>
      </c>
      <c r="D2872" s="11">
        <v>1314.55004882812</v>
      </c>
    </row>
    <row r="2873" spans="1:4" x14ac:dyDescent="0.25">
      <c r="A2873" s="10">
        <v>40696</v>
      </c>
      <c r="B2873" s="11">
        <v>1314.55004882812</v>
      </c>
      <c r="C2873" s="11">
        <v>1318.03002929687</v>
      </c>
      <c r="D2873" s="11">
        <v>1312.93994140625</v>
      </c>
    </row>
    <row r="2874" spans="1:4" x14ac:dyDescent="0.25">
      <c r="A2874" s="10">
        <v>40697</v>
      </c>
      <c r="B2874" s="11">
        <v>1312.93994140625</v>
      </c>
      <c r="C2874" s="11">
        <v>1312.93994140625</v>
      </c>
      <c r="D2874" s="11">
        <v>1300.16003417968</v>
      </c>
    </row>
    <row r="2875" spans="1:4" x14ac:dyDescent="0.25">
      <c r="A2875" s="10">
        <v>40700</v>
      </c>
      <c r="B2875" s="11">
        <v>1300.26000976562</v>
      </c>
      <c r="C2875" s="11">
        <v>1300.26000976562</v>
      </c>
      <c r="D2875" s="11">
        <v>1286.17004394531</v>
      </c>
    </row>
    <row r="2876" spans="1:4" x14ac:dyDescent="0.25">
      <c r="A2876" s="10">
        <v>40701</v>
      </c>
      <c r="B2876" s="11">
        <v>1286.31005859375</v>
      </c>
      <c r="C2876" s="11">
        <v>1296.21997070312</v>
      </c>
      <c r="D2876" s="11">
        <v>1284.93994140625</v>
      </c>
    </row>
    <row r="2877" spans="1:4" x14ac:dyDescent="0.25">
      <c r="A2877" s="10">
        <v>40702</v>
      </c>
      <c r="B2877" s="11">
        <v>1284.63000488281</v>
      </c>
      <c r="C2877" s="11">
        <v>1287.0400390625</v>
      </c>
      <c r="D2877" s="11">
        <v>1279.56005859375</v>
      </c>
    </row>
    <row r="2878" spans="1:4" x14ac:dyDescent="0.25">
      <c r="A2878" s="10">
        <v>40703</v>
      </c>
      <c r="B2878" s="11">
        <v>1279.63000488281</v>
      </c>
      <c r="C2878" s="11">
        <v>1294.5400390625</v>
      </c>
      <c r="D2878" s="11">
        <v>1289</v>
      </c>
    </row>
    <row r="2879" spans="1:4" x14ac:dyDescent="0.25">
      <c r="A2879" s="10">
        <v>40704</v>
      </c>
      <c r="B2879" s="11">
        <v>1288.59997558593</v>
      </c>
      <c r="C2879" s="11">
        <v>1288.59997558593</v>
      </c>
      <c r="D2879" s="11">
        <v>1270.97998046875</v>
      </c>
    </row>
    <row r="2880" spans="1:4" x14ac:dyDescent="0.25">
      <c r="A2880" s="10">
        <v>40707</v>
      </c>
      <c r="B2880" s="11">
        <v>1271.31005859375</v>
      </c>
      <c r="C2880" s="11">
        <v>1277.0400390625</v>
      </c>
      <c r="D2880" s="11">
        <v>1271.82995605468</v>
      </c>
    </row>
    <row r="2881" spans="1:4" x14ac:dyDescent="0.25">
      <c r="A2881" s="10">
        <v>40708</v>
      </c>
      <c r="B2881" s="11">
        <v>1272.21997070312</v>
      </c>
      <c r="C2881" s="11">
        <v>1292.5</v>
      </c>
      <c r="D2881" s="11">
        <v>1287.86999511718</v>
      </c>
    </row>
    <row r="2882" spans="1:4" x14ac:dyDescent="0.25">
      <c r="A2882" s="10">
        <v>40709</v>
      </c>
      <c r="B2882" s="11">
        <v>1287.86999511718</v>
      </c>
      <c r="C2882" s="11">
        <v>1287.86999511718</v>
      </c>
      <c r="D2882" s="11">
        <v>1265.42004394531</v>
      </c>
    </row>
    <row r="2883" spans="1:4" x14ac:dyDescent="0.25">
      <c r="A2883" s="10">
        <v>40710</v>
      </c>
      <c r="B2883" s="11">
        <v>1265.53002929687</v>
      </c>
      <c r="C2883" s="11">
        <v>1274.10998535156</v>
      </c>
      <c r="D2883" s="11">
        <v>1267.64001464843</v>
      </c>
    </row>
    <row r="2884" spans="1:4" x14ac:dyDescent="0.25">
      <c r="A2884" s="10">
        <v>40711</v>
      </c>
      <c r="B2884" s="11">
        <v>1268.57995605468</v>
      </c>
      <c r="C2884" s="11">
        <v>1279.81994628906</v>
      </c>
      <c r="D2884" s="11">
        <v>1271.5</v>
      </c>
    </row>
    <row r="2885" spans="1:4" x14ac:dyDescent="0.25">
      <c r="A2885" s="10">
        <v>40714</v>
      </c>
      <c r="B2885" s="11">
        <v>1271.5</v>
      </c>
      <c r="C2885" s="11">
        <v>1280.42004394531</v>
      </c>
      <c r="D2885" s="11">
        <v>1278.35998535156</v>
      </c>
    </row>
    <row r="2886" spans="1:4" x14ac:dyDescent="0.25">
      <c r="A2886" s="10">
        <v>40715</v>
      </c>
      <c r="B2886" s="11">
        <v>1278.40002441406</v>
      </c>
      <c r="C2886" s="11">
        <v>1297.61999511718</v>
      </c>
      <c r="D2886" s="11">
        <v>1295.52001953125</v>
      </c>
    </row>
    <row r="2887" spans="1:4" x14ac:dyDescent="0.25">
      <c r="A2887" s="10">
        <v>40716</v>
      </c>
      <c r="B2887" s="11">
        <v>1295.47998046875</v>
      </c>
      <c r="C2887" s="11">
        <v>1298.60998535156</v>
      </c>
      <c r="D2887" s="11">
        <v>1287.14001464843</v>
      </c>
    </row>
    <row r="2888" spans="1:4" x14ac:dyDescent="0.25">
      <c r="A2888" s="10">
        <v>40717</v>
      </c>
      <c r="B2888" s="11">
        <v>1286.59997558593</v>
      </c>
      <c r="C2888" s="11">
        <v>1286.59997558593</v>
      </c>
      <c r="D2888" s="11">
        <v>1283.5</v>
      </c>
    </row>
    <row r="2889" spans="1:4" x14ac:dyDescent="0.25">
      <c r="A2889" s="10">
        <v>40718</v>
      </c>
      <c r="B2889" s="11">
        <v>1283.0400390625</v>
      </c>
      <c r="C2889" s="11">
        <v>1283.93005371093</v>
      </c>
      <c r="D2889" s="11">
        <v>1268.44995117187</v>
      </c>
    </row>
    <row r="2890" spans="1:4" x14ac:dyDescent="0.25">
      <c r="A2890" s="10">
        <v>40721</v>
      </c>
      <c r="B2890" s="11">
        <v>1268.43994140625</v>
      </c>
      <c r="C2890" s="11">
        <v>1284.91003417968</v>
      </c>
      <c r="D2890" s="11">
        <v>1280.09997558593</v>
      </c>
    </row>
    <row r="2891" spans="1:4" x14ac:dyDescent="0.25">
      <c r="A2891" s="10">
        <v>40722</v>
      </c>
      <c r="B2891" s="11">
        <v>1280.2099609375</v>
      </c>
      <c r="C2891" s="11">
        <v>1296.80004882812</v>
      </c>
      <c r="D2891" s="11">
        <v>1296.67004394531</v>
      </c>
    </row>
    <row r="2892" spans="1:4" x14ac:dyDescent="0.25">
      <c r="A2892" s="10">
        <v>40723</v>
      </c>
      <c r="B2892" s="11">
        <v>1296.84997558593</v>
      </c>
      <c r="C2892" s="11">
        <v>1309.2099609375</v>
      </c>
      <c r="D2892" s="11">
        <v>1307.41003417968</v>
      </c>
    </row>
    <row r="2893" spans="1:4" x14ac:dyDescent="0.25">
      <c r="A2893" s="10">
        <v>40724</v>
      </c>
      <c r="B2893" s="11">
        <v>1307.64001464843</v>
      </c>
      <c r="C2893" s="11">
        <v>1321.96997070312</v>
      </c>
      <c r="D2893" s="11">
        <v>1320.64001464843</v>
      </c>
    </row>
    <row r="2894" spans="1:4" x14ac:dyDescent="0.25">
      <c r="A2894" s="10">
        <v>40725</v>
      </c>
      <c r="B2894" s="11">
        <v>1320.64001464843</v>
      </c>
      <c r="C2894" s="11">
        <v>1341.01000976562</v>
      </c>
      <c r="D2894" s="11">
        <v>1339.67004394531</v>
      </c>
    </row>
    <row r="2895" spans="1:4" x14ac:dyDescent="0.25">
      <c r="A2895" s="10">
        <v>40729</v>
      </c>
      <c r="B2895" s="11">
        <v>1339.58996582031</v>
      </c>
      <c r="C2895" s="11">
        <v>1340.89001464843</v>
      </c>
      <c r="D2895" s="11">
        <v>1337.88000488281</v>
      </c>
    </row>
    <row r="2896" spans="1:4" x14ac:dyDescent="0.25">
      <c r="A2896" s="10">
        <v>40730</v>
      </c>
      <c r="B2896" s="11">
        <v>1337.56005859375</v>
      </c>
      <c r="C2896" s="11">
        <v>1340.93994140625</v>
      </c>
      <c r="D2896" s="11">
        <v>1339.21997070312</v>
      </c>
    </row>
    <row r="2897" spans="1:4" x14ac:dyDescent="0.25">
      <c r="A2897" s="10">
        <v>40731</v>
      </c>
      <c r="B2897" s="11">
        <v>1339.61999511718</v>
      </c>
      <c r="C2897" s="11">
        <v>1356.47998046875</v>
      </c>
      <c r="D2897" s="11">
        <v>1353.21997070312</v>
      </c>
    </row>
    <row r="2898" spans="1:4" x14ac:dyDescent="0.25">
      <c r="A2898" s="10">
        <v>40732</v>
      </c>
      <c r="B2898" s="11">
        <v>1352.39001464843</v>
      </c>
      <c r="C2898" s="11">
        <v>1352.39001464843</v>
      </c>
      <c r="D2898" s="11">
        <v>1343.80004882812</v>
      </c>
    </row>
    <row r="2899" spans="1:4" x14ac:dyDescent="0.25">
      <c r="A2899" s="10">
        <v>40735</v>
      </c>
      <c r="B2899" s="11">
        <v>1343.31005859375</v>
      </c>
      <c r="C2899" s="11">
        <v>1343.31005859375</v>
      </c>
      <c r="D2899" s="11">
        <v>1319.48999023437</v>
      </c>
    </row>
    <row r="2900" spans="1:4" x14ac:dyDescent="0.25">
      <c r="A2900" s="10">
        <v>40736</v>
      </c>
      <c r="B2900" s="11">
        <v>1319.60998535156</v>
      </c>
      <c r="C2900" s="11">
        <v>1327.17004394531</v>
      </c>
      <c r="D2900" s="11">
        <v>1313.64001464843</v>
      </c>
    </row>
    <row r="2901" spans="1:4" x14ac:dyDescent="0.25">
      <c r="A2901" s="10">
        <v>40737</v>
      </c>
      <c r="B2901" s="11">
        <v>1314.44995117187</v>
      </c>
      <c r="C2901" s="11">
        <v>1331.47998046875</v>
      </c>
      <c r="D2901" s="11">
        <v>1317.71997070312</v>
      </c>
    </row>
    <row r="2902" spans="1:4" x14ac:dyDescent="0.25">
      <c r="A2902" s="10">
        <v>40738</v>
      </c>
      <c r="B2902" s="11">
        <v>1317.73999023437</v>
      </c>
      <c r="C2902" s="11">
        <v>1326.88000488281</v>
      </c>
      <c r="D2902" s="11">
        <v>1308.86999511718</v>
      </c>
    </row>
    <row r="2903" spans="1:4" x14ac:dyDescent="0.25">
      <c r="A2903" s="10">
        <v>40739</v>
      </c>
      <c r="B2903" s="11">
        <v>1308.86999511718</v>
      </c>
      <c r="C2903" s="11">
        <v>1317.69995117187</v>
      </c>
      <c r="D2903" s="11">
        <v>1316.14001464843</v>
      </c>
    </row>
    <row r="2904" spans="1:4" x14ac:dyDescent="0.25">
      <c r="A2904" s="10">
        <v>40742</v>
      </c>
      <c r="B2904" s="11">
        <v>1315.93994140625</v>
      </c>
      <c r="C2904" s="11">
        <v>1315.93994140625</v>
      </c>
      <c r="D2904" s="11">
        <v>1305.43994140625</v>
      </c>
    </row>
    <row r="2905" spans="1:4" x14ac:dyDescent="0.25">
      <c r="A2905" s="10">
        <v>40743</v>
      </c>
      <c r="B2905" s="11">
        <v>1307.06994628906</v>
      </c>
      <c r="C2905" s="11">
        <v>1328.14001464843</v>
      </c>
      <c r="D2905" s="11">
        <v>1326.72998046875</v>
      </c>
    </row>
    <row r="2906" spans="1:4" x14ac:dyDescent="0.25">
      <c r="A2906" s="10">
        <v>40744</v>
      </c>
      <c r="B2906" s="11">
        <v>1328.66003417968</v>
      </c>
      <c r="C2906" s="11">
        <v>1330.43005371093</v>
      </c>
      <c r="D2906" s="11">
        <v>1325.83996582031</v>
      </c>
    </row>
    <row r="2907" spans="1:4" x14ac:dyDescent="0.25">
      <c r="A2907" s="10">
        <v>40745</v>
      </c>
      <c r="B2907" s="11">
        <v>1325.65002441406</v>
      </c>
      <c r="C2907" s="11">
        <v>1347</v>
      </c>
      <c r="D2907" s="11">
        <v>1343.80004882812</v>
      </c>
    </row>
    <row r="2908" spans="1:4" x14ac:dyDescent="0.25">
      <c r="A2908" s="10">
        <v>40746</v>
      </c>
      <c r="B2908" s="11">
        <v>1343.80004882812</v>
      </c>
      <c r="C2908" s="11">
        <v>1346.09997558593</v>
      </c>
      <c r="D2908" s="11">
        <v>1345.02001953125</v>
      </c>
    </row>
    <row r="2909" spans="1:4" x14ac:dyDescent="0.25">
      <c r="A2909" s="10">
        <v>40749</v>
      </c>
      <c r="B2909" s="11">
        <v>1344.31994628906</v>
      </c>
      <c r="C2909" s="11">
        <v>1344.31994628906</v>
      </c>
      <c r="D2909" s="11">
        <v>1337.43005371093</v>
      </c>
    </row>
    <row r="2910" spans="1:4" x14ac:dyDescent="0.25">
      <c r="A2910" s="10">
        <v>40750</v>
      </c>
      <c r="B2910" s="11">
        <v>1337.39001464843</v>
      </c>
      <c r="C2910" s="11">
        <v>1338.51000976562</v>
      </c>
      <c r="D2910" s="11">
        <v>1331.93994140625</v>
      </c>
    </row>
    <row r="2911" spans="1:4" x14ac:dyDescent="0.25">
      <c r="A2911" s="10">
        <v>40751</v>
      </c>
      <c r="B2911" s="11">
        <v>1331.91003417968</v>
      </c>
      <c r="C2911" s="11">
        <v>1331.91003417968</v>
      </c>
      <c r="D2911" s="11">
        <v>1304.89001464843</v>
      </c>
    </row>
    <row r="2912" spans="1:4" x14ac:dyDescent="0.25">
      <c r="A2912" s="10">
        <v>40752</v>
      </c>
      <c r="B2912" s="11">
        <v>1304.83996582031</v>
      </c>
      <c r="C2912" s="11">
        <v>1316.31994628906</v>
      </c>
      <c r="D2912" s="11">
        <v>1300.67004394531</v>
      </c>
    </row>
    <row r="2913" spans="1:4" x14ac:dyDescent="0.25">
      <c r="A2913" s="10">
        <v>40753</v>
      </c>
      <c r="B2913" s="11">
        <v>1300.11999511718</v>
      </c>
      <c r="C2913" s="11">
        <v>1304.16003417968</v>
      </c>
      <c r="D2913" s="11">
        <v>1292.28002929687</v>
      </c>
    </row>
    <row r="2914" spans="1:4" x14ac:dyDescent="0.25">
      <c r="A2914" s="10">
        <v>40756</v>
      </c>
      <c r="B2914" s="11">
        <v>1292.58996582031</v>
      </c>
      <c r="C2914" s="11">
        <v>1307.38000488281</v>
      </c>
      <c r="D2914" s="11">
        <v>1286.93994140625</v>
      </c>
    </row>
    <row r="2915" spans="1:4" x14ac:dyDescent="0.25">
      <c r="A2915" s="10">
        <v>40757</v>
      </c>
      <c r="B2915" s="11">
        <v>1286.56005859375</v>
      </c>
      <c r="C2915" s="11">
        <v>1286.56005859375</v>
      </c>
      <c r="D2915" s="11">
        <v>1254.05004882812</v>
      </c>
    </row>
    <row r="2916" spans="1:4" x14ac:dyDescent="0.25">
      <c r="A2916" s="10">
        <v>40758</v>
      </c>
      <c r="B2916" s="11">
        <v>1254.25</v>
      </c>
      <c r="C2916" s="11">
        <v>1261.19995117187</v>
      </c>
      <c r="D2916" s="11">
        <v>1260.33996582031</v>
      </c>
    </row>
    <row r="2917" spans="1:4" x14ac:dyDescent="0.25">
      <c r="A2917" s="10">
        <v>40759</v>
      </c>
      <c r="B2917" s="11">
        <v>1260.22998046875</v>
      </c>
      <c r="C2917" s="11">
        <v>1260.22998046875</v>
      </c>
      <c r="D2917" s="11">
        <v>1200.06994628906</v>
      </c>
    </row>
    <row r="2918" spans="1:4" x14ac:dyDescent="0.25">
      <c r="A2918" s="10">
        <v>40760</v>
      </c>
      <c r="B2918" s="11">
        <v>1200.28002929687</v>
      </c>
      <c r="C2918" s="11">
        <v>1218.10998535156</v>
      </c>
      <c r="D2918" s="11">
        <v>1199.38000488281</v>
      </c>
    </row>
    <row r="2919" spans="1:4" x14ac:dyDescent="0.25">
      <c r="A2919" s="10">
        <v>40763</v>
      </c>
      <c r="B2919" s="11">
        <v>1198.47998046875</v>
      </c>
      <c r="C2919" s="11">
        <v>1198.47998046875</v>
      </c>
      <c r="D2919" s="11">
        <v>1119.4599609375</v>
      </c>
    </row>
    <row r="2920" spans="1:4" x14ac:dyDescent="0.25">
      <c r="A2920" s="10">
        <v>40764</v>
      </c>
      <c r="B2920" s="11">
        <v>1120.22998046875</v>
      </c>
      <c r="C2920" s="11">
        <v>1172.88000488281</v>
      </c>
      <c r="D2920" s="11">
        <v>1172.53002929687</v>
      </c>
    </row>
    <row r="2921" spans="1:4" x14ac:dyDescent="0.25">
      <c r="A2921" s="10">
        <v>40765</v>
      </c>
      <c r="B2921" s="11">
        <v>1171.77001953125</v>
      </c>
      <c r="C2921" s="11">
        <v>1171.77001953125</v>
      </c>
      <c r="D2921" s="11">
        <v>1120.76000976562</v>
      </c>
    </row>
    <row r="2922" spans="1:4" x14ac:dyDescent="0.25">
      <c r="A2922" s="10">
        <v>40766</v>
      </c>
      <c r="B2922" s="11">
        <v>1121.30004882812</v>
      </c>
      <c r="C2922" s="11">
        <v>1186.2900390625</v>
      </c>
      <c r="D2922" s="11">
        <v>1172.64001464843</v>
      </c>
    </row>
    <row r="2923" spans="1:4" x14ac:dyDescent="0.25">
      <c r="A2923" s="10">
        <v>40767</v>
      </c>
      <c r="B2923" s="11">
        <v>1172.86999511718</v>
      </c>
      <c r="C2923" s="11">
        <v>1189.0400390625</v>
      </c>
      <c r="D2923" s="11">
        <v>1178.81005859375</v>
      </c>
    </row>
    <row r="2924" spans="1:4" x14ac:dyDescent="0.25">
      <c r="A2924" s="10">
        <v>40770</v>
      </c>
      <c r="B2924" s="11">
        <v>1178.85998535156</v>
      </c>
      <c r="C2924" s="11">
        <v>1204.48999023437</v>
      </c>
      <c r="D2924" s="11">
        <v>1204.48999023437</v>
      </c>
    </row>
    <row r="2925" spans="1:4" x14ac:dyDescent="0.25">
      <c r="A2925" s="10">
        <v>40771</v>
      </c>
      <c r="B2925" s="11">
        <v>1204.21997070312</v>
      </c>
      <c r="C2925" s="11">
        <v>1204.21997070312</v>
      </c>
      <c r="D2925" s="11">
        <v>1192.76000976562</v>
      </c>
    </row>
    <row r="2926" spans="1:4" x14ac:dyDescent="0.25">
      <c r="A2926" s="10">
        <v>40772</v>
      </c>
      <c r="B2926" s="11">
        <v>1192.89001464843</v>
      </c>
      <c r="C2926" s="11">
        <v>1208.46997070312</v>
      </c>
      <c r="D2926" s="11">
        <v>1193.89001464843</v>
      </c>
    </row>
    <row r="2927" spans="1:4" x14ac:dyDescent="0.25">
      <c r="A2927" s="10">
        <v>40773</v>
      </c>
      <c r="B2927" s="11">
        <v>1189.61999511718</v>
      </c>
      <c r="C2927" s="11">
        <v>1189.61999511718</v>
      </c>
      <c r="D2927" s="11">
        <v>1140.65002441406</v>
      </c>
    </row>
    <row r="2928" spans="1:4" x14ac:dyDescent="0.25">
      <c r="A2928" s="10">
        <v>40774</v>
      </c>
      <c r="B2928" s="11">
        <v>1140.46997070312</v>
      </c>
      <c r="C2928" s="11">
        <v>1154.5400390625</v>
      </c>
      <c r="D2928" s="11">
        <v>1123.53002929687</v>
      </c>
    </row>
    <row r="2929" spans="1:4" x14ac:dyDescent="0.25">
      <c r="A2929" s="10">
        <v>40777</v>
      </c>
      <c r="B2929" s="11">
        <v>1123.55004882812</v>
      </c>
      <c r="C2929" s="11">
        <v>1145.48999023437</v>
      </c>
      <c r="D2929" s="11">
        <v>1123.81994628906</v>
      </c>
    </row>
    <row r="2930" spans="1:4" x14ac:dyDescent="0.25">
      <c r="A2930" s="10">
        <v>40778</v>
      </c>
      <c r="B2930" s="11">
        <v>1124.35998535156</v>
      </c>
      <c r="C2930" s="11">
        <v>1162.34997558593</v>
      </c>
      <c r="D2930" s="11">
        <v>1162.34997558593</v>
      </c>
    </row>
    <row r="2931" spans="1:4" x14ac:dyDescent="0.25">
      <c r="A2931" s="10">
        <v>40779</v>
      </c>
      <c r="B2931" s="11">
        <v>1162.16003417968</v>
      </c>
      <c r="C2931" s="11">
        <v>1178.56005859375</v>
      </c>
      <c r="D2931" s="11">
        <v>1177.59997558593</v>
      </c>
    </row>
    <row r="2932" spans="1:4" x14ac:dyDescent="0.25">
      <c r="A2932" s="10">
        <v>40780</v>
      </c>
      <c r="B2932" s="11">
        <v>1176.68994140625</v>
      </c>
      <c r="C2932" s="11">
        <v>1190.68005371093</v>
      </c>
      <c r="D2932" s="11">
        <v>1159.27001953125</v>
      </c>
    </row>
    <row r="2933" spans="1:4" x14ac:dyDescent="0.25">
      <c r="A2933" s="10">
        <v>40781</v>
      </c>
      <c r="B2933" s="11">
        <v>1158.84997558593</v>
      </c>
      <c r="C2933" s="11">
        <v>1181.22998046875</v>
      </c>
      <c r="D2933" s="11">
        <v>1176.80004882812</v>
      </c>
    </row>
    <row r="2934" spans="1:4" x14ac:dyDescent="0.25">
      <c r="A2934" s="10">
        <v>40784</v>
      </c>
      <c r="B2934" s="11">
        <v>1177.91003417968</v>
      </c>
      <c r="C2934" s="11">
        <v>1210.28002929687</v>
      </c>
      <c r="D2934" s="11">
        <v>1210.07995605468</v>
      </c>
    </row>
    <row r="2935" spans="1:4" x14ac:dyDescent="0.25">
      <c r="A2935" s="10">
        <v>40785</v>
      </c>
      <c r="B2935" s="11">
        <v>1209.76000976562</v>
      </c>
      <c r="C2935" s="11">
        <v>1220.09997558593</v>
      </c>
      <c r="D2935" s="11">
        <v>1212.92004394531</v>
      </c>
    </row>
    <row r="2936" spans="1:4" x14ac:dyDescent="0.25">
      <c r="A2936" s="10">
        <v>40786</v>
      </c>
      <c r="B2936" s="11">
        <v>1213</v>
      </c>
      <c r="C2936" s="11">
        <v>1230.7099609375</v>
      </c>
      <c r="D2936" s="11">
        <v>1218.89001464843</v>
      </c>
    </row>
    <row r="2937" spans="1:4" x14ac:dyDescent="0.25">
      <c r="A2937" s="10">
        <v>40787</v>
      </c>
      <c r="B2937" s="11">
        <v>1219.11999511718</v>
      </c>
      <c r="C2937" s="11">
        <v>1229.2900390625</v>
      </c>
      <c r="D2937" s="11">
        <v>1204.42004394531</v>
      </c>
    </row>
    <row r="2938" spans="1:4" x14ac:dyDescent="0.25">
      <c r="A2938" s="10">
        <v>40788</v>
      </c>
      <c r="B2938" s="11">
        <v>1203.90002441406</v>
      </c>
      <c r="C2938" s="11">
        <v>1203.90002441406</v>
      </c>
      <c r="D2938" s="11">
        <v>1173.96997070312</v>
      </c>
    </row>
    <row r="2939" spans="1:4" x14ac:dyDescent="0.25">
      <c r="A2939" s="10">
        <v>40792</v>
      </c>
      <c r="B2939" s="11">
        <v>1173.96997070312</v>
      </c>
      <c r="C2939" s="11">
        <v>1173.96997070312</v>
      </c>
      <c r="D2939" s="11">
        <v>1165.23999023437</v>
      </c>
    </row>
    <row r="2940" spans="1:4" x14ac:dyDescent="0.25">
      <c r="A2940" s="10">
        <v>40793</v>
      </c>
      <c r="B2940" s="11">
        <v>1165.84997558593</v>
      </c>
      <c r="C2940" s="11">
        <v>1198.61999511718</v>
      </c>
      <c r="D2940" s="11">
        <v>1198.61999511718</v>
      </c>
    </row>
    <row r="2941" spans="1:4" x14ac:dyDescent="0.25">
      <c r="A2941" s="10">
        <v>40794</v>
      </c>
      <c r="B2941" s="11">
        <v>1197.97998046875</v>
      </c>
      <c r="C2941" s="11">
        <v>1204.40002441406</v>
      </c>
      <c r="D2941" s="11">
        <v>1185.90002441406</v>
      </c>
    </row>
    <row r="2942" spans="1:4" x14ac:dyDescent="0.25">
      <c r="A2942" s="10">
        <v>40795</v>
      </c>
      <c r="B2942" s="11">
        <v>1185.36999511718</v>
      </c>
      <c r="C2942" s="11">
        <v>1185.36999511718</v>
      </c>
      <c r="D2942" s="11">
        <v>1154.22998046875</v>
      </c>
    </row>
    <row r="2943" spans="1:4" x14ac:dyDescent="0.25">
      <c r="A2943" s="10">
        <v>40798</v>
      </c>
      <c r="B2943" s="11">
        <v>1153.5</v>
      </c>
      <c r="C2943" s="11">
        <v>1162.52001953125</v>
      </c>
      <c r="D2943" s="11">
        <v>1162.27001953125</v>
      </c>
    </row>
    <row r="2944" spans="1:4" x14ac:dyDescent="0.25">
      <c r="A2944" s="10">
        <v>40799</v>
      </c>
      <c r="B2944" s="11">
        <v>1162.58996582031</v>
      </c>
      <c r="C2944" s="11">
        <v>1176.41003417968</v>
      </c>
      <c r="D2944" s="11">
        <v>1172.86999511718</v>
      </c>
    </row>
    <row r="2945" spans="1:4" x14ac:dyDescent="0.25">
      <c r="A2945" s="10">
        <v>40800</v>
      </c>
      <c r="B2945" s="11">
        <v>1173.31994628906</v>
      </c>
      <c r="C2945" s="11">
        <v>1202.38000488281</v>
      </c>
      <c r="D2945" s="11">
        <v>1188.68005371093</v>
      </c>
    </row>
    <row r="2946" spans="1:4" x14ac:dyDescent="0.25">
      <c r="A2946" s="10">
        <v>40801</v>
      </c>
      <c r="B2946" s="11">
        <v>1189.43994140625</v>
      </c>
      <c r="C2946" s="11">
        <v>1209.10998535156</v>
      </c>
      <c r="D2946" s="11">
        <v>1209.10998535156</v>
      </c>
    </row>
    <row r="2947" spans="1:4" x14ac:dyDescent="0.25">
      <c r="A2947" s="10">
        <v>40802</v>
      </c>
      <c r="B2947" s="11">
        <v>1209.2099609375</v>
      </c>
      <c r="C2947" s="11">
        <v>1220.06005859375</v>
      </c>
      <c r="D2947" s="11">
        <v>1216.01000976562</v>
      </c>
    </row>
    <row r="2948" spans="1:4" x14ac:dyDescent="0.25">
      <c r="A2948" s="10">
        <v>40805</v>
      </c>
      <c r="B2948" s="11">
        <v>1214.98999023437</v>
      </c>
      <c r="C2948" s="11">
        <v>1214.98999023437</v>
      </c>
      <c r="D2948" s="11">
        <v>1204.08996582031</v>
      </c>
    </row>
    <row r="2949" spans="1:4" x14ac:dyDescent="0.25">
      <c r="A2949" s="10">
        <v>40806</v>
      </c>
      <c r="B2949" s="11">
        <v>1204.5</v>
      </c>
      <c r="C2949" s="11">
        <v>1220.39001464843</v>
      </c>
      <c r="D2949" s="11">
        <v>1202.08996582031</v>
      </c>
    </row>
    <row r="2950" spans="1:4" x14ac:dyDescent="0.25">
      <c r="A2950" s="10">
        <v>40807</v>
      </c>
      <c r="B2950" s="11">
        <v>1203.63000488281</v>
      </c>
      <c r="C2950" s="11">
        <v>1206.30004882812</v>
      </c>
      <c r="D2950" s="11">
        <v>1166.76000976562</v>
      </c>
    </row>
    <row r="2951" spans="1:4" x14ac:dyDescent="0.25">
      <c r="A2951" s="10">
        <v>40808</v>
      </c>
      <c r="B2951" s="11">
        <v>1164.55004882812</v>
      </c>
      <c r="C2951" s="11">
        <v>1164.55004882812</v>
      </c>
      <c r="D2951" s="11">
        <v>1129.56005859375</v>
      </c>
    </row>
    <row r="2952" spans="1:4" x14ac:dyDescent="0.25">
      <c r="A2952" s="10">
        <v>40809</v>
      </c>
      <c r="B2952" s="11">
        <v>1128.81994628906</v>
      </c>
      <c r="C2952" s="11">
        <v>1141.71997070312</v>
      </c>
      <c r="D2952" s="11">
        <v>1136.43005371093</v>
      </c>
    </row>
    <row r="2953" spans="1:4" x14ac:dyDescent="0.25">
      <c r="A2953" s="10">
        <v>40812</v>
      </c>
      <c r="B2953" s="11">
        <v>1136.91003417968</v>
      </c>
      <c r="C2953" s="11">
        <v>1164.18994140625</v>
      </c>
      <c r="D2953" s="11">
        <v>1162.94995117187</v>
      </c>
    </row>
    <row r="2954" spans="1:4" x14ac:dyDescent="0.25">
      <c r="A2954" s="10">
        <v>40813</v>
      </c>
      <c r="B2954" s="11">
        <v>1163.31994628906</v>
      </c>
      <c r="C2954" s="11">
        <v>1195.85998535156</v>
      </c>
      <c r="D2954" s="11">
        <v>1175.38000488281</v>
      </c>
    </row>
    <row r="2955" spans="1:4" x14ac:dyDescent="0.25">
      <c r="A2955" s="10">
        <v>40814</v>
      </c>
      <c r="B2955" s="11">
        <v>1175.39001464843</v>
      </c>
      <c r="C2955" s="11">
        <v>1184.7099609375</v>
      </c>
      <c r="D2955" s="11">
        <v>1151.06005859375</v>
      </c>
    </row>
    <row r="2956" spans="1:4" x14ac:dyDescent="0.25">
      <c r="A2956" s="10">
        <v>40815</v>
      </c>
      <c r="B2956" s="11">
        <v>1151.73999023437</v>
      </c>
      <c r="C2956" s="11">
        <v>1175.86999511718</v>
      </c>
      <c r="D2956" s="11">
        <v>1160.40002441406</v>
      </c>
    </row>
    <row r="2957" spans="1:4" x14ac:dyDescent="0.25">
      <c r="A2957" s="10">
        <v>40816</v>
      </c>
      <c r="B2957" s="11">
        <v>1159.93005371093</v>
      </c>
      <c r="C2957" s="11">
        <v>1159.93005371093</v>
      </c>
      <c r="D2957" s="11">
        <v>1131.42004394531</v>
      </c>
    </row>
    <row r="2958" spans="1:4" x14ac:dyDescent="0.25">
      <c r="A2958" s="10">
        <v>40819</v>
      </c>
      <c r="B2958" s="11">
        <v>1131.2099609375</v>
      </c>
      <c r="C2958" s="11">
        <v>1138.98999023437</v>
      </c>
      <c r="D2958" s="11">
        <v>1099.22998046875</v>
      </c>
    </row>
    <row r="2959" spans="1:4" x14ac:dyDescent="0.25">
      <c r="A2959" s="10">
        <v>40820</v>
      </c>
      <c r="B2959" s="11">
        <v>1097.42004394531</v>
      </c>
      <c r="C2959" s="11">
        <v>1125.11999511718</v>
      </c>
      <c r="D2959" s="11">
        <v>1123.94995117187</v>
      </c>
    </row>
    <row r="2960" spans="1:4" x14ac:dyDescent="0.25">
      <c r="A2960" s="10">
        <v>40821</v>
      </c>
      <c r="B2960" s="11">
        <v>1124.03002929687</v>
      </c>
      <c r="C2960" s="11">
        <v>1146.06994628906</v>
      </c>
      <c r="D2960" s="11">
        <v>1144.03002929687</v>
      </c>
    </row>
    <row r="2961" spans="1:4" x14ac:dyDescent="0.25">
      <c r="A2961" s="10">
        <v>40822</v>
      </c>
      <c r="B2961" s="11">
        <v>1144.10998535156</v>
      </c>
      <c r="C2961" s="11">
        <v>1165.55004882812</v>
      </c>
      <c r="D2961" s="11">
        <v>1164.96997070312</v>
      </c>
    </row>
    <row r="2962" spans="1:4" x14ac:dyDescent="0.25">
      <c r="A2962" s="10">
        <v>40823</v>
      </c>
      <c r="B2962" s="11">
        <v>1165.03002929687</v>
      </c>
      <c r="C2962" s="11">
        <v>1171.40002441406</v>
      </c>
      <c r="D2962" s="11">
        <v>1155.4599609375</v>
      </c>
    </row>
    <row r="2963" spans="1:4" x14ac:dyDescent="0.25">
      <c r="A2963" s="10">
        <v>40826</v>
      </c>
      <c r="B2963" s="11">
        <v>1158.15002441406</v>
      </c>
      <c r="C2963" s="11">
        <v>1194.91003417968</v>
      </c>
      <c r="D2963" s="11">
        <v>1194.89001464843</v>
      </c>
    </row>
    <row r="2964" spans="1:4" x14ac:dyDescent="0.25">
      <c r="A2964" s="10">
        <v>40827</v>
      </c>
      <c r="B2964" s="11">
        <v>1194.59997558593</v>
      </c>
      <c r="C2964" s="11">
        <v>1199.23999023437</v>
      </c>
      <c r="D2964" s="11">
        <v>1195.5400390625</v>
      </c>
    </row>
    <row r="2965" spans="1:4" x14ac:dyDescent="0.25">
      <c r="A2965" s="10">
        <v>40828</v>
      </c>
      <c r="B2965" s="11">
        <v>1196.18994140625</v>
      </c>
      <c r="C2965" s="11">
        <v>1220.25</v>
      </c>
      <c r="D2965" s="11">
        <v>1207.25</v>
      </c>
    </row>
    <row r="2966" spans="1:4" x14ac:dyDescent="0.25">
      <c r="A2966" s="10">
        <v>40829</v>
      </c>
      <c r="B2966" s="11">
        <v>1206.9599609375</v>
      </c>
      <c r="C2966" s="11">
        <v>1207.4599609375</v>
      </c>
      <c r="D2966" s="11">
        <v>1203.66003417968</v>
      </c>
    </row>
    <row r="2967" spans="1:4" x14ac:dyDescent="0.25">
      <c r="A2967" s="10">
        <v>40830</v>
      </c>
      <c r="B2967" s="11">
        <v>1205.65002441406</v>
      </c>
      <c r="C2967" s="11">
        <v>1224.60998535156</v>
      </c>
      <c r="D2967" s="11">
        <v>1224.57995605468</v>
      </c>
    </row>
    <row r="2968" spans="1:4" x14ac:dyDescent="0.25">
      <c r="A2968" s="10">
        <v>40833</v>
      </c>
      <c r="B2968" s="11">
        <v>1224.46997070312</v>
      </c>
      <c r="C2968" s="11">
        <v>1224.46997070312</v>
      </c>
      <c r="D2968" s="11">
        <v>1200.85998535156</v>
      </c>
    </row>
    <row r="2969" spans="1:4" x14ac:dyDescent="0.25">
      <c r="A2969" s="10">
        <v>40834</v>
      </c>
      <c r="B2969" s="11">
        <v>1200.75</v>
      </c>
      <c r="C2969" s="11">
        <v>1233.09997558593</v>
      </c>
      <c r="D2969" s="11">
        <v>1225.38000488281</v>
      </c>
    </row>
    <row r="2970" spans="1:4" x14ac:dyDescent="0.25">
      <c r="A2970" s="10">
        <v>40835</v>
      </c>
      <c r="B2970" s="11">
        <v>1223.4599609375</v>
      </c>
      <c r="C2970" s="11">
        <v>1229.64001464843</v>
      </c>
      <c r="D2970" s="11">
        <v>1209.88000488281</v>
      </c>
    </row>
    <row r="2971" spans="1:4" x14ac:dyDescent="0.25">
      <c r="A2971" s="10">
        <v>40836</v>
      </c>
      <c r="B2971" s="11">
        <v>1209.92004394531</v>
      </c>
      <c r="C2971" s="11">
        <v>1219.53002929687</v>
      </c>
      <c r="D2971" s="11">
        <v>1215.39001464843</v>
      </c>
    </row>
    <row r="2972" spans="1:4" x14ac:dyDescent="0.25">
      <c r="A2972" s="10">
        <v>40837</v>
      </c>
      <c r="B2972" s="11">
        <v>1215.39001464843</v>
      </c>
      <c r="C2972" s="11">
        <v>1239.03002929687</v>
      </c>
      <c r="D2972" s="11">
        <v>1238.25</v>
      </c>
    </row>
    <row r="2973" spans="1:4" x14ac:dyDescent="0.25">
      <c r="A2973" s="10">
        <v>40840</v>
      </c>
      <c r="B2973" s="11">
        <v>1238.71997070312</v>
      </c>
      <c r="C2973" s="11">
        <v>1256.55004882812</v>
      </c>
      <c r="D2973" s="11">
        <v>1254.18994140625</v>
      </c>
    </row>
    <row r="2974" spans="1:4" x14ac:dyDescent="0.25">
      <c r="A2974" s="10">
        <v>40841</v>
      </c>
      <c r="B2974" s="11">
        <v>1254.18994140625</v>
      </c>
      <c r="C2974" s="11">
        <v>1254.18994140625</v>
      </c>
      <c r="D2974" s="11">
        <v>1229.05004882812</v>
      </c>
    </row>
    <row r="2975" spans="1:4" x14ac:dyDescent="0.25">
      <c r="A2975" s="10">
        <v>40842</v>
      </c>
      <c r="B2975" s="11">
        <v>1229.17004394531</v>
      </c>
      <c r="C2975" s="11">
        <v>1246.28002929687</v>
      </c>
      <c r="D2975" s="11">
        <v>1242</v>
      </c>
    </row>
    <row r="2976" spans="1:4" x14ac:dyDescent="0.25">
      <c r="A2976" s="10">
        <v>40843</v>
      </c>
      <c r="B2976" s="11">
        <v>1243.96997070312</v>
      </c>
      <c r="C2976" s="11">
        <v>1292.66003417968</v>
      </c>
      <c r="D2976" s="11">
        <v>1284.58996582031</v>
      </c>
    </row>
    <row r="2977" spans="1:4" x14ac:dyDescent="0.25">
      <c r="A2977" s="10">
        <v>40844</v>
      </c>
      <c r="B2977" s="11">
        <v>1284.39001464843</v>
      </c>
      <c r="C2977" s="11">
        <v>1287.07995605468</v>
      </c>
      <c r="D2977" s="11">
        <v>1285.08996582031</v>
      </c>
    </row>
    <row r="2978" spans="1:4" x14ac:dyDescent="0.25">
      <c r="A2978" s="10">
        <v>40847</v>
      </c>
      <c r="B2978" s="11">
        <v>1284.9599609375</v>
      </c>
      <c r="C2978" s="11">
        <v>1284.9599609375</v>
      </c>
      <c r="D2978" s="11">
        <v>1253.30004882812</v>
      </c>
    </row>
    <row r="2979" spans="1:4" x14ac:dyDescent="0.25">
      <c r="A2979" s="10">
        <v>40848</v>
      </c>
      <c r="B2979" s="11">
        <v>1251</v>
      </c>
      <c r="C2979" s="11">
        <v>1251</v>
      </c>
      <c r="D2979" s="11">
        <v>1218.28002929687</v>
      </c>
    </row>
    <row r="2980" spans="1:4" x14ac:dyDescent="0.25">
      <c r="A2980" s="10">
        <v>40849</v>
      </c>
      <c r="B2980" s="11">
        <v>1219.61999511718</v>
      </c>
      <c r="C2980" s="11">
        <v>1242.47998046875</v>
      </c>
      <c r="D2980" s="11">
        <v>1237.90002441406</v>
      </c>
    </row>
    <row r="2981" spans="1:4" x14ac:dyDescent="0.25">
      <c r="A2981" s="10">
        <v>40850</v>
      </c>
      <c r="B2981" s="11">
        <v>1238.25</v>
      </c>
      <c r="C2981" s="11">
        <v>1263.2099609375</v>
      </c>
      <c r="D2981" s="11">
        <v>1261.15002441406</v>
      </c>
    </row>
    <row r="2982" spans="1:4" x14ac:dyDescent="0.25">
      <c r="A2982" s="10">
        <v>40851</v>
      </c>
      <c r="B2982" s="11">
        <v>1260.81994628906</v>
      </c>
      <c r="C2982" s="11">
        <v>1260.81994628906</v>
      </c>
      <c r="D2982" s="11">
        <v>1253.22998046875</v>
      </c>
    </row>
    <row r="2983" spans="1:4" x14ac:dyDescent="0.25">
      <c r="A2983" s="10">
        <v>40854</v>
      </c>
      <c r="B2983" s="11">
        <v>1253.2099609375</v>
      </c>
      <c r="C2983" s="11">
        <v>1261.69995117187</v>
      </c>
      <c r="D2983" s="11">
        <v>1261.11999511718</v>
      </c>
    </row>
    <row r="2984" spans="1:4" x14ac:dyDescent="0.25">
      <c r="A2984" s="10">
        <v>40855</v>
      </c>
      <c r="B2984" s="11">
        <v>1261.11999511718</v>
      </c>
      <c r="C2984" s="11">
        <v>1277.55004882812</v>
      </c>
      <c r="D2984" s="11">
        <v>1275.92004394531</v>
      </c>
    </row>
    <row r="2985" spans="1:4" x14ac:dyDescent="0.25">
      <c r="A2985" s="10">
        <v>40856</v>
      </c>
      <c r="B2985" s="11">
        <v>1275.18005371093</v>
      </c>
      <c r="C2985" s="11">
        <v>1275.18005371093</v>
      </c>
      <c r="D2985" s="11">
        <v>1229.09997558593</v>
      </c>
    </row>
    <row r="2986" spans="1:4" x14ac:dyDescent="0.25">
      <c r="A2986" s="10">
        <v>40857</v>
      </c>
      <c r="B2986" s="11">
        <v>1229.58996582031</v>
      </c>
      <c r="C2986" s="11">
        <v>1246.21997070312</v>
      </c>
      <c r="D2986" s="11">
        <v>1239.69995117187</v>
      </c>
    </row>
    <row r="2987" spans="1:4" x14ac:dyDescent="0.25">
      <c r="A2987" s="10">
        <v>40858</v>
      </c>
      <c r="B2987" s="11">
        <v>1240.11999511718</v>
      </c>
      <c r="C2987" s="11">
        <v>1266.97998046875</v>
      </c>
      <c r="D2987" s="11">
        <v>1263.84997558593</v>
      </c>
    </row>
    <row r="2988" spans="1:4" x14ac:dyDescent="0.25">
      <c r="A2988" s="10">
        <v>40861</v>
      </c>
      <c r="B2988" s="11">
        <v>1263.84997558593</v>
      </c>
      <c r="C2988" s="11">
        <v>1263.84997558593</v>
      </c>
      <c r="D2988" s="11">
        <v>1251.78002929687</v>
      </c>
    </row>
    <row r="2989" spans="1:4" x14ac:dyDescent="0.25">
      <c r="A2989" s="10">
        <v>40862</v>
      </c>
      <c r="B2989" s="11">
        <v>1251.69995117187</v>
      </c>
      <c r="C2989" s="11">
        <v>1264.25</v>
      </c>
      <c r="D2989" s="11">
        <v>1257.81005859375</v>
      </c>
    </row>
    <row r="2990" spans="1:4" x14ac:dyDescent="0.25">
      <c r="A2990" s="10">
        <v>40863</v>
      </c>
      <c r="B2990" s="11">
        <v>1257.81005859375</v>
      </c>
      <c r="C2990" s="11">
        <v>1259.60998535156</v>
      </c>
      <c r="D2990" s="11">
        <v>1236.91003417968</v>
      </c>
    </row>
    <row r="2991" spans="1:4" x14ac:dyDescent="0.25">
      <c r="A2991" s="10">
        <v>40864</v>
      </c>
      <c r="B2991" s="11">
        <v>1236.56005859375</v>
      </c>
      <c r="C2991" s="11">
        <v>1237.72998046875</v>
      </c>
      <c r="D2991" s="11">
        <v>1216.13000488281</v>
      </c>
    </row>
    <row r="2992" spans="1:4" x14ac:dyDescent="0.25">
      <c r="A2992" s="10">
        <v>40865</v>
      </c>
      <c r="B2992" s="11">
        <v>1216.18994140625</v>
      </c>
      <c r="C2992" s="11">
        <v>1223.51000976562</v>
      </c>
      <c r="D2992" s="11">
        <v>1215.65002441406</v>
      </c>
    </row>
    <row r="2993" spans="1:4" x14ac:dyDescent="0.25">
      <c r="A2993" s="10">
        <v>40868</v>
      </c>
      <c r="B2993" s="11">
        <v>1215.61999511718</v>
      </c>
      <c r="C2993" s="11">
        <v>1215.61999511718</v>
      </c>
      <c r="D2993" s="11">
        <v>1192.97998046875</v>
      </c>
    </row>
    <row r="2994" spans="1:4" x14ac:dyDescent="0.25">
      <c r="A2994" s="10">
        <v>40869</v>
      </c>
      <c r="B2994" s="11">
        <v>1192.97998046875</v>
      </c>
      <c r="C2994" s="11">
        <v>1196.81005859375</v>
      </c>
      <c r="D2994" s="11">
        <v>1188.0400390625</v>
      </c>
    </row>
    <row r="2995" spans="1:4" x14ac:dyDescent="0.25">
      <c r="A2995" s="10">
        <v>40870</v>
      </c>
      <c r="B2995" s="11">
        <v>1187.47998046875</v>
      </c>
      <c r="C2995" s="11">
        <v>1187.47998046875</v>
      </c>
      <c r="D2995" s="11">
        <v>1161.7900390625</v>
      </c>
    </row>
    <row r="2996" spans="1:4" x14ac:dyDescent="0.25">
      <c r="A2996" s="10">
        <v>40872</v>
      </c>
      <c r="B2996" s="11">
        <v>1161.41003417968</v>
      </c>
      <c r="C2996" s="11">
        <v>1172.66003417968</v>
      </c>
      <c r="D2996" s="11">
        <v>1158.67004394531</v>
      </c>
    </row>
    <row r="2997" spans="1:4" x14ac:dyDescent="0.25">
      <c r="A2997" s="10">
        <v>40875</v>
      </c>
      <c r="B2997" s="11">
        <v>1158.67004394531</v>
      </c>
      <c r="C2997" s="11">
        <v>1197.34997558593</v>
      </c>
      <c r="D2997" s="11">
        <v>1192.55004882812</v>
      </c>
    </row>
    <row r="2998" spans="1:4" x14ac:dyDescent="0.25">
      <c r="A2998" s="10">
        <v>40876</v>
      </c>
      <c r="B2998" s="11">
        <v>1192.56005859375</v>
      </c>
      <c r="C2998" s="11">
        <v>1203.67004394531</v>
      </c>
      <c r="D2998" s="11">
        <v>1195.18994140625</v>
      </c>
    </row>
    <row r="2999" spans="1:4" x14ac:dyDescent="0.25">
      <c r="A2999" s="10">
        <v>40877</v>
      </c>
      <c r="B2999" s="11">
        <v>1196.71997070312</v>
      </c>
      <c r="C2999" s="11">
        <v>1247.10998535156</v>
      </c>
      <c r="D2999" s="11">
        <v>1246.9599609375</v>
      </c>
    </row>
    <row r="3000" spans="1:4" x14ac:dyDescent="0.25">
      <c r="A3000" s="10">
        <v>40878</v>
      </c>
      <c r="B3000" s="11">
        <v>1246.91003417968</v>
      </c>
      <c r="C3000" s="11">
        <v>1251.08996582031</v>
      </c>
      <c r="D3000" s="11">
        <v>1244.57995605468</v>
      </c>
    </row>
    <row r="3001" spans="1:4" x14ac:dyDescent="0.25">
      <c r="A3001" s="10">
        <v>40879</v>
      </c>
      <c r="B3001" s="11">
        <v>1246.03002929687</v>
      </c>
      <c r="C3001" s="11">
        <v>1260.07995605468</v>
      </c>
      <c r="D3001" s="11">
        <v>1244.28002929687</v>
      </c>
    </row>
    <row r="3002" spans="1:4" x14ac:dyDescent="0.25">
      <c r="A3002" s="10">
        <v>40882</v>
      </c>
      <c r="B3002" s="11">
        <v>1244.32995605468</v>
      </c>
      <c r="C3002" s="11">
        <v>1266.72998046875</v>
      </c>
      <c r="D3002" s="11">
        <v>1257.07995605468</v>
      </c>
    </row>
    <row r="3003" spans="1:4" x14ac:dyDescent="0.25">
      <c r="A3003" s="10">
        <v>40883</v>
      </c>
      <c r="B3003" s="11">
        <v>1257.18994140625</v>
      </c>
      <c r="C3003" s="11">
        <v>1266.03002929687</v>
      </c>
      <c r="D3003" s="11">
        <v>1258.46997070312</v>
      </c>
    </row>
    <row r="3004" spans="1:4" x14ac:dyDescent="0.25">
      <c r="A3004" s="10">
        <v>40884</v>
      </c>
      <c r="B3004" s="11">
        <v>1258.14001464843</v>
      </c>
      <c r="C3004" s="11">
        <v>1267.06005859375</v>
      </c>
      <c r="D3004" s="11">
        <v>1261.01000976562</v>
      </c>
    </row>
    <row r="3005" spans="1:4" x14ac:dyDescent="0.25">
      <c r="A3005" s="10">
        <v>40885</v>
      </c>
      <c r="B3005" s="11">
        <v>1260.86999511718</v>
      </c>
      <c r="C3005" s="11">
        <v>1260.86999511718</v>
      </c>
      <c r="D3005" s="11">
        <v>1234.34997558593</v>
      </c>
    </row>
    <row r="3006" spans="1:4" x14ac:dyDescent="0.25">
      <c r="A3006" s="10">
        <v>40886</v>
      </c>
      <c r="B3006" s="11">
        <v>1234.47998046875</v>
      </c>
      <c r="C3006" s="11">
        <v>1258.25</v>
      </c>
      <c r="D3006" s="11">
        <v>1255.18994140625</v>
      </c>
    </row>
    <row r="3007" spans="1:4" x14ac:dyDescent="0.25">
      <c r="A3007" s="10">
        <v>40889</v>
      </c>
      <c r="B3007" s="11">
        <v>1255.05004882812</v>
      </c>
      <c r="C3007" s="11">
        <v>1255.05004882812</v>
      </c>
      <c r="D3007" s="11">
        <v>1236.46997070312</v>
      </c>
    </row>
    <row r="3008" spans="1:4" x14ac:dyDescent="0.25">
      <c r="A3008" s="10">
        <v>40890</v>
      </c>
      <c r="B3008" s="11">
        <v>1236.82995605468</v>
      </c>
      <c r="C3008" s="11">
        <v>1249.85998535156</v>
      </c>
      <c r="D3008" s="11">
        <v>1225.72998046875</v>
      </c>
    </row>
    <row r="3009" spans="1:4" x14ac:dyDescent="0.25">
      <c r="A3009" s="10">
        <v>40891</v>
      </c>
      <c r="B3009" s="11">
        <v>1225.72998046875</v>
      </c>
      <c r="C3009" s="11">
        <v>1225.72998046875</v>
      </c>
      <c r="D3009" s="11">
        <v>1211.81994628906</v>
      </c>
    </row>
    <row r="3010" spans="1:4" x14ac:dyDescent="0.25">
      <c r="A3010" s="10">
        <v>40892</v>
      </c>
      <c r="B3010" s="11">
        <v>1212.11999511718</v>
      </c>
      <c r="C3010" s="11">
        <v>1225.59997558593</v>
      </c>
      <c r="D3010" s="11">
        <v>1215.75</v>
      </c>
    </row>
    <row r="3011" spans="1:4" x14ac:dyDescent="0.25">
      <c r="A3011" s="10">
        <v>40893</v>
      </c>
      <c r="B3011" s="11">
        <v>1216.08996582031</v>
      </c>
      <c r="C3011" s="11">
        <v>1231.0400390625</v>
      </c>
      <c r="D3011" s="11">
        <v>1219.66003417968</v>
      </c>
    </row>
    <row r="3012" spans="1:4" x14ac:dyDescent="0.25">
      <c r="A3012" s="10">
        <v>40896</v>
      </c>
      <c r="B3012" s="11">
        <v>1219.73999023437</v>
      </c>
      <c r="C3012" s="11">
        <v>1224.56994628906</v>
      </c>
      <c r="D3012" s="11">
        <v>1205.34997558593</v>
      </c>
    </row>
    <row r="3013" spans="1:4" x14ac:dyDescent="0.25">
      <c r="A3013" s="10">
        <v>40897</v>
      </c>
      <c r="B3013" s="11">
        <v>1205.71997070312</v>
      </c>
      <c r="C3013" s="11">
        <v>1242.81994628906</v>
      </c>
      <c r="D3013" s="11">
        <v>1241.30004882812</v>
      </c>
    </row>
    <row r="3014" spans="1:4" x14ac:dyDescent="0.25">
      <c r="A3014" s="10">
        <v>40898</v>
      </c>
      <c r="B3014" s="11">
        <v>1241.25</v>
      </c>
      <c r="C3014" s="11">
        <v>1245.08996582031</v>
      </c>
      <c r="D3014" s="11">
        <v>1243.71997070312</v>
      </c>
    </row>
    <row r="3015" spans="1:4" x14ac:dyDescent="0.25">
      <c r="A3015" s="10">
        <v>40899</v>
      </c>
      <c r="B3015" s="11">
        <v>1243.71997070312</v>
      </c>
      <c r="C3015" s="11">
        <v>1255.21997070312</v>
      </c>
      <c r="D3015" s="11">
        <v>1254</v>
      </c>
    </row>
    <row r="3016" spans="1:4" x14ac:dyDescent="0.25">
      <c r="A3016" s="10">
        <v>40900</v>
      </c>
      <c r="B3016" s="11">
        <v>1254</v>
      </c>
      <c r="C3016" s="11">
        <v>1265.42004394531</v>
      </c>
      <c r="D3016" s="11">
        <v>1265.32995605468</v>
      </c>
    </row>
    <row r="3017" spans="1:4" x14ac:dyDescent="0.25">
      <c r="A3017" s="10">
        <v>40904</v>
      </c>
      <c r="B3017" s="11">
        <v>1265.02001953125</v>
      </c>
      <c r="C3017" s="11">
        <v>1269.36999511718</v>
      </c>
      <c r="D3017" s="11">
        <v>1265.43005371093</v>
      </c>
    </row>
    <row r="3018" spans="1:4" x14ac:dyDescent="0.25">
      <c r="A3018" s="10">
        <v>40905</v>
      </c>
      <c r="B3018" s="11">
        <v>1265.38000488281</v>
      </c>
      <c r="C3018" s="11">
        <v>1265.84997558593</v>
      </c>
      <c r="D3018" s="11">
        <v>1249.64001464843</v>
      </c>
    </row>
    <row r="3019" spans="1:4" x14ac:dyDescent="0.25">
      <c r="A3019" s="10">
        <v>40906</v>
      </c>
      <c r="B3019" s="11">
        <v>1249.75</v>
      </c>
      <c r="C3019" s="11">
        <v>1263.5400390625</v>
      </c>
      <c r="D3019" s="11">
        <v>1263.02001953125</v>
      </c>
    </row>
    <row r="3020" spans="1:4" x14ac:dyDescent="0.25">
      <c r="A3020" s="10">
        <v>40907</v>
      </c>
      <c r="B3020" s="11">
        <v>1262.81994628906</v>
      </c>
      <c r="C3020" s="11">
        <v>1264.11999511718</v>
      </c>
      <c r="D3020" s="11">
        <v>1257.59997558593</v>
      </c>
    </row>
    <row r="3021" spans="1:4" x14ac:dyDescent="0.25">
      <c r="A3021" s="10">
        <v>40911</v>
      </c>
      <c r="B3021" s="11">
        <v>1258.85998535156</v>
      </c>
      <c r="C3021" s="11">
        <v>1284.61999511718</v>
      </c>
      <c r="D3021" s="11">
        <v>1277.06005859375</v>
      </c>
    </row>
    <row r="3022" spans="1:4" x14ac:dyDescent="0.25">
      <c r="A3022" s="10">
        <v>40912</v>
      </c>
      <c r="B3022" s="11">
        <v>1277.03002929687</v>
      </c>
      <c r="C3022" s="11">
        <v>1278.72998046875</v>
      </c>
      <c r="D3022" s="11">
        <v>1277.30004882812</v>
      </c>
    </row>
    <row r="3023" spans="1:4" x14ac:dyDescent="0.25">
      <c r="A3023" s="10">
        <v>40913</v>
      </c>
      <c r="B3023" s="11">
        <v>1277.30004882812</v>
      </c>
      <c r="C3023" s="11">
        <v>1283.05004882812</v>
      </c>
      <c r="D3023" s="11">
        <v>1281.06005859375</v>
      </c>
    </row>
    <row r="3024" spans="1:4" x14ac:dyDescent="0.25">
      <c r="A3024" s="10">
        <v>40914</v>
      </c>
      <c r="B3024" s="11">
        <v>1280.93005371093</v>
      </c>
      <c r="C3024" s="11">
        <v>1281.83996582031</v>
      </c>
      <c r="D3024" s="11">
        <v>1277.81005859375</v>
      </c>
    </row>
    <row r="3025" spans="1:4" x14ac:dyDescent="0.25">
      <c r="A3025" s="10">
        <v>40917</v>
      </c>
      <c r="B3025" s="11">
        <v>1277.82995605468</v>
      </c>
      <c r="C3025" s="11">
        <v>1281.98999023437</v>
      </c>
      <c r="D3025" s="11">
        <v>1280.69995117187</v>
      </c>
    </row>
    <row r="3026" spans="1:4" x14ac:dyDescent="0.25">
      <c r="A3026" s="10">
        <v>40918</v>
      </c>
      <c r="B3026" s="11">
        <v>1280.77001953125</v>
      </c>
      <c r="C3026" s="11">
        <v>1296.4599609375</v>
      </c>
      <c r="D3026" s="11">
        <v>1292.07995605468</v>
      </c>
    </row>
    <row r="3027" spans="1:4" x14ac:dyDescent="0.25">
      <c r="A3027" s="10">
        <v>40919</v>
      </c>
      <c r="B3027" s="11">
        <v>1292.02001953125</v>
      </c>
      <c r="C3027" s="11">
        <v>1293.80004882812</v>
      </c>
      <c r="D3027" s="11">
        <v>1292.47998046875</v>
      </c>
    </row>
    <row r="3028" spans="1:4" x14ac:dyDescent="0.25">
      <c r="A3028" s="10">
        <v>40920</v>
      </c>
      <c r="B3028" s="11">
        <v>1292.47998046875</v>
      </c>
      <c r="C3028" s="11">
        <v>1296.81994628906</v>
      </c>
      <c r="D3028" s="11">
        <v>1295.5</v>
      </c>
    </row>
    <row r="3029" spans="1:4" x14ac:dyDescent="0.25">
      <c r="A3029" s="10">
        <v>40921</v>
      </c>
      <c r="B3029" s="11">
        <v>1294.81994628906</v>
      </c>
      <c r="C3029" s="11">
        <v>1294.81994628906</v>
      </c>
      <c r="D3029" s="11">
        <v>1289.08996582031</v>
      </c>
    </row>
    <row r="3030" spans="1:4" x14ac:dyDescent="0.25">
      <c r="A3030" s="10">
        <v>40925</v>
      </c>
      <c r="B3030" s="11">
        <v>1290.21997070312</v>
      </c>
      <c r="C3030" s="11">
        <v>1303</v>
      </c>
      <c r="D3030" s="11">
        <v>1293.67004394531</v>
      </c>
    </row>
    <row r="3031" spans="1:4" x14ac:dyDescent="0.25">
      <c r="A3031" s="10">
        <v>40926</v>
      </c>
      <c r="B3031" s="11">
        <v>1293.65002441406</v>
      </c>
      <c r="C3031" s="11">
        <v>1308.10998535156</v>
      </c>
      <c r="D3031" s="11">
        <v>1308.0400390625</v>
      </c>
    </row>
    <row r="3032" spans="1:4" x14ac:dyDescent="0.25">
      <c r="A3032" s="10">
        <v>40927</v>
      </c>
      <c r="B3032" s="11">
        <v>1308.06994628906</v>
      </c>
      <c r="C3032" s="11">
        <v>1315.48999023437</v>
      </c>
      <c r="D3032" s="11">
        <v>1314.5</v>
      </c>
    </row>
    <row r="3033" spans="1:4" x14ac:dyDescent="0.25">
      <c r="A3033" s="10">
        <v>40928</v>
      </c>
      <c r="B3033" s="11">
        <v>1314.48999023437</v>
      </c>
      <c r="C3033" s="11">
        <v>1315.38000488281</v>
      </c>
      <c r="D3033" s="11">
        <v>1315.38000488281</v>
      </c>
    </row>
    <row r="3034" spans="1:4" x14ac:dyDescent="0.25">
      <c r="A3034" s="10">
        <v>40931</v>
      </c>
      <c r="B3034" s="11">
        <v>1315.2900390625</v>
      </c>
      <c r="C3034" s="11">
        <v>1322.28002929687</v>
      </c>
      <c r="D3034" s="11">
        <v>1316</v>
      </c>
    </row>
    <row r="3035" spans="1:4" x14ac:dyDescent="0.25">
      <c r="A3035" s="10">
        <v>40932</v>
      </c>
      <c r="B3035" s="11">
        <v>1315.9599609375</v>
      </c>
      <c r="C3035" s="11">
        <v>1315.9599609375</v>
      </c>
      <c r="D3035" s="11">
        <v>1314.65002441406</v>
      </c>
    </row>
    <row r="3036" spans="1:4" x14ac:dyDescent="0.25">
      <c r="A3036" s="10">
        <v>40933</v>
      </c>
      <c r="B3036" s="11">
        <v>1314.40002441406</v>
      </c>
      <c r="C3036" s="11">
        <v>1328.30004882812</v>
      </c>
      <c r="D3036" s="11">
        <v>1326.06005859375</v>
      </c>
    </row>
    <row r="3037" spans="1:4" x14ac:dyDescent="0.25">
      <c r="A3037" s="10">
        <v>40934</v>
      </c>
      <c r="B3037" s="11">
        <v>1326.28002929687</v>
      </c>
      <c r="C3037" s="11">
        <v>1333.46997070312</v>
      </c>
      <c r="D3037" s="11">
        <v>1318.43005371093</v>
      </c>
    </row>
    <row r="3038" spans="1:4" x14ac:dyDescent="0.25">
      <c r="A3038" s="10">
        <v>40935</v>
      </c>
      <c r="B3038" s="11">
        <v>1318.25</v>
      </c>
      <c r="C3038" s="11">
        <v>1320.06005859375</v>
      </c>
      <c r="D3038" s="11">
        <v>1316.32995605468</v>
      </c>
    </row>
    <row r="3039" spans="1:4" x14ac:dyDescent="0.25">
      <c r="A3039" s="10">
        <v>40938</v>
      </c>
      <c r="B3039" s="11">
        <v>1316.16003417968</v>
      </c>
      <c r="C3039" s="11">
        <v>1316.16003417968</v>
      </c>
      <c r="D3039" s="11">
        <v>1313.01000976562</v>
      </c>
    </row>
    <row r="3040" spans="1:4" x14ac:dyDescent="0.25">
      <c r="A3040" s="10">
        <v>40939</v>
      </c>
      <c r="B3040" s="11">
        <v>1313.53002929687</v>
      </c>
      <c r="C3040" s="11">
        <v>1321.41003417968</v>
      </c>
      <c r="D3040" s="11">
        <v>1312.41003417968</v>
      </c>
    </row>
    <row r="3041" spans="1:4" x14ac:dyDescent="0.25">
      <c r="A3041" s="10">
        <v>40940</v>
      </c>
      <c r="B3041" s="11">
        <v>1312.44995117187</v>
      </c>
      <c r="C3041" s="11">
        <v>1330.52001953125</v>
      </c>
      <c r="D3041" s="11">
        <v>1324.08996582031</v>
      </c>
    </row>
    <row r="3042" spans="1:4" x14ac:dyDescent="0.25">
      <c r="A3042" s="10">
        <v>40941</v>
      </c>
      <c r="B3042" s="11">
        <v>1324.23999023437</v>
      </c>
      <c r="C3042" s="11">
        <v>1329.18994140625</v>
      </c>
      <c r="D3042" s="11">
        <v>1325.5400390625</v>
      </c>
    </row>
    <row r="3043" spans="1:4" x14ac:dyDescent="0.25">
      <c r="A3043" s="10">
        <v>40942</v>
      </c>
      <c r="B3043" s="11">
        <v>1326.2099609375</v>
      </c>
      <c r="C3043" s="11">
        <v>1345.33996582031</v>
      </c>
      <c r="D3043" s="11">
        <v>1344.90002441406</v>
      </c>
    </row>
    <row r="3044" spans="1:4" x14ac:dyDescent="0.25">
      <c r="A3044" s="10">
        <v>40945</v>
      </c>
      <c r="B3044" s="11">
        <v>1344.31994628906</v>
      </c>
      <c r="C3044" s="11">
        <v>1344.35998535156</v>
      </c>
      <c r="D3044" s="11">
        <v>1344.32995605468</v>
      </c>
    </row>
    <row r="3045" spans="1:4" x14ac:dyDescent="0.25">
      <c r="A3045" s="10">
        <v>40946</v>
      </c>
      <c r="B3045" s="11">
        <v>1344.32995605468</v>
      </c>
      <c r="C3045" s="11">
        <v>1349.23999023437</v>
      </c>
      <c r="D3045" s="11">
        <v>1347.05004882812</v>
      </c>
    </row>
    <row r="3046" spans="1:4" x14ac:dyDescent="0.25">
      <c r="A3046" s="10">
        <v>40947</v>
      </c>
      <c r="B3046" s="11">
        <v>1347.0400390625</v>
      </c>
      <c r="C3046" s="11">
        <v>1351</v>
      </c>
      <c r="D3046" s="11">
        <v>1349.9599609375</v>
      </c>
    </row>
    <row r="3047" spans="1:4" x14ac:dyDescent="0.25">
      <c r="A3047" s="10">
        <v>40948</v>
      </c>
      <c r="B3047" s="11">
        <v>1349.96997070312</v>
      </c>
      <c r="C3047" s="11">
        <v>1354.31994628906</v>
      </c>
      <c r="D3047" s="11">
        <v>1351.94995117187</v>
      </c>
    </row>
    <row r="3048" spans="1:4" x14ac:dyDescent="0.25">
      <c r="A3048" s="10">
        <v>40949</v>
      </c>
      <c r="B3048" s="11">
        <v>1351.2099609375</v>
      </c>
      <c r="C3048" s="11">
        <v>1351.2099609375</v>
      </c>
      <c r="D3048" s="11">
        <v>1342.64001464843</v>
      </c>
    </row>
    <row r="3049" spans="1:4" x14ac:dyDescent="0.25">
      <c r="A3049" s="10">
        <v>40952</v>
      </c>
      <c r="B3049" s="11">
        <v>1343.06005859375</v>
      </c>
      <c r="C3049" s="11">
        <v>1353.34997558593</v>
      </c>
      <c r="D3049" s="11">
        <v>1351.77001953125</v>
      </c>
    </row>
    <row r="3050" spans="1:4" x14ac:dyDescent="0.25">
      <c r="A3050" s="10">
        <v>40953</v>
      </c>
      <c r="B3050" s="11">
        <v>1351.30004882812</v>
      </c>
      <c r="C3050" s="11">
        <v>1351.30004882812</v>
      </c>
      <c r="D3050" s="11">
        <v>1350.5</v>
      </c>
    </row>
    <row r="3051" spans="1:4" x14ac:dyDescent="0.25">
      <c r="A3051" s="10">
        <v>40954</v>
      </c>
      <c r="B3051" s="11">
        <v>1350.52001953125</v>
      </c>
      <c r="C3051" s="11">
        <v>1355.86999511718</v>
      </c>
      <c r="D3051" s="11">
        <v>1343.22998046875</v>
      </c>
    </row>
    <row r="3052" spans="1:4" x14ac:dyDescent="0.25">
      <c r="A3052" s="10">
        <v>40955</v>
      </c>
      <c r="B3052" s="11">
        <v>1342.60998535156</v>
      </c>
      <c r="C3052" s="11">
        <v>1359.02001953125</v>
      </c>
      <c r="D3052" s="11">
        <v>1358.0400390625</v>
      </c>
    </row>
    <row r="3053" spans="1:4" x14ac:dyDescent="0.25">
      <c r="A3053" s="10">
        <v>40956</v>
      </c>
      <c r="B3053" s="11">
        <v>1358.06005859375</v>
      </c>
      <c r="C3053" s="11">
        <v>1363.40002441406</v>
      </c>
      <c r="D3053" s="11">
        <v>1361.22998046875</v>
      </c>
    </row>
    <row r="3054" spans="1:4" x14ac:dyDescent="0.25">
      <c r="A3054" s="10">
        <v>40960</v>
      </c>
      <c r="B3054" s="11">
        <v>1361.21997070312</v>
      </c>
      <c r="C3054" s="11">
        <v>1367.76000976562</v>
      </c>
      <c r="D3054" s="11">
        <v>1362.2099609375</v>
      </c>
    </row>
    <row r="3055" spans="1:4" x14ac:dyDescent="0.25">
      <c r="A3055" s="10">
        <v>40961</v>
      </c>
      <c r="B3055" s="11">
        <v>1362.10998535156</v>
      </c>
      <c r="C3055" s="11">
        <v>1362.69995117187</v>
      </c>
      <c r="D3055" s="11">
        <v>1357.66003417968</v>
      </c>
    </row>
    <row r="3056" spans="1:4" x14ac:dyDescent="0.25">
      <c r="A3056" s="10">
        <v>40962</v>
      </c>
      <c r="B3056" s="11">
        <v>1357.53002929687</v>
      </c>
      <c r="C3056" s="11">
        <v>1364.23999023437</v>
      </c>
      <c r="D3056" s="11">
        <v>1363.4599609375</v>
      </c>
    </row>
    <row r="3057" spans="1:4" x14ac:dyDescent="0.25">
      <c r="A3057" s="10">
        <v>40963</v>
      </c>
      <c r="B3057" s="11">
        <v>1363.4599609375</v>
      </c>
      <c r="C3057" s="11">
        <v>1368.92004394531</v>
      </c>
      <c r="D3057" s="11">
        <v>1365.73999023437</v>
      </c>
    </row>
    <row r="3058" spans="1:4" x14ac:dyDescent="0.25">
      <c r="A3058" s="10">
        <v>40966</v>
      </c>
      <c r="B3058" s="11">
        <v>1365.19995117187</v>
      </c>
      <c r="C3058" s="11">
        <v>1371.93994140625</v>
      </c>
      <c r="D3058" s="11">
        <v>1367.58996582031</v>
      </c>
    </row>
    <row r="3059" spans="1:4" x14ac:dyDescent="0.25">
      <c r="A3059" s="10">
        <v>40967</v>
      </c>
      <c r="B3059" s="11">
        <v>1367.56005859375</v>
      </c>
      <c r="C3059" s="11">
        <v>1373.08996582031</v>
      </c>
      <c r="D3059" s="11">
        <v>1372.18005371093</v>
      </c>
    </row>
    <row r="3060" spans="1:4" x14ac:dyDescent="0.25">
      <c r="A3060" s="10">
        <v>40968</v>
      </c>
      <c r="B3060" s="11">
        <v>1372.19995117187</v>
      </c>
      <c r="C3060" s="11">
        <v>1378.0400390625</v>
      </c>
      <c r="D3060" s="11">
        <v>1365.68005371093</v>
      </c>
    </row>
    <row r="3061" spans="1:4" x14ac:dyDescent="0.25">
      <c r="A3061" s="10">
        <v>40969</v>
      </c>
      <c r="B3061" s="11">
        <v>1365.90002441406</v>
      </c>
      <c r="C3061" s="11">
        <v>1376.17004394531</v>
      </c>
      <c r="D3061" s="11">
        <v>1374.08996582031</v>
      </c>
    </row>
    <row r="3062" spans="1:4" x14ac:dyDescent="0.25">
      <c r="A3062" s="10">
        <v>40970</v>
      </c>
      <c r="B3062" s="11">
        <v>1374.08996582031</v>
      </c>
      <c r="C3062" s="11">
        <v>1374.53002929687</v>
      </c>
      <c r="D3062" s="11">
        <v>1369.63000488281</v>
      </c>
    </row>
    <row r="3063" spans="1:4" x14ac:dyDescent="0.25">
      <c r="A3063" s="10">
        <v>40973</v>
      </c>
      <c r="B3063" s="11">
        <v>1369.58996582031</v>
      </c>
      <c r="C3063" s="11">
        <v>1369.58996582031</v>
      </c>
      <c r="D3063" s="11">
        <v>1364.32995605468</v>
      </c>
    </row>
    <row r="3064" spans="1:4" x14ac:dyDescent="0.25">
      <c r="A3064" s="10">
        <v>40974</v>
      </c>
      <c r="B3064" s="11">
        <v>1363.63000488281</v>
      </c>
      <c r="C3064" s="11">
        <v>1363.63000488281</v>
      </c>
      <c r="D3064" s="11">
        <v>1343.35998535156</v>
      </c>
    </row>
    <row r="3065" spans="1:4" x14ac:dyDescent="0.25">
      <c r="A3065" s="10">
        <v>40975</v>
      </c>
      <c r="B3065" s="11">
        <v>1343.39001464843</v>
      </c>
      <c r="C3065" s="11">
        <v>1354.84997558593</v>
      </c>
      <c r="D3065" s="11">
        <v>1352.63000488281</v>
      </c>
    </row>
    <row r="3066" spans="1:4" x14ac:dyDescent="0.25">
      <c r="A3066" s="10">
        <v>40976</v>
      </c>
      <c r="B3066" s="11">
        <v>1352.65002441406</v>
      </c>
      <c r="C3066" s="11">
        <v>1368.71997070312</v>
      </c>
      <c r="D3066" s="11">
        <v>1365.91003417968</v>
      </c>
    </row>
    <row r="3067" spans="1:4" x14ac:dyDescent="0.25">
      <c r="A3067" s="10">
        <v>40977</v>
      </c>
      <c r="B3067" s="11">
        <v>1365.96997070312</v>
      </c>
      <c r="C3067" s="11">
        <v>1374.76000976562</v>
      </c>
      <c r="D3067" s="11">
        <v>1370.86999511718</v>
      </c>
    </row>
    <row r="3068" spans="1:4" x14ac:dyDescent="0.25">
      <c r="A3068" s="10">
        <v>40980</v>
      </c>
      <c r="B3068" s="11">
        <v>1370.78002929687</v>
      </c>
      <c r="C3068" s="11">
        <v>1373.0400390625</v>
      </c>
      <c r="D3068" s="11">
        <v>1371.08996582031</v>
      </c>
    </row>
    <row r="3069" spans="1:4" x14ac:dyDescent="0.25">
      <c r="A3069" s="10">
        <v>40981</v>
      </c>
      <c r="B3069" s="11">
        <v>1371.92004394531</v>
      </c>
      <c r="C3069" s="11">
        <v>1396.13000488281</v>
      </c>
      <c r="D3069" s="11">
        <v>1395.94995117187</v>
      </c>
    </row>
    <row r="3070" spans="1:4" x14ac:dyDescent="0.25">
      <c r="A3070" s="10">
        <v>40982</v>
      </c>
      <c r="B3070" s="11">
        <v>1395.94995117187</v>
      </c>
      <c r="C3070" s="11">
        <v>1399.42004394531</v>
      </c>
      <c r="D3070" s="11">
        <v>1394.28002929687</v>
      </c>
    </row>
    <row r="3071" spans="1:4" x14ac:dyDescent="0.25">
      <c r="A3071" s="10">
        <v>40983</v>
      </c>
      <c r="B3071" s="11">
        <v>1394.17004394531</v>
      </c>
      <c r="C3071" s="11">
        <v>1402.63000488281</v>
      </c>
      <c r="D3071" s="11">
        <v>1402.59997558593</v>
      </c>
    </row>
    <row r="3072" spans="1:4" x14ac:dyDescent="0.25">
      <c r="A3072" s="10">
        <v>40984</v>
      </c>
      <c r="B3072" s="11">
        <v>1402.55004882812</v>
      </c>
      <c r="C3072" s="11">
        <v>1405.88000488281</v>
      </c>
      <c r="D3072" s="11">
        <v>1404.17004394531</v>
      </c>
    </row>
    <row r="3073" spans="1:4" x14ac:dyDescent="0.25">
      <c r="A3073" s="10">
        <v>40987</v>
      </c>
      <c r="B3073" s="11">
        <v>1404.17004394531</v>
      </c>
      <c r="C3073" s="11">
        <v>1414</v>
      </c>
      <c r="D3073" s="11">
        <v>1409.75</v>
      </c>
    </row>
    <row r="3074" spans="1:4" x14ac:dyDescent="0.25">
      <c r="A3074" s="10">
        <v>40988</v>
      </c>
      <c r="B3074" s="11">
        <v>1409.58996582031</v>
      </c>
      <c r="C3074" s="11">
        <v>1409.58996582031</v>
      </c>
      <c r="D3074" s="11">
        <v>1405.52001953125</v>
      </c>
    </row>
    <row r="3075" spans="1:4" x14ac:dyDescent="0.25">
      <c r="A3075" s="10">
        <v>40989</v>
      </c>
      <c r="B3075" s="11">
        <v>1405.52001953125</v>
      </c>
      <c r="C3075" s="11">
        <v>1407.75</v>
      </c>
      <c r="D3075" s="11">
        <v>1402.89001464843</v>
      </c>
    </row>
    <row r="3076" spans="1:4" x14ac:dyDescent="0.25">
      <c r="A3076" s="10">
        <v>40990</v>
      </c>
      <c r="B3076" s="11">
        <v>1402.89001464843</v>
      </c>
      <c r="C3076" s="11">
        <v>1402.89001464843</v>
      </c>
      <c r="D3076" s="11">
        <v>1392.78002929687</v>
      </c>
    </row>
    <row r="3077" spans="1:4" x14ac:dyDescent="0.25">
      <c r="A3077" s="10">
        <v>40991</v>
      </c>
      <c r="B3077" s="11">
        <v>1392.78002929687</v>
      </c>
      <c r="C3077" s="11">
        <v>1399.18005371093</v>
      </c>
      <c r="D3077" s="11">
        <v>1397.10998535156</v>
      </c>
    </row>
    <row r="3078" spans="1:4" x14ac:dyDescent="0.25">
      <c r="A3078" s="10">
        <v>40994</v>
      </c>
      <c r="B3078" s="11">
        <v>1397.10998535156</v>
      </c>
      <c r="C3078" s="11">
        <v>1416.57995605468</v>
      </c>
      <c r="D3078" s="11">
        <v>1416.51000976562</v>
      </c>
    </row>
    <row r="3079" spans="1:4" x14ac:dyDescent="0.25">
      <c r="A3079" s="10">
        <v>40995</v>
      </c>
      <c r="B3079" s="11">
        <v>1416.55004882812</v>
      </c>
      <c r="C3079" s="11">
        <v>1419.15002441406</v>
      </c>
      <c r="D3079" s="11">
        <v>1412.52001953125</v>
      </c>
    </row>
    <row r="3080" spans="1:4" x14ac:dyDescent="0.25">
      <c r="A3080" s="10">
        <v>40996</v>
      </c>
      <c r="B3080" s="11">
        <v>1412.52001953125</v>
      </c>
      <c r="C3080" s="11">
        <v>1413.65002441406</v>
      </c>
      <c r="D3080" s="11">
        <v>1405.5400390625</v>
      </c>
    </row>
    <row r="3081" spans="1:4" x14ac:dyDescent="0.25">
      <c r="A3081" s="10">
        <v>40997</v>
      </c>
      <c r="B3081" s="11">
        <v>1405.39001464843</v>
      </c>
      <c r="C3081" s="11">
        <v>1405.39001464843</v>
      </c>
      <c r="D3081" s="11">
        <v>1403.28002929687</v>
      </c>
    </row>
    <row r="3082" spans="1:4" x14ac:dyDescent="0.25">
      <c r="A3082" s="10">
        <v>40998</v>
      </c>
      <c r="B3082" s="11">
        <v>1403.31005859375</v>
      </c>
      <c r="C3082" s="11">
        <v>1410.89001464843</v>
      </c>
      <c r="D3082" s="11">
        <v>1408.46997070312</v>
      </c>
    </row>
    <row r="3083" spans="1:4" x14ac:dyDescent="0.25">
      <c r="A3083" s="10">
        <v>41001</v>
      </c>
      <c r="B3083" s="11">
        <v>1408.46997070312</v>
      </c>
      <c r="C3083" s="11">
        <v>1422.38000488281</v>
      </c>
      <c r="D3083" s="11">
        <v>1419.0400390625</v>
      </c>
    </row>
    <row r="3084" spans="1:4" x14ac:dyDescent="0.25">
      <c r="A3084" s="10">
        <v>41002</v>
      </c>
      <c r="B3084" s="11">
        <v>1418.97998046875</v>
      </c>
      <c r="C3084" s="11">
        <v>1419</v>
      </c>
      <c r="D3084" s="11">
        <v>1413.38000488281</v>
      </c>
    </row>
    <row r="3085" spans="1:4" x14ac:dyDescent="0.25">
      <c r="A3085" s="10">
        <v>41003</v>
      </c>
      <c r="B3085" s="11">
        <v>1413.08996582031</v>
      </c>
      <c r="C3085" s="11">
        <v>1413.08996582031</v>
      </c>
      <c r="D3085" s="11">
        <v>1398.9599609375</v>
      </c>
    </row>
    <row r="3086" spans="1:4" x14ac:dyDescent="0.25">
      <c r="A3086" s="10">
        <v>41004</v>
      </c>
      <c r="B3086" s="11">
        <v>1398.7900390625</v>
      </c>
      <c r="C3086" s="11">
        <v>1401.59997558593</v>
      </c>
      <c r="D3086" s="11">
        <v>1398.07995605468</v>
      </c>
    </row>
    <row r="3087" spans="1:4" x14ac:dyDescent="0.25">
      <c r="A3087" s="10">
        <v>41008</v>
      </c>
      <c r="B3087" s="11">
        <v>1397.44995117187</v>
      </c>
      <c r="C3087" s="11">
        <v>1397.44995117187</v>
      </c>
      <c r="D3087" s="11">
        <v>1382.19995117187</v>
      </c>
    </row>
    <row r="3088" spans="1:4" x14ac:dyDescent="0.25">
      <c r="A3088" s="10">
        <v>41009</v>
      </c>
      <c r="B3088" s="11">
        <v>1382.18005371093</v>
      </c>
      <c r="C3088" s="11">
        <v>1383.01000976562</v>
      </c>
      <c r="D3088" s="11">
        <v>1358.58996582031</v>
      </c>
    </row>
    <row r="3089" spans="1:4" x14ac:dyDescent="0.25">
      <c r="A3089" s="10">
        <v>41010</v>
      </c>
      <c r="B3089" s="11">
        <v>1358.97998046875</v>
      </c>
      <c r="C3089" s="11">
        <v>1374.7099609375</v>
      </c>
      <c r="D3089" s="11">
        <v>1368.7099609375</v>
      </c>
    </row>
    <row r="3090" spans="1:4" x14ac:dyDescent="0.25">
      <c r="A3090" s="10">
        <v>41011</v>
      </c>
      <c r="B3090" s="11">
        <v>1368.77001953125</v>
      </c>
      <c r="C3090" s="11">
        <v>1388.13000488281</v>
      </c>
      <c r="D3090" s="11">
        <v>1387.56994628906</v>
      </c>
    </row>
    <row r="3091" spans="1:4" x14ac:dyDescent="0.25">
      <c r="A3091" s="10">
        <v>41012</v>
      </c>
      <c r="B3091" s="11">
        <v>1387.60998535156</v>
      </c>
      <c r="C3091" s="11">
        <v>1387.60998535156</v>
      </c>
      <c r="D3091" s="11">
        <v>1370.26000976562</v>
      </c>
    </row>
    <row r="3092" spans="1:4" x14ac:dyDescent="0.25">
      <c r="A3092" s="10">
        <v>41015</v>
      </c>
      <c r="B3092" s="11">
        <v>1370.27001953125</v>
      </c>
      <c r="C3092" s="11">
        <v>1379.66003417968</v>
      </c>
      <c r="D3092" s="11">
        <v>1369.56994628906</v>
      </c>
    </row>
    <row r="3093" spans="1:4" x14ac:dyDescent="0.25">
      <c r="A3093" s="10">
        <v>41016</v>
      </c>
      <c r="B3093" s="11">
        <v>1369.56994628906</v>
      </c>
      <c r="C3093" s="11">
        <v>1392.76000976562</v>
      </c>
      <c r="D3093" s="11">
        <v>1390.78002929687</v>
      </c>
    </row>
    <row r="3094" spans="1:4" x14ac:dyDescent="0.25">
      <c r="A3094" s="10">
        <v>41017</v>
      </c>
      <c r="B3094" s="11">
        <v>1390.78002929687</v>
      </c>
      <c r="C3094" s="11">
        <v>1390.78002929687</v>
      </c>
      <c r="D3094" s="11">
        <v>1385.14001464843</v>
      </c>
    </row>
    <row r="3095" spans="1:4" x14ac:dyDescent="0.25">
      <c r="A3095" s="10">
        <v>41018</v>
      </c>
      <c r="B3095" s="11">
        <v>1385.07995605468</v>
      </c>
      <c r="C3095" s="11">
        <v>1390.4599609375</v>
      </c>
      <c r="D3095" s="11">
        <v>1376.92004394531</v>
      </c>
    </row>
    <row r="3096" spans="1:4" x14ac:dyDescent="0.25">
      <c r="A3096" s="10">
        <v>41019</v>
      </c>
      <c r="B3096" s="11">
        <v>1376.9599609375</v>
      </c>
      <c r="C3096" s="11">
        <v>1387.40002441406</v>
      </c>
      <c r="D3096" s="11">
        <v>1378.53002929687</v>
      </c>
    </row>
    <row r="3097" spans="1:4" x14ac:dyDescent="0.25">
      <c r="A3097" s="10">
        <v>41022</v>
      </c>
      <c r="B3097" s="11">
        <v>1378.53002929687</v>
      </c>
      <c r="C3097" s="11">
        <v>1378.53002929687</v>
      </c>
      <c r="D3097" s="11">
        <v>1366.93994140625</v>
      </c>
    </row>
    <row r="3098" spans="1:4" x14ac:dyDescent="0.25">
      <c r="A3098" s="10">
        <v>41023</v>
      </c>
      <c r="B3098" s="11">
        <v>1366.96997070312</v>
      </c>
      <c r="C3098" s="11">
        <v>1375.56994628906</v>
      </c>
      <c r="D3098" s="11">
        <v>1371.96997070312</v>
      </c>
    </row>
    <row r="3099" spans="1:4" x14ac:dyDescent="0.25">
      <c r="A3099" s="10">
        <v>41024</v>
      </c>
      <c r="B3099" s="11">
        <v>1372.10998535156</v>
      </c>
      <c r="C3099" s="11">
        <v>1391.36999511718</v>
      </c>
      <c r="D3099" s="11">
        <v>1390.68994140625</v>
      </c>
    </row>
    <row r="3100" spans="1:4" x14ac:dyDescent="0.25">
      <c r="A3100" s="10">
        <v>41025</v>
      </c>
      <c r="B3100" s="11">
        <v>1390.64001464843</v>
      </c>
      <c r="C3100" s="11">
        <v>1402.08996582031</v>
      </c>
      <c r="D3100" s="11">
        <v>1399.97998046875</v>
      </c>
    </row>
    <row r="3101" spans="1:4" x14ac:dyDescent="0.25">
      <c r="A3101" s="10">
        <v>41026</v>
      </c>
      <c r="B3101" s="11">
        <v>1400.18994140625</v>
      </c>
      <c r="C3101" s="11">
        <v>1406.64001464843</v>
      </c>
      <c r="D3101" s="11">
        <v>1403.35998535156</v>
      </c>
    </row>
    <row r="3102" spans="1:4" x14ac:dyDescent="0.25">
      <c r="A3102" s="10">
        <v>41029</v>
      </c>
      <c r="B3102" s="11">
        <v>1403.26000976562</v>
      </c>
      <c r="C3102" s="11">
        <v>1403.26000976562</v>
      </c>
      <c r="D3102" s="11">
        <v>1397.91003417968</v>
      </c>
    </row>
    <row r="3103" spans="1:4" x14ac:dyDescent="0.25">
      <c r="A3103" s="10">
        <v>41030</v>
      </c>
      <c r="B3103" s="11">
        <v>1397.85998535156</v>
      </c>
      <c r="C3103" s="11">
        <v>1415.31994628906</v>
      </c>
      <c r="D3103" s="11">
        <v>1405.81994628906</v>
      </c>
    </row>
    <row r="3104" spans="1:4" x14ac:dyDescent="0.25">
      <c r="A3104" s="10">
        <v>41031</v>
      </c>
      <c r="B3104" s="11">
        <v>1405.5</v>
      </c>
      <c r="C3104" s="11">
        <v>1405.5</v>
      </c>
      <c r="D3104" s="11">
        <v>1402.31005859375</v>
      </c>
    </row>
    <row r="3105" spans="1:4" x14ac:dyDescent="0.25">
      <c r="A3105" s="10">
        <v>41032</v>
      </c>
      <c r="B3105" s="11">
        <v>1402.31994628906</v>
      </c>
      <c r="C3105" s="11">
        <v>1403.06994628906</v>
      </c>
      <c r="D3105" s="11">
        <v>1391.56994628906</v>
      </c>
    </row>
    <row r="3106" spans="1:4" x14ac:dyDescent="0.25">
      <c r="A3106" s="10">
        <v>41033</v>
      </c>
      <c r="B3106" s="11">
        <v>1391.51000976562</v>
      </c>
      <c r="C3106" s="11">
        <v>1391.51000976562</v>
      </c>
      <c r="D3106" s="11">
        <v>1369.09997558593</v>
      </c>
    </row>
    <row r="3107" spans="1:4" x14ac:dyDescent="0.25">
      <c r="A3107" s="10">
        <v>41036</v>
      </c>
      <c r="B3107" s="11">
        <v>1368.7900390625</v>
      </c>
      <c r="C3107" s="11">
        <v>1373.91003417968</v>
      </c>
      <c r="D3107" s="11">
        <v>1369.57995605468</v>
      </c>
    </row>
    <row r="3108" spans="1:4" x14ac:dyDescent="0.25">
      <c r="A3108" s="10">
        <v>41037</v>
      </c>
      <c r="B3108" s="11">
        <v>1369.16003417968</v>
      </c>
      <c r="C3108" s="11">
        <v>1369.16003417968</v>
      </c>
      <c r="D3108" s="11">
        <v>1363.71997070312</v>
      </c>
    </row>
    <row r="3109" spans="1:4" x14ac:dyDescent="0.25">
      <c r="A3109" s="10">
        <v>41038</v>
      </c>
      <c r="B3109" s="11">
        <v>1363.19995117187</v>
      </c>
      <c r="C3109" s="11">
        <v>1363.72998046875</v>
      </c>
      <c r="D3109" s="11">
        <v>1354.57995605468</v>
      </c>
    </row>
    <row r="3110" spans="1:4" x14ac:dyDescent="0.25">
      <c r="A3110" s="10">
        <v>41039</v>
      </c>
      <c r="B3110" s="11">
        <v>1354.57995605468</v>
      </c>
      <c r="C3110" s="11">
        <v>1365.88000488281</v>
      </c>
      <c r="D3110" s="11">
        <v>1357.98999023437</v>
      </c>
    </row>
    <row r="3111" spans="1:4" x14ac:dyDescent="0.25">
      <c r="A3111" s="10">
        <v>41040</v>
      </c>
      <c r="B3111" s="11">
        <v>1358.10998535156</v>
      </c>
      <c r="C3111" s="11">
        <v>1365.66003417968</v>
      </c>
      <c r="D3111" s="11">
        <v>1353.39001464843</v>
      </c>
    </row>
    <row r="3112" spans="1:4" x14ac:dyDescent="0.25">
      <c r="A3112" s="10">
        <v>41043</v>
      </c>
      <c r="B3112" s="11">
        <v>1351.93005371093</v>
      </c>
      <c r="C3112" s="11">
        <v>1351.93005371093</v>
      </c>
      <c r="D3112" s="11">
        <v>1338.34997558593</v>
      </c>
    </row>
    <row r="3113" spans="1:4" x14ac:dyDescent="0.25">
      <c r="A3113" s="10">
        <v>41044</v>
      </c>
      <c r="B3113" s="11">
        <v>1338.35998535156</v>
      </c>
      <c r="C3113" s="11">
        <v>1344.93994140625</v>
      </c>
      <c r="D3113" s="11">
        <v>1330.66003417968</v>
      </c>
    </row>
    <row r="3114" spans="1:4" x14ac:dyDescent="0.25">
      <c r="A3114" s="10">
        <v>41045</v>
      </c>
      <c r="B3114" s="11">
        <v>1330.78002929687</v>
      </c>
      <c r="C3114" s="11">
        <v>1341.78002929687</v>
      </c>
      <c r="D3114" s="11">
        <v>1324.80004882812</v>
      </c>
    </row>
    <row r="3115" spans="1:4" x14ac:dyDescent="0.25">
      <c r="A3115" s="10">
        <v>41046</v>
      </c>
      <c r="B3115" s="11">
        <v>1324.81994628906</v>
      </c>
      <c r="C3115" s="11">
        <v>1326.35998535156</v>
      </c>
      <c r="D3115" s="11">
        <v>1304.85998535156</v>
      </c>
    </row>
    <row r="3116" spans="1:4" x14ac:dyDescent="0.25">
      <c r="A3116" s="10">
        <v>41047</v>
      </c>
      <c r="B3116" s="11">
        <v>1305.05004882812</v>
      </c>
      <c r="C3116" s="11">
        <v>1312.23999023437</v>
      </c>
      <c r="D3116" s="11">
        <v>1295.21997070312</v>
      </c>
    </row>
    <row r="3117" spans="1:4" x14ac:dyDescent="0.25">
      <c r="A3117" s="10">
        <v>41050</v>
      </c>
      <c r="B3117" s="11">
        <v>1295.72998046875</v>
      </c>
      <c r="C3117" s="11">
        <v>1316.39001464843</v>
      </c>
      <c r="D3117" s="11">
        <v>1315.98999023437</v>
      </c>
    </row>
    <row r="3118" spans="1:4" x14ac:dyDescent="0.25">
      <c r="A3118" s="10">
        <v>41051</v>
      </c>
      <c r="B3118" s="11">
        <v>1316.08996582031</v>
      </c>
      <c r="C3118" s="11">
        <v>1328.48999023437</v>
      </c>
      <c r="D3118" s="11">
        <v>1316.63000488281</v>
      </c>
    </row>
    <row r="3119" spans="1:4" x14ac:dyDescent="0.25">
      <c r="A3119" s="10">
        <v>41052</v>
      </c>
      <c r="B3119" s="11">
        <v>1316.02001953125</v>
      </c>
      <c r="C3119" s="11">
        <v>1320.7099609375</v>
      </c>
      <c r="D3119" s="11">
        <v>1318.85998535156</v>
      </c>
    </row>
    <row r="3120" spans="1:4" x14ac:dyDescent="0.25">
      <c r="A3120" s="10">
        <v>41053</v>
      </c>
      <c r="B3120" s="11">
        <v>1318.71997070312</v>
      </c>
      <c r="C3120" s="11">
        <v>1324.14001464843</v>
      </c>
      <c r="D3120" s="11">
        <v>1320.68005371093</v>
      </c>
    </row>
    <row r="3121" spans="1:4" x14ac:dyDescent="0.25">
      <c r="A3121" s="10">
        <v>41054</v>
      </c>
      <c r="B3121" s="11">
        <v>1320.81005859375</v>
      </c>
      <c r="C3121" s="11">
        <v>1324.19995117187</v>
      </c>
      <c r="D3121" s="11">
        <v>1317.81994628906</v>
      </c>
    </row>
    <row r="3122" spans="1:4" x14ac:dyDescent="0.25">
      <c r="A3122" s="10">
        <v>41058</v>
      </c>
      <c r="B3122" s="11">
        <v>1318.90002441406</v>
      </c>
      <c r="C3122" s="11">
        <v>1334.93005371093</v>
      </c>
      <c r="D3122" s="11">
        <v>1332.42004394531</v>
      </c>
    </row>
    <row r="3123" spans="1:4" x14ac:dyDescent="0.25">
      <c r="A3123" s="10">
        <v>41059</v>
      </c>
      <c r="B3123" s="11">
        <v>1331.25</v>
      </c>
      <c r="C3123" s="11">
        <v>1331.25</v>
      </c>
      <c r="D3123" s="11">
        <v>1313.31994628906</v>
      </c>
    </row>
    <row r="3124" spans="1:4" x14ac:dyDescent="0.25">
      <c r="A3124" s="10">
        <v>41060</v>
      </c>
      <c r="B3124" s="11">
        <v>1313.08996582031</v>
      </c>
      <c r="C3124" s="11">
        <v>1319.73999023437</v>
      </c>
      <c r="D3124" s="11">
        <v>1310.32995605468</v>
      </c>
    </row>
    <row r="3125" spans="1:4" x14ac:dyDescent="0.25">
      <c r="A3125" s="10">
        <v>41061</v>
      </c>
      <c r="B3125" s="11">
        <v>1309.86999511718</v>
      </c>
      <c r="C3125" s="11">
        <v>1309.86999511718</v>
      </c>
      <c r="D3125" s="11">
        <v>1278.0400390625</v>
      </c>
    </row>
    <row r="3126" spans="1:4" x14ac:dyDescent="0.25">
      <c r="A3126" s="10">
        <v>41064</v>
      </c>
      <c r="B3126" s="11">
        <v>1278.2900390625</v>
      </c>
      <c r="C3126" s="11">
        <v>1282.55004882812</v>
      </c>
      <c r="D3126" s="11">
        <v>1278.18005371093</v>
      </c>
    </row>
    <row r="3127" spans="1:4" x14ac:dyDescent="0.25">
      <c r="A3127" s="10">
        <v>41065</v>
      </c>
      <c r="B3127" s="11">
        <v>1277.81994628906</v>
      </c>
      <c r="C3127" s="11">
        <v>1287.61999511718</v>
      </c>
      <c r="D3127" s="11">
        <v>1285.5</v>
      </c>
    </row>
    <row r="3128" spans="1:4" x14ac:dyDescent="0.25">
      <c r="A3128" s="10">
        <v>41066</v>
      </c>
      <c r="B3128" s="11">
        <v>1285.60998535156</v>
      </c>
      <c r="C3128" s="11">
        <v>1315.13000488281</v>
      </c>
      <c r="D3128" s="11">
        <v>1315.13000488281</v>
      </c>
    </row>
    <row r="3129" spans="1:4" x14ac:dyDescent="0.25">
      <c r="A3129" s="10">
        <v>41067</v>
      </c>
      <c r="B3129" s="11">
        <v>1316.15002441406</v>
      </c>
      <c r="C3129" s="11">
        <v>1329.05004882812</v>
      </c>
      <c r="D3129" s="11">
        <v>1314.98999023437</v>
      </c>
    </row>
    <row r="3130" spans="1:4" x14ac:dyDescent="0.25">
      <c r="A3130" s="10">
        <v>41068</v>
      </c>
      <c r="B3130" s="11">
        <v>1314.98999023437</v>
      </c>
      <c r="C3130" s="11">
        <v>1325.81005859375</v>
      </c>
      <c r="D3130" s="11">
        <v>1325.66003417968</v>
      </c>
    </row>
    <row r="3131" spans="1:4" x14ac:dyDescent="0.25">
      <c r="A3131" s="10">
        <v>41071</v>
      </c>
      <c r="B3131" s="11">
        <v>1325.71997070312</v>
      </c>
      <c r="C3131" s="11">
        <v>1335.52001953125</v>
      </c>
      <c r="D3131" s="11">
        <v>1308.93005371093</v>
      </c>
    </row>
    <row r="3132" spans="1:4" x14ac:dyDescent="0.25">
      <c r="A3132" s="10">
        <v>41072</v>
      </c>
      <c r="B3132" s="11">
        <v>1309.40002441406</v>
      </c>
      <c r="C3132" s="11">
        <v>1324.31005859375</v>
      </c>
      <c r="D3132" s="11">
        <v>1324.18005371093</v>
      </c>
    </row>
    <row r="3133" spans="1:4" x14ac:dyDescent="0.25">
      <c r="A3133" s="10">
        <v>41073</v>
      </c>
      <c r="B3133" s="11">
        <v>1324.02001953125</v>
      </c>
      <c r="C3133" s="11">
        <v>1327.28002929687</v>
      </c>
      <c r="D3133" s="11">
        <v>1314.88000488281</v>
      </c>
    </row>
    <row r="3134" spans="1:4" x14ac:dyDescent="0.25">
      <c r="A3134" s="10">
        <v>41074</v>
      </c>
      <c r="B3134" s="11">
        <v>1314.88000488281</v>
      </c>
      <c r="C3134" s="11">
        <v>1333.68005371093</v>
      </c>
      <c r="D3134" s="11">
        <v>1329.09997558593</v>
      </c>
    </row>
    <row r="3135" spans="1:4" x14ac:dyDescent="0.25">
      <c r="A3135" s="10">
        <v>41075</v>
      </c>
      <c r="B3135" s="11">
        <v>1329.18994140625</v>
      </c>
      <c r="C3135" s="11">
        <v>1343.31994628906</v>
      </c>
      <c r="D3135" s="11">
        <v>1342.83996582031</v>
      </c>
    </row>
    <row r="3136" spans="1:4" x14ac:dyDescent="0.25">
      <c r="A3136" s="10">
        <v>41078</v>
      </c>
      <c r="B3136" s="11">
        <v>1342.42004394531</v>
      </c>
      <c r="C3136" s="11">
        <v>1348.21997070312</v>
      </c>
      <c r="D3136" s="11">
        <v>1344.78002929687</v>
      </c>
    </row>
    <row r="3137" spans="1:4" x14ac:dyDescent="0.25">
      <c r="A3137" s="10">
        <v>41079</v>
      </c>
      <c r="B3137" s="11">
        <v>1344.82995605468</v>
      </c>
      <c r="C3137" s="11">
        <v>1363.4599609375</v>
      </c>
      <c r="D3137" s="11">
        <v>1357.97998046875</v>
      </c>
    </row>
    <row r="3138" spans="1:4" x14ac:dyDescent="0.25">
      <c r="A3138" s="10">
        <v>41080</v>
      </c>
      <c r="B3138" s="11">
        <v>1358.0400390625</v>
      </c>
      <c r="C3138" s="11">
        <v>1361.56994628906</v>
      </c>
      <c r="D3138" s="11">
        <v>1355.68994140625</v>
      </c>
    </row>
    <row r="3139" spans="1:4" x14ac:dyDescent="0.25">
      <c r="A3139" s="10">
        <v>41081</v>
      </c>
      <c r="B3139" s="11">
        <v>1355.43005371093</v>
      </c>
      <c r="C3139" s="11">
        <v>1358.27001953125</v>
      </c>
      <c r="D3139" s="11">
        <v>1325.51000976562</v>
      </c>
    </row>
    <row r="3140" spans="1:4" x14ac:dyDescent="0.25">
      <c r="A3140" s="10">
        <v>41082</v>
      </c>
      <c r="B3140" s="11">
        <v>1325.92004394531</v>
      </c>
      <c r="C3140" s="11">
        <v>1337.81994628906</v>
      </c>
      <c r="D3140" s="11">
        <v>1335.02001953125</v>
      </c>
    </row>
    <row r="3141" spans="1:4" x14ac:dyDescent="0.25">
      <c r="A3141" s="10">
        <v>41085</v>
      </c>
      <c r="B3141" s="11">
        <v>1334.90002441406</v>
      </c>
      <c r="C3141" s="11">
        <v>1334.90002441406</v>
      </c>
      <c r="D3141" s="11">
        <v>1313.71997070312</v>
      </c>
    </row>
    <row r="3142" spans="1:4" x14ac:dyDescent="0.25">
      <c r="A3142" s="10">
        <v>41086</v>
      </c>
      <c r="B3142" s="11">
        <v>1314.08996582031</v>
      </c>
      <c r="C3142" s="11">
        <v>1324.23999023437</v>
      </c>
      <c r="D3142" s="11">
        <v>1319.98999023437</v>
      </c>
    </row>
    <row r="3143" spans="1:4" x14ac:dyDescent="0.25">
      <c r="A3143" s="10">
        <v>41087</v>
      </c>
      <c r="B3143" s="11">
        <v>1320.7099609375</v>
      </c>
      <c r="C3143" s="11">
        <v>1334.40002441406</v>
      </c>
      <c r="D3143" s="11">
        <v>1331.84997558593</v>
      </c>
    </row>
    <row r="3144" spans="1:4" x14ac:dyDescent="0.25">
      <c r="A3144" s="10">
        <v>41088</v>
      </c>
      <c r="B3144" s="11">
        <v>1331.52001953125</v>
      </c>
      <c r="C3144" s="11">
        <v>1331.52001953125</v>
      </c>
      <c r="D3144" s="11">
        <v>1329.0400390625</v>
      </c>
    </row>
    <row r="3145" spans="1:4" x14ac:dyDescent="0.25">
      <c r="A3145" s="10">
        <v>41089</v>
      </c>
      <c r="B3145" s="11">
        <v>1330.11999511718</v>
      </c>
      <c r="C3145" s="11">
        <v>1362.17004394531</v>
      </c>
      <c r="D3145" s="11">
        <v>1362.16003417968</v>
      </c>
    </row>
    <row r="3146" spans="1:4" x14ac:dyDescent="0.25">
      <c r="A3146" s="10">
        <v>41092</v>
      </c>
      <c r="B3146" s="11">
        <v>1362.32995605468</v>
      </c>
      <c r="C3146" s="11">
        <v>1366.34997558593</v>
      </c>
      <c r="D3146" s="11">
        <v>1365.51000976562</v>
      </c>
    </row>
    <row r="3147" spans="1:4" x14ac:dyDescent="0.25">
      <c r="A3147" s="10">
        <v>41093</v>
      </c>
      <c r="B3147" s="11">
        <v>1365.75</v>
      </c>
      <c r="C3147" s="11">
        <v>1374.81005859375</v>
      </c>
      <c r="D3147" s="11">
        <v>1374.02001953125</v>
      </c>
    </row>
    <row r="3148" spans="1:4" x14ac:dyDescent="0.25">
      <c r="A3148" s="10">
        <v>41095</v>
      </c>
      <c r="B3148" s="11">
        <v>1373.71997070312</v>
      </c>
      <c r="C3148" s="11">
        <v>1373.84997558593</v>
      </c>
      <c r="D3148" s="11">
        <v>1367.57995605468</v>
      </c>
    </row>
    <row r="3149" spans="1:4" x14ac:dyDescent="0.25">
      <c r="A3149" s="10">
        <v>41096</v>
      </c>
      <c r="B3149" s="11">
        <v>1367.08996582031</v>
      </c>
      <c r="C3149" s="11">
        <v>1367.08996582031</v>
      </c>
      <c r="D3149" s="11">
        <v>1354.68005371093</v>
      </c>
    </row>
    <row r="3150" spans="1:4" x14ac:dyDescent="0.25">
      <c r="A3150" s="10">
        <v>41099</v>
      </c>
      <c r="B3150" s="11">
        <v>1354.66003417968</v>
      </c>
      <c r="C3150" s="11">
        <v>1354.86999511718</v>
      </c>
      <c r="D3150" s="11">
        <v>1352.4599609375</v>
      </c>
    </row>
    <row r="3151" spans="1:4" x14ac:dyDescent="0.25">
      <c r="A3151" s="10">
        <v>41100</v>
      </c>
      <c r="B3151" s="11">
        <v>1352.9599609375</v>
      </c>
      <c r="C3151" s="11">
        <v>1361.5400390625</v>
      </c>
      <c r="D3151" s="11">
        <v>1341.46997070312</v>
      </c>
    </row>
    <row r="3152" spans="1:4" x14ac:dyDescent="0.25">
      <c r="A3152" s="10">
        <v>41101</v>
      </c>
      <c r="B3152" s="11">
        <v>1341.40002441406</v>
      </c>
      <c r="C3152" s="11">
        <v>1345</v>
      </c>
      <c r="D3152" s="11">
        <v>1341.44995117187</v>
      </c>
    </row>
    <row r="3153" spans="1:4" x14ac:dyDescent="0.25">
      <c r="A3153" s="10">
        <v>41102</v>
      </c>
      <c r="B3153" s="11">
        <v>1341.2900390625</v>
      </c>
      <c r="C3153" s="11">
        <v>1341.2900390625</v>
      </c>
      <c r="D3153" s="11">
        <v>1334.76000976562</v>
      </c>
    </row>
    <row r="3154" spans="1:4" x14ac:dyDescent="0.25">
      <c r="A3154" s="10">
        <v>41103</v>
      </c>
      <c r="B3154" s="11">
        <v>1334.81005859375</v>
      </c>
      <c r="C3154" s="11">
        <v>1357.69995117187</v>
      </c>
      <c r="D3154" s="11">
        <v>1356.78002929687</v>
      </c>
    </row>
    <row r="3155" spans="1:4" x14ac:dyDescent="0.25">
      <c r="A3155" s="10">
        <v>41106</v>
      </c>
      <c r="B3155" s="11">
        <v>1356.5</v>
      </c>
      <c r="C3155" s="11">
        <v>1357.26000976562</v>
      </c>
      <c r="D3155" s="11">
        <v>1353.64001464843</v>
      </c>
    </row>
    <row r="3156" spans="1:4" x14ac:dyDescent="0.25">
      <c r="A3156" s="10">
        <v>41107</v>
      </c>
      <c r="B3156" s="11">
        <v>1353.68005371093</v>
      </c>
      <c r="C3156" s="11">
        <v>1365.35998535156</v>
      </c>
      <c r="D3156" s="11">
        <v>1363.67004394531</v>
      </c>
    </row>
    <row r="3157" spans="1:4" x14ac:dyDescent="0.25">
      <c r="A3157" s="10">
        <v>41108</v>
      </c>
      <c r="B3157" s="11">
        <v>1363.57995605468</v>
      </c>
      <c r="C3157" s="11">
        <v>1375.26000976562</v>
      </c>
      <c r="D3157" s="11">
        <v>1372.78002929687</v>
      </c>
    </row>
    <row r="3158" spans="1:4" x14ac:dyDescent="0.25">
      <c r="A3158" s="10">
        <v>41109</v>
      </c>
      <c r="B3158" s="11">
        <v>1373.01000976562</v>
      </c>
      <c r="C3158" s="11">
        <v>1380.39001464843</v>
      </c>
      <c r="D3158" s="11">
        <v>1376.51000976562</v>
      </c>
    </row>
    <row r="3159" spans="1:4" x14ac:dyDescent="0.25">
      <c r="A3159" s="10">
        <v>41110</v>
      </c>
      <c r="B3159" s="11">
        <v>1376.51000976562</v>
      </c>
      <c r="C3159" s="11">
        <v>1376.51000976562</v>
      </c>
      <c r="D3159" s="11">
        <v>1362.66003417968</v>
      </c>
    </row>
    <row r="3160" spans="1:4" x14ac:dyDescent="0.25">
      <c r="A3160" s="10">
        <v>41113</v>
      </c>
      <c r="B3160" s="11">
        <v>1362.33996582031</v>
      </c>
      <c r="C3160" s="11">
        <v>1362.33996582031</v>
      </c>
      <c r="D3160" s="11">
        <v>1350.52001953125</v>
      </c>
    </row>
    <row r="3161" spans="1:4" x14ac:dyDescent="0.25">
      <c r="A3161" s="10">
        <v>41114</v>
      </c>
      <c r="B3161" s="11">
        <v>1350.52001953125</v>
      </c>
      <c r="C3161" s="11">
        <v>1351.53002929687</v>
      </c>
      <c r="D3161" s="11">
        <v>1338.31005859375</v>
      </c>
    </row>
    <row r="3162" spans="1:4" x14ac:dyDescent="0.25">
      <c r="A3162" s="10">
        <v>41115</v>
      </c>
      <c r="B3162" s="11">
        <v>1338.34997558593</v>
      </c>
      <c r="C3162" s="11">
        <v>1343.97998046875</v>
      </c>
      <c r="D3162" s="11">
        <v>1337.89001464843</v>
      </c>
    </row>
    <row r="3163" spans="1:4" x14ac:dyDescent="0.25">
      <c r="A3163" s="10">
        <v>41116</v>
      </c>
      <c r="B3163" s="11">
        <v>1338.17004394531</v>
      </c>
      <c r="C3163" s="11">
        <v>1363.13000488281</v>
      </c>
      <c r="D3163" s="11">
        <v>1360.02001953125</v>
      </c>
    </row>
    <row r="3164" spans="1:4" x14ac:dyDescent="0.25">
      <c r="A3164" s="10">
        <v>41117</v>
      </c>
      <c r="B3164" s="11">
        <v>1360.05004882812</v>
      </c>
      <c r="C3164" s="11">
        <v>1389.18994140625</v>
      </c>
      <c r="D3164" s="11">
        <v>1385.96997070312</v>
      </c>
    </row>
    <row r="3165" spans="1:4" x14ac:dyDescent="0.25">
      <c r="A3165" s="10">
        <v>41120</v>
      </c>
      <c r="B3165" s="11">
        <v>1385.93994140625</v>
      </c>
      <c r="C3165" s="11">
        <v>1391.73999023437</v>
      </c>
      <c r="D3165" s="11">
        <v>1385.30004882812</v>
      </c>
    </row>
    <row r="3166" spans="1:4" x14ac:dyDescent="0.25">
      <c r="A3166" s="10">
        <v>41121</v>
      </c>
      <c r="B3166" s="11">
        <v>1385.27001953125</v>
      </c>
      <c r="C3166" s="11">
        <v>1387.16003417968</v>
      </c>
      <c r="D3166" s="11">
        <v>1379.31994628906</v>
      </c>
    </row>
    <row r="3167" spans="1:4" x14ac:dyDescent="0.25">
      <c r="A3167" s="10">
        <v>41122</v>
      </c>
      <c r="B3167" s="11">
        <v>1379.31994628906</v>
      </c>
      <c r="C3167" s="11">
        <v>1385.03002929687</v>
      </c>
      <c r="D3167" s="11">
        <v>1375.31994628906</v>
      </c>
    </row>
    <row r="3168" spans="1:4" x14ac:dyDescent="0.25">
      <c r="A3168" s="10">
        <v>41123</v>
      </c>
      <c r="B3168" s="11">
        <v>1375.13000488281</v>
      </c>
      <c r="C3168" s="11">
        <v>1375.13000488281</v>
      </c>
      <c r="D3168" s="11">
        <v>1365</v>
      </c>
    </row>
    <row r="3169" spans="1:4" x14ac:dyDescent="0.25">
      <c r="A3169" s="10">
        <v>41124</v>
      </c>
      <c r="B3169" s="11">
        <v>1365.44995117187</v>
      </c>
      <c r="C3169" s="11">
        <v>1394.16003417968</v>
      </c>
      <c r="D3169" s="11">
        <v>1390.98999023437</v>
      </c>
    </row>
    <row r="3170" spans="1:4" x14ac:dyDescent="0.25">
      <c r="A3170" s="10">
        <v>41127</v>
      </c>
      <c r="B3170" s="11">
        <v>1391.0400390625</v>
      </c>
      <c r="C3170" s="11">
        <v>1399.63000488281</v>
      </c>
      <c r="D3170" s="11">
        <v>1394.22998046875</v>
      </c>
    </row>
    <row r="3171" spans="1:4" x14ac:dyDescent="0.25">
      <c r="A3171" s="10">
        <v>41128</v>
      </c>
      <c r="B3171" s="11">
        <v>1394.4599609375</v>
      </c>
      <c r="C3171" s="11">
        <v>1407.14001464843</v>
      </c>
      <c r="D3171" s="11">
        <v>1401.34997558593</v>
      </c>
    </row>
    <row r="3172" spans="1:4" x14ac:dyDescent="0.25">
      <c r="A3172" s="10">
        <v>41129</v>
      </c>
      <c r="B3172" s="11">
        <v>1401.22998046875</v>
      </c>
      <c r="C3172" s="11">
        <v>1404.14001464843</v>
      </c>
      <c r="D3172" s="11">
        <v>1402.21997070312</v>
      </c>
    </row>
    <row r="3173" spans="1:4" x14ac:dyDescent="0.25">
      <c r="A3173" s="10">
        <v>41130</v>
      </c>
      <c r="B3173" s="11">
        <v>1402.26000976562</v>
      </c>
      <c r="C3173" s="11">
        <v>1405.94995117187</v>
      </c>
      <c r="D3173" s="11">
        <v>1402.80004882812</v>
      </c>
    </row>
    <row r="3174" spans="1:4" x14ac:dyDescent="0.25">
      <c r="A3174" s="10">
        <v>41131</v>
      </c>
      <c r="B3174" s="11">
        <v>1402.57995605468</v>
      </c>
      <c r="C3174" s="11">
        <v>1405.97998046875</v>
      </c>
      <c r="D3174" s="11">
        <v>1405.86999511718</v>
      </c>
    </row>
    <row r="3175" spans="1:4" x14ac:dyDescent="0.25">
      <c r="A3175" s="10">
        <v>41134</v>
      </c>
      <c r="B3175" s="11">
        <v>1405.86999511718</v>
      </c>
      <c r="C3175" s="11">
        <v>1405.86999511718</v>
      </c>
      <c r="D3175" s="11">
        <v>1404.10998535156</v>
      </c>
    </row>
    <row r="3176" spans="1:4" x14ac:dyDescent="0.25">
      <c r="A3176" s="10">
        <v>41135</v>
      </c>
      <c r="B3176" s="11">
        <v>1404.35998535156</v>
      </c>
      <c r="C3176" s="11">
        <v>1410.03002929687</v>
      </c>
      <c r="D3176" s="11">
        <v>1403.93005371093</v>
      </c>
    </row>
    <row r="3177" spans="1:4" x14ac:dyDescent="0.25">
      <c r="A3177" s="10">
        <v>41136</v>
      </c>
      <c r="B3177" s="11">
        <v>1403.89001464843</v>
      </c>
      <c r="C3177" s="11">
        <v>1407.72998046875</v>
      </c>
      <c r="D3177" s="11">
        <v>1405.53002929687</v>
      </c>
    </row>
    <row r="3178" spans="1:4" x14ac:dyDescent="0.25">
      <c r="A3178" s="10">
        <v>41137</v>
      </c>
      <c r="B3178" s="11">
        <v>1405.56994628906</v>
      </c>
      <c r="C3178" s="11">
        <v>1417.43994140625</v>
      </c>
      <c r="D3178" s="11">
        <v>1415.51000976562</v>
      </c>
    </row>
    <row r="3179" spans="1:4" x14ac:dyDescent="0.25">
      <c r="A3179" s="10">
        <v>41138</v>
      </c>
      <c r="B3179" s="11">
        <v>1415.83996582031</v>
      </c>
      <c r="C3179" s="11">
        <v>1418.7099609375</v>
      </c>
      <c r="D3179" s="11">
        <v>1418.16003417968</v>
      </c>
    </row>
    <row r="3180" spans="1:4" x14ac:dyDescent="0.25">
      <c r="A3180" s="10">
        <v>41141</v>
      </c>
      <c r="B3180" s="11">
        <v>1417.84997558593</v>
      </c>
      <c r="C3180" s="11">
        <v>1418.13000488281</v>
      </c>
      <c r="D3180" s="11">
        <v>1418.13000488281</v>
      </c>
    </row>
    <row r="3181" spans="1:4" x14ac:dyDescent="0.25">
      <c r="A3181" s="10">
        <v>41142</v>
      </c>
      <c r="B3181" s="11">
        <v>1418.13000488281</v>
      </c>
      <c r="C3181" s="11">
        <v>1426.68005371093</v>
      </c>
      <c r="D3181" s="11">
        <v>1413.17004394531</v>
      </c>
    </row>
    <row r="3182" spans="1:4" x14ac:dyDescent="0.25">
      <c r="A3182" s="10">
        <v>41143</v>
      </c>
      <c r="B3182" s="11">
        <v>1413.08996582031</v>
      </c>
      <c r="C3182" s="11">
        <v>1416.11999511718</v>
      </c>
      <c r="D3182" s="11">
        <v>1413.48999023437</v>
      </c>
    </row>
    <row r="3183" spans="1:4" x14ac:dyDescent="0.25">
      <c r="A3183" s="10">
        <v>41144</v>
      </c>
      <c r="B3183" s="11">
        <v>1413.48999023437</v>
      </c>
      <c r="C3183" s="11">
        <v>1413.48999023437</v>
      </c>
      <c r="D3183" s="11">
        <v>1402.07995605468</v>
      </c>
    </row>
    <row r="3184" spans="1:4" x14ac:dyDescent="0.25">
      <c r="A3184" s="10">
        <v>41145</v>
      </c>
      <c r="B3184" s="11">
        <v>1401.98999023437</v>
      </c>
      <c r="C3184" s="11">
        <v>1413.4599609375</v>
      </c>
      <c r="D3184" s="11">
        <v>1411.13000488281</v>
      </c>
    </row>
    <row r="3185" spans="1:4" x14ac:dyDescent="0.25">
      <c r="A3185" s="10">
        <v>41148</v>
      </c>
      <c r="B3185" s="11">
        <v>1411.13000488281</v>
      </c>
      <c r="C3185" s="11">
        <v>1416.17004394531</v>
      </c>
      <c r="D3185" s="11">
        <v>1410.43994140625</v>
      </c>
    </row>
    <row r="3186" spans="1:4" x14ac:dyDescent="0.25">
      <c r="A3186" s="10">
        <v>41149</v>
      </c>
      <c r="B3186" s="11">
        <v>1410.43994140625</v>
      </c>
      <c r="C3186" s="11">
        <v>1413.63000488281</v>
      </c>
      <c r="D3186" s="11">
        <v>1409.30004882812</v>
      </c>
    </row>
    <row r="3187" spans="1:4" x14ac:dyDescent="0.25">
      <c r="A3187" s="10">
        <v>41150</v>
      </c>
      <c r="B3187" s="11">
        <v>1409.31994628906</v>
      </c>
      <c r="C3187" s="11">
        <v>1413.94995117187</v>
      </c>
      <c r="D3187" s="11">
        <v>1410.48999023437</v>
      </c>
    </row>
    <row r="3188" spans="1:4" x14ac:dyDescent="0.25">
      <c r="A3188" s="10">
        <v>41151</v>
      </c>
      <c r="B3188" s="11">
        <v>1410.07995605468</v>
      </c>
      <c r="C3188" s="11">
        <v>1410.07995605468</v>
      </c>
      <c r="D3188" s="11">
        <v>1399.47998046875</v>
      </c>
    </row>
    <row r="3189" spans="1:4" x14ac:dyDescent="0.25">
      <c r="A3189" s="10">
        <v>41152</v>
      </c>
      <c r="B3189" s="11">
        <v>1400.06994628906</v>
      </c>
      <c r="C3189" s="11">
        <v>1413.08996582031</v>
      </c>
      <c r="D3189" s="11">
        <v>1406.57995605468</v>
      </c>
    </row>
    <row r="3190" spans="1:4" x14ac:dyDescent="0.25">
      <c r="A3190" s="10">
        <v>41156</v>
      </c>
      <c r="B3190" s="11">
        <v>1406.5400390625</v>
      </c>
      <c r="C3190" s="11">
        <v>1409.31005859375</v>
      </c>
      <c r="D3190" s="11">
        <v>1404.93994140625</v>
      </c>
    </row>
    <row r="3191" spans="1:4" x14ac:dyDescent="0.25">
      <c r="A3191" s="10">
        <v>41157</v>
      </c>
      <c r="B3191" s="11">
        <v>1404.93994140625</v>
      </c>
      <c r="C3191" s="11">
        <v>1408.81005859375</v>
      </c>
      <c r="D3191" s="11">
        <v>1403.43994140625</v>
      </c>
    </row>
    <row r="3192" spans="1:4" x14ac:dyDescent="0.25">
      <c r="A3192" s="10">
        <v>41158</v>
      </c>
      <c r="B3192" s="11">
        <v>1403.73999023437</v>
      </c>
      <c r="C3192" s="11">
        <v>1432.11999511718</v>
      </c>
      <c r="D3192" s="11">
        <v>1432.11999511718</v>
      </c>
    </row>
    <row r="3193" spans="1:4" x14ac:dyDescent="0.25">
      <c r="A3193" s="10">
        <v>41159</v>
      </c>
      <c r="B3193" s="11">
        <v>1432.11999511718</v>
      </c>
      <c r="C3193" s="11">
        <v>1437.92004394531</v>
      </c>
      <c r="D3193" s="11">
        <v>1437.92004394531</v>
      </c>
    </row>
    <row r="3194" spans="1:4" x14ac:dyDescent="0.25">
      <c r="A3194" s="10">
        <v>41162</v>
      </c>
      <c r="B3194" s="11">
        <v>1437.92004394531</v>
      </c>
      <c r="C3194" s="11">
        <v>1438.73999023437</v>
      </c>
      <c r="D3194" s="11">
        <v>1429.07995605468</v>
      </c>
    </row>
    <row r="3195" spans="1:4" x14ac:dyDescent="0.25">
      <c r="A3195" s="10">
        <v>41163</v>
      </c>
      <c r="B3195" s="11">
        <v>1429.13000488281</v>
      </c>
      <c r="C3195" s="11">
        <v>1437.76000976562</v>
      </c>
      <c r="D3195" s="11">
        <v>1433.56005859375</v>
      </c>
    </row>
    <row r="3196" spans="1:4" x14ac:dyDescent="0.25">
      <c r="A3196" s="10">
        <v>41164</v>
      </c>
      <c r="B3196" s="11">
        <v>1433.56005859375</v>
      </c>
      <c r="C3196" s="11">
        <v>1439.15002441406</v>
      </c>
      <c r="D3196" s="11">
        <v>1436.56005859375</v>
      </c>
    </row>
    <row r="3197" spans="1:4" x14ac:dyDescent="0.25">
      <c r="A3197" s="10">
        <v>41165</v>
      </c>
      <c r="B3197" s="11">
        <v>1436.56005859375</v>
      </c>
      <c r="C3197" s="11">
        <v>1463.76000976562</v>
      </c>
      <c r="D3197" s="11">
        <v>1459.98999023437</v>
      </c>
    </row>
    <row r="3198" spans="1:4" x14ac:dyDescent="0.25">
      <c r="A3198" s="10">
        <v>41166</v>
      </c>
      <c r="B3198" s="11">
        <v>1460.06994628906</v>
      </c>
      <c r="C3198" s="11">
        <v>1474.51000976562</v>
      </c>
      <c r="D3198" s="11">
        <v>1465.77001953125</v>
      </c>
    </row>
    <row r="3199" spans="1:4" x14ac:dyDescent="0.25">
      <c r="A3199" s="10">
        <v>41169</v>
      </c>
      <c r="B3199" s="11">
        <v>1465.42004394531</v>
      </c>
      <c r="C3199" s="11">
        <v>1465.63000488281</v>
      </c>
      <c r="D3199" s="11">
        <v>1461.18994140625</v>
      </c>
    </row>
    <row r="3200" spans="1:4" x14ac:dyDescent="0.25">
      <c r="A3200" s="10">
        <v>41170</v>
      </c>
      <c r="B3200" s="11">
        <v>1461.18994140625</v>
      </c>
      <c r="C3200" s="11">
        <v>1461.46997070312</v>
      </c>
      <c r="D3200" s="11">
        <v>1459.31994628906</v>
      </c>
    </row>
    <row r="3201" spans="1:4" x14ac:dyDescent="0.25">
      <c r="A3201" s="10">
        <v>41171</v>
      </c>
      <c r="B3201" s="11">
        <v>1459.5</v>
      </c>
      <c r="C3201" s="11">
        <v>1465.15002441406</v>
      </c>
      <c r="D3201" s="11">
        <v>1461.05004882812</v>
      </c>
    </row>
    <row r="3202" spans="1:4" x14ac:dyDescent="0.25">
      <c r="A3202" s="10">
        <v>41172</v>
      </c>
      <c r="B3202" s="11">
        <v>1461.05004882812</v>
      </c>
      <c r="C3202" s="11">
        <v>1461.22998046875</v>
      </c>
      <c r="D3202" s="11">
        <v>1460.26000976562</v>
      </c>
    </row>
    <row r="3203" spans="1:4" x14ac:dyDescent="0.25">
      <c r="A3203" s="10">
        <v>41173</v>
      </c>
      <c r="B3203" s="11">
        <v>1460.33996582031</v>
      </c>
      <c r="C3203" s="11">
        <v>1467.06994628906</v>
      </c>
      <c r="D3203" s="11">
        <v>1460.15002441406</v>
      </c>
    </row>
    <row r="3204" spans="1:4" x14ac:dyDescent="0.25">
      <c r="A3204" s="10">
        <v>41176</v>
      </c>
      <c r="B3204" s="11">
        <v>1459.76000976562</v>
      </c>
      <c r="C3204" s="11">
        <v>1460.71997070312</v>
      </c>
      <c r="D3204" s="11">
        <v>1456.89001464843</v>
      </c>
    </row>
    <row r="3205" spans="1:4" x14ac:dyDescent="0.25">
      <c r="A3205" s="10">
        <v>41177</v>
      </c>
      <c r="B3205" s="11">
        <v>1456.93994140625</v>
      </c>
      <c r="C3205" s="11">
        <v>1463.23999023437</v>
      </c>
      <c r="D3205" s="11">
        <v>1441.58996582031</v>
      </c>
    </row>
    <row r="3206" spans="1:4" x14ac:dyDescent="0.25">
      <c r="A3206" s="10">
        <v>41178</v>
      </c>
      <c r="B3206" s="11">
        <v>1441.59997558593</v>
      </c>
      <c r="C3206" s="11">
        <v>1441.59997558593</v>
      </c>
      <c r="D3206" s="11">
        <v>1433.31994628906</v>
      </c>
    </row>
    <row r="3207" spans="1:4" x14ac:dyDescent="0.25">
      <c r="A3207" s="10">
        <v>41179</v>
      </c>
      <c r="B3207" s="11">
        <v>1433.35998535156</v>
      </c>
      <c r="C3207" s="11">
        <v>1450.19995117187</v>
      </c>
      <c r="D3207" s="11">
        <v>1447.15002441406</v>
      </c>
    </row>
    <row r="3208" spans="1:4" x14ac:dyDescent="0.25">
      <c r="A3208" s="10">
        <v>41180</v>
      </c>
      <c r="B3208" s="11">
        <v>1447.13000488281</v>
      </c>
      <c r="C3208" s="11">
        <v>1447.13000488281</v>
      </c>
      <c r="D3208" s="11">
        <v>1440.67004394531</v>
      </c>
    </row>
    <row r="3209" spans="1:4" x14ac:dyDescent="0.25">
      <c r="A3209" s="10">
        <v>41183</v>
      </c>
      <c r="B3209" s="11">
        <v>1440.90002441406</v>
      </c>
      <c r="C3209" s="11">
        <v>1457.14001464843</v>
      </c>
      <c r="D3209" s="11">
        <v>1444.48999023437</v>
      </c>
    </row>
    <row r="3210" spans="1:4" x14ac:dyDescent="0.25">
      <c r="A3210" s="10">
        <v>41184</v>
      </c>
      <c r="B3210" s="11">
        <v>1444.98999023437</v>
      </c>
      <c r="C3210" s="11">
        <v>1451.52001953125</v>
      </c>
      <c r="D3210" s="11">
        <v>1445.75</v>
      </c>
    </row>
    <row r="3211" spans="1:4" x14ac:dyDescent="0.25">
      <c r="A3211" s="10">
        <v>41185</v>
      </c>
      <c r="B3211" s="11">
        <v>1446.05004882812</v>
      </c>
      <c r="C3211" s="11">
        <v>1454.30004882812</v>
      </c>
      <c r="D3211" s="11">
        <v>1450.98999023437</v>
      </c>
    </row>
    <row r="3212" spans="1:4" x14ac:dyDescent="0.25">
      <c r="A3212" s="10">
        <v>41186</v>
      </c>
      <c r="B3212" s="11">
        <v>1451.07995605468</v>
      </c>
      <c r="C3212" s="11">
        <v>1463.14001464843</v>
      </c>
      <c r="D3212" s="11">
        <v>1461.40002441406</v>
      </c>
    </row>
    <row r="3213" spans="1:4" x14ac:dyDescent="0.25">
      <c r="A3213" s="10">
        <v>41187</v>
      </c>
      <c r="B3213" s="11">
        <v>1461.40002441406</v>
      </c>
      <c r="C3213" s="11">
        <v>1470.9599609375</v>
      </c>
      <c r="D3213" s="11">
        <v>1460.93005371093</v>
      </c>
    </row>
    <row r="3214" spans="1:4" x14ac:dyDescent="0.25">
      <c r="A3214" s="10">
        <v>41190</v>
      </c>
      <c r="B3214" s="11">
        <v>1460.93005371093</v>
      </c>
      <c r="C3214" s="11">
        <v>1460.93005371093</v>
      </c>
      <c r="D3214" s="11">
        <v>1455.88000488281</v>
      </c>
    </row>
    <row r="3215" spans="1:4" x14ac:dyDescent="0.25">
      <c r="A3215" s="10">
        <v>41191</v>
      </c>
      <c r="B3215" s="11">
        <v>1455.90002441406</v>
      </c>
      <c r="C3215" s="11">
        <v>1455.90002441406</v>
      </c>
      <c r="D3215" s="11">
        <v>1441.47998046875</v>
      </c>
    </row>
    <row r="3216" spans="1:4" x14ac:dyDescent="0.25">
      <c r="A3216" s="10">
        <v>41192</v>
      </c>
      <c r="B3216" s="11">
        <v>1441.47998046875</v>
      </c>
      <c r="C3216" s="11">
        <v>1442.52001953125</v>
      </c>
      <c r="D3216" s="11">
        <v>1432.56005859375</v>
      </c>
    </row>
    <row r="3217" spans="1:4" x14ac:dyDescent="0.25">
      <c r="A3217" s="10">
        <v>41193</v>
      </c>
      <c r="B3217" s="11">
        <v>1432.81994628906</v>
      </c>
      <c r="C3217" s="11">
        <v>1443.90002441406</v>
      </c>
      <c r="D3217" s="11">
        <v>1432.83996582031</v>
      </c>
    </row>
    <row r="3218" spans="1:4" x14ac:dyDescent="0.25">
      <c r="A3218" s="10">
        <v>41194</v>
      </c>
      <c r="B3218" s="11">
        <v>1432.83996582031</v>
      </c>
      <c r="C3218" s="11">
        <v>1438.43005371093</v>
      </c>
      <c r="D3218" s="11">
        <v>1428.58996582031</v>
      </c>
    </row>
    <row r="3219" spans="1:4" x14ac:dyDescent="0.25">
      <c r="A3219" s="10">
        <v>41197</v>
      </c>
      <c r="B3219" s="11">
        <v>1428.75</v>
      </c>
      <c r="C3219" s="11">
        <v>1441.31005859375</v>
      </c>
      <c r="D3219" s="11">
        <v>1440.13000488281</v>
      </c>
    </row>
    <row r="3220" spans="1:4" x14ac:dyDescent="0.25">
      <c r="A3220" s="10">
        <v>41198</v>
      </c>
      <c r="B3220" s="11">
        <v>1440.31005859375</v>
      </c>
      <c r="C3220" s="11">
        <v>1455.51000976562</v>
      </c>
      <c r="D3220" s="11">
        <v>1454.92004394531</v>
      </c>
    </row>
    <row r="3221" spans="1:4" x14ac:dyDescent="0.25">
      <c r="A3221" s="10">
        <v>41199</v>
      </c>
      <c r="B3221" s="11">
        <v>1454.21997070312</v>
      </c>
      <c r="C3221" s="11">
        <v>1462.19995117187</v>
      </c>
      <c r="D3221" s="11">
        <v>1460.91003417968</v>
      </c>
    </row>
    <row r="3222" spans="1:4" x14ac:dyDescent="0.25">
      <c r="A3222" s="10">
        <v>41200</v>
      </c>
      <c r="B3222" s="11">
        <v>1460.93994140625</v>
      </c>
      <c r="C3222" s="11">
        <v>1464.02001953125</v>
      </c>
      <c r="D3222" s="11">
        <v>1457.33996582031</v>
      </c>
    </row>
    <row r="3223" spans="1:4" x14ac:dyDescent="0.25">
      <c r="A3223" s="10">
        <v>41201</v>
      </c>
      <c r="B3223" s="11">
        <v>1457.33996582031</v>
      </c>
      <c r="C3223" s="11">
        <v>1457.33996582031</v>
      </c>
      <c r="D3223" s="11">
        <v>1433.18994140625</v>
      </c>
    </row>
    <row r="3224" spans="1:4" x14ac:dyDescent="0.25">
      <c r="A3224" s="10">
        <v>41204</v>
      </c>
      <c r="B3224" s="11">
        <v>1433.2099609375</v>
      </c>
      <c r="C3224" s="11">
        <v>1435.4599609375</v>
      </c>
      <c r="D3224" s="11">
        <v>1433.81994628906</v>
      </c>
    </row>
    <row r="3225" spans="1:4" x14ac:dyDescent="0.25">
      <c r="A3225" s="10">
        <v>41205</v>
      </c>
      <c r="B3225" s="11">
        <v>1433.73999023437</v>
      </c>
      <c r="C3225" s="11">
        <v>1433.73999023437</v>
      </c>
      <c r="D3225" s="11">
        <v>1413.10998535156</v>
      </c>
    </row>
    <row r="3226" spans="1:4" x14ac:dyDescent="0.25">
      <c r="A3226" s="10">
        <v>41206</v>
      </c>
      <c r="B3226" s="11">
        <v>1413.19995117187</v>
      </c>
      <c r="C3226" s="11">
        <v>1420.0400390625</v>
      </c>
      <c r="D3226" s="11">
        <v>1408.75</v>
      </c>
    </row>
    <row r="3227" spans="1:4" x14ac:dyDescent="0.25">
      <c r="A3227" s="10">
        <v>41207</v>
      </c>
      <c r="B3227" s="11">
        <v>1409.73999023437</v>
      </c>
      <c r="C3227" s="11">
        <v>1421.11999511718</v>
      </c>
      <c r="D3227" s="11">
        <v>1412.96997070312</v>
      </c>
    </row>
    <row r="3228" spans="1:4" x14ac:dyDescent="0.25">
      <c r="A3228" s="10">
        <v>41208</v>
      </c>
      <c r="B3228" s="11">
        <v>1412.96997070312</v>
      </c>
      <c r="C3228" s="11">
        <v>1417.08996582031</v>
      </c>
      <c r="D3228" s="11">
        <v>1411.93994140625</v>
      </c>
    </row>
    <row r="3229" spans="1:4" x14ac:dyDescent="0.25">
      <c r="A3229" s="10">
        <v>41213</v>
      </c>
      <c r="B3229" s="11">
        <v>1410.98999023437</v>
      </c>
      <c r="C3229" s="11">
        <v>1418.76000976562</v>
      </c>
      <c r="D3229" s="11">
        <v>1412.16003417968</v>
      </c>
    </row>
    <row r="3230" spans="1:4" x14ac:dyDescent="0.25">
      <c r="A3230" s="10">
        <v>41214</v>
      </c>
      <c r="B3230" s="11">
        <v>1412.19995117187</v>
      </c>
      <c r="C3230" s="11">
        <v>1428.34997558593</v>
      </c>
      <c r="D3230" s="11">
        <v>1427.58996582031</v>
      </c>
    </row>
    <row r="3231" spans="1:4" x14ac:dyDescent="0.25">
      <c r="A3231" s="10">
        <v>41215</v>
      </c>
      <c r="B3231" s="11">
        <v>1427.58996582031</v>
      </c>
      <c r="C3231" s="11">
        <v>1434.27001953125</v>
      </c>
      <c r="D3231" s="11">
        <v>1414.19995117187</v>
      </c>
    </row>
    <row r="3232" spans="1:4" x14ac:dyDescent="0.25">
      <c r="A3232" s="10">
        <v>41218</v>
      </c>
      <c r="B3232" s="11">
        <v>1414.02001953125</v>
      </c>
      <c r="C3232" s="11">
        <v>1419.90002441406</v>
      </c>
      <c r="D3232" s="11">
        <v>1417.26000976562</v>
      </c>
    </row>
    <row r="3233" spans="1:4" x14ac:dyDescent="0.25">
      <c r="A3233" s="10">
        <v>41219</v>
      </c>
      <c r="B3233" s="11">
        <v>1417.26000976562</v>
      </c>
      <c r="C3233" s="11">
        <v>1433.38000488281</v>
      </c>
      <c r="D3233" s="11">
        <v>1428.39001464843</v>
      </c>
    </row>
    <row r="3234" spans="1:4" x14ac:dyDescent="0.25">
      <c r="A3234" s="10">
        <v>41220</v>
      </c>
      <c r="B3234" s="11">
        <v>1428.27001953125</v>
      </c>
      <c r="C3234" s="11">
        <v>1428.27001953125</v>
      </c>
      <c r="D3234" s="11">
        <v>1394.53002929687</v>
      </c>
    </row>
    <row r="3235" spans="1:4" x14ac:dyDescent="0.25">
      <c r="A3235" s="10">
        <v>41221</v>
      </c>
      <c r="B3235" s="11">
        <v>1394.53002929687</v>
      </c>
      <c r="C3235" s="11">
        <v>1401.22998046875</v>
      </c>
      <c r="D3235" s="11">
        <v>1377.51000976562</v>
      </c>
    </row>
    <row r="3236" spans="1:4" x14ac:dyDescent="0.25">
      <c r="A3236" s="10">
        <v>41222</v>
      </c>
      <c r="B3236" s="11">
        <v>1377.55004882812</v>
      </c>
      <c r="C3236" s="11">
        <v>1391.39001464843</v>
      </c>
      <c r="D3236" s="11">
        <v>1379.84997558593</v>
      </c>
    </row>
    <row r="3237" spans="1:4" x14ac:dyDescent="0.25">
      <c r="A3237" s="10">
        <v>41225</v>
      </c>
      <c r="B3237" s="11">
        <v>1379.85998535156</v>
      </c>
      <c r="C3237" s="11">
        <v>1384.86999511718</v>
      </c>
      <c r="D3237" s="11">
        <v>1380.03002929687</v>
      </c>
    </row>
    <row r="3238" spans="1:4" x14ac:dyDescent="0.25">
      <c r="A3238" s="10">
        <v>41226</v>
      </c>
      <c r="B3238" s="11">
        <v>1380.03002929687</v>
      </c>
      <c r="C3238" s="11">
        <v>1388.81005859375</v>
      </c>
      <c r="D3238" s="11">
        <v>1374.53002929687</v>
      </c>
    </row>
    <row r="3239" spans="1:4" x14ac:dyDescent="0.25">
      <c r="A3239" s="10">
        <v>41227</v>
      </c>
      <c r="B3239" s="11">
        <v>1374.64001464843</v>
      </c>
      <c r="C3239" s="11">
        <v>1380.13000488281</v>
      </c>
      <c r="D3239" s="11">
        <v>1355.48999023437</v>
      </c>
    </row>
    <row r="3240" spans="1:4" x14ac:dyDescent="0.25">
      <c r="A3240" s="10">
        <v>41228</v>
      </c>
      <c r="B3240" s="11">
        <v>1355.41003417968</v>
      </c>
      <c r="C3240" s="11">
        <v>1360.61999511718</v>
      </c>
      <c r="D3240" s="11">
        <v>1353.32995605468</v>
      </c>
    </row>
    <row r="3241" spans="1:4" x14ac:dyDescent="0.25">
      <c r="A3241" s="10">
        <v>41229</v>
      </c>
      <c r="B3241" s="11">
        <v>1353.35998535156</v>
      </c>
      <c r="C3241" s="11">
        <v>1362.03002929687</v>
      </c>
      <c r="D3241" s="11">
        <v>1359.88000488281</v>
      </c>
    </row>
    <row r="3242" spans="1:4" x14ac:dyDescent="0.25">
      <c r="A3242" s="10">
        <v>41232</v>
      </c>
      <c r="B3242" s="11">
        <v>1359.88000488281</v>
      </c>
      <c r="C3242" s="11">
        <v>1386.89001464843</v>
      </c>
      <c r="D3242" s="11">
        <v>1386.89001464843</v>
      </c>
    </row>
    <row r="3243" spans="1:4" x14ac:dyDescent="0.25">
      <c r="A3243" s="10">
        <v>41233</v>
      </c>
      <c r="B3243" s="11">
        <v>1386.81994628906</v>
      </c>
      <c r="C3243" s="11">
        <v>1389.77001953125</v>
      </c>
      <c r="D3243" s="11">
        <v>1387.81005859375</v>
      </c>
    </row>
    <row r="3244" spans="1:4" x14ac:dyDescent="0.25">
      <c r="A3244" s="10">
        <v>41234</v>
      </c>
      <c r="B3244" s="11">
        <v>1387.7900390625</v>
      </c>
      <c r="C3244" s="11">
        <v>1391.25</v>
      </c>
      <c r="D3244" s="11">
        <v>1391.03002929687</v>
      </c>
    </row>
    <row r="3245" spans="1:4" x14ac:dyDescent="0.25">
      <c r="A3245" s="10">
        <v>41236</v>
      </c>
      <c r="B3245" s="11">
        <v>1391.03002929687</v>
      </c>
      <c r="C3245" s="11">
        <v>1409.16003417968</v>
      </c>
      <c r="D3245" s="11">
        <v>1409.15002441406</v>
      </c>
    </row>
    <row r="3246" spans="1:4" x14ac:dyDescent="0.25">
      <c r="A3246" s="10">
        <v>41239</v>
      </c>
      <c r="B3246" s="11">
        <v>1409.15002441406</v>
      </c>
      <c r="C3246" s="11">
        <v>1409.15002441406</v>
      </c>
      <c r="D3246" s="11">
        <v>1406.2900390625</v>
      </c>
    </row>
    <row r="3247" spans="1:4" x14ac:dyDescent="0.25">
      <c r="A3247" s="10">
        <v>41240</v>
      </c>
      <c r="B3247" s="11">
        <v>1406.2900390625</v>
      </c>
      <c r="C3247" s="11">
        <v>1409.01000976562</v>
      </c>
      <c r="D3247" s="11">
        <v>1398.93994140625</v>
      </c>
    </row>
    <row r="3248" spans="1:4" x14ac:dyDescent="0.25">
      <c r="A3248" s="10">
        <v>41241</v>
      </c>
      <c r="B3248" s="11">
        <v>1398.77001953125</v>
      </c>
      <c r="C3248" s="11">
        <v>1410.31005859375</v>
      </c>
      <c r="D3248" s="11">
        <v>1409.93005371093</v>
      </c>
    </row>
    <row r="3249" spans="1:4" x14ac:dyDescent="0.25">
      <c r="A3249" s="10">
        <v>41242</v>
      </c>
      <c r="B3249" s="11">
        <v>1409.9599609375</v>
      </c>
      <c r="C3249" s="11">
        <v>1419.69995117187</v>
      </c>
      <c r="D3249" s="11">
        <v>1415.94995117187</v>
      </c>
    </row>
    <row r="3250" spans="1:4" x14ac:dyDescent="0.25">
      <c r="A3250" s="10">
        <v>41243</v>
      </c>
      <c r="B3250" s="11">
        <v>1415.94995117187</v>
      </c>
      <c r="C3250" s="11">
        <v>1418.85998535156</v>
      </c>
      <c r="D3250" s="11">
        <v>1416.18005371093</v>
      </c>
    </row>
    <row r="3251" spans="1:4" x14ac:dyDescent="0.25">
      <c r="A3251" s="10">
        <v>41246</v>
      </c>
      <c r="B3251" s="11">
        <v>1416.33996582031</v>
      </c>
      <c r="C3251" s="11">
        <v>1423.72998046875</v>
      </c>
      <c r="D3251" s="11">
        <v>1409.4599609375</v>
      </c>
    </row>
    <row r="3252" spans="1:4" x14ac:dyDescent="0.25">
      <c r="A3252" s="10">
        <v>41247</v>
      </c>
      <c r="B3252" s="11">
        <v>1409.4599609375</v>
      </c>
      <c r="C3252" s="11">
        <v>1413.14001464843</v>
      </c>
      <c r="D3252" s="11">
        <v>1407.05004882812</v>
      </c>
    </row>
    <row r="3253" spans="1:4" x14ac:dyDescent="0.25">
      <c r="A3253" s="10">
        <v>41248</v>
      </c>
      <c r="B3253" s="11">
        <v>1407.05004882812</v>
      </c>
      <c r="C3253" s="11">
        <v>1415.56005859375</v>
      </c>
      <c r="D3253" s="11">
        <v>1409.28002929687</v>
      </c>
    </row>
    <row r="3254" spans="1:4" x14ac:dyDescent="0.25">
      <c r="A3254" s="10">
        <v>41249</v>
      </c>
      <c r="B3254" s="11">
        <v>1409.43005371093</v>
      </c>
      <c r="C3254" s="11">
        <v>1413.94995117187</v>
      </c>
      <c r="D3254" s="11">
        <v>1413.93994140625</v>
      </c>
    </row>
    <row r="3255" spans="1:4" x14ac:dyDescent="0.25">
      <c r="A3255" s="10">
        <v>41250</v>
      </c>
      <c r="B3255" s="11">
        <v>1413.94995117187</v>
      </c>
      <c r="C3255" s="11">
        <v>1420.33996582031</v>
      </c>
      <c r="D3255" s="11">
        <v>1418.06994628906</v>
      </c>
    </row>
    <row r="3256" spans="1:4" x14ac:dyDescent="0.25">
      <c r="A3256" s="10">
        <v>41253</v>
      </c>
      <c r="B3256" s="11">
        <v>1418.06994628906</v>
      </c>
      <c r="C3256" s="11">
        <v>1421.64001464843</v>
      </c>
      <c r="D3256" s="11">
        <v>1418.55004882812</v>
      </c>
    </row>
    <row r="3257" spans="1:4" x14ac:dyDescent="0.25">
      <c r="A3257" s="10">
        <v>41254</v>
      </c>
      <c r="B3257" s="11">
        <v>1418.55004882812</v>
      </c>
      <c r="C3257" s="11">
        <v>1434.27001953125</v>
      </c>
      <c r="D3257" s="11">
        <v>1427.83996582031</v>
      </c>
    </row>
    <row r="3258" spans="1:4" x14ac:dyDescent="0.25">
      <c r="A3258" s="10">
        <v>41255</v>
      </c>
      <c r="B3258" s="11">
        <v>1427.83996582031</v>
      </c>
      <c r="C3258" s="11">
        <v>1438.58996582031</v>
      </c>
      <c r="D3258" s="11">
        <v>1428.47998046875</v>
      </c>
    </row>
    <row r="3259" spans="1:4" x14ac:dyDescent="0.25">
      <c r="A3259" s="10">
        <v>41256</v>
      </c>
      <c r="B3259" s="11">
        <v>1428.47998046875</v>
      </c>
      <c r="C3259" s="11">
        <v>1431.35998535156</v>
      </c>
      <c r="D3259" s="11">
        <v>1419.44995117187</v>
      </c>
    </row>
    <row r="3260" spans="1:4" x14ac:dyDescent="0.25">
      <c r="A3260" s="10">
        <v>41257</v>
      </c>
      <c r="B3260" s="11">
        <v>1419.44995117187</v>
      </c>
      <c r="C3260" s="11">
        <v>1419.44995117187</v>
      </c>
      <c r="D3260" s="11">
        <v>1413.57995605468</v>
      </c>
    </row>
    <row r="3261" spans="1:4" x14ac:dyDescent="0.25">
      <c r="A3261" s="10">
        <v>41260</v>
      </c>
      <c r="B3261" s="11">
        <v>1413.5400390625</v>
      </c>
      <c r="C3261" s="11">
        <v>1430.67004394531</v>
      </c>
      <c r="D3261" s="11">
        <v>1430.35998535156</v>
      </c>
    </row>
    <row r="3262" spans="1:4" x14ac:dyDescent="0.25">
      <c r="A3262" s="10">
        <v>41261</v>
      </c>
      <c r="B3262" s="11">
        <v>1430.46997070312</v>
      </c>
      <c r="C3262" s="11">
        <v>1448</v>
      </c>
      <c r="D3262" s="11">
        <v>1446.7900390625</v>
      </c>
    </row>
    <row r="3263" spans="1:4" x14ac:dyDescent="0.25">
      <c r="A3263" s="10">
        <v>41262</v>
      </c>
      <c r="B3263" s="11">
        <v>1446.7900390625</v>
      </c>
      <c r="C3263" s="11">
        <v>1447.75</v>
      </c>
      <c r="D3263" s="11">
        <v>1435.81005859375</v>
      </c>
    </row>
    <row r="3264" spans="1:4" x14ac:dyDescent="0.25">
      <c r="A3264" s="10">
        <v>41263</v>
      </c>
      <c r="B3264" s="11">
        <v>1435.81005859375</v>
      </c>
      <c r="C3264" s="11">
        <v>1443.69995117187</v>
      </c>
      <c r="D3264" s="11">
        <v>1443.68994140625</v>
      </c>
    </row>
    <row r="3265" spans="1:4" x14ac:dyDescent="0.25">
      <c r="A3265" s="10">
        <v>41264</v>
      </c>
      <c r="B3265" s="11">
        <v>1443.67004394531</v>
      </c>
      <c r="C3265" s="11">
        <v>1443.67004394531</v>
      </c>
      <c r="D3265" s="11">
        <v>1430.15002441406</v>
      </c>
    </row>
    <row r="3266" spans="1:4" x14ac:dyDescent="0.25">
      <c r="A3266" s="10">
        <v>41267</v>
      </c>
      <c r="B3266" s="11">
        <v>1430.15002441406</v>
      </c>
      <c r="C3266" s="11">
        <v>1430.15002441406</v>
      </c>
      <c r="D3266" s="11">
        <v>1426.66003417968</v>
      </c>
    </row>
    <row r="3267" spans="1:4" x14ac:dyDescent="0.25">
      <c r="A3267" s="10">
        <v>41269</v>
      </c>
      <c r="B3267" s="11">
        <v>1426.66003417968</v>
      </c>
      <c r="C3267" s="11">
        <v>1429.42004394531</v>
      </c>
      <c r="D3267" s="11">
        <v>1419.82995605468</v>
      </c>
    </row>
    <row r="3268" spans="1:4" x14ac:dyDescent="0.25">
      <c r="A3268" s="10">
        <v>41270</v>
      </c>
      <c r="B3268" s="11">
        <v>1419.82995605468</v>
      </c>
      <c r="C3268" s="11">
        <v>1422.80004882812</v>
      </c>
      <c r="D3268" s="11">
        <v>1418.09997558593</v>
      </c>
    </row>
    <row r="3269" spans="1:4" x14ac:dyDescent="0.25">
      <c r="A3269" s="10">
        <v>41271</v>
      </c>
      <c r="B3269" s="11">
        <v>1418.09997558593</v>
      </c>
      <c r="C3269" s="11">
        <v>1418.09997558593</v>
      </c>
      <c r="D3269" s="11">
        <v>1402.43005371093</v>
      </c>
    </row>
    <row r="3270" spans="1:4" x14ac:dyDescent="0.25">
      <c r="A3270" s="10">
        <v>41274</v>
      </c>
      <c r="B3270" s="11">
        <v>1402.43005371093</v>
      </c>
      <c r="C3270" s="11">
        <v>1426.73999023437</v>
      </c>
      <c r="D3270" s="11">
        <v>1426.18994140625</v>
      </c>
    </row>
    <row r="3271" spans="1:4" x14ac:dyDescent="0.25">
      <c r="A3271" s="10">
        <v>41276</v>
      </c>
      <c r="B3271" s="11">
        <v>1426.18994140625</v>
      </c>
      <c r="C3271" s="11">
        <v>1462.43005371093</v>
      </c>
      <c r="D3271" s="11">
        <v>1462.42004394531</v>
      </c>
    </row>
    <row r="3272" spans="1:4" x14ac:dyDescent="0.25">
      <c r="A3272" s="10">
        <v>41277</v>
      </c>
      <c r="B3272" s="11">
        <v>1462.42004394531</v>
      </c>
      <c r="C3272" s="11">
        <v>1465.46997070312</v>
      </c>
      <c r="D3272" s="11">
        <v>1459.36999511718</v>
      </c>
    </row>
    <row r="3273" spans="1:4" x14ac:dyDescent="0.25">
      <c r="A3273" s="10">
        <v>41278</v>
      </c>
      <c r="B3273" s="11">
        <v>1459.36999511718</v>
      </c>
      <c r="C3273" s="11">
        <v>1467.93994140625</v>
      </c>
      <c r="D3273" s="11">
        <v>1466.46997070312</v>
      </c>
    </row>
    <row r="3274" spans="1:4" x14ac:dyDescent="0.25">
      <c r="A3274" s="10">
        <v>41281</v>
      </c>
      <c r="B3274" s="11">
        <v>1466.46997070312</v>
      </c>
      <c r="C3274" s="11">
        <v>1466.46997070312</v>
      </c>
      <c r="D3274" s="11">
        <v>1461.89001464843</v>
      </c>
    </row>
    <row r="3275" spans="1:4" x14ac:dyDescent="0.25">
      <c r="A3275" s="10">
        <v>41282</v>
      </c>
      <c r="B3275" s="11">
        <v>1461.89001464843</v>
      </c>
      <c r="C3275" s="11">
        <v>1461.89001464843</v>
      </c>
      <c r="D3275" s="11">
        <v>1457.15002441406</v>
      </c>
    </row>
    <row r="3276" spans="1:4" x14ac:dyDescent="0.25">
      <c r="A3276" s="10">
        <v>41283</v>
      </c>
      <c r="B3276" s="11">
        <v>1457.15002441406</v>
      </c>
      <c r="C3276" s="11">
        <v>1464.72998046875</v>
      </c>
      <c r="D3276" s="11">
        <v>1461.02001953125</v>
      </c>
    </row>
    <row r="3277" spans="1:4" x14ac:dyDescent="0.25">
      <c r="A3277" s="10">
        <v>41284</v>
      </c>
      <c r="B3277" s="11">
        <v>1461.02001953125</v>
      </c>
      <c r="C3277" s="11">
        <v>1472.30004882812</v>
      </c>
      <c r="D3277" s="11">
        <v>1472.11999511718</v>
      </c>
    </row>
    <row r="3278" spans="1:4" x14ac:dyDescent="0.25">
      <c r="A3278" s="10">
        <v>41285</v>
      </c>
      <c r="B3278" s="11">
        <v>1472.11999511718</v>
      </c>
      <c r="C3278" s="11">
        <v>1472.75</v>
      </c>
      <c r="D3278" s="11">
        <v>1472.05004882812</v>
      </c>
    </row>
    <row r="3279" spans="1:4" x14ac:dyDescent="0.25">
      <c r="A3279" s="10">
        <v>41288</v>
      </c>
      <c r="B3279" s="11">
        <v>1472.05004882812</v>
      </c>
      <c r="C3279" s="11">
        <v>1472.05004882812</v>
      </c>
      <c r="D3279" s="11">
        <v>1470.68005371093</v>
      </c>
    </row>
    <row r="3280" spans="1:4" x14ac:dyDescent="0.25">
      <c r="A3280" s="10">
        <v>41289</v>
      </c>
      <c r="B3280" s="11">
        <v>1470.67004394531</v>
      </c>
      <c r="C3280" s="11">
        <v>1473.31005859375</v>
      </c>
      <c r="D3280" s="11">
        <v>1472.33996582031</v>
      </c>
    </row>
    <row r="3281" spans="1:4" x14ac:dyDescent="0.25">
      <c r="A3281" s="10">
        <v>41290</v>
      </c>
      <c r="B3281" s="11">
        <v>1472.32995605468</v>
      </c>
      <c r="C3281" s="11">
        <v>1473.9599609375</v>
      </c>
      <c r="D3281" s="11">
        <v>1472.63000488281</v>
      </c>
    </row>
    <row r="3282" spans="1:4" x14ac:dyDescent="0.25">
      <c r="A3282" s="10">
        <v>41291</v>
      </c>
      <c r="B3282" s="11">
        <v>1472.63000488281</v>
      </c>
      <c r="C3282" s="11">
        <v>1485.16003417968</v>
      </c>
      <c r="D3282" s="11">
        <v>1480.93994140625</v>
      </c>
    </row>
    <row r="3283" spans="1:4" x14ac:dyDescent="0.25">
      <c r="A3283" s="10">
        <v>41292</v>
      </c>
      <c r="B3283" s="11">
        <v>1480.94995117187</v>
      </c>
      <c r="C3283" s="11">
        <v>1485.97998046875</v>
      </c>
      <c r="D3283" s="11">
        <v>1485.97998046875</v>
      </c>
    </row>
    <row r="3284" spans="1:4" x14ac:dyDescent="0.25">
      <c r="A3284" s="10">
        <v>41296</v>
      </c>
      <c r="B3284" s="11">
        <v>1485.97998046875</v>
      </c>
      <c r="C3284" s="11">
        <v>1492.56005859375</v>
      </c>
      <c r="D3284" s="11">
        <v>1492.56005859375</v>
      </c>
    </row>
    <row r="3285" spans="1:4" x14ac:dyDescent="0.25">
      <c r="A3285" s="10">
        <v>41297</v>
      </c>
      <c r="B3285" s="11">
        <v>1492.56005859375</v>
      </c>
      <c r="C3285" s="11">
        <v>1496.13000488281</v>
      </c>
      <c r="D3285" s="11">
        <v>1494.81005859375</v>
      </c>
    </row>
    <row r="3286" spans="1:4" x14ac:dyDescent="0.25">
      <c r="A3286" s="10">
        <v>41298</v>
      </c>
      <c r="B3286" s="11">
        <v>1494.81005859375</v>
      </c>
      <c r="C3286" s="11">
        <v>1502.27001953125</v>
      </c>
      <c r="D3286" s="11">
        <v>1494.81994628906</v>
      </c>
    </row>
    <row r="3287" spans="1:4" x14ac:dyDescent="0.25">
      <c r="A3287" s="10">
        <v>41299</v>
      </c>
      <c r="B3287" s="11">
        <v>1494.81994628906</v>
      </c>
      <c r="C3287" s="11">
        <v>1503.26000976562</v>
      </c>
      <c r="D3287" s="11">
        <v>1502.9599609375</v>
      </c>
    </row>
    <row r="3288" spans="1:4" x14ac:dyDescent="0.25">
      <c r="A3288" s="10">
        <v>41302</v>
      </c>
      <c r="B3288" s="11">
        <v>1502.9599609375</v>
      </c>
      <c r="C3288" s="11">
        <v>1503.22998046875</v>
      </c>
      <c r="D3288" s="11">
        <v>1500.18005371093</v>
      </c>
    </row>
    <row r="3289" spans="1:4" x14ac:dyDescent="0.25">
      <c r="A3289" s="10">
        <v>41303</v>
      </c>
      <c r="B3289" s="11">
        <v>1500.18005371093</v>
      </c>
      <c r="C3289" s="11">
        <v>1509.34997558593</v>
      </c>
      <c r="D3289" s="11">
        <v>1507.83996582031</v>
      </c>
    </row>
    <row r="3290" spans="1:4" x14ac:dyDescent="0.25">
      <c r="A3290" s="10">
        <v>41304</v>
      </c>
      <c r="B3290" s="11">
        <v>1507.83996582031</v>
      </c>
      <c r="C3290" s="11">
        <v>1509.93994140625</v>
      </c>
      <c r="D3290" s="11">
        <v>1501.9599609375</v>
      </c>
    </row>
    <row r="3291" spans="1:4" x14ac:dyDescent="0.25">
      <c r="A3291" s="10">
        <v>41305</v>
      </c>
      <c r="B3291" s="11">
        <v>1501.9599609375</v>
      </c>
      <c r="C3291" s="11">
        <v>1504.18994140625</v>
      </c>
      <c r="D3291" s="11">
        <v>1498.10998535156</v>
      </c>
    </row>
    <row r="3292" spans="1:4" x14ac:dyDescent="0.25">
      <c r="A3292" s="10">
        <v>41306</v>
      </c>
      <c r="B3292" s="11">
        <v>1498.10998535156</v>
      </c>
      <c r="C3292" s="11">
        <v>1514.41003417968</v>
      </c>
      <c r="D3292" s="11">
        <v>1513.17004394531</v>
      </c>
    </row>
    <row r="3293" spans="1:4" x14ac:dyDescent="0.25">
      <c r="A3293" s="10">
        <v>41309</v>
      </c>
      <c r="B3293" s="11">
        <v>1513.17004394531</v>
      </c>
      <c r="C3293" s="11">
        <v>1513.17004394531</v>
      </c>
      <c r="D3293" s="11">
        <v>1495.7099609375</v>
      </c>
    </row>
    <row r="3294" spans="1:4" x14ac:dyDescent="0.25">
      <c r="A3294" s="10">
        <v>41310</v>
      </c>
      <c r="B3294" s="11">
        <v>1495.7099609375</v>
      </c>
      <c r="C3294" s="11">
        <v>1514.9599609375</v>
      </c>
      <c r="D3294" s="11">
        <v>1511.2900390625</v>
      </c>
    </row>
    <row r="3295" spans="1:4" x14ac:dyDescent="0.25">
      <c r="A3295" s="10">
        <v>41311</v>
      </c>
      <c r="B3295" s="11">
        <v>1511.2900390625</v>
      </c>
      <c r="C3295" s="11">
        <v>1512.53002929687</v>
      </c>
      <c r="D3295" s="11">
        <v>1512.11999511718</v>
      </c>
    </row>
    <row r="3296" spans="1:4" x14ac:dyDescent="0.25">
      <c r="A3296" s="10">
        <v>41312</v>
      </c>
      <c r="B3296" s="11">
        <v>1512.11999511718</v>
      </c>
      <c r="C3296" s="11">
        <v>1512.90002441406</v>
      </c>
      <c r="D3296" s="11">
        <v>1509.39001464843</v>
      </c>
    </row>
    <row r="3297" spans="1:4" x14ac:dyDescent="0.25">
      <c r="A3297" s="10">
        <v>41313</v>
      </c>
      <c r="B3297" s="11">
        <v>1509.39001464843</v>
      </c>
      <c r="C3297" s="11">
        <v>1518.31005859375</v>
      </c>
      <c r="D3297" s="11">
        <v>1517.93005371093</v>
      </c>
    </row>
    <row r="3298" spans="1:4" x14ac:dyDescent="0.25">
      <c r="A3298" s="10">
        <v>41316</v>
      </c>
      <c r="B3298" s="11">
        <v>1517.93005371093</v>
      </c>
      <c r="C3298" s="11">
        <v>1518.31005859375</v>
      </c>
      <c r="D3298" s="11">
        <v>1517.01000976562</v>
      </c>
    </row>
    <row r="3299" spans="1:4" x14ac:dyDescent="0.25">
      <c r="A3299" s="10">
        <v>41317</v>
      </c>
      <c r="B3299" s="11">
        <v>1517.01000976562</v>
      </c>
      <c r="C3299" s="11">
        <v>1522.2900390625</v>
      </c>
      <c r="D3299" s="11">
        <v>1519.43005371093</v>
      </c>
    </row>
    <row r="3300" spans="1:4" x14ac:dyDescent="0.25">
      <c r="A3300" s="10">
        <v>41318</v>
      </c>
      <c r="B3300" s="11">
        <v>1519.43005371093</v>
      </c>
      <c r="C3300" s="11">
        <v>1524.68994140625</v>
      </c>
      <c r="D3300" s="11">
        <v>1520.32995605468</v>
      </c>
    </row>
    <row r="3301" spans="1:4" x14ac:dyDescent="0.25">
      <c r="A3301" s="10">
        <v>41319</v>
      </c>
      <c r="B3301" s="11">
        <v>1520.32995605468</v>
      </c>
      <c r="C3301" s="11">
        <v>1523.14001464843</v>
      </c>
      <c r="D3301" s="11">
        <v>1521.38000488281</v>
      </c>
    </row>
    <row r="3302" spans="1:4" x14ac:dyDescent="0.25">
      <c r="A3302" s="10">
        <v>41320</v>
      </c>
      <c r="B3302" s="11">
        <v>1521.38000488281</v>
      </c>
      <c r="C3302" s="11">
        <v>1524.23999023437</v>
      </c>
      <c r="D3302" s="11">
        <v>1519.7900390625</v>
      </c>
    </row>
    <row r="3303" spans="1:4" x14ac:dyDescent="0.25">
      <c r="A3303" s="10">
        <v>41324</v>
      </c>
      <c r="B3303" s="11">
        <v>1519.7900390625</v>
      </c>
      <c r="C3303" s="11">
        <v>1530.93994140625</v>
      </c>
      <c r="D3303" s="11">
        <v>1530.93994140625</v>
      </c>
    </row>
    <row r="3304" spans="1:4" x14ac:dyDescent="0.25">
      <c r="A3304" s="10">
        <v>41325</v>
      </c>
      <c r="B3304" s="11">
        <v>1530.93994140625</v>
      </c>
      <c r="C3304" s="11">
        <v>1530.93994140625</v>
      </c>
      <c r="D3304" s="11">
        <v>1511.94995117187</v>
      </c>
    </row>
    <row r="3305" spans="1:4" x14ac:dyDescent="0.25">
      <c r="A3305" s="10">
        <v>41326</v>
      </c>
      <c r="B3305" s="11">
        <v>1511.94995117187</v>
      </c>
      <c r="C3305" s="11">
        <v>1511.94995117187</v>
      </c>
      <c r="D3305" s="11">
        <v>1502.42004394531</v>
      </c>
    </row>
    <row r="3306" spans="1:4" x14ac:dyDescent="0.25">
      <c r="A3306" s="10">
        <v>41327</v>
      </c>
      <c r="B3306" s="11">
        <v>1502.42004394531</v>
      </c>
      <c r="C3306" s="11">
        <v>1515.64001464843</v>
      </c>
      <c r="D3306" s="11">
        <v>1515.59997558593</v>
      </c>
    </row>
    <row r="3307" spans="1:4" x14ac:dyDescent="0.25">
      <c r="A3307" s="10">
        <v>41330</v>
      </c>
      <c r="B3307" s="11">
        <v>1515.59997558593</v>
      </c>
      <c r="C3307" s="11">
        <v>1525.83996582031</v>
      </c>
      <c r="D3307" s="11">
        <v>1487.84997558593</v>
      </c>
    </row>
    <row r="3308" spans="1:4" x14ac:dyDescent="0.25">
      <c r="A3308" s="10">
        <v>41331</v>
      </c>
      <c r="B3308" s="11">
        <v>1487.84997558593</v>
      </c>
      <c r="C3308" s="11">
        <v>1498.98999023437</v>
      </c>
      <c r="D3308" s="11">
        <v>1496.93994140625</v>
      </c>
    </row>
    <row r="3309" spans="1:4" x14ac:dyDescent="0.25">
      <c r="A3309" s="10">
        <v>41332</v>
      </c>
      <c r="B3309" s="11">
        <v>1496.93994140625</v>
      </c>
      <c r="C3309" s="11">
        <v>1520.07995605468</v>
      </c>
      <c r="D3309" s="11">
        <v>1515.98999023437</v>
      </c>
    </row>
    <row r="3310" spans="1:4" x14ac:dyDescent="0.25">
      <c r="A3310" s="10">
        <v>41333</v>
      </c>
      <c r="B3310" s="11">
        <v>1515.98999023437</v>
      </c>
      <c r="C3310" s="11">
        <v>1525.33996582031</v>
      </c>
      <c r="D3310" s="11">
        <v>1514.68005371093</v>
      </c>
    </row>
    <row r="3311" spans="1:4" x14ac:dyDescent="0.25">
      <c r="A3311" s="10">
        <v>41334</v>
      </c>
      <c r="B3311" s="11">
        <v>1514.68005371093</v>
      </c>
      <c r="C3311" s="11">
        <v>1519.98999023437</v>
      </c>
      <c r="D3311" s="11">
        <v>1518.19995117187</v>
      </c>
    </row>
    <row r="3312" spans="1:4" x14ac:dyDescent="0.25">
      <c r="A3312" s="10">
        <v>41337</v>
      </c>
      <c r="B3312" s="11">
        <v>1518.19995117187</v>
      </c>
      <c r="C3312" s="11">
        <v>1525.27001953125</v>
      </c>
      <c r="D3312" s="11">
        <v>1525.19995117187</v>
      </c>
    </row>
    <row r="3313" spans="1:4" x14ac:dyDescent="0.25">
      <c r="A3313" s="10">
        <v>41338</v>
      </c>
      <c r="B3313" s="11">
        <v>1525.19995117187</v>
      </c>
      <c r="C3313" s="11">
        <v>1543.46997070312</v>
      </c>
      <c r="D3313" s="11">
        <v>1539.7900390625</v>
      </c>
    </row>
    <row r="3314" spans="1:4" x14ac:dyDescent="0.25">
      <c r="A3314" s="10">
        <v>41339</v>
      </c>
      <c r="B3314" s="11">
        <v>1539.7900390625</v>
      </c>
      <c r="C3314" s="11">
        <v>1545.25</v>
      </c>
      <c r="D3314" s="11">
        <v>1541.4599609375</v>
      </c>
    </row>
    <row r="3315" spans="1:4" x14ac:dyDescent="0.25">
      <c r="A3315" s="10">
        <v>41340</v>
      </c>
      <c r="B3315" s="11">
        <v>1541.4599609375</v>
      </c>
      <c r="C3315" s="11">
        <v>1545.78002929687</v>
      </c>
      <c r="D3315" s="11">
        <v>1544.26000976562</v>
      </c>
    </row>
    <row r="3316" spans="1:4" x14ac:dyDescent="0.25">
      <c r="A3316" s="10">
        <v>41341</v>
      </c>
      <c r="B3316" s="11">
        <v>1544.26000976562</v>
      </c>
      <c r="C3316" s="11">
        <v>1552.47998046875</v>
      </c>
      <c r="D3316" s="11">
        <v>1551.18005371093</v>
      </c>
    </row>
    <row r="3317" spans="1:4" x14ac:dyDescent="0.25">
      <c r="A3317" s="10">
        <v>41344</v>
      </c>
      <c r="B3317" s="11">
        <v>1551.15002441406</v>
      </c>
      <c r="C3317" s="11">
        <v>1556.27001953125</v>
      </c>
      <c r="D3317" s="11">
        <v>1556.21997070312</v>
      </c>
    </row>
    <row r="3318" spans="1:4" x14ac:dyDescent="0.25">
      <c r="A3318" s="10">
        <v>41345</v>
      </c>
      <c r="B3318" s="11">
        <v>1556.21997070312</v>
      </c>
      <c r="C3318" s="11">
        <v>1556.77001953125</v>
      </c>
      <c r="D3318" s="11">
        <v>1552.47998046875</v>
      </c>
    </row>
    <row r="3319" spans="1:4" x14ac:dyDescent="0.25">
      <c r="A3319" s="10">
        <v>41346</v>
      </c>
      <c r="B3319" s="11">
        <v>1552.47998046875</v>
      </c>
      <c r="C3319" s="11">
        <v>1556.39001464843</v>
      </c>
      <c r="D3319" s="11">
        <v>1554.52001953125</v>
      </c>
    </row>
    <row r="3320" spans="1:4" x14ac:dyDescent="0.25">
      <c r="A3320" s="10">
        <v>41347</v>
      </c>
      <c r="B3320" s="11">
        <v>1554.52001953125</v>
      </c>
      <c r="C3320" s="11">
        <v>1563.31994628906</v>
      </c>
      <c r="D3320" s="11">
        <v>1563.22998046875</v>
      </c>
    </row>
    <row r="3321" spans="1:4" x14ac:dyDescent="0.25">
      <c r="A3321" s="10">
        <v>41348</v>
      </c>
      <c r="B3321" s="11">
        <v>1563.2099609375</v>
      </c>
      <c r="C3321" s="11">
        <v>1563.61999511718</v>
      </c>
      <c r="D3321" s="11">
        <v>1560.69995117187</v>
      </c>
    </row>
    <row r="3322" spans="1:4" x14ac:dyDescent="0.25">
      <c r="A3322" s="10">
        <v>41351</v>
      </c>
      <c r="B3322" s="11">
        <v>1560.69995117187</v>
      </c>
      <c r="C3322" s="11">
        <v>1560.69995117187</v>
      </c>
      <c r="D3322" s="11">
        <v>1552.09997558593</v>
      </c>
    </row>
    <row r="3323" spans="1:4" x14ac:dyDescent="0.25">
      <c r="A3323" s="10">
        <v>41352</v>
      </c>
      <c r="B3323" s="11">
        <v>1552.09997558593</v>
      </c>
      <c r="C3323" s="11">
        <v>1557.25</v>
      </c>
      <c r="D3323" s="11">
        <v>1548.33996582031</v>
      </c>
    </row>
    <row r="3324" spans="1:4" x14ac:dyDescent="0.25">
      <c r="A3324" s="10">
        <v>41353</v>
      </c>
      <c r="B3324" s="11">
        <v>1548.33996582031</v>
      </c>
      <c r="C3324" s="11">
        <v>1561.56005859375</v>
      </c>
      <c r="D3324" s="11">
        <v>1558.7099609375</v>
      </c>
    </row>
    <row r="3325" spans="1:4" x14ac:dyDescent="0.25">
      <c r="A3325" s="10">
        <v>41354</v>
      </c>
      <c r="B3325" s="11">
        <v>1558.7099609375</v>
      </c>
      <c r="C3325" s="11">
        <v>1558.7099609375</v>
      </c>
      <c r="D3325" s="11">
        <v>1545.80004882812</v>
      </c>
    </row>
    <row r="3326" spans="1:4" x14ac:dyDescent="0.25">
      <c r="A3326" s="10">
        <v>41355</v>
      </c>
      <c r="B3326" s="11">
        <v>1545.90002441406</v>
      </c>
      <c r="C3326" s="11">
        <v>1557.73999023437</v>
      </c>
      <c r="D3326" s="11">
        <v>1556.89001464843</v>
      </c>
    </row>
    <row r="3327" spans="1:4" x14ac:dyDescent="0.25">
      <c r="A3327" s="10">
        <v>41358</v>
      </c>
      <c r="B3327" s="11">
        <v>1556.89001464843</v>
      </c>
      <c r="C3327" s="11">
        <v>1564.91003417968</v>
      </c>
      <c r="D3327" s="11">
        <v>1551.68994140625</v>
      </c>
    </row>
    <row r="3328" spans="1:4" x14ac:dyDescent="0.25">
      <c r="A3328" s="10">
        <v>41359</v>
      </c>
      <c r="B3328" s="11">
        <v>1551.68994140625</v>
      </c>
      <c r="C3328" s="11">
        <v>1563.94995117187</v>
      </c>
      <c r="D3328" s="11">
        <v>1563.77001953125</v>
      </c>
    </row>
    <row r="3329" spans="1:4" x14ac:dyDescent="0.25">
      <c r="A3329" s="10">
        <v>41360</v>
      </c>
      <c r="B3329" s="11">
        <v>1563.75</v>
      </c>
      <c r="C3329" s="11">
        <v>1564.06994628906</v>
      </c>
      <c r="D3329" s="11">
        <v>1562.84997558593</v>
      </c>
    </row>
    <row r="3330" spans="1:4" x14ac:dyDescent="0.25">
      <c r="A3330" s="10">
        <v>41361</v>
      </c>
      <c r="B3330" s="11">
        <v>1562.85998535156</v>
      </c>
      <c r="C3330" s="11">
        <v>1570.28002929687</v>
      </c>
      <c r="D3330" s="11">
        <v>1569.18994140625</v>
      </c>
    </row>
    <row r="3331" spans="1:4" x14ac:dyDescent="0.25">
      <c r="A3331" s="10">
        <v>41365</v>
      </c>
      <c r="B3331" s="11">
        <v>1569.18005371093</v>
      </c>
      <c r="C3331" s="11">
        <v>1570.56994628906</v>
      </c>
      <c r="D3331" s="11">
        <v>1562.17004394531</v>
      </c>
    </row>
    <row r="3332" spans="1:4" x14ac:dyDescent="0.25">
      <c r="A3332" s="10">
        <v>41366</v>
      </c>
      <c r="B3332" s="11">
        <v>1562.17004394531</v>
      </c>
      <c r="C3332" s="11">
        <v>1573.66003417968</v>
      </c>
      <c r="D3332" s="11">
        <v>1570.25</v>
      </c>
    </row>
    <row r="3333" spans="1:4" x14ac:dyDescent="0.25">
      <c r="A3333" s="10">
        <v>41367</v>
      </c>
      <c r="B3333" s="11">
        <v>1570.25</v>
      </c>
      <c r="C3333" s="11">
        <v>1571.46997070312</v>
      </c>
      <c r="D3333" s="11">
        <v>1553.68994140625</v>
      </c>
    </row>
    <row r="3334" spans="1:4" x14ac:dyDescent="0.25">
      <c r="A3334" s="10">
        <v>41368</v>
      </c>
      <c r="B3334" s="11">
        <v>1553.68994140625</v>
      </c>
      <c r="C3334" s="11">
        <v>1562.59997558593</v>
      </c>
      <c r="D3334" s="11">
        <v>1559.97998046875</v>
      </c>
    </row>
    <row r="3335" spans="1:4" x14ac:dyDescent="0.25">
      <c r="A3335" s="10">
        <v>41369</v>
      </c>
      <c r="B3335" s="11">
        <v>1559.97998046875</v>
      </c>
      <c r="C3335" s="11">
        <v>1559.97998046875</v>
      </c>
      <c r="D3335" s="11">
        <v>1553.28002929687</v>
      </c>
    </row>
    <row r="3336" spans="1:4" x14ac:dyDescent="0.25">
      <c r="A3336" s="10">
        <v>41372</v>
      </c>
      <c r="B3336" s="11">
        <v>1553.26000976562</v>
      </c>
      <c r="C3336" s="11">
        <v>1563.06994628906</v>
      </c>
      <c r="D3336" s="11">
        <v>1563.06994628906</v>
      </c>
    </row>
    <row r="3337" spans="1:4" x14ac:dyDescent="0.25">
      <c r="A3337" s="10">
        <v>41373</v>
      </c>
      <c r="B3337" s="11">
        <v>1563.10998535156</v>
      </c>
      <c r="C3337" s="11">
        <v>1573.89001464843</v>
      </c>
      <c r="D3337" s="11">
        <v>1568.60998535156</v>
      </c>
    </row>
    <row r="3338" spans="1:4" x14ac:dyDescent="0.25">
      <c r="A3338" s="10">
        <v>41374</v>
      </c>
      <c r="B3338" s="11">
        <v>1568.60998535156</v>
      </c>
      <c r="C3338" s="11">
        <v>1589.06994628906</v>
      </c>
      <c r="D3338" s="11">
        <v>1587.72998046875</v>
      </c>
    </row>
    <row r="3339" spans="1:4" x14ac:dyDescent="0.25">
      <c r="A3339" s="10">
        <v>41375</v>
      </c>
      <c r="B3339" s="11">
        <v>1587.72998046875</v>
      </c>
      <c r="C3339" s="11">
        <v>1597.34997558593</v>
      </c>
      <c r="D3339" s="11">
        <v>1593.36999511718</v>
      </c>
    </row>
    <row r="3340" spans="1:4" x14ac:dyDescent="0.25">
      <c r="A3340" s="10">
        <v>41376</v>
      </c>
      <c r="B3340" s="11">
        <v>1593.30004882812</v>
      </c>
      <c r="C3340" s="11">
        <v>1593.30004882812</v>
      </c>
      <c r="D3340" s="11">
        <v>1588.84997558593</v>
      </c>
    </row>
    <row r="3341" spans="1:4" x14ac:dyDescent="0.25">
      <c r="A3341" s="10">
        <v>41379</v>
      </c>
      <c r="B3341" s="11">
        <v>1588.83996582031</v>
      </c>
      <c r="C3341" s="11">
        <v>1588.83996582031</v>
      </c>
      <c r="D3341" s="11">
        <v>1552.35998535156</v>
      </c>
    </row>
    <row r="3342" spans="1:4" x14ac:dyDescent="0.25">
      <c r="A3342" s="10">
        <v>41380</v>
      </c>
      <c r="B3342" s="11">
        <v>1552.35998535156</v>
      </c>
      <c r="C3342" s="11">
        <v>1575.34997558593</v>
      </c>
      <c r="D3342" s="11">
        <v>1574.56994628906</v>
      </c>
    </row>
    <row r="3343" spans="1:4" x14ac:dyDescent="0.25">
      <c r="A3343" s="10">
        <v>41381</v>
      </c>
      <c r="B3343" s="11">
        <v>1574.56994628906</v>
      </c>
      <c r="C3343" s="11">
        <v>1574.56994628906</v>
      </c>
      <c r="D3343" s="11">
        <v>1552.01000976562</v>
      </c>
    </row>
    <row r="3344" spans="1:4" x14ac:dyDescent="0.25">
      <c r="A3344" s="10">
        <v>41382</v>
      </c>
      <c r="B3344" s="11">
        <v>1552.03002929687</v>
      </c>
      <c r="C3344" s="11">
        <v>1554.38000488281</v>
      </c>
      <c r="D3344" s="11">
        <v>1541.60998535156</v>
      </c>
    </row>
    <row r="3345" spans="1:4" x14ac:dyDescent="0.25">
      <c r="A3345" s="10">
        <v>41383</v>
      </c>
      <c r="B3345" s="11">
        <v>1541.60998535156</v>
      </c>
      <c r="C3345" s="11">
        <v>1555.89001464843</v>
      </c>
      <c r="D3345" s="11">
        <v>1555.25</v>
      </c>
    </row>
    <row r="3346" spans="1:4" x14ac:dyDescent="0.25">
      <c r="A3346" s="10">
        <v>41386</v>
      </c>
      <c r="B3346" s="11">
        <v>1555.25</v>
      </c>
      <c r="C3346" s="11">
        <v>1565.55004882812</v>
      </c>
      <c r="D3346" s="11">
        <v>1562.5</v>
      </c>
    </row>
    <row r="3347" spans="1:4" x14ac:dyDescent="0.25">
      <c r="A3347" s="10">
        <v>41387</v>
      </c>
      <c r="B3347" s="11">
        <v>1562.5</v>
      </c>
      <c r="C3347" s="11">
        <v>1579.57995605468</v>
      </c>
      <c r="D3347" s="11">
        <v>1578.78002929687</v>
      </c>
    </row>
    <row r="3348" spans="1:4" x14ac:dyDescent="0.25">
      <c r="A3348" s="10">
        <v>41388</v>
      </c>
      <c r="B3348" s="11">
        <v>1578.78002929687</v>
      </c>
      <c r="C3348" s="11">
        <v>1583</v>
      </c>
      <c r="D3348" s="11">
        <v>1578.7900390625</v>
      </c>
    </row>
    <row r="3349" spans="1:4" x14ac:dyDescent="0.25">
      <c r="A3349" s="10">
        <v>41389</v>
      </c>
      <c r="B3349" s="11">
        <v>1578.93005371093</v>
      </c>
      <c r="C3349" s="11">
        <v>1592.64001464843</v>
      </c>
      <c r="D3349" s="11">
        <v>1585.16003417968</v>
      </c>
    </row>
    <row r="3350" spans="1:4" x14ac:dyDescent="0.25">
      <c r="A3350" s="10">
        <v>41390</v>
      </c>
      <c r="B3350" s="11">
        <v>1585.16003417968</v>
      </c>
      <c r="C3350" s="11">
        <v>1585.78002929687</v>
      </c>
      <c r="D3350" s="11">
        <v>1582.23999023437</v>
      </c>
    </row>
    <row r="3351" spans="1:4" x14ac:dyDescent="0.25">
      <c r="A3351" s="10">
        <v>41393</v>
      </c>
      <c r="B3351" s="11">
        <v>1582.33996582031</v>
      </c>
      <c r="C3351" s="11">
        <v>1596.65002441406</v>
      </c>
      <c r="D3351" s="11">
        <v>1593.60998535156</v>
      </c>
    </row>
    <row r="3352" spans="1:4" x14ac:dyDescent="0.25">
      <c r="A3352" s="10">
        <v>41394</v>
      </c>
      <c r="B3352" s="11">
        <v>1593.57995605468</v>
      </c>
      <c r="C3352" s="11">
        <v>1597.56994628906</v>
      </c>
      <c r="D3352" s="11">
        <v>1597.56994628906</v>
      </c>
    </row>
    <row r="3353" spans="1:4" x14ac:dyDescent="0.25">
      <c r="A3353" s="10">
        <v>41395</v>
      </c>
      <c r="B3353" s="11">
        <v>1597.55004882812</v>
      </c>
      <c r="C3353" s="11">
        <v>1597.55004882812</v>
      </c>
      <c r="D3353" s="11">
        <v>1582.69995117187</v>
      </c>
    </row>
    <row r="3354" spans="1:4" x14ac:dyDescent="0.25">
      <c r="A3354" s="10">
        <v>41396</v>
      </c>
      <c r="B3354" s="11">
        <v>1582.77001953125</v>
      </c>
      <c r="C3354" s="11">
        <v>1598.59997558593</v>
      </c>
      <c r="D3354" s="11">
        <v>1597.58996582031</v>
      </c>
    </row>
    <row r="3355" spans="1:4" x14ac:dyDescent="0.25">
      <c r="A3355" s="10">
        <v>41397</v>
      </c>
      <c r="B3355" s="11">
        <v>1597.59997558593</v>
      </c>
      <c r="C3355" s="11">
        <v>1618.4599609375</v>
      </c>
      <c r="D3355" s="11">
        <v>1614.42004394531</v>
      </c>
    </row>
    <row r="3356" spans="1:4" x14ac:dyDescent="0.25">
      <c r="A3356" s="10">
        <v>41400</v>
      </c>
      <c r="B3356" s="11">
        <v>1614.40002441406</v>
      </c>
      <c r="C3356" s="11">
        <v>1619.77001953125</v>
      </c>
      <c r="D3356" s="11">
        <v>1617.5</v>
      </c>
    </row>
    <row r="3357" spans="1:4" x14ac:dyDescent="0.25">
      <c r="A3357" s="10">
        <v>41401</v>
      </c>
      <c r="B3357" s="11">
        <v>1617.55004882812</v>
      </c>
      <c r="C3357" s="11">
        <v>1626.03002929687</v>
      </c>
      <c r="D3357" s="11">
        <v>1625.9599609375</v>
      </c>
    </row>
    <row r="3358" spans="1:4" x14ac:dyDescent="0.25">
      <c r="A3358" s="10">
        <v>41402</v>
      </c>
      <c r="B3358" s="11">
        <v>1625.94995117187</v>
      </c>
      <c r="C3358" s="11">
        <v>1632.78002929687</v>
      </c>
      <c r="D3358" s="11">
        <v>1632.68994140625</v>
      </c>
    </row>
    <row r="3359" spans="1:4" x14ac:dyDescent="0.25">
      <c r="A3359" s="10">
        <v>41403</v>
      </c>
      <c r="B3359" s="11">
        <v>1632.68994140625</v>
      </c>
      <c r="C3359" s="11">
        <v>1635.01000976562</v>
      </c>
      <c r="D3359" s="11">
        <v>1626.67004394531</v>
      </c>
    </row>
    <row r="3360" spans="1:4" x14ac:dyDescent="0.25">
      <c r="A3360" s="10">
        <v>41404</v>
      </c>
      <c r="B3360" s="11">
        <v>1626.68994140625</v>
      </c>
      <c r="C3360" s="11">
        <v>1633.69995117187</v>
      </c>
      <c r="D3360" s="11">
        <v>1633.69995117187</v>
      </c>
    </row>
    <row r="3361" spans="1:4" x14ac:dyDescent="0.25">
      <c r="A3361" s="10">
        <v>41407</v>
      </c>
      <c r="B3361" s="11">
        <v>1632.09997558593</v>
      </c>
      <c r="C3361" s="11">
        <v>1636</v>
      </c>
      <c r="D3361" s="11">
        <v>1633.77001953125</v>
      </c>
    </row>
    <row r="3362" spans="1:4" x14ac:dyDescent="0.25">
      <c r="A3362" s="10">
        <v>41408</v>
      </c>
      <c r="B3362" s="11">
        <v>1633.75</v>
      </c>
      <c r="C3362" s="11">
        <v>1651.09997558593</v>
      </c>
      <c r="D3362" s="11">
        <v>1650.33996582031</v>
      </c>
    </row>
    <row r="3363" spans="1:4" x14ac:dyDescent="0.25">
      <c r="A3363" s="10">
        <v>41409</v>
      </c>
      <c r="B3363" s="11">
        <v>1649.13000488281</v>
      </c>
      <c r="C3363" s="11">
        <v>1661.48999023437</v>
      </c>
      <c r="D3363" s="11">
        <v>1658.78002929687</v>
      </c>
    </row>
    <row r="3364" spans="1:4" x14ac:dyDescent="0.25">
      <c r="A3364" s="10">
        <v>41410</v>
      </c>
      <c r="B3364" s="11">
        <v>1658.06994628906</v>
      </c>
      <c r="C3364" s="11">
        <v>1660.51000976562</v>
      </c>
      <c r="D3364" s="11">
        <v>1650.46997070312</v>
      </c>
    </row>
    <row r="3365" spans="1:4" x14ac:dyDescent="0.25">
      <c r="A3365" s="10">
        <v>41411</v>
      </c>
      <c r="B3365" s="11">
        <v>1652.44995117187</v>
      </c>
      <c r="C3365" s="11">
        <v>1667.46997070312</v>
      </c>
      <c r="D3365" s="11">
        <v>1667.46997070312</v>
      </c>
    </row>
    <row r="3366" spans="1:4" x14ac:dyDescent="0.25">
      <c r="A3366" s="10">
        <v>41414</v>
      </c>
      <c r="B3366" s="11">
        <v>1665.7099609375</v>
      </c>
      <c r="C3366" s="11">
        <v>1672.83996582031</v>
      </c>
      <c r="D3366" s="11">
        <v>1666.2900390625</v>
      </c>
    </row>
    <row r="3367" spans="1:4" x14ac:dyDescent="0.25">
      <c r="A3367" s="10">
        <v>41415</v>
      </c>
      <c r="B3367" s="11">
        <v>1666.19995117187</v>
      </c>
      <c r="C3367" s="11">
        <v>1674.93005371093</v>
      </c>
      <c r="D3367" s="11">
        <v>1669.16003417968</v>
      </c>
    </row>
    <row r="3368" spans="1:4" x14ac:dyDescent="0.25">
      <c r="A3368" s="10">
        <v>41416</v>
      </c>
      <c r="B3368" s="11">
        <v>1669.39001464843</v>
      </c>
      <c r="C3368" s="11">
        <v>1687.18005371093</v>
      </c>
      <c r="D3368" s="11">
        <v>1655.34997558593</v>
      </c>
    </row>
    <row r="3369" spans="1:4" x14ac:dyDescent="0.25">
      <c r="A3369" s="10">
        <v>41417</v>
      </c>
      <c r="B3369" s="11">
        <v>1651.61999511718</v>
      </c>
      <c r="C3369" s="11">
        <v>1655.5</v>
      </c>
      <c r="D3369" s="11">
        <v>1650.51000976562</v>
      </c>
    </row>
    <row r="3370" spans="1:4" x14ac:dyDescent="0.25">
      <c r="A3370" s="10">
        <v>41418</v>
      </c>
      <c r="B3370" s="11">
        <v>1646.67004394531</v>
      </c>
      <c r="C3370" s="11">
        <v>1649.78002929687</v>
      </c>
      <c r="D3370" s="11">
        <v>1649.59997558593</v>
      </c>
    </row>
    <row r="3371" spans="1:4" x14ac:dyDescent="0.25">
      <c r="A3371" s="10">
        <v>41422</v>
      </c>
      <c r="B3371" s="11">
        <v>1652.63000488281</v>
      </c>
      <c r="C3371" s="11">
        <v>1674.2099609375</v>
      </c>
      <c r="D3371" s="11">
        <v>1660.06005859375</v>
      </c>
    </row>
    <row r="3372" spans="1:4" x14ac:dyDescent="0.25">
      <c r="A3372" s="10">
        <v>41423</v>
      </c>
      <c r="B3372" s="11">
        <v>1656.56994628906</v>
      </c>
      <c r="C3372" s="11">
        <v>1656.56994628906</v>
      </c>
      <c r="D3372" s="11">
        <v>1648.35998535156</v>
      </c>
    </row>
    <row r="3373" spans="1:4" x14ac:dyDescent="0.25">
      <c r="A3373" s="10">
        <v>41424</v>
      </c>
      <c r="B3373" s="11">
        <v>1649.14001464843</v>
      </c>
      <c r="C3373" s="11">
        <v>1661.91003417968</v>
      </c>
      <c r="D3373" s="11">
        <v>1654.41003417968</v>
      </c>
    </row>
    <row r="3374" spans="1:4" x14ac:dyDescent="0.25">
      <c r="A3374" s="10">
        <v>41425</v>
      </c>
      <c r="B3374" s="11">
        <v>1652.13000488281</v>
      </c>
      <c r="C3374" s="11">
        <v>1658.98999023437</v>
      </c>
      <c r="D3374" s="11">
        <v>1630.73999023437</v>
      </c>
    </row>
    <row r="3375" spans="1:4" x14ac:dyDescent="0.25">
      <c r="A3375" s="10">
        <v>41428</v>
      </c>
      <c r="B3375" s="11">
        <v>1631.7099609375</v>
      </c>
      <c r="C3375" s="11">
        <v>1640.42004394531</v>
      </c>
      <c r="D3375" s="11">
        <v>1640.42004394531</v>
      </c>
    </row>
    <row r="3376" spans="1:4" x14ac:dyDescent="0.25">
      <c r="A3376" s="10">
        <v>41429</v>
      </c>
      <c r="B3376" s="11">
        <v>1640.72998046875</v>
      </c>
      <c r="C3376" s="11">
        <v>1646.53002929687</v>
      </c>
      <c r="D3376" s="11">
        <v>1631.38000488281</v>
      </c>
    </row>
    <row r="3377" spans="1:4" x14ac:dyDescent="0.25">
      <c r="A3377" s="10">
        <v>41430</v>
      </c>
      <c r="B3377" s="11">
        <v>1629.05004882812</v>
      </c>
      <c r="C3377" s="11">
        <v>1629.31005859375</v>
      </c>
      <c r="D3377" s="11">
        <v>1608.90002441406</v>
      </c>
    </row>
    <row r="3378" spans="1:4" x14ac:dyDescent="0.25">
      <c r="A3378" s="10">
        <v>41431</v>
      </c>
      <c r="B3378" s="11">
        <v>1609.2900390625</v>
      </c>
      <c r="C3378" s="11">
        <v>1622.56005859375</v>
      </c>
      <c r="D3378" s="11">
        <v>1622.56005859375</v>
      </c>
    </row>
    <row r="3379" spans="1:4" x14ac:dyDescent="0.25">
      <c r="A3379" s="10">
        <v>41432</v>
      </c>
      <c r="B3379" s="11">
        <v>1625.27001953125</v>
      </c>
      <c r="C3379" s="11">
        <v>1644.40002441406</v>
      </c>
      <c r="D3379" s="11">
        <v>1643.38000488281</v>
      </c>
    </row>
    <row r="3380" spans="1:4" x14ac:dyDescent="0.25">
      <c r="A3380" s="10">
        <v>41435</v>
      </c>
      <c r="B3380" s="11">
        <v>1644.67004394531</v>
      </c>
      <c r="C3380" s="11">
        <v>1648.68994140625</v>
      </c>
      <c r="D3380" s="11">
        <v>1642.81005859375</v>
      </c>
    </row>
    <row r="3381" spans="1:4" x14ac:dyDescent="0.25">
      <c r="A3381" s="10">
        <v>41436</v>
      </c>
      <c r="B3381" s="11">
        <v>1638.64001464843</v>
      </c>
      <c r="C3381" s="11">
        <v>1640.13000488281</v>
      </c>
      <c r="D3381" s="11">
        <v>1626.13000488281</v>
      </c>
    </row>
    <row r="3382" spans="1:4" x14ac:dyDescent="0.25">
      <c r="A3382" s="10">
        <v>41437</v>
      </c>
      <c r="B3382" s="11">
        <v>1629.93994140625</v>
      </c>
      <c r="C3382" s="11">
        <v>1637.7099609375</v>
      </c>
      <c r="D3382" s="11">
        <v>1612.52001953125</v>
      </c>
    </row>
    <row r="3383" spans="1:4" x14ac:dyDescent="0.25">
      <c r="A3383" s="10">
        <v>41438</v>
      </c>
      <c r="B3383" s="11">
        <v>1612.15002441406</v>
      </c>
      <c r="C3383" s="11">
        <v>1639.25</v>
      </c>
      <c r="D3383" s="11">
        <v>1636.35998535156</v>
      </c>
    </row>
    <row r="3384" spans="1:4" x14ac:dyDescent="0.25">
      <c r="A3384" s="10">
        <v>41439</v>
      </c>
      <c r="B3384" s="11">
        <v>1635.52001953125</v>
      </c>
      <c r="C3384" s="11">
        <v>1640.80004882812</v>
      </c>
      <c r="D3384" s="11">
        <v>1626.72998046875</v>
      </c>
    </row>
    <row r="3385" spans="1:4" x14ac:dyDescent="0.25">
      <c r="A3385" s="10">
        <v>41442</v>
      </c>
      <c r="B3385" s="11">
        <v>1630.64001464843</v>
      </c>
      <c r="C3385" s="11">
        <v>1646.5</v>
      </c>
      <c r="D3385" s="11">
        <v>1639.0400390625</v>
      </c>
    </row>
    <row r="3386" spans="1:4" x14ac:dyDescent="0.25">
      <c r="A3386" s="10">
        <v>41443</v>
      </c>
      <c r="B3386" s="11">
        <v>1639.77001953125</v>
      </c>
      <c r="C3386" s="11">
        <v>1654.18994140625</v>
      </c>
      <c r="D3386" s="11">
        <v>1651.81005859375</v>
      </c>
    </row>
    <row r="3387" spans="1:4" x14ac:dyDescent="0.25">
      <c r="A3387" s="10">
        <v>41444</v>
      </c>
      <c r="B3387" s="11">
        <v>1651.82995605468</v>
      </c>
      <c r="C3387" s="11">
        <v>1652.44995117187</v>
      </c>
      <c r="D3387" s="11">
        <v>1628.93005371093</v>
      </c>
    </row>
    <row r="3388" spans="1:4" x14ac:dyDescent="0.25">
      <c r="A3388" s="10">
        <v>41445</v>
      </c>
      <c r="B3388" s="11">
        <v>1624.61999511718</v>
      </c>
      <c r="C3388" s="11">
        <v>1624.61999511718</v>
      </c>
      <c r="D3388" s="11">
        <v>1588.18994140625</v>
      </c>
    </row>
    <row r="3389" spans="1:4" x14ac:dyDescent="0.25">
      <c r="A3389" s="10">
        <v>41446</v>
      </c>
      <c r="B3389" s="11">
        <v>1588.61999511718</v>
      </c>
      <c r="C3389" s="11">
        <v>1599.18994140625</v>
      </c>
      <c r="D3389" s="11">
        <v>1592.43005371093</v>
      </c>
    </row>
    <row r="3390" spans="1:4" x14ac:dyDescent="0.25">
      <c r="A3390" s="10">
        <v>41449</v>
      </c>
      <c r="B3390" s="11">
        <v>1588.77001953125</v>
      </c>
      <c r="C3390" s="11">
        <v>1588.77001953125</v>
      </c>
      <c r="D3390" s="11">
        <v>1573.08996582031</v>
      </c>
    </row>
    <row r="3391" spans="1:4" x14ac:dyDescent="0.25">
      <c r="A3391" s="10">
        <v>41450</v>
      </c>
      <c r="B3391" s="11">
        <v>1577.52001953125</v>
      </c>
      <c r="C3391" s="11">
        <v>1593.7900390625</v>
      </c>
      <c r="D3391" s="11">
        <v>1588.03002929687</v>
      </c>
    </row>
    <row r="3392" spans="1:4" x14ac:dyDescent="0.25">
      <c r="A3392" s="10">
        <v>41451</v>
      </c>
      <c r="B3392" s="11">
        <v>1592.27001953125</v>
      </c>
      <c r="C3392" s="11">
        <v>1606.82995605468</v>
      </c>
      <c r="D3392" s="11">
        <v>1603.26000976562</v>
      </c>
    </row>
    <row r="3393" spans="1:4" x14ac:dyDescent="0.25">
      <c r="A3393" s="10">
        <v>41452</v>
      </c>
      <c r="B3393" s="11">
        <v>1606.43994140625</v>
      </c>
      <c r="C3393" s="11">
        <v>1620.06994628906</v>
      </c>
      <c r="D3393" s="11">
        <v>1613.19995117187</v>
      </c>
    </row>
    <row r="3394" spans="1:4" x14ac:dyDescent="0.25">
      <c r="A3394" s="10">
        <v>41453</v>
      </c>
      <c r="B3394" s="11">
        <v>1611.11999511718</v>
      </c>
      <c r="C3394" s="11">
        <v>1615.93994140625</v>
      </c>
      <c r="D3394" s="11">
        <v>1606.28002929687</v>
      </c>
    </row>
    <row r="3395" spans="1:4" x14ac:dyDescent="0.25">
      <c r="A3395" s="10">
        <v>41456</v>
      </c>
      <c r="B3395" s="11">
        <v>1609.78002929687</v>
      </c>
      <c r="C3395" s="11">
        <v>1626.60998535156</v>
      </c>
      <c r="D3395" s="11">
        <v>1614.9599609375</v>
      </c>
    </row>
    <row r="3396" spans="1:4" x14ac:dyDescent="0.25">
      <c r="A3396" s="10">
        <v>41457</v>
      </c>
      <c r="B3396" s="11">
        <v>1614.2900390625</v>
      </c>
      <c r="C3396" s="11">
        <v>1624.26000976562</v>
      </c>
      <c r="D3396" s="11">
        <v>1614.07995605468</v>
      </c>
    </row>
    <row r="3397" spans="1:4" x14ac:dyDescent="0.25">
      <c r="A3397" s="10">
        <v>41458</v>
      </c>
      <c r="B3397" s="11">
        <v>1611.47998046875</v>
      </c>
      <c r="C3397" s="11">
        <v>1618.96997070312</v>
      </c>
      <c r="D3397" s="11">
        <v>1615.41003417968</v>
      </c>
    </row>
    <row r="3398" spans="1:4" x14ac:dyDescent="0.25">
      <c r="A3398" s="10">
        <v>41460</v>
      </c>
      <c r="B3398" s="11">
        <v>1618.65002441406</v>
      </c>
      <c r="C3398" s="11">
        <v>1632.06994628906</v>
      </c>
      <c r="D3398" s="11">
        <v>1631.89001464843</v>
      </c>
    </row>
    <row r="3399" spans="1:4" x14ac:dyDescent="0.25">
      <c r="A3399" s="10">
        <v>41463</v>
      </c>
      <c r="B3399" s="11">
        <v>1634.19995117187</v>
      </c>
      <c r="C3399" s="11">
        <v>1644.68005371093</v>
      </c>
      <c r="D3399" s="11">
        <v>1640.4599609375</v>
      </c>
    </row>
    <row r="3400" spans="1:4" x14ac:dyDescent="0.25">
      <c r="A3400" s="10">
        <v>41464</v>
      </c>
      <c r="B3400" s="11">
        <v>1642.89001464843</v>
      </c>
      <c r="C3400" s="11">
        <v>1654.18005371093</v>
      </c>
      <c r="D3400" s="11">
        <v>1652.31994628906</v>
      </c>
    </row>
    <row r="3401" spans="1:4" x14ac:dyDescent="0.25">
      <c r="A3401" s="10">
        <v>41465</v>
      </c>
      <c r="B3401" s="11">
        <v>1651.56005859375</v>
      </c>
      <c r="C3401" s="11">
        <v>1657.92004394531</v>
      </c>
      <c r="D3401" s="11">
        <v>1652.61999511718</v>
      </c>
    </row>
    <row r="3402" spans="1:4" x14ac:dyDescent="0.25">
      <c r="A3402" s="10">
        <v>41466</v>
      </c>
      <c r="B3402" s="11">
        <v>1657.41003417968</v>
      </c>
      <c r="C3402" s="11">
        <v>1676.63000488281</v>
      </c>
      <c r="D3402" s="11">
        <v>1675.02001953125</v>
      </c>
    </row>
    <row r="3403" spans="1:4" x14ac:dyDescent="0.25">
      <c r="A3403" s="10">
        <v>41467</v>
      </c>
      <c r="B3403" s="11">
        <v>1675.26000976562</v>
      </c>
      <c r="C3403" s="11">
        <v>1680.18994140625</v>
      </c>
      <c r="D3403" s="11">
        <v>1680.18994140625</v>
      </c>
    </row>
    <row r="3404" spans="1:4" x14ac:dyDescent="0.25">
      <c r="A3404" s="10">
        <v>41470</v>
      </c>
      <c r="B3404" s="11">
        <v>1679.58996582031</v>
      </c>
      <c r="C3404" s="11">
        <v>1684.51000976562</v>
      </c>
      <c r="D3404" s="11">
        <v>1682.5</v>
      </c>
    </row>
    <row r="3405" spans="1:4" x14ac:dyDescent="0.25">
      <c r="A3405" s="10">
        <v>41471</v>
      </c>
      <c r="B3405" s="11">
        <v>1682.69995117187</v>
      </c>
      <c r="C3405" s="11">
        <v>1683.72998046875</v>
      </c>
      <c r="D3405" s="11">
        <v>1676.26000976562</v>
      </c>
    </row>
    <row r="3406" spans="1:4" x14ac:dyDescent="0.25">
      <c r="A3406" s="10">
        <v>41472</v>
      </c>
      <c r="B3406" s="11">
        <v>1677.91003417968</v>
      </c>
      <c r="C3406" s="11">
        <v>1684.75</v>
      </c>
      <c r="D3406" s="11">
        <v>1680.91003417968</v>
      </c>
    </row>
    <row r="3407" spans="1:4" x14ac:dyDescent="0.25">
      <c r="A3407" s="10">
        <v>41473</v>
      </c>
      <c r="B3407" s="11">
        <v>1681.05004882812</v>
      </c>
      <c r="C3407" s="11">
        <v>1693.11999511718</v>
      </c>
      <c r="D3407" s="11">
        <v>1689.36999511718</v>
      </c>
    </row>
    <row r="3408" spans="1:4" x14ac:dyDescent="0.25">
      <c r="A3408" s="10">
        <v>41474</v>
      </c>
      <c r="B3408" s="11">
        <v>1686.15002441406</v>
      </c>
      <c r="C3408" s="11">
        <v>1692.08996582031</v>
      </c>
      <c r="D3408" s="11">
        <v>1692.08996582031</v>
      </c>
    </row>
    <row r="3409" spans="1:4" x14ac:dyDescent="0.25">
      <c r="A3409" s="10">
        <v>41477</v>
      </c>
      <c r="B3409" s="11">
        <v>1694.41003417968</v>
      </c>
      <c r="C3409" s="11">
        <v>1697.60998535156</v>
      </c>
      <c r="D3409" s="11">
        <v>1695.53002929687</v>
      </c>
    </row>
    <row r="3410" spans="1:4" x14ac:dyDescent="0.25">
      <c r="A3410" s="10">
        <v>41478</v>
      </c>
      <c r="B3410" s="11">
        <v>1696.63000488281</v>
      </c>
      <c r="C3410" s="11">
        <v>1698.78002929687</v>
      </c>
      <c r="D3410" s="11">
        <v>1692.39001464843</v>
      </c>
    </row>
    <row r="3411" spans="1:4" x14ac:dyDescent="0.25">
      <c r="A3411" s="10">
        <v>41479</v>
      </c>
      <c r="B3411" s="11">
        <v>1696.06005859375</v>
      </c>
      <c r="C3411" s="11">
        <v>1698.38000488281</v>
      </c>
      <c r="D3411" s="11">
        <v>1685.93994140625</v>
      </c>
    </row>
    <row r="3412" spans="1:4" x14ac:dyDescent="0.25">
      <c r="A3412" s="10">
        <v>41480</v>
      </c>
      <c r="B3412" s="11">
        <v>1685.2099609375</v>
      </c>
      <c r="C3412" s="11">
        <v>1690.93994140625</v>
      </c>
      <c r="D3412" s="11">
        <v>1690.25</v>
      </c>
    </row>
    <row r="3413" spans="1:4" x14ac:dyDescent="0.25">
      <c r="A3413" s="10">
        <v>41481</v>
      </c>
      <c r="B3413" s="11">
        <v>1687.31005859375</v>
      </c>
      <c r="C3413" s="11">
        <v>1691.84997558593</v>
      </c>
      <c r="D3413" s="11">
        <v>1691.65002441406</v>
      </c>
    </row>
    <row r="3414" spans="1:4" x14ac:dyDescent="0.25">
      <c r="A3414" s="10">
        <v>41484</v>
      </c>
      <c r="B3414" s="11">
        <v>1690.31994628906</v>
      </c>
      <c r="C3414" s="11">
        <v>1690.92004394531</v>
      </c>
      <c r="D3414" s="11">
        <v>1685.32995605468</v>
      </c>
    </row>
    <row r="3415" spans="1:4" x14ac:dyDescent="0.25">
      <c r="A3415" s="10">
        <v>41485</v>
      </c>
      <c r="B3415" s="11">
        <v>1687.92004394531</v>
      </c>
      <c r="C3415" s="11">
        <v>1693.18994140625</v>
      </c>
      <c r="D3415" s="11">
        <v>1685.9599609375</v>
      </c>
    </row>
    <row r="3416" spans="1:4" x14ac:dyDescent="0.25">
      <c r="A3416" s="10">
        <v>41486</v>
      </c>
      <c r="B3416" s="11">
        <v>1687.76000976562</v>
      </c>
      <c r="C3416" s="11">
        <v>1698.43005371093</v>
      </c>
      <c r="D3416" s="11">
        <v>1685.72998046875</v>
      </c>
    </row>
    <row r="3417" spans="1:4" x14ac:dyDescent="0.25">
      <c r="A3417" s="10">
        <v>41487</v>
      </c>
      <c r="B3417" s="11">
        <v>1689.42004394531</v>
      </c>
      <c r="C3417" s="11">
        <v>1707.84997558593</v>
      </c>
      <c r="D3417" s="11">
        <v>1706.86999511718</v>
      </c>
    </row>
    <row r="3418" spans="1:4" x14ac:dyDescent="0.25">
      <c r="A3418" s="10">
        <v>41488</v>
      </c>
      <c r="B3418" s="11">
        <v>1706.09997558593</v>
      </c>
      <c r="C3418" s="11">
        <v>1709.67004394531</v>
      </c>
      <c r="D3418" s="11">
        <v>1709.67004394531</v>
      </c>
    </row>
    <row r="3419" spans="1:4" x14ac:dyDescent="0.25">
      <c r="A3419" s="10">
        <v>41491</v>
      </c>
      <c r="B3419" s="11">
        <v>1708.01000976562</v>
      </c>
      <c r="C3419" s="11">
        <v>1709.23999023437</v>
      </c>
      <c r="D3419" s="11">
        <v>1707.14001464843</v>
      </c>
    </row>
    <row r="3420" spans="1:4" x14ac:dyDescent="0.25">
      <c r="A3420" s="10">
        <v>41492</v>
      </c>
      <c r="B3420" s="11">
        <v>1705.7900390625</v>
      </c>
      <c r="C3420" s="11">
        <v>1705.7900390625</v>
      </c>
      <c r="D3420" s="11">
        <v>1697.36999511718</v>
      </c>
    </row>
    <row r="3421" spans="1:4" x14ac:dyDescent="0.25">
      <c r="A3421" s="10">
        <v>41493</v>
      </c>
      <c r="B3421" s="11">
        <v>1695.30004882812</v>
      </c>
      <c r="C3421" s="11">
        <v>1695.30004882812</v>
      </c>
      <c r="D3421" s="11">
        <v>1690.91003417968</v>
      </c>
    </row>
    <row r="3422" spans="1:4" x14ac:dyDescent="0.25">
      <c r="A3422" s="10">
        <v>41494</v>
      </c>
      <c r="B3422" s="11">
        <v>1693.34997558593</v>
      </c>
      <c r="C3422" s="11">
        <v>1700.18005371093</v>
      </c>
      <c r="D3422" s="11">
        <v>1697.47998046875</v>
      </c>
    </row>
    <row r="3423" spans="1:4" x14ac:dyDescent="0.25">
      <c r="A3423" s="10">
        <v>41495</v>
      </c>
      <c r="B3423" s="11">
        <v>1696.09997558593</v>
      </c>
      <c r="C3423" s="11">
        <v>1699.42004394531</v>
      </c>
      <c r="D3423" s="11">
        <v>1691.42004394531</v>
      </c>
    </row>
    <row r="3424" spans="1:4" x14ac:dyDescent="0.25">
      <c r="A3424" s="10">
        <v>41498</v>
      </c>
      <c r="B3424" s="11">
        <v>1688.36999511718</v>
      </c>
      <c r="C3424" s="11">
        <v>1691.48999023437</v>
      </c>
      <c r="D3424" s="11">
        <v>1689.46997070312</v>
      </c>
    </row>
    <row r="3425" spans="1:4" x14ac:dyDescent="0.25">
      <c r="A3425" s="10">
        <v>41499</v>
      </c>
      <c r="B3425" s="11">
        <v>1690.65002441406</v>
      </c>
      <c r="C3425" s="11">
        <v>1696.81005859375</v>
      </c>
      <c r="D3425" s="11">
        <v>1694.16003417968</v>
      </c>
    </row>
    <row r="3426" spans="1:4" x14ac:dyDescent="0.25">
      <c r="A3426" s="10">
        <v>41500</v>
      </c>
      <c r="B3426" s="11">
        <v>1693.88000488281</v>
      </c>
      <c r="C3426" s="11">
        <v>1695.52001953125</v>
      </c>
      <c r="D3426" s="11">
        <v>1685.39001464843</v>
      </c>
    </row>
    <row r="3427" spans="1:4" x14ac:dyDescent="0.25">
      <c r="A3427" s="10">
        <v>41501</v>
      </c>
      <c r="B3427" s="11">
        <v>1679.60998535156</v>
      </c>
      <c r="C3427" s="11">
        <v>1679.60998535156</v>
      </c>
      <c r="D3427" s="11">
        <v>1661.31994628906</v>
      </c>
    </row>
    <row r="3428" spans="1:4" x14ac:dyDescent="0.25">
      <c r="A3428" s="10">
        <v>41502</v>
      </c>
      <c r="B3428" s="11">
        <v>1661.21997070312</v>
      </c>
      <c r="C3428" s="11">
        <v>1663.59997558593</v>
      </c>
      <c r="D3428" s="11">
        <v>1655.82995605468</v>
      </c>
    </row>
    <row r="3429" spans="1:4" x14ac:dyDescent="0.25">
      <c r="A3429" s="10">
        <v>41505</v>
      </c>
      <c r="B3429" s="11">
        <v>1655.25</v>
      </c>
      <c r="C3429" s="11">
        <v>1659.18005371093</v>
      </c>
      <c r="D3429" s="11">
        <v>1646.06005859375</v>
      </c>
    </row>
    <row r="3430" spans="1:4" x14ac:dyDescent="0.25">
      <c r="A3430" s="10">
        <v>41506</v>
      </c>
      <c r="B3430" s="11">
        <v>1646.81005859375</v>
      </c>
      <c r="C3430" s="11">
        <v>1658.92004394531</v>
      </c>
      <c r="D3430" s="11">
        <v>1652.34997558593</v>
      </c>
    </row>
    <row r="3431" spans="1:4" x14ac:dyDescent="0.25">
      <c r="A3431" s="10">
        <v>41507</v>
      </c>
      <c r="B3431" s="11">
        <v>1650.66003417968</v>
      </c>
      <c r="C3431" s="11">
        <v>1656.98999023437</v>
      </c>
      <c r="D3431" s="11">
        <v>1642.80004882812</v>
      </c>
    </row>
    <row r="3432" spans="1:4" x14ac:dyDescent="0.25">
      <c r="A3432" s="10">
        <v>41508</v>
      </c>
      <c r="B3432" s="11">
        <v>1645.03002929687</v>
      </c>
      <c r="C3432" s="11">
        <v>1659.55004882812</v>
      </c>
      <c r="D3432" s="11">
        <v>1656.9599609375</v>
      </c>
    </row>
    <row r="3433" spans="1:4" x14ac:dyDescent="0.25">
      <c r="A3433" s="10">
        <v>41509</v>
      </c>
      <c r="B3433" s="11">
        <v>1659.92004394531</v>
      </c>
      <c r="C3433" s="11">
        <v>1664.84997558593</v>
      </c>
      <c r="D3433" s="11">
        <v>1663.5</v>
      </c>
    </row>
    <row r="3434" spans="1:4" x14ac:dyDescent="0.25">
      <c r="A3434" s="10">
        <v>41512</v>
      </c>
      <c r="B3434" s="11">
        <v>1664.2900390625</v>
      </c>
      <c r="C3434" s="11">
        <v>1669.51000976562</v>
      </c>
      <c r="D3434" s="11">
        <v>1656.78002929687</v>
      </c>
    </row>
    <row r="3435" spans="1:4" x14ac:dyDescent="0.25">
      <c r="A3435" s="10">
        <v>41513</v>
      </c>
      <c r="B3435" s="11">
        <v>1652.5400390625</v>
      </c>
      <c r="C3435" s="11">
        <v>1652.5400390625</v>
      </c>
      <c r="D3435" s="11">
        <v>1630.47998046875</v>
      </c>
    </row>
    <row r="3436" spans="1:4" x14ac:dyDescent="0.25">
      <c r="A3436" s="10">
        <v>41514</v>
      </c>
      <c r="B3436" s="11">
        <v>1630.25</v>
      </c>
      <c r="C3436" s="11">
        <v>1641.18005371093</v>
      </c>
      <c r="D3436" s="11">
        <v>1634.9599609375</v>
      </c>
    </row>
    <row r="3437" spans="1:4" x14ac:dyDescent="0.25">
      <c r="A3437" s="10">
        <v>41515</v>
      </c>
      <c r="B3437" s="11">
        <v>1633.5</v>
      </c>
      <c r="C3437" s="11">
        <v>1646.41003417968</v>
      </c>
      <c r="D3437" s="11">
        <v>1638.17004394531</v>
      </c>
    </row>
    <row r="3438" spans="1:4" x14ac:dyDescent="0.25">
      <c r="A3438" s="10">
        <v>41516</v>
      </c>
      <c r="B3438" s="11">
        <v>1638.89001464843</v>
      </c>
      <c r="C3438" s="11">
        <v>1640.07995605468</v>
      </c>
      <c r="D3438" s="11">
        <v>1632.96997070312</v>
      </c>
    </row>
    <row r="3439" spans="1:4" x14ac:dyDescent="0.25">
      <c r="A3439" s="10">
        <v>41520</v>
      </c>
      <c r="B3439" s="11">
        <v>1635.94995117187</v>
      </c>
      <c r="C3439" s="11">
        <v>1651.34997558593</v>
      </c>
      <c r="D3439" s="11">
        <v>1639.77001953125</v>
      </c>
    </row>
    <row r="3440" spans="1:4" x14ac:dyDescent="0.25">
      <c r="A3440" s="10">
        <v>41521</v>
      </c>
      <c r="B3440" s="11">
        <v>1640.71997070312</v>
      </c>
      <c r="C3440" s="11">
        <v>1655.71997070312</v>
      </c>
      <c r="D3440" s="11">
        <v>1653.07995605468</v>
      </c>
    </row>
    <row r="3441" spans="1:4" x14ac:dyDescent="0.25">
      <c r="A3441" s="10">
        <v>41522</v>
      </c>
      <c r="B3441" s="11">
        <v>1653.28002929687</v>
      </c>
      <c r="C3441" s="11">
        <v>1659.17004394531</v>
      </c>
      <c r="D3441" s="11">
        <v>1655.07995605468</v>
      </c>
    </row>
    <row r="3442" spans="1:4" x14ac:dyDescent="0.25">
      <c r="A3442" s="10">
        <v>41523</v>
      </c>
      <c r="B3442" s="11">
        <v>1657.43994140625</v>
      </c>
      <c r="C3442" s="11">
        <v>1664.82995605468</v>
      </c>
      <c r="D3442" s="11">
        <v>1655.17004394531</v>
      </c>
    </row>
    <row r="3443" spans="1:4" x14ac:dyDescent="0.25">
      <c r="A3443" s="10">
        <v>41526</v>
      </c>
      <c r="B3443" s="11">
        <v>1656.84997558593</v>
      </c>
      <c r="C3443" s="11">
        <v>1672.40002441406</v>
      </c>
      <c r="D3443" s="11">
        <v>1671.7099609375</v>
      </c>
    </row>
    <row r="3444" spans="1:4" x14ac:dyDescent="0.25">
      <c r="A3444" s="10">
        <v>41527</v>
      </c>
      <c r="B3444" s="11">
        <v>1675.10998535156</v>
      </c>
      <c r="C3444" s="11">
        <v>1684.08996582031</v>
      </c>
      <c r="D3444" s="11">
        <v>1683.98999023437</v>
      </c>
    </row>
    <row r="3445" spans="1:4" x14ac:dyDescent="0.25">
      <c r="A3445" s="10">
        <v>41528</v>
      </c>
      <c r="B3445" s="11">
        <v>1681.0400390625</v>
      </c>
      <c r="C3445" s="11">
        <v>1689.13000488281</v>
      </c>
      <c r="D3445" s="11">
        <v>1689.13000488281</v>
      </c>
    </row>
    <row r="3446" spans="1:4" x14ac:dyDescent="0.25">
      <c r="A3446" s="10">
        <v>41529</v>
      </c>
      <c r="B3446" s="11">
        <v>1689.2099609375</v>
      </c>
      <c r="C3446" s="11">
        <v>1689.96997070312</v>
      </c>
      <c r="D3446" s="11">
        <v>1683.42004394531</v>
      </c>
    </row>
    <row r="3447" spans="1:4" x14ac:dyDescent="0.25">
      <c r="A3447" s="10">
        <v>41530</v>
      </c>
      <c r="B3447" s="11">
        <v>1685.0400390625</v>
      </c>
      <c r="C3447" s="11">
        <v>1688.72998046875</v>
      </c>
      <c r="D3447" s="11">
        <v>1687.98999023437</v>
      </c>
    </row>
    <row r="3448" spans="1:4" x14ac:dyDescent="0.25">
      <c r="A3448" s="10">
        <v>41533</v>
      </c>
      <c r="B3448" s="11">
        <v>1691.69995117187</v>
      </c>
      <c r="C3448" s="11">
        <v>1704.94995117187</v>
      </c>
      <c r="D3448" s="11">
        <v>1697.59997558593</v>
      </c>
    </row>
    <row r="3449" spans="1:4" x14ac:dyDescent="0.25">
      <c r="A3449" s="10">
        <v>41534</v>
      </c>
      <c r="B3449" s="11">
        <v>1697.72998046875</v>
      </c>
      <c r="C3449" s="11">
        <v>1705.52001953125</v>
      </c>
      <c r="D3449" s="11">
        <v>1704.76000976562</v>
      </c>
    </row>
    <row r="3450" spans="1:4" x14ac:dyDescent="0.25">
      <c r="A3450" s="10">
        <v>41535</v>
      </c>
      <c r="B3450" s="11">
        <v>1705.73999023437</v>
      </c>
      <c r="C3450" s="11">
        <v>1729.43994140625</v>
      </c>
      <c r="D3450" s="11">
        <v>1725.52001953125</v>
      </c>
    </row>
    <row r="3451" spans="1:4" x14ac:dyDescent="0.25">
      <c r="A3451" s="10">
        <v>41536</v>
      </c>
      <c r="B3451" s="11">
        <v>1727.33996582031</v>
      </c>
      <c r="C3451" s="11">
        <v>1729.85998535156</v>
      </c>
      <c r="D3451" s="11">
        <v>1722.33996582031</v>
      </c>
    </row>
    <row r="3452" spans="1:4" x14ac:dyDescent="0.25">
      <c r="A3452" s="10">
        <v>41537</v>
      </c>
      <c r="B3452" s="11">
        <v>1722.43994140625</v>
      </c>
      <c r="C3452" s="11">
        <v>1725.22998046875</v>
      </c>
      <c r="D3452" s="11">
        <v>1709.91003417968</v>
      </c>
    </row>
    <row r="3453" spans="1:4" x14ac:dyDescent="0.25">
      <c r="A3453" s="10">
        <v>41540</v>
      </c>
      <c r="B3453" s="11">
        <v>1711.43994140625</v>
      </c>
      <c r="C3453" s="11">
        <v>1711.43994140625</v>
      </c>
      <c r="D3453" s="11">
        <v>1701.83996582031</v>
      </c>
    </row>
    <row r="3454" spans="1:4" x14ac:dyDescent="0.25">
      <c r="A3454" s="10">
        <v>41541</v>
      </c>
      <c r="B3454" s="11">
        <v>1702.59997558593</v>
      </c>
      <c r="C3454" s="11">
        <v>1707.63000488281</v>
      </c>
      <c r="D3454" s="11">
        <v>1697.42004394531</v>
      </c>
    </row>
    <row r="3455" spans="1:4" x14ac:dyDescent="0.25">
      <c r="A3455" s="10">
        <v>41542</v>
      </c>
      <c r="B3455" s="11">
        <v>1698.02001953125</v>
      </c>
      <c r="C3455" s="11">
        <v>1701.7099609375</v>
      </c>
      <c r="D3455" s="11">
        <v>1692.77001953125</v>
      </c>
    </row>
    <row r="3456" spans="1:4" x14ac:dyDescent="0.25">
      <c r="A3456" s="10">
        <v>41543</v>
      </c>
      <c r="B3456" s="11">
        <v>1694.05004882812</v>
      </c>
      <c r="C3456" s="11">
        <v>1703.84997558593</v>
      </c>
      <c r="D3456" s="11">
        <v>1698.67004394531</v>
      </c>
    </row>
    <row r="3457" spans="1:4" x14ac:dyDescent="0.25">
      <c r="A3457" s="10">
        <v>41544</v>
      </c>
      <c r="B3457" s="11">
        <v>1695.52001953125</v>
      </c>
      <c r="C3457" s="11">
        <v>1695.52001953125</v>
      </c>
      <c r="D3457" s="11">
        <v>1691.75</v>
      </c>
    </row>
    <row r="3458" spans="1:4" x14ac:dyDescent="0.25">
      <c r="A3458" s="10">
        <v>41547</v>
      </c>
      <c r="B3458" s="11">
        <v>1687.26000976562</v>
      </c>
      <c r="C3458" s="11">
        <v>1687.26000976562</v>
      </c>
      <c r="D3458" s="11">
        <v>1681.55004882812</v>
      </c>
    </row>
    <row r="3459" spans="1:4" x14ac:dyDescent="0.25">
      <c r="A3459" s="10">
        <v>41548</v>
      </c>
      <c r="B3459" s="11">
        <v>1682.41003417968</v>
      </c>
      <c r="C3459" s="11">
        <v>1696.55004882812</v>
      </c>
      <c r="D3459" s="11">
        <v>1695</v>
      </c>
    </row>
    <row r="3460" spans="1:4" x14ac:dyDescent="0.25">
      <c r="A3460" s="10">
        <v>41549</v>
      </c>
      <c r="B3460" s="11">
        <v>1691.90002441406</v>
      </c>
      <c r="C3460" s="11">
        <v>1693.86999511718</v>
      </c>
      <c r="D3460" s="11">
        <v>1693.86999511718</v>
      </c>
    </row>
    <row r="3461" spans="1:4" x14ac:dyDescent="0.25">
      <c r="A3461" s="10">
        <v>41550</v>
      </c>
      <c r="B3461" s="11">
        <v>1692.34997558593</v>
      </c>
      <c r="C3461" s="11">
        <v>1692.34997558593</v>
      </c>
      <c r="D3461" s="11">
        <v>1678.66003417968</v>
      </c>
    </row>
    <row r="3462" spans="1:4" x14ac:dyDescent="0.25">
      <c r="A3462" s="10">
        <v>41551</v>
      </c>
      <c r="B3462" s="11">
        <v>1678.7900390625</v>
      </c>
      <c r="C3462" s="11">
        <v>1691.93994140625</v>
      </c>
      <c r="D3462" s="11">
        <v>1690.5</v>
      </c>
    </row>
    <row r="3463" spans="1:4" x14ac:dyDescent="0.25">
      <c r="A3463" s="10">
        <v>41554</v>
      </c>
      <c r="B3463" s="11">
        <v>1687.15002441406</v>
      </c>
      <c r="C3463" s="11">
        <v>1687.15002441406</v>
      </c>
      <c r="D3463" s="11">
        <v>1676.11999511718</v>
      </c>
    </row>
    <row r="3464" spans="1:4" x14ac:dyDescent="0.25">
      <c r="A3464" s="10">
        <v>41555</v>
      </c>
      <c r="B3464" s="11">
        <v>1676.21997070312</v>
      </c>
      <c r="C3464" s="11">
        <v>1676.7900390625</v>
      </c>
      <c r="D3464" s="11">
        <v>1655.44995117187</v>
      </c>
    </row>
    <row r="3465" spans="1:4" x14ac:dyDescent="0.25">
      <c r="A3465" s="10">
        <v>41556</v>
      </c>
      <c r="B3465" s="11">
        <v>1656.98999023437</v>
      </c>
      <c r="C3465" s="11">
        <v>1662.46997070312</v>
      </c>
      <c r="D3465" s="11">
        <v>1656.40002441406</v>
      </c>
    </row>
    <row r="3466" spans="1:4" x14ac:dyDescent="0.25">
      <c r="A3466" s="10">
        <v>41557</v>
      </c>
      <c r="B3466" s="11">
        <v>1660.88000488281</v>
      </c>
      <c r="C3466" s="11">
        <v>1692.56005859375</v>
      </c>
      <c r="D3466" s="11">
        <v>1692.56005859375</v>
      </c>
    </row>
    <row r="3467" spans="1:4" x14ac:dyDescent="0.25">
      <c r="A3467" s="10">
        <v>41558</v>
      </c>
      <c r="B3467" s="11">
        <v>1691.08996582031</v>
      </c>
      <c r="C3467" s="11">
        <v>1703.43994140625</v>
      </c>
      <c r="D3467" s="11">
        <v>1703.19995117187</v>
      </c>
    </row>
    <row r="3468" spans="1:4" x14ac:dyDescent="0.25">
      <c r="A3468" s="10">
        <v>41561</v>
      </c>
      <c r="B3468" s="11">
        <v>1699.85998535156</v>
      </c>
      <c r="C3468" s="11">
        <v>1711.03002929687</v>
      </c>
      <c r="D3468" s="11">
        <v>1710.14001464843</v>
      </c>
    </row>
    <row r="3469" spans="1:4" x14ac:dyDescent="0.25">
      <c r="A3469" s="10">
        <v>41562</v>
      </c>
      <c r="B3469" s="11">
        <v>1709.17004394531</v>
      </c>
      <c r="C3469" s="11">
        <v>1711.56994628906</v>
      </c>
      <c r="D3469" s="11">
        <v>1698.06005859375</v>
      </c>
    </row>
    <row r="3470" spans="1:4" x14ac:dyDescent="0.25">
      <c r="A3470" s="10">
        <v>41563</v>
      </c>
      <c r="B3470" s="11">
        <v>1700.48999023437</v>
      </c>
      <c r="C3470" s="11">
        <v>1721.76000976562</v>
      </c>
      <c r="D3470" s="11">
        <v>1721.5400390625</v>
      </c>
    </row>
    <row r="3471" spans="1:4" x14ac:dyDescent="0.25">
      <c r="A3471" s="10">
        <v>41564</v>
      </c>
      <c r="B3471" s="11">
        <v>1720.17004394531</v>
      </c>
      <c r="C3471" s="11">
        <v>1733.44995117187</v>
      </c>
      <c r="D3471" s="11">
        <v>1733.15002441406</v>
      </c>
    </row>
    <row r="3472" spans="1:4" x14ac:dyDescent="0.25">
      <c r="A3472" s="10">
        <v>41565</v>
      </c>
      <c r="B3472" s="11">
        <v>1736.71997070312</v>
      </c>
      <c r="C3472" s="11">
        <v>1745.31005859375</v>
      </c>
      <c r="D3472" s="11">
        <v>1744.5</v>
      </c>
    </row>
    <row r="3473" spans="1:4" x14ac:dyDescent="0.25">
      <c r="A3473" s="10">
        <v>41568</v>
      </c>
      <c r="B3473" s="11">
        <v>1745.19995117187</v>
      </c>
      <c r="C3473" s="11">
        <v>1747.7900390625</v>
      </c>
      <c r="D3473" s="11">
        <v>1744.66003417968</v>
      </c>
    </row>
    <row r="3474" spans="1:4" x14ac:dyDescent="0.25">
      <c r="A3474" s="10">
        <v>41569</v>
      </c>
      <c r="B3474" s="11">
        <v>1746.47998046875</v>
      </c>
      <c r="C3474" s="11">
        <v>1759.32995605468</v>
      </c>
      <c r="D3474" s="11">
        <v>1754.67004394531</v>
      </c>
    </row>
    <row r="3475" spans="1:4" x14ac:dyDescent="0.25">
      <c r="A3475" s="10">
        <v>41570</v>
      </c>
      <c r="B3475" s="11">
        <v>1752.27001953125</v>
      </c>
      <c r="C3475" s="11">
        <v>1752.27001953125</v>
      </c>
      <c r="D3475" s="11">
        <v>1746.38000488281</v>
      </c>
    </row>
    <row r="3476" spans="1:4" x14ac:dyDescent="0.25">
      <c r="A3476" s="10">
        <v>41571</v>
      </c>
      <c r="B3476" s="11">
        <v>1747.47998046875</v>
      </c>
      <c r="C3476" s="11">
        <v>1753.93994140625</v>
      </c>
      <c r="D3476" s="11">
        <v>1752.06994628906</v>
      </c>
    </row>
    <row r="3477" spans="1:4" x14ac:dyDescent="0.25">
      <c r="A3477" s="10">
        <v>41572</v>
      </c>
      <c r="B3477" s="11">
        <v>1756.01000976562</v>
      </c>
      <c r="C3477" s="11">
        <v>1759.81994628906</v>
      </c>
      <c r="D3477" s="11">
        <v>1759.77001953125</v>
      </c>
    </row>
    <row r="3478" spans="1:4" x14ac:dyDescent="0.25">
      <c r="A3478" s="10">
        <v>41575</v>
      </c>
      <c r="B3478" s="11">
        <v>1759.42004394531</v>
      </c>
      <c r="C3478" s="11">
        <v>1764.98999023437</v>
      </c>
      <c r="D3478" s="11">
        <v>1762.10998535156</v>
      </c>
    </row>
    <row r="3479" spans="1:4" x14ac:dyDescent="0.25">
      <c r="A3479" s="10">
        <v>41576</v>
      </c>
      <c r="B3479" s="11">
        <v>1762.93005371093</v>
      </c>
      <c r="C3479" s="11">
        <v>1772.08996582031</v>
      </c>
      <c r="D3479" s="11">
        <v>1771.94995117187</v>
      </c>
    </row>
    <row r="3480" spans="1:4" x14ac:dyDescent="0.25">
      <c r="A3480" s="10">
        <v>41577</v>
      </c>
      <c r="B3480" s="11">
        <v>1772.27001953125</v>
      </c>
      <c r="C3480" s="11">
        <v>1775.21997070312</v>
      </c>
      <c r="D3480" s="11">
        <v>1763.31005859375</v>
      </c>
    </row>
    <row r="3481" spans="1:4" x14ac:dyDescent="0.25">
      <c r="A3481" s="10">
        <v>41578</v>
      </c>
      <c r="B3481" s="11">
        <v>1763.23999023437</v>
      </c>
      <c r="C3481" s="11">
        <v>1768.53002929687</v>
      </c>
      <c r="D3481" s="11">
        <v>1756.5400390625</v>
      </c>
    </row>
    <row r="3482" spans="1:4" x14ac:dyDescent="0.25">
      <c r="A3482" s="10">
        <v>41579</v>
      </c>
      <c r="B3482" s="11">
        <v>1758.69995117187</v>
      </c>
      <c r="C3482" s="11">
        <v>1765.67004394531</v>
      </c>
      <c r="D3482" s="11">
        <v>1761.64001464843</v>
      </c>
    </row>
    <row r="3483" spans="1:4" x14ac:dyDescent="0.25">
      <c r="A3483" s="10">
        <v>41582</v>
      </c>
      <c r="B3483" s="11">
        <v>1763.40002441406</v>
      </c>
      <c r="C3483" s="11">
        <v>1768.78002929687</v>
      </c>
      <c r="D3483" s="11">
        <v>1767.93005371093</v>
      </c>
    </row>
    <row r="3484" spans="1:4" x14ac:dyDescent="0.25">
      <c r="A3484" s="10">
        <v>41583</v>
      </c>
      <c r="B3484" s="11">
        <v>1765.67004394531</v>
      </c>
      <c r="C3484" s="11">
        <v>1767.03002929687</v>
      </c>
      <c r="D3484" s="11">
        <v>1762.96997070312</v>
      </c>
    </row>
    <row r="3485" spans="1:4" x14ac:dyDescent="0.25">
      <c r="A3485" s="10">
        <v>41584</v>
      </c>
      <c r="B3485" s="11">
        <v>1765</v>
      </c>
      <c r="C3485" s="11">
        <v>1773.73999023437</v>
      </c>
      <c r="D3485" s="11">
        <v>1770.48999023437</v>
      </c>
    </row>
    <row r="3486" spans="1:4" x14ac:dyDescent="0.25">
      <c r="A3486" s="10">
        <v>41585</v>
      </c>
      <c r="B3486" s="11">
        <v>1770.73999023437</v>
      </c>
      <c r="C3486" s="11">
        <v>1774.5400390625</v>
      </c>
      <c r="D3486" s="11">
        <v>1747.15002441406</v>
      </c>
    </row>
    <row r="3487" spans="1:4" x14ac:dyDescent="0.25">
      <c r="A3487" s="10">
        <v>41586</v>
      </c>
      <c r="B3487" s="11">
        <v>1748.36999511718</v>
      </c>
      <c r="C3487" s="11">
        <v>1770.78002929687</v>
      </c>
      <c r="D3487" s="11">
        <v>1770.60998535156</v>
      </c>
    </row>
    <row r="3488" spans="1:4" x14ac:dyDescent="0.25">
      <c r="A3488" s="10">
        <v>41589</v>
      </c>
      <c r="B3488" s="11">
        <v>1769.9599609375</v>
      </c>
      <c r="C3488" s="11">
        <v>1773.43994140625</v>
      </c>
      <c r="D3488" s="11">
        <v>1771.89001464843</v>
      </c>
    </row>
    <row r="3489" spans="1:4" x14ac:dyDescent="0.25">
      <c r="A3489" s="10">
        <v>41590</v>
      </c>
      <c r="B3489" s="11">
        <v>1769.51000976562</v>
      </c>
      <c r="C3489" s="11">
        <v>1771.78002929687</v>
      </c>
      <c r="D3489" s="11">
        <v>1767.68994140625</v>
      </c>
    </row>
    <row r="3490" spans="1:4" x14ac:dyDescent="0.25">
      <c r="A3490" s="10">
        <v>41591</v>
      </c>
      <c r="B3490" s="11">
        <v>1764.36999511718</v>
      </c>
      <c r="C3490" s="11">
        <v>1782</v>
      </c>
      <c r="D3490" s="11">
        <v>1782</v>
      </c>
    </row>
    <row r="3491" spans="1:4" x14ac:dyDescent="0.25">
      <c r="A3491" s="10">
        <v>41592</v>
      </c>
      <c r="B3491" s="11">
        <v>1782.75</v>
      </c>
      <c r="C3491" s="11">
        <v>1791.53002929687</v>
      </c>
      <c r="D3491" s="11">
        <v>1790.61999511718</v>
      </c>
    </row>
    <row r="3492" spans="1:4" x14ac:dyDescent="0.25">
      <c r="A3492" s="10">
        <v>41593</v>
      </c>
      <c r="B3492" s="11">
        <v>1790.66003417968</v>
      </c>
      <c r="C3492" s="11">
        <v>1798.21997070312</v>
      </c>
      <c r="D3492" s="11">
        <v>1798.18005371093</v>
      </c>
    </row>
    <row r="3493" spans="1:4" x14ac:dyDescent="0.25">
      <c r="A3493" s="10">
        <v>41596</v>
      </c>
      <c r="B3493" s="11">
        <v>1798.81994628906</v>
      </c>
      <c r="C3493" s="11">
        <v>1802.32995605468</v>
      </c>
      <c r="D3493" s="11">
        <v>1791.53002929687</v>
      </c>
    </row>
    <row r="3494" spans="1:4" x14ac:dyDescent="0.25">
      <c r="A3494" s="10">
        <v>41597</v>
      </c>
      <c r="B3494" s="11">
        <v>1790.7900390625</v>
      </c>
      <c r="C3494" s="11">
        <v>1795.51000976562</v>
      </c>
      <c r="D3494" s="11">
        <v>1787.86999511718</v>
      </c>
    </row>
    <row r="3495" spans="1:4" x14ac:dyDescent="0.25">
      <c r="A3495" s="10">
        <v>41598</v>
      </c>
      <c r="B3495" s="11">
        <v>1789.58996582031</v>
      </c>
      <c r="C3495" s="11">
        <v>1795.72998046875</v>
      </c>
      <c r="D3495" s="11">
        <v>1781.36999511718</v>
      </c>
    </row>
    <row r="3496" spans="1:4" x14ac:dyDescent="0.25">
      <c r="A3496" s="10">
        <v>41599</v>
      </c>
      <c r="B3496" s="11">
        <v>1783.52001953125</v>
      </c>
      <c r="C3496" s="11">
        <v>1797.16003417968</v>
      </c>
      <c r="D3496" s="11">
        <v>1795.84997558593</v>
      </c>
    </row>
    <row r="3497" spans="1:4" x14ac:dyDescent="0.25">
      <c r="A3497" s="10">
        <v>41600</v>
      </c>
      <c r="B3497" s="11">
        <v>1797.2099609375</v>
      </c>
      <c r="C3497" s="11">
        <v>1804.83996582031</v>
      </c>
      <c r="D3497" s="11">
        <v>1804.76000976562</v>
      </c>
    </row>
    <row r="3498" spans="1:4" x14ac:dyDescent="0.25">
      <c r="A3498" s="10">
        <v>41603</v>
      </c>
      <c r="B3498" s="11">
        <v>1806.32995605468</v>
      </c>
      <c r="C3498" s="11">
        <v>1808.09997558593</v>
      </c>
      <c r="D3498" s="11">
        <v>1802.47998046875</v>
      </c>
    </row>
    <row r="3499" spans="1:4" x14ac:dyDescent="0.25">
      <c r="A3499" s="10">
        <v>41604</v>
      </c>
      <c r="B3499" s="11">
        <v>1802.86999511718</v>
      </c>
      <c r="C3499" s="11">
        <v>1808.42004394531</v>
      </c>
      <c r="D3499" s="11">
        <v>1802.75</v>
      </c>
    </row>
    <row r="3500" spans="1:4" x14ac:dyDescent="0.25">
      <c r="A3500" s="10">
        <v>41605</v>
      </c>
      <c r="B3500" s="11">
        <v>1803.47998046875</v>
      </c>
      <c r="C3500" s="11">
        <v>1808.27001953125</v>
      </c>
      <c r="D3500" s="11">
        <v>1807.22998046875</v>
      </c>
    </row>
    <row r="3501" spans="1:4" x14ac:dyDescent="0.25">
      <c r="A3501" s="10">
        <v>41607</v>
      </c>
      <c r="B3501" s="11">
        <v>1808.68994140625</v>
      </c>
      <c r="C3501" s="11">
        <v>1813.55004882812</v>
      </c>
      <c r="D3501" s="11">
        <v>1805.81005859375</v>
      </c>
    </row>
    <row r="3502" spans="1:4" x14ac:dyDescent="0.25">
      <c r="A3502" s="10">
        <v>41610</v>
      </c>
      <c r="B3502" s="11">
        <v>1806.55004882812</v>
      </c>
      <c r="C3502" s="11">
        <v>1810.02001953125</v>
      </c>
      <c r="D3502" s="11">
        <v>1800.90002441406</v>
      </c>
    </row>
    <row r="3503" spans="1:4" x14ac:dyDescent="0.25">
      <c r="A3503" s="10">
        <v>41611</v>
      </c>
      <c r="B3503" s="11">
        <v>1800.09997558593</v>
      </c>
      <c r="C3503" s="11">
        <v>1800.09997558593</v>
      </c>
      <c r="D3503" s="11">
        <v>1795.15002441406</v>
      </c>
    </row>
    <row r="3504" spans="1:4" x14ac:dyDescent="0.25">
      <c r="A3504" s="10">
        <v>41612</v>
      </c>
      <c r="B3504" s="11">
        <v>1793.15002441406</v>
      </c>
      <c r="C3504" s="11">
        <v>1799.80004882812</v>
      </c>
      <c r="D3504" s="11">
        <v>1792.81005859375</v>
      </c>
    </row>
    <row r="3505" spans="1:4" x14ac:dyDescent="0.25">
      <c r="A3505" s="10">
        <v>41613</v>
      </c>
      <c r="B3505" s="11">
        <v>1792.81994628906</v>
      </c>
      <c r="C3505" s="11">
        <v>1792.81994628906</v>
      </c>
      <c r="D3505" s="11">
        <v>1785.03002929687</v>
      </c>
    </row>
    <row r="3506" spans="1:4" x14ac:dyDescent="0.25">
      <c r="A3506" s="10">
        <v>41614</v>
      </c>
      <c r="B3506" s="11">
        <v>1788.35998535156</v>
      </c>
      <c r="C3506" s="11">
        <v>1806.0400390625</v>
      </c>
      <c r="D3506" s="11">
        <v>1805.08996582031</v>
      </c>
    </row>
    <row r="3507" spans="1:4" x14ac:dyDescent="0.25">
      <c r="A3507" s="10">
        <v>41617</v>
      </c>
      <c r="B3507" s="11">
        <v>1806.2099609375</v>
      </c>
      <c r="C3507" s="11">
        <v>1811.52001953125</v>
      </c>
      <c r="D3507" s="11">
        <v>1808.36999511718</v>
      </c>
    </row>
    <row r="3508" spans="1:4" x14ac:dyDescent="0.25">
      <c r="A3508" s="10">
        <v>41618</v>
      </c>
      <c r="B3508" s="11">
        <v>1807.59997558593</v>
      </c>
      <c r="C3508" s="11">
        <v>1808.52001953125</v>
      </c>
      <c r="D3508" s="11">
        <v>1802.61999511718</v>
      </c>
    </row>
    <row r="3509" spans="1:4" x14ac:dyDescent="0.25">
      <c r="A3509" s="10">
        <v>41619</v>
      </c>
      <c r="B3509" s="11">
        <v>1802.76000976562</v>
      </c>
      <c r="C3509" s="11">
        <v>1802.96997070312</v>
      </c>
      <c r="D3509" s="11">
        <v>1782.21997070312</v>
      </c>
    </row>
    <row r="3510" spans="1:4" x14ac:dyDescent="0.25">
      <c r="A3510" s="10">
        <v>41620</v>
      </c>
      <c r="B3510" s="11">
        <v>1781.7099609375</v>
      </c>
      <c r="C3510" s="11">
        <v>1782.98999023437</v>
      </c>
      <c r="D3510" s="11">
        <v>1775.5</v>
      </c>
    </row>
    <row r="3511" spans="1:4" x14ac:dyDescent="0.25">
      <c r="A3511" s="10">
        <v>41621</v>
      </c>
      <c r="B3511" s="11">
        <v>1777.97998046875</v>
      </c>
      <c r="C3511" s="11">
        <v>1780.92004394531</v>
      </c>
      <c r="D3511" s="11">
        <v>1775.31994628906</v>
      </c>
    </row>
    <row r="3512" spans="1:4" x14ac:dyDescent="0.25">
      <c r="A3512" s="10">
        <v>41624</v>
      </c>
      <c r="B3512" s="11">
        <v>1777.47998046875</v>
      </c>
      <c r="C3512" s="11">
        <v>1792.21997070312</v>
      </c>
      <c r="D3512" s="11">
        <v>1786.5400390625</v>
      </c>
    </row>
    <row r="3513" spans="1:4" x14ac:dyDescent="0.25">
      <c r="A3513" s="10">
        <v>41625</v>
      </c>
      <c r="B3513" s="11">
        <v>1786.46997070312</v>
      </c>
      <c r="C3513" s="11">
        <v>1786.77001953125</v>
      </c>
      <c r="D3513" s="11">
        <v>1781</v>
      </c>
    </row>
    <row r="3514" spans="1:4" x14ac:dyDescent="0.25">
      <c r="A3514" s="10">
        <v>41626</v>
      </c>
      <c r="B3514" s="11">
        <v>1781.4599609375</v>
      </c>
      <c r="C3514" s="11">
        <v>1811.07995605468</v>
      </c>
      <c r="D3514" s="11">
        <v>1810.65002441406</v>
      </c>
    </row>
    <row r="3515" spans="1:4" x14ac:dyDescent="0.25">
      <c r="A3515" s="10">
        <v>41627</v>
      </c>
      <c r="B3515" s="11">
        <v>1809</v>
      </c>
      <c r="C3515" s="11">
        <v>1810.88000488281</v>
      </c>
      <c r="D3515" s="11">
        <v>1809.59997558593</v>
      </c>
    </row>
    <row r="3516" spans="1:4" x14ac:dyDescent="0.25">
      <c r="A3516" s="10">
        <v>41628</v>
      </c>
      <c r="B3516" s="11">
        <v>1810.39001464843</v>
      </c>
      <c r="C3516" s="11">
        <v>1823.75</v>
      </c>
      <c r="D3516" s="11">
        <v>1818.31994628906</v>
      </c>
    </row>
    <row r="3517" spans="1:4" x14ac:dyDescent="0.25">
      <c r="A3517" s="10">
        <v>41631</v>
      </c>
      <c r="B3517" s="11">
        <v>1822.92004394531</v>
      </c>
      <c r="C3517" s="11">
        <v>1829.75</v>
      </c>
      <c r="D3517" s="11">
        <v>1827.98999023437</v>
      </c>
    </row>
    <row r="3518" spans="1:4" x14ac:dyDescent="0.25">
      <c r="A3518" s="10">
        <v>41632</v>
      </c>
      <c r="B3518" s="11">
        <v>1828.02001953125</v>
      </c>
      <c r="C3518" s="11">
        <v>1833.31994628906</v>
      </c>
      <c r="D3518" s="11">
        <v>1833.31994628906</v>
      </c>
    </row>
    <row r="3519" spans="1:4" x14ac:dyDescent="0.25">
      <c r="A3519" s="10">
        <v>41634</v>
      </c>
      <c r="B3519" s="11">
        <v>1834.9599609375</v>
      </c>
      <c r="C3519" s="11">
        <v>1842.83996582031</v>
      </c>
      <c r="D3519" s="11">
        <v>1842.02001953125</v>
      </c>
    </row>
    <row r="3520" spans="1:4" x14ac:dyDescent="0.25">
      <c r="A3520" s="10">
        <v>41635</v>
      </c>
      <c r="B3520" s="11">
        <v>1842.96997070312</v>
      </c>
      <c r="C3520" s="11">
        <v>1844.89001464843</v>
      </c>
      <c r="D3520" s="11">
        <v>1841.40002441406</v>
      </c>
    </row>
    <row r="3521" spans="1:4" x14ac:dyDescent="0.25">
      <c r="A3521" s="10">
        <v>41638</v>
      </c>
      <c r="B3521" s="11">
        <v>1841.46997070312</v>
      </c>
      <c r="C3521" s="11">
        <v>1842.46997070312</v>
      </c>
      <c r="D3521" s="11">
        <v>1841.06994628906</v>
      </c>
    </row>
    <row r="3522" spans="1:4" x14ac:dyDescent="0.25">
      <c r="A3522" s="10">
        <v>41639</v>
      </c>
      <c r="B3522" s="11">
        <v>1842.60998535156</v>
      </c>
      <c r="C3522" s="11">
        <v>1849.43994140625</v>
      </c>
      <c r="D3522" s="11">
        <v>1848.35998535156</v>
      </c>
    </row>
    <row r="3523" spans="1:4" x14ac:dyDescent="0.25">
      <c r="A3523" s="10">
        <v>41641</v>
      </c>
      <c r="B3523" s="11">
        <v>1845.85998535156</v>
      </c>
      <c r="C3523" s="11">
        <v>1845.85998535156</v>
      </c>
      <c r="D3523" s="11">
        <v>1831.97998046875</v>
      </c>
    </row>
    <row r="3524" spans="1:4" x14ac:dyDescent="0.25">
      <c r="A3524" s="10">
        <v>41642</v>
      </c>
      <c r="B3524" s="11">
        <v>1833.2099609375</v>
      </c>
      <c r="C3524" s="11">
        <v>1838.23999023437</v>
      </c>
      <c r="D3524" s="11">
        <v>1831.36999511718</v>
      </c>
    </row>
    <row r="3525" spans="1:4" x14ac:dyDescent="0.25">
      <c r="A3525" s="10">
        <v>41645</v>
      </c>
      <c r="B3525" s="11">
        <v>1832.31005859375</v>
      </c>
      <c r="C3525" s="11">
        <v>1837.16003417968</v>
      </c>
      <c r="D3525" s="11">
        <v>1826.77001953125</v>
      </c>
    </row>
    <row r="3526" spans="1:4" x14ac:dyDescent="0.25">
      <c r="A3526" s="10">
        <v>41646</v>
      </c>
      <c r="B3526" s="11">
        <v>1828.7099609375</v>
      </c>
      <c r="C3526" s="11">
        <v>1840.09997558593</v>
      </c>
      <c r="D3526" s="11">
        <v>1837.88000488281</v>
      </c>
    </row>
    <row r="3527" spans="1:4" x14ac:dyDescent="0.25">
      <c r="A3527" s="10">
        <v>41647</v>
      </c>
      <c r="B3527" s="11">
        <v>1837.90002441406</v>
      </c>
      <c r="C3527" s="11">
        <v>1840.02001953125</v>
      </c>
      <c r="D3527" s="11">
        <v>1837.48999023437</v>
      </c>
    </row>
    <row r="3528" spans="1:4" x14ac:dyDescent="0.25">
      <c r="A3528" s="10">
        <v>41648</v>
      </c>
      <c r="B3528" s="11">
        <v>1839</v>
      </c>
      <c r="C3528" s="11">
        <v>1843.22998046875</v>
      </c>
      <c r="D3528" s="11">
        <v>1838.13000488281</v>
      </c>
    </row>
    <row r="3529" spans="1:4" x14ac:dyDescent="0.25">
      <c r="A3529" s="10">
        <v>41649</v>
      </c>
      <c r="B3529" s="11">
        <v>1840.06005859375</v>
      </c>
      <c r="C3529" s="11">
        <v>1843.15002441406</v>
      </c>
      <c r="D3529" s="11">
        <v>1842.36999511718</v>
      </c>
    </row>
    <row r="3530" spans="1:4" x14ac:dyDescent="0.25">
      <c r="A3530" s="10">
        <v>41652</v>
      </c>
      <c r="B3530" s="11">
        <v>1841.26000976562</v>
      </c>
      <c r="C3530" s="11">
        <v>1843.44995117187</v>
      </c>
      <c r="D3530" s="11">
        <v>1819.19995117187</v>
      </c>
    </row>
    <row r="3531" spans="1:4" x14ac:dyDescent="0.25">
      <c r="A3531" s="10">
        <v>41653</v>
      </c>
      <c r="B3531" s="11">
        <v>1821.35998535156</v>
      </c>
      <c r="C3531" s="11">
        <v>1839.26000976562</v>
      </c>
      <c r="D3531" s="11">
        <v>1838.88000488281</v>
      </c>
    </row>
    <row r="3532" spans="1:4" x14ac:dyDescent="0.25">
      <c r="A3532" s="10">
        <v>41654</v>
      </c>
      <c r="B3532" s="11">
        <v>1840.52001953125</v>
      </c>
      <c r="C3532" s="11">
        <v>1850.83996582031</v>
      </c>
      <c r="D3532" s="11">
        <v>1848.38000488281</v>
      </c>
    </row>
    <row r="3533" spans="1:4" x14ac:dyDescent="0.25">
      <c r="A3533" s="10">
        <v>41655</v>
      </c>
      <c r="B3533" s="11">
        <v>1847.98999023437</v>
      </c>
      <c r="C3533" s="11">
        <v>1847.98999023437</v>
      </c>
      <c r="D3533" s="11">
        <v>1845.89001464843</v>
      </c>
    </row>
    <row r="3534" spans="1:4" x14ac:dyDescent="0.25">
      <c r="A3534" s="10">
        <v>41656</v>
      </c>
      <c r="B3534" s="11">
        <v>1844.22998046875</v>
      </c>
      <c r="C3534" s="11">
        <v>1846.0400390625</v>
      </c>
      <c r="D3534" s="11">
        <v>1838.69995117187</v>
      </c>
    </row>
    <row r="3535" spans="1:4" x14ac:dyDescent="0.25">
      <c r="A3535" s="10">
        <v>41660</v>
      </c>
      <c r="B3535" s="11">
        <v>1841.05004882812</v>
      </c>
      <c r="C3535" s="11">
        <v>1849.31005859375</v>
      </c>
      <c r="D3535" s="11">
        <v>1843.80004882812</v>
      </c>
    </row>
    <row r="3536" spans="1:4" x14ac:dyDescent="0.25">
      <c r="A3536" s="10">
        <v>41661</v>
      </c>
      <c r="B3536" s="11">
        <v>1844.7099609375</v>
      </c>
      <c r="C3536" s="11">
        <v>1846.86999511718</v>
      </c>
      <c r="D3536" s="11">
        <v>1844.85998535156</v>
      </c>
    </row>
    <row r="3537" spans="1:4" x14ac:dyDescent="0.25">
      <c r="A3537" s="10">
        <v>41662</v>
      </c>
      <c r="B3537" s="11">
        <v>1842.2900390625</v>
      </c>
      <c r="C3537" s="11">
        <v>1842.2900390625</v>
      </c>
      <c r="D3537" s="11">
        <v>1828.4599609375</v>
      </c>
    </row>
    <row r="3538" spans="1:4" x14ac:dyDescent="0.25">
      <c r="A3538" s="10">
        <v>41663</v>
      </c>
      <c r="B3538" s="11">
        <v>1826.9599609375</v>
      </c>
      <c r="C3538" s="11">
        <v>1826.9599609375</v>
      </c>
      <c r="D3538" s="11">
        <v>1790.2900390625</v>
      </c>
    </row>
    <row r="3539" spans="1:4" x14ac:dyDescent="0.25">
      <c r="A3539" s="10">
        <v>41666</v>
      </c>
      <c r="B3539" s="11">
        <v>1791.03002929687</v>
      </c>
      <c r="C3539" s="11">
        <v>1795.97998046875</v>
      </c>
      <c r="D3539" s="11">
        <v>1781.56005859375</v>
      </c>
    </row>
    <row r="3540" spans="1:4" x14ac:dyDescent="0.25">
      <c r="A3540" s="10">
        <v>41667</v>
      </c>
      <c r="B3540" s="11">
        <v>1783</v>
      </c>
      <c r="C3540" s="11">
        <v>1793.86999511718</v>
      </c>
      <c r="D3540" s="11">
        <v>1792.5</v>
      </c>
    </row>
    <row r="3541" spans="1:4" x14ac:dyDescent="0.25">
      <c r="A3541" s="10">
        <v>41668</v>
      </c>
      <c r="B3541" s="11">
        <v>1790.15002441406</v>
      </c>
      <c r="C3541" s="11">
        <v>1790.15002441406</v>
      </c>
      <c r="D3541" s="11">
        <v>1774.19995117187</v>
      </c>
    </row>
    <row r="3542" spans="1:4" x14ac:dyDescent="0.25">
      <c r="A3542" s="10">
        <v>41669</v>
      </c>
      <c r="B3542" s="11">
        <v>1777.17004394531</v>
      </c>
      <c r="C3542" s="11">
        <v>1798.77001953125</v>
      </c>
      <c r="D3542" s="11">
        <v>1794.18994140625</v>
      </c>
    </row>
    <row r="3543" spans="1:4" x14ac:dyDescent="0.25">
      <c r="A3543" s="10">
        <v>41670</v>
      </c>
      <c r="B3543" s="11">
        <v>1790.88000488281</v>
      </c>
      <c r="C3543" s="11">
        <v>1793.88000488281</v>
      </c>
      <c r="D3543" s="11">
        <v>1782.58996582031</v>
      </c>
    </row>
    <row r="3544" spans="1:4" x14ac:dyDescent="0.25">
      <c r="A3544" s="10">
        <v>41673</v>
      </c>
      <c r="B3544" s="11">
        <v>1782.68005371093</v>
      </c>
      <c r="C3544" s="11">
        <v>1784.82995605468</v>
      </c>
      <c r="D3544" s="11">
        <v>1741.89001464843</v>
      </c>
    </row>
    <row r="3545" spans="1:4" x14ac:dyDescent="0.25">
      <c r="A3545" s="10">
        <v>41674</v>
      </c>
      <c r="B3545" s="11">
        <v>1743.81994628906</v>
      </c>
      <c r="C3545" s="11">
        <v>1758.72998046875</v>
      </c>
      <c r="D3545" s="11">
        <v>1755.19995117187</v>
      </c>
    </row>
    <row r="3546" spans="1:4" x14ac:dyDescent="0.25">
      <c r="A3546" s="10">
        <v>41675</v>
      </c>
      <c r="B3546" s="11">
        <v>1753.38000488281</v>
      </c>
      <c r="C3546" s="11">
        <v>1755.7900390625</v>
      </c>
      <c r="D3546" s="11">
        <v>1751.64001464843</v>
      </c>
    </row>
    <row r="3547" spans="1:4" x14ac:dyDescent="0.25">
      <c r="A3547" s="10">
        <v>41676</v>
      </c>
      <c r="B3547" s="11">
        <v>1752.98999023437</v>
      </c>
      <c r="C3547" s="11">
        <v>1774.06005859375</v>
      </c>
      <c r="D3547" s="11">
        <v>1773.43005371093</v>
      </c>
    </row>
    <row r="3548" spans="1:4" x14ac:dyDescent="0.25">
      <c r="A3548" s="10">
        <v>41677</v>
      </c>
      <c r="B3548" s="11">
        <v>1776.01000976562</v>
      </c>
      <c r="C3548" s="11">
        <v>1798.03002929687</v>
      </c>
      <c r="D3548" s="11">
        <v>1797.02001953125</v>
      </c>
    </row>
    <row r="3549" spans="1:4" x14ac:dyDescent="0.25">
      <c r="A3549" s="10">
        <v>41680</v>
      </c>
      <c r="B3549" s="11">
        <v>1796.19995117187</v>
      </c>
      <c r="C3549" s="11">
        <v>1799.93994140625</v>
      </c>
      <c r="D3549" s="11">
        <v>1799.83996582031</v>
      </c>
    </row>
    <row r="3550" spans="1:4" x14ac:dyDescent="0.25">
      <c r="A3550" s="10">
        <v>41681</v>
      </c>
      <c r="B3550" s="11">
        <v>1800.44995117187</v>
      </c>
      <c r="C3550" s="11">
        <v>1823.5400390625</v>
      </c>
      <c r="D3550" s="11">
        <v>1819.75</v>
      </c>
    </row>
    <row r="3551" spans="1:4" x14ac:dyDescent="0.25">
      <c r="A3551" s="10">
        <v>41682</v>
      </c>
      <c r="B3551" s="11">
        <v>1820.11999511718</v>
      </c>
      <c r="C3551" s="11">
        <v>1826.55004882812</v>
      </c>
      <c r="D3551" s="11">
        <v>1819.26000976562</v>
      </c>
    </row>
    <row r="3552" spans="1:4" x14ac:dyDescent="0.25">
      <c r="A3552" s="10">
        <v>41683</v>
      </c>
      <c r="B3552" s="11">
        <v>1814.81994628906</v>
      </c>
      <c r="C3552" s="11">
        <v>1830.25</v>
      </c>
      <c r="D3552" s="11">
        <v>1829.82995605468</v>
      </c>
    </row>
    <row r="3553" spans="1:4" x14ac:dyDescent="0.25">
      <c r="A3553" s="10">
        <v>41684</v>
      </c>
      <c r="B3553" s="11">
        <v>1828.4599609375</v>
      </c>
      <c r="C3553" s="11">
        <v>1841.65002441406</v>
      </c>
      <c r="D3553" s="11">
        <v>1838.63000488281</v>
      </c>
    </row>
    <row r="3554" spans="1:4" x14ac:dyDescent="0.25">
      <c r="A3554" s="10">
        <v>41688</v>
      </c>
      <c r="B3554" s="11">
        <v>1839.03002929687</v>
      </c>
      <c r="C3554" s="11">
        <v>1842.86999511718</v>
      </c>
      <c r="D3554" s="11">
        <v>1840.76000976562</v>
      </c>
    </row>
    <row r="3555" spans="1:4" x14ac:dyDescent="0.25">
      <c r="A3555" s="10">
        <v>41689</v>
      </c>
      <c r="B3555" s="11">
        <v>1838.90002441406</v>
      </c>
      <c r="C3555" s="11">
        <v>1847.5</v>
      </c>
      <c r="D3555" s="11">
        <v>1828.75</v>
      </c>
    </row>
    <row r="3556" spans="1:4" x14ac:dyDescent="0.25">
      <c r="A3556" s="10">
        <v>41690</v>
      </c>
      <c r="B3556" s="11">
        <v>1829.23999023437</v>
      </c>
      <c r="C3556" s="11">
        <v>1842.7900390625</v>
      </c>
      <c r="D3556" s="11">
        <v>1839.78002929687</v>
      </c>
    </row>
    <row r="3557" spans="1:4" x14ac:dyDescent="0.25">
      <c r="A3557" s="10">
        <v>41691</v>
      </c>
      <c r="B3557" s="11">
        <v>1841.06994628906</v>
      </c>
      <c r="C3557" s="11">
        <v>1846.13000488281</v>
      </c>
      <c r="D3557" s="11">
        <v>1836.25</v>
      </c>
    </row>
    <row r="3558" spans="1:4" x14ac:dyDescent="0.25">
      <c r="A3558" s="10">
        <v>41694</v>
      </c>
      <c r="B3558" s="11">
        <v>1836.78002929687</v>
      </c>
      <c r="C3558" s="11">
        <v>1858.7099609375</v>
      </c>
      <c r="D3558" s="11">
        <v>1847.60998535156</v>
      </c>
    </row>
    <row r="3559" spans="1:4" x14ac:dyDescent="0.25">
      <c r="A3559" s="10">
        <v>41695</v>
      </c>
      <c r="B3559" s="11">
        <v>1847.66003417968</v>
      </c>
      <c r="C3559" s="11">
        <v>1852.91003417968</v>
      </c>
      <c r="D3559" s="11">
        <v>1845.11999511718</v>
      </c>
    </row>
    <row r="3560" spans="1:4" x14ac:dyDescent="0.25">
      <c r="A3560" s="10">
        <v>41696</v>
      </c>
      <c r="B3560" s="11">
        <v>1845.7900390625</v>
      </c>
      <c r="C3560" s="11">
        <v>1852.65002441406</v>
      </c>
      <c r="D3560" s="11">
        <v>1845.16003417968</v>
      </c>
    </row>
    <row r="3561" spans="1:4" x14ac:dyDescent="0.25">
      <c r="A3561" s="10">
        <v>41697</v>
      </c>
      <c r="B3561" s="11">
        <v>1844.90002441406</v>
      </c>
      <c r="C3561" s="11">
        <v>1854.53002929687</v>
      </c>
      <c r="D3561" s="11">
        <v>1854.2900390625</v>
      </c>
    </row>
    <row r="3562" spans="1:4" x14ac:dyDescent="0.25">
      <c r="A3562" s="10">
        <v>41698</v>
      </c>
      <c r="B3562" s="11">
        <v>1855.11999511718</v>
      </c>
      <c r="C3562" s="11">
        <v>1867.92004394531</v>
      </c>
      <c r="D3562" s="11">
        <v>1859.44995117187</v>
      </c>
    </row>
    <row r="3563" spans="1:4" x14ac:dyDescent="0.25">
      <c r="A3563" s="10">
        <v>41701</v>
      </c>
      <c r="B3563" s="11">
        <v>1857.68005371093</v>
      </c>
      <c r="C3563" s="11">
        <v>1857.68005371093</v>
      </c>
      <c r="D3563" s="11">
        <v>1845.72998046875</v>
      </c>
    </row>
    <row r="3564" spans="1:4" x14ac:dyDescent="0.25">
      <c r="A3564" s="10">
        <v>41702</v>
      </c>
      <c r="B3564" s="11">
        <v>1849.22998046875</v>
      </c>
      <c r="C3564" s="11">
        <v>1876.22998046875</v>
      </c>
      <c r="D3564" s="11">
        <v>1873.91003417968</v>
      </c>
    </row>
    <row r="3565" spans="1:4" x14ac:dyDescent="0.25">
      <c r="A3565" s="10">
        <v>41703</v>
      </c>
      <c r="B3565" s="11">
        <v>1874.05004882812</v>
      </c>
      <c r="C3565" s="11">
        <v>1876.53002929687</v>
      </c>
      <c r="D3565" s="11">
        <v>1873.81005859375</v>
      </c>
    </row>
    <row r="3566" spans="1:4" x14ac:dyDescent="0.25">
      <c r="A3566" s="10">
        <v>41704</v>
      </c>
      <c r="B3566" s="11">
        <v>1874.18005371093</v>
      </c>
      <c r="C3566" s="11">
        <v>1881.93994140625</v>
      </c>
      <c r="D3566" s="11">
        <v>1877.03002929687</v>
      </c>
    </row>
    <row r="3567" spans="1:4" x14ac:dyDescent="0.25">
      <c r="A3567" s="10">
        <v>41705</v>
      </c>
      <c r="B3567" s="11">
        <v>1878.52001953125</v>
      </c>
      <c r="C3567" s="11">
        <v>1883.56994628906</v>
      </c>
      <c r="D3567" s="11">
        <v>1878.0400390625</v>
      </c>
    </row>
    <row r="3568" spans="1:4" x14ac:dyDescent="0.25">
      <c r="A3568" s="10">
        <v>41708</v>
      </c>
      <c r="B3568" s="11">
        <v>1877.85998535156</v>
      </c>
      <c r="C3568" s="11">
        <v>1877.86999511718</v>
      </c>
      <c r="D3568" s="11">
        <v>1877.17004394531</v>
      </c>
    </row>
    <row r="3569" spans="1:4" x14ac:dyDescent="0.25">
      <c r="A3569" s="10">
        <v>41709</v>
      </c>
      <c r="B3569" s="11">
        <v>1878.26000976562</v>
      </c>
      <c r="C3569" s="11">
        <v>1882.34997558593</v>
      </c>
      <c r="D3569" s="11">
        <v>1867.63000488281</v>
      </c>
    </row>
    <row r="3570" spans="1:4" x14ac:dyDescent="0.25">
      <c r="A3570" s="10">
        <v>41710</v>
      </c>
      <c r="B3570" s="11">
        <v>1866.15002441406</v>
      </c>
      <c r="C3570" s="11">
        <v>1868.38000488281</v>
      </c>
      <c r="D3570" s="11">
        <v>1868.19995117187</v>
      </c>
    </row>
    <row r="3571" spans="1:4" x14ac:dyDescent="0.25">
      <c r="A3571" s="10">
        <v>41711</v>
      </c>
      <c r="B3571" s="11">
        <v>1869.06005859375</v>
      </c>
      <c r="C3571" s="11">
        <v>1874.40002441406</v>
      </c>
      <c r="D3571" s="11">
        <v>1846.33996582031</v>
      </c>
    </row>
    <row r="3572" spans="1:4" x14ac:dyDescent="0.25">
      <c r="A3572" s="10">
        <v>41712</v>
      </c>
      <c r="B3572" s="11">
        <v>1845.06994628906</v>
      </c>
      <c r="C3572" s="11">
        <v>1852.43994140625</v>
      </c>
      <c r="D3572" s="11">
        <v>1841.13000488281</v>
      </c>
    </row>
    <row r="3573" spans="1:4" x14ac:dyDescent="0.25">
      <c r="A3573" s="10">
        <v>41715</v>
      </c>
      <c r="B3573" s="11">
        <v>1842.81005859375</v>
      </c>
      <c r="C3573" s="11">
        <v>1862.30004882812</v>
      </c>
      <c r="D3573" s="11">
        <v>1858.82995605468</v>
      </c>
    </row>
    <row r="3574" spans="1:4" x14ac:dyDescent="0.25">
      <c r="A3574" s="10">
        <v>41716</v>
      </c>
      <c r="B3574" s="11">
        <v>1858.92004394531</v>
      </c>
      <c r="C3574" s="11">
        <v>1873.76000976562</v>
      </c>
      <c r="D3574" s="11">
        <v>1872.25</v>
      </c>
    </row>
    <row r="3575" spans="1:4" x14ac:dyDescent="0.25">
      <c r="A3575" s="10">
        <v>41717</v>
      </c>
      <c r="B3575" s="11">
        <v>1872.25</v>
      </c>
      <c r="C3575" s="11">
        <v>1874.14001464843</v>
      </c>
      <c r="D3575" s="11">
        <v>1860.77001953125</v>
      </c>
    </row>
    <row r="3576" spans="1:4" x14ac:dyDescent="0.25">
      <c r="A3576" s="10">
        <v>41718</v>
      </c>
      <c r="B3576" s="11">
        <v>1860.08996582031</v>
      </c>
      <c r="C3576" s="11">
        <v>1873.48999023437</v>
      </c>
      <c r="D3576" s="11">
        <v>1872.01000976562</v>
      </c>
    </row>
    <row r="3577" spans="1:4" x14ac:dyDescent="0.25">
      <c r="A3577" s="10">
        <v>41719</v>
      </c>
      <c r="B3577" s="11">
        <v>1874.53002929687</v>
      </c>
      <c r="C3577" s="11">
        <v>1883.96997070312</v>
      </c>
      <c r="D3577" s="11">
        <v>1866.52001953125</v>
      </c>
    </row>
    <row r="3578" spans="1:4" x14ac:dyDescent="0.25">
      <c r="A3578" s="10">
        <v>41722</v>
      </c>
      <c r="B3578" s="11">
        <v>1867.67004394531</v>
      </c>
      <c r="C3578" s="11">
        <v>1873.33996582031</v>
      </c>
      <c r="D3578" s="11">
        <v>1857.43994140625</v>
      </c>
    </row>
    <row r="3579" spans="1:4" x14ac:dyDescent="0.25">
      <c r="A3579" s="10">
        <v>41723</v>
      </c>
      <c r="B3579" s="11">
        <v>1859.47998046875</v>
      </c>
      <c r="C3579" s="11">
        <v>1871.86999511718</v>
      </c>
      <c r="D3579" s="11">
        <v>1865.61999511718</v>
      </c>
    </row>
    <row r="3580" spans="1:4" x14ac:dyDescent="0.25">
      <c r="A3580" s="10">
        <v>41724</v>
      </c>
      <c r="B3580" s="11">
        <v>1867.08996582031</v>
      </c>
      <c r="C3580" s="11">
        <v>1875.92004394531</v>
      </c>
      <c r="D3580" s="11">
        <v>1852.56005859375</v>
      </c>
    </row>
    <row r="3581" spans="1:4" x14ac:dyDescent="0.25">
      <c r="A3581" s="10">
        <v>41725</v>
      </c>
      <c r="B3581" s="11">
        <v>1852.10998535156</v>
      </c>
      <c r="C3581" s="11">
        <v>1855.55004882812</v>
      </c>
      <c r="D3581" s="11">
        <v>1849.0400390625</v>
      </c>
    </row>
    <row r="3582" spans="1:4" x14ac:dyDescent="0.25">
      <c r="A3582" s="10">
        <v>41726</v>
      </c>
      <c r="B3582" s="11">
        <v>1850.06994628906</v>
      </c>
      <c r="C3582" s="11">
        <v>1866.63000488281</v>
      </c>
      <c r="D3582" s="11">
        <v>1857.61999511718</v>
      </c>
    </row>
    <row r="3583" spans="1:4" x14ac:dyDescent="0.25">
      <c r="A3583" s="10">
        <v>41729</v>
      </c>
      <c r="B3583" s="11">
        <v>1859.16003417968</v>
      </c>
      <c r="C3583" s="11">
        <v>1875.18005371093</v>
      </c>
      <c r="D3583" s="11">
        <v>1872.33996582031</v>
      </c>
    </row>
    <row r="3584" spans="1:4" x14ac:dyDescent="0.25">
      <c r="A3584" s="10">
        <v>41730</v>
      </c>
      <c r="B3584" s="11">
        <v>1873.9599609375</v>
      </c>
      <c r="C3584" s="11">
        <v>1885.83996582031</v>
      </c>
      <c r="D3584" s="11">
        <v>1885.52001953125</v>
      </c>
    </row>
    <row r="3585" spans="1:4" x14ac:dyDescent="0.25">
      <c r="A3585" s="10">
        <v>41731</v>
      </c>
      <c r="B3585" s="11">
        <v>1886.60998535156</v>
      </c>
      <c r="C3585" s="11">
        <v>1893.17004394531</v>
      </c>
      <c r="D3585" s="11">
        <v>1890.90002441406</v>
      </c>
    </row>
    <row r="3586" spans="1:4" x14ac:dyDescent="0.25">
      <c r="A3586" s="10">
        <v>41732</v>
      </c>
      <c r="B3586" s="11">
        <v>1891.43005371093</v>
      </c>
      <c r="C3586" s="11">
        <v>1893.80004882812</v>
      </c>
      <c r="D3586" s="11">
        <v>1888.77001953125</v>
      </c>
    </row>
    <row r="3587" spans="1:4" x14ac:dyDescent="0.25">
      <c r="A3587" s="10">
        <v>41733</v>
      </c>
      <c r="B3587" s="11">
        <v>1890.25</v>
      </c>
      <c r="C3587" s="11">
        <v>1897.28002929687</v>
      </c>
      <c r="D3587" s="11">
        <v>1865.08996582031</v>
      </c>
    </row>
    <row r="3588" spans="1:4" x14ac:dyDescent="0.25">
      <c r="A3588" s="10">
        <v>41736</v>
      </c>
      <c r="B3588" s="11">
        <v>1863.92004394531</v>
      </c>
      <c r="C3588" s="11">
        <v>1864.0400390625</v>
      </c>
      <c r="D3588" s="11">
        <v>1845.0400390625</v>
      </c>
    </row>
    <row r="3589" spans="1:4" x14ac:dyDescent="0.25">
      <c r="A3589" s="10">
        <v>41737</v>
      </c>
      <c r="B3589" s="11">
        <v>1845.47998046875</v>
      </c>
      <c r="C3589" s="11">
        <v>1854.94995117187</v>
      </c>
      <c r="D3589" s="11">
        <v>1851.9599609375</v>
      </c>
    </row>
    <row r="3590" spans="1:4" x14ac:dyDescent="0.25">
      <c r="A3590" s="10">
        <v>41738</v>
      </c>
      <c r="B3590" s="11">
        <v>1852.64001464843</v>
      </c>
      <c r="C3590" s="11">
        <v>1872.43005371093</v>
      </c>
      <c r="D3590" s="11">
        <v>1872.18005371093</v>
      </c>
    </row>
    <row r="3591" spans="1:4" x14ac:dyDescent="0.25">
      <c r="A3591" s="10">
        <v>41739</v>
      </c>
      <c r="B3591" s="11">
        <v>1872.28002929687</v>
      </c>
      <c r="C3591" s="11">
        <v>1872.53002929687</v>
      </c>
      <c r="D3591" s="11">
        <v>1833.07995605468</v>
      </c>
    </row>
    <row r="3592" spans="1:4" x14ac:dyDescent="0.25">
      <c r="A3592" s="10">
        <v>41740</v>
      </c>
      <c r="B3592" s="11">
        <v>1830.65002441406</v>
      </c>
      <c r="C3592" s="11">
        <v>1835.06994628906</v>
      </c>
      <c r="D3592" s="11">
        <v>1815.68994140625</v>
      </c>
    </row>
    <row r="3593" spans="1:4" x14ac:dyDescent="0.25">
      <c r="A3593" s="10">
        <v>41743</v>
      </c>
      <c r="B3593" s="11">
        <v>1818.18005371093</v>
      </c>
      <c r="C3593" s="11">
        <v>1834.18994140625</v>
      </c>
      <c r="D3593" s="11">
        <v>1830.60998535156</v>
      </c>
    </row>
    <row r="3594" spans="1:4" x14ac:dyDescent="0.25">
      <c r="A3594" s="10">
        <v>41744</v>
      </c>
      <c r="B3594" s="11">
        <v>1831.44995117187</v>
      </c>
      <c r="C3594" s="11">
        <v>1844.02001953125</v>
      </c>
      <c r="D3594" s="11">
        <v>1842.97998046875</v>
      </c>
    </row>
    <row r="3595" spans="1:4" x14ac:dyDescent="0.25">
      <c r="A3595" s="10">
        <v>41745</v>
      </c>
      <c r="B3595" s="11">
        <v>1846.01000976562</v>
      </c>
      <c r="C3595" s="11">
        <v>1862.31005859375</v>
      </c>
      <c r="D3595" s="11">
        <v>1862.31005859375</v>
      </c>
    </row>
    <row r="3596" spans="1:4" x14ac:dyDescent="0.25">
      <c r="A3596" s="10">
        <v>41746</v>
      </c>
      <c r="B3596" s="11">
        <v>1861.72998046875</v>
      </c>
      <c r="C3596" s="11">
        <v>1869.63000488281</v>
      </c>
      <c r="D3596" s="11">
        <v>1864.84997558593</v>
      </c>
    </row>
    <row r="3597" spans="1:4" x14ac:dyDescent="0.25">
      <c r="A3597" s="10">
        <v>41750</v>
      </c>
      <c r="B3597" s="11">
        <v>1865.7900390625</v>
      </c>
      <c r="C3597" s="11">
        <v>1871.89001464843</v>
      </c>
      <c r="D3597" s="11">
        <v>1871.89001464843</v>
      </c>
    </row>
    <row r="3598" spans="1:4" x14ac:dyDescent="0.25">
      <c r="A3598" s="10">
        <v>41751</v>
      </c>
      <c r="B3598" s="11">
        <v>1872.56994628906</v>
      </c>
      <c r="C3598" s="11">
        <v>1884.89001464843</v>
      </c>
      <c r="D3598" s="11">
        <v>1879.55004882812</v>
      </c>
    </row>
    <row r="3599" spans="1:4" x14ac:dyDescent="0.25">
      <c r="A3599" s="10">
        <v>41752</v>
      </c>
      <c r="B3599" s="11">
        <v>1879.31994628906</v>
      </c>
      <c r="C3599" s="11">
        <v>1879.75</v>
      </c>
      <c r="D3599" s="11">
        <v>1875.39001464843</v>
      </c>
    </row>
    <row r="3600" spans="1:4" x14ac:dyDescent="0.25">
      <c r="A3600" s="10">
        <v>41753</v>
      </c>
      <c r="B3600" s="11">
        <v>1881.96997070312</v>
      </c>
      <c r="C3600" s="11">
        <v>1884.06005859375</v>
      </c>
      <c r="D3600" s="11">
        <v>1878.60998535156</v>
      </c>
    </row>
    <row r="3601" spans="1:4" x14ac:dyDescent="0.25">
      <c r="A3601" s="10">
        <v>41754</v>
      </c>
      <c r="B3601" s="11">
        <v>1877.71997070312</v>
      </c>
      <c r="C3601" s="11">
        <v>1877.71997070312</v>
      </c>
      <c r="D3601" s="11">
        <v>1863.40002441406</v>
      </c>
    </row>
    <row r="3602" spans="1:4" x14ac:dyDescent="0.25">
      <c r="A3602" s="10">
        <v>41757</v>
      </c>
      <c r="B3602" s="11">
        <v>1865</v>
      </c>
      <c r="C3602" s="11">
        <v>1877.01000976562</v>
      </c>
      <c r="D3602" s="11">
        <v>1869.43005371093</v>
      </c>
    </row>
    <row r="3603" spans="1:4" x14ac:dyDescent="0.25">
      <c r="A3603" s="10">
        <v>41758</v>
      </c>
      <c r="B3603" s="11">
        <v>1870.78002929687</v>
      </c>
      <c r="C3603" s="11">
        <v>1880.59997558593</v>
      </c>
      <c r="D3603" s="11">
        <v>1878.32995605468</v>
      </c>
    </row>
    <row r="3604" spans="1:4" x14ac:dyDescent="0.25">
      <c r="A3604" s="10">
        <v>41759</v>
      </c>
      <c r="B3604" s="11">
        <v>1877.09997558593</v>
      </c>
      <c r="C3604" s="11">
        <v>1885.19995117187</v>
      </c>
      <c r="D3604" s="11">
        <v>1883.94995117187</v>
      </c>
    </row>
    <row r="3605" spans="1:4" x14ac:dyDescent="0.25">
      <c r="A3605" s="10">
        <v>41760</v>
      </c>
      <c r="B3605" s="11">
        <v>1884.39001464843</v>
      </c>
      <c r="C3605" s="11">
        <v>1888.58996582031</v>
      </c>
      <c r="D3605" s="11">
        <v>1883.68005371093</v>
      </c>
    </row>
    <row r="3606" spans="1:4" x14ac:dyDescent="0.25">
      <c r="A3606" s="10">
        <v>41761</v>
      </c>
      <c r="B3606" s="11">
        <v>1885.30004882812</v>
      </c>
      <c r="C3606" s="11">
        <v>1891.32995605468</v>
      </c>
      <c r="D3606" s="11">
        <v>1881.14001464843</v>
      </c>
    </row>
    <row r="3607" spans="1:4" x14ac:dyDescent="0.25">
      <c r="A3607" s="10">
        <v>41764</v>
      </c>
      <c r="B3607" s="11">
        <v>1879.44995117187</v>
      </c>
      <c r="C3607" s="11">
        <v>1885.51000976562</v>
      </c>
      <c r="D3607" s="11">
        <v>1884.66003417968</v>
      </c>
    </row>
    <row r="3608" spans="1:4" x14ac:dyDescent="0.25">
      <c r="A3608" s="10">
        <v>41765</v>
      </c>
      <c r="B3608" s="11">
        <v>1883.68994140625</v>
      </c>
      <c r="C3608" s="11">
        <v>1883.68994140625</v>
      </c>
      <c r="D3608" s="11">
        <v>1867.71997070312</v>
      </c>
    </row>
    <row r="3609" spans="1:4" x14ac:dyDescent="0.25">
      <c r="A3609" s="10">
        <v>41766</v>
      </c>
      <c r="B3609" s="11">
        <v>1868.53002929687</v>
      </c>
      <c r="C3609" s="11">
        <v>1878.82995605468</v>
      </c>
      <c r="D3609" s="11">
        <v>1878.2099609375</v>
      </c>
    </row>
    <row r="3610" spans="1:4" x14ac:dyDescent="0.25">
      <c r="A3610" s="10">
        <v>41767</v>
      </c>
      <c r="B3610" s="11">
        <v>1877.39001464843</v>
      </c>
      <c r="C3610" s="11">
        <v>1889.06994628906</v>
      </c>
      <c r="D3610" s="11">
        <v>1875.63000488281</v>
      </c>
    </row>
    <row r="3611" spans="1:4" x14ac:dyDescent="0.25">
      <c r="A3611" s="10">
        <v>41768</v>
      </c>
      <c r="B3611" s="11">
        <v>1875.27001953125</v>
      </c>
      <c r="C3611" s="11">
        <v>1878.56994628906</v>
      </c>
      <c r="D3611" s="11">
        <v>1878.47998046875</v>
      </c>
    </row>
    <row r="3612" spans="1:4" x14ac:dyDescent="0.25">
      <c r="A3612" s="10">
        <v>41771</v>
      </c>
      <c r="B3612" s="11">
        <v>1880.03002929687</v>
      </c>
      <c r="C3612" s="11">
        <v>1897.13000488281</v>
      </c>
      <c r="D3612" s="11">
        <v>1896.65002441406</v>
      </c>
    </row>
    <row r="3613" spans="1:4" x14ac:dyDescent="0.25">
      <c r="A3613" s="10">
        <v>41772</v>
      </c>
      <c r="B3613" s="11">
        <v>1896.75</v>
      </c>
      <c r="C3613" s="11">
        <v>1902.17004394531</v>
      </c>
      <c r="D3613" s="11">
        <v>1897.44995117187</v>
      </c>
    </row>
    <row r="3614" spans="1:4" x14ac:dyDescent="0.25">
      <c r="A3614" s="10">
        <v>41773</v>
      </c>
      <c r="B3614" s="11">
        <v>1897.13000488281</v>
      </c>
      <c r="C3614" s="11">
        <v>1897.13000488281</v>
      </c>
      <c r="D3614" s="11">
        <v>1888.53002929687</v>
      </c>
    </row>
    <row r="3615" spans="1:4" x14ac:dyDescent="0.25">
      <c r="A3615" s="10">
        <v>41774</v>
      </c>
      <c r="B3615" s="11">
        <v>1888.16003417968</v>
      </c>
      <c r="C3615" s="11">
        <v>1888.16003417968</v>
      </c>
      <c r="D3615" s="11">
        <v>1870.84997558593</v>
      </c>
    </row>
    <row r="3616" spans="1:4" x14ac:dyDescent="0.25">
      <c r="A3616" s="10">
        <v>41775</v>
      </c>
      <c r="B3616" s="11">
        <v>1871.18994140625</v>
      </c>
      <c r="C3616" s="11">
        <v>1878.28002929687</v>
      </c>
      <c r="D3616" s="11">
        <v>1877.85998535156</v>
      </c>
    </row>
    <row r="3617" spans="1:4" x14ac:dyDescent="0.25">
      <c r="A3617" s="10">
        <v>41778</v>
      </c>
      <c r="B3617" s="11">
        <v>1876.66003417968</v>
      </c>
      <c r="C3617" s="11">
        <v>1886</v>
      </c>
      <c r="D3617" s="11">
        <v>1885.07995605468</v>
      </c>
    </row>
    <row r="3618" spans="1:4" x14ac:dyDescent="0.25">
      <c r="A3618" s="10">
        <v>41779</v>
      </c>
      <c r="B3618" s="11">
        <v>1884.88000488281</v>
      </c>
      <c r="C3618" s="11">
        <v>1884.88000488281</v>
      </c>
      <c r="D3618" s="11">
        <v>1872.82995605468</v>
      </c>
    </row>
    <row r="3619" spans="1:4" x14ac:dyDescent="0.25">
      <c r="A3619" s="10">
        <v>41780</v>
      </c>
      <c r="B3619" s="11">
        <v>1873.33996582031</v>
      </c>
      <c r="C3619" s="11">
        <v>1888.80004882812</v>
      </c>
      <c r="D3619" s="11">
        <v>1888.03002929687</v>
      </c>
    </row>
    <row r="3620" spans="1:4" x14ac:dyDescent="0.25">
      <c r="A3620" s="10">
        <v>41781</v>
      </c>
      <c r="B3620" s="11">
        <v>1888.18994140625</v>
      </c>
      <c r="C3620" s="11">
        <v>1896.32995605468</v>
      </c>
      <c r="D3620" s="11">
        <v>1892.48999023437</v>
      </c>
    </row>
    <row r="3621" spans="1:4" x14ac:dyDescent="0.25">
      <c r="A3621" s="10">
        <v>41782</v>
      </c>
      <c r="B3621" s="11">
        <v>1893.31994628906</v>
      </c>
      <c r="C3621" s="11">
        <v>1901.26000976562</v>
      </c>
      <c r="D3621" s="11">
        <v>1900.53002929687</v>
      </c>
    </row>
    <row r="3622" spans="1:4" x14ac:dyDescent="0.25">
      <c r="A3622" s="10">
        <v>41786</v>
      </c>
      <c r="B3622" s="11">
        <v>1902.01000976562</v>
      </c>
      <c r="C3622" s="11">
        <v>1912.28002929687</v>
      </c>
      <c r="D3622" s="11">
        <v>1911.91003417968</v>
      </c>
    </row>
    <row r="3623" spans="1:4" x14ac:dyDescent="0.25">
      <c r="A3623" s="10">
        <v>41787</v>
      </c>
      <c r="B3623" s="11">
        <v>1911.77001953125</v>
      </c>
      <c r="C3623" s="11">
        <v>1914.4599609375</v>
      </c>
      <c r="D3623" s="11">
        <v>1909.78002929687</v>
      </c>
    </row>
    <row r="3624" spans="1:4" x14ac:dyDescent="0.25">
      <c r="A3624" s="10">
        <v>41788</v>
      </c>
      <c r="B3624" s="11">
        <v>1910.59997558593</v>
      </c>
      <c r="C3624" s="11">
        <v>1920.03002929687</v>
      </c>
      <c r="D3624" s="11">
        <v>1920.03002929687</v>
      </c>
    </row>
    <row r="3625" spans="1:4" x14ac:dyDescent="0.25">
      <c r="A3625" s="10">
        <v>41789</v>
      </c>
      <c r="B3625" s="11">
        <v>1920.32995605468</v>
      </c>
      <c r="C3625" s="11">
        <v>1924.03002929687</v>
      </c>
      <c r="D3625" s="11">
        <v>1923.56994628906</v>
      </c>
    </row>
    <row r="3626" spans="1:4" x14ac:dyDescent="0.25">
      <c r="A3626" s="10">
        <v>41792</v>
      </c>
      <c r="B3626" s="11">
        <v>1923.86999511718</v>
      </c>
      <c r="C3626" s="11">
        <v>1925.88000488281</v>
      </c>
      <c r="D3626" s="11">
        <v>1924.96997070312</v>
      </c>
    </row>
    <row r="3627" spans="1:4" x14ac:dyDescent="0.25">
      <c r="A3627" s="10">
        <v>41793</v>
      </c>
      <c r="B3627" s="11">
        <v>1923.06994628906</v>
      </c>
      <c r="C3627" s="11">
        <v>1925.06994628906</v>
      </c>
      <c r="D3627" s="11">
        <v>1924.23999023437</v>
      </c>
    </row>
    <row r="3628" spans="1:4" x14ac:dyDescent="0.25">
      <c r="A3628" s="10">
        <v>41794</v>
      </c>
      <c r="B3628" s="11">
        <v>1923.06005859375</v>
      </c>
      <c r="C3628" s="11">
        <v>1928.63000488281</v>
      </c>
      <c r="D3628" s="11">
        <v>1927.88000488281</v>
      </c>
    </row>
    <row r="3629" spans="1:4" x14ac:dyDescent="0.25">
      <c r="A3629" s="10">
        <v>41795</v>
      </c>
      <c r="B3629" s="11">
        <v>1928.52001953125</v>
      </c>
      <c r="C3629" s="11">
        <v>1941.73999023437</v>
      </c>
      <c r="D3629" s="11">
        <v>1940.4599609375</v>
      </c>
    </row>
    <row r="3630" spans="1:4" x14ac:dyDescent="0.25">
      <c r="A3630" s="10">
        <v>41796</v>
      </c>
      <c r="B3630" s="11">
        <v>1942.41003417968</v>
      </c>
      <c r="C3630" s="11">
        <v>1949.43994140625</v>
      </c>
      <c r="D3630" s="11">
        <v>1949.43994140625</v>
      </c>
    </row>
    <row r="3631" spans="1:4" x14ac:dyDescent="0.25">
      <c r="A3631" s="10">
        <v>41799</v>
      </c>
      <c r="B3631" s="11">
        <v>1948.96997070312</v>
      </c>
      <c r="C3631" s="11">
        <v>1955.55004882812</v>
      </c>
      <c r="D3631" s="11">
        <v>1951.27001953125</v>
      </c>
    </row>
    <row r="3632" spans="1:4" x14ac:dyDescent="0.25">
      <c r="A3632" s="10">
        <v>41800</v>
      </c>
      <c r="B3632" s="11">
        <v>1950.33996582031</v>
      </c>
      <c r="C3632" s="11">
        <v>1950.85998535156</v>
      </c>
      <c r="D3632" s="11">
        <v>1950.7900390625</v>
      </c>
    </row>
    <row r="3633" spans="1:4" x14ac:dyDescent="0.25">
      <c r="A3633" s="10">
        <v>41801</v>
      </c>
      <c r="B3633" s="11">
        <v>1949.36999511718</v>
      </c>
      <c r="C3633" s="11">
        <v>1949.36999511718</v>
      </c>
      <c r="D3633" s="11">
        <v>1943.89001464843</v>
      </c>
    </row>
    <row r="3634" spans="1:4" x14ac:dyDescent="0.25">
      <c r="A3634" s="10">
        <v>41802</v>
      </c>
      <c r="B3634" s="11">
        <v>1943.34997558593</v>
      </c>
      <c r="C3634" s="11">
        <v>1943.34997558593</v>
      </c>
      <c r="D3634" s="11">
        <v>1930.10998535156</v>
      </c>
    </row>
    <row r="3635" spans="1:4" x14ac:dyDescent="0.25">
      <c r="A3635" s="10">
        <v>41803</v>
      </c>
      <c r="B3635" s="11">
        <v>1930.80004882812</v>
      </c>
      <c r="C3635" s="11">
        <v>1937.30004882812</v>
      </c>
      <c r="D3635" s="11">
        <v>1936.16003417968</v>
      </c>
    </row>
    <row r="3636" spans="1:4" x14ac:dyDescent="0.25">
      <c r="A3636" s="10">
        <v>41806</v>
      </c>
      <c r="B3636" s="11">
        <v>1934.83996582031</v>
      </c>
      <c r="C3636" s="11">
        <v>1941.15002441406</v>
      </c>
      <c r="D3636" s="11">
        <v>1937.78002929687</v>
      </c>
    </row>
    <row r="3637" spans="1:4" x14ac:dyDescent="0.25">
      <c r="A3637" s="10">
        <v>41807</v>
      </c>
      <c r="B3637" s="11">
        <v>1937.15002441406</v>
      </c>
      <c r="C3637" s="11">
        <v>1943.68994140625</v>
      </c>
      <c r="D3637" s="11">
        <v>1941.98999023437</v>
      </c>
    </row>
    <row r="3638" spans="1:4" x14ac:dyDescent="0.25">
      <c r="A3638" s="10">
        <v>41808</v>
      </c>
      <c r="B3638" s="11">
        <v>1942.72998046875</v>
      </c>
      <c r="C3638" s="11">
        <v>1957.73999023437</v>
      </c>
      <c r="D3638" s="11">
        <v>1956.97998046875</v>
      </c>
    </row>
    <row r="3639" spans="1:4" x14ac:dyDescent="0.25">
      <c r="A3639" s="10">
        <v>41809</v>
      </c>
      <c r="B3639" s="11">
        <v>1957.5</v>
      </c>
      <c r="C3639" s="11">
        <v>1959.86999511718</v>
      </c>
      <c r="D3639" s="11">
        <v>1959.47998046875</v>
      </c>
    </row>
    <row r="3640" spans="1:4" x14ac:dyDescent="0.25">
      <c r="A3640" s="10">
        <v>41810</v>
      </c>
      <c r="B3640" s="11">
        <v>1960.44995117187</v>
      </c>
      <c r="C3640" s="11">
        <v>1963.91003417968</v>
      </c>
      <c r="D3640" s="11">
        <v>1962.86999511718</v>
      </c>
    </row>
    <row r="3641" spans="1:4" x14ac:dyDescent="0.25">
      <c r="A3641" s="10">
        <v>41813</v>
      </c>
      <c r="B3641" s="11">
        <v>1962.92004394531</v>
      </c>
      <c r="C3641" s="11">
        <v>1963.73999023437</v>
      </c>
      <c r="D3641" s="11">
        <v>1962.60998535156</v>
      </c>
    </row>
    <row r="3642" spans="1:4" x14ac:dyDescent="0.25">
      <c r="A3642" s="10">
        <v>41814</v>
      </c>
      <c r="B3642" s="11">
        <v>1961.96997070312</v>
      </c>
      <c r="C3642" s="11">
        <v>1968.17004394531</v>
      </c>
      <c r="D3642" s="11">
        <v>1949.97998046875</v>
      </c>
    </row>
    <row r="3643" spans="1:4" x14ac:dyDescent="0.25">
      <c r="A3643" s="10">
        <v>41815</v>
      </c>
      <c r="B3643" s="11">
        <v>1949.27001953125</v>
      </c>
      <c r="C3643" s="11">
        <v>1960.82995605468</v>
      </c>
      <c r="D3643" s="11">
        <v>1959.53002929687</v>
      </c>
    </row>
    <row r="3644" spans="1:4" x14ac:dyDescent="0.25">
      <c r="A3644" s="10">
        <v>41816</v>
      </c>
      <c r="B3644" s="11">
        <v>1959.89001464843</v>
      </c>
      <c r="C3644" s="11">
        <v>1959.89001464843</v>
      </c>
      <c r="D3644" s="11">
        <v>1957.21997070312</v>
      </c>
    </row>
    <row r="3645" spans="1:4" x14ac:dyDescent="0.25">
      <c r="A3645" s="10">
        <v>41817</v>
      </c>
      <c r="B3645" s="11">
        <v>1956.56005859375</v>
      </c>
      <c r="C3645" s="11">
        <v>1961.46997070312</v>
      </c>
      <c r="D3645" s="11">
        <v>1960.9599609375</v>
      </c>
    </row>
    <row r="3646" spans="1:4" x14ac:dyDescent="0.25">
      <c r="A3646" s="10">
        <v>41820</v>
      </c>
      <c r="B3646" s="11">
        <v>1960.7900390625</v>
      </c>
      <c r="C3646" s="11">
        <v>1964.23999023437</v>
      </c>
      <c r="D3646" s="11">
        <v>1960.22998046875</v>
      </c>
    </row>
    <row r="3647" spans="1:4" x14ac:dyDescent="0.25">
      <c r="A3647" s="10">
        <v>41821</v>
      </c>
      <c r="B3647" s="11">
        <v>1962.2900390625</v>
      </c>
      <c r="C3647" s="11">
        <v>1978.57995605468</v>
      </c>
      <c r="D3647" s="11">
        <v>1973.31994628906</v>
      </c>
    </row>
    <row r="3648" spans="1:4" x14ac:dyDescent="0.25">
      <c r="A3648" s="10">
        <v>41822</v>
      </c>
      <c r="B3648" s="11">
        <v>1973.06005859375</v>
      </c>
      <c r="C3648" s="11">
        <v>1976.67004394531</v>
      </c>
      <c r="D3648" s="11">
        <v>1974.61999511718</v>
      </c>
    </row>
    <row r="3649" spans="1:4" x14ac:dyDescent="0.25">
      <c r="A3649" s="10">
        <v>41823</v>
      </c>
      <c r="B3649" s="11">
        <v>1975.88000488281</v>
      </c>
      <c r="C3649" s="11">
        <v>1985.58996582031</v>
      </c>
      <c r="D3649" s="11">
        <v>1985.43994140625</v>
      </c>
    </row>
    <row r="3650" spans="1:4" x14ac:dyDescent="0.25">
      <c r="A3650" s="10">
        <v>41827</v>
      </c>
      <c r="B3650" s="11">
        <v>1984.21997070312</v>
      </c>
      <c r="C3650" s="11">
        <v>1984.21997070312</v>
      </c>
      <c r="D3650" s="11">
        <v>1977.65002441406</v>
      </c>
    </row>
    <row r="3651" spans="1:4" x14ac:dyDescent="0.25">
      <c r="A3651" s="10">
        <v>41828</v>
      </c>
      <c r="B3651" s="11">
        <v>1976.39001464843</v>
      </c>
      <c r="C3651" s="11">
        <v>1976.39001464843</v>
      </c>
      <c r="D3651" s="11">
        <v>1963.7099609375</v>
      </c>
    </row>
    <row r="3652" spans="1:4" x14ac:dyDescent="0.25">
      <c r="A3652" s="10">
        <v>41829</v>
      </c>
      <c r="B3652" s="11">
        <v>1965.09997558593</v>
      </c>
      <c r="C3652" s="11">
        <v>1974.15002441406</v>
      </c>
      <c r="D3652" s="11">
        <v>1972.82995605468</v>
      </c>
    </row>
    <row r="3653" spans="1:4" x14ac:dyDescent="0.25">
      <c r="A3653" s="10">
        <v>41830</v>
      </c>
      <c r="B3653" s="11">
        <v>1966.67004394531</v>
      </c>
      <c r="C3653" s="11">
        <v>1969.83996582031</v>
      </c>
      <c r="D3653" s="11">
        <v>1964.68005371093</v>
      </c>
    </row>
    <row r="3654" spans="1:4" x14ac:dyDescent="0.25">
      <c r="A3654" s="10">
        <v>41831</v>
      </c>
      <c r="B3654" s="11">
        <v>1965.76000976562</v>
      </c>
      <c r="C3654" s="11">
        <v>1968.67004394531</v>
      </c>
      <c r="D3654" s="11">
        <v>1967.56994628906</v>
      </c>
    </row>
    <row r="3655" spans="1:4" x14ac:dyDescent="0.25">
      <c r="A3655" s="10">
        <v>41834</v>
      </c>
      <c r="B3655" s="11">
        <v>1969.85998535156</v>
      </c>
      <c r="C3655" s="11">
        <v>1979.84997558593</v>
      </c>
      <c r="D3655" s="11">
        <v>1977.09997558593</v>
      </c>
    </row>
    <row r="3656" spans="1:4" x14ac:dyDescent="0.25">
      <c r="A3656" s="10">
        <v>41835</v>
      </c>
      <c r="B3656" s="11">
        <v>1977.35998535156</v>
      </c>
      <c r="C3656" s="11">
        <v>1982.52001953125</v>
      </c>
      <c r="D3656" s="11">
        <v>1973.28002929687</v>
      </c>
    </row>
    <row r="3657" spans="1:4" x14ac:dyDescent="0.25">
      <c r="A3657" s="10">
        <v>41836</v>
      </c>
      <c r="B3657" s="11">
        <v>1976.34997558593</v>
      </c>
      <c r="C3657" s="11">
        <v>1983.93994140625</v>
      </c>
      <c r="D3657" s="11">
        <v>1981.56994628906</v>
      </c>
    </row>
    <row r="3658" spans="1:4" x14ac:dyDescent="0.25">
      <c r="A3658" s="10">
        <v>41837</v>
      </c>
      <c r="B3658" s="11">
        <v>1979.75</v>
      </c>
      <c r="C3658" s="11">
        <v>1981.80004882812</v>
      </c>
      <c r="D3658" s="11">
        <v>1958.11999511718</v>
      </c>
    </row>
    <row r="3659" spans="1:4" x14ac:dyDescent="0.25">
      <c r="A3659" s="10">
        <v>41838</v>
      </c>
      <c r="B3659" s="11">
        <v>1961.5400390625</v>
      </c>
      <c r="C3659" s="11">
        <v>1979.91003417968</v>
      </c>
      <c r="D3659" s="11">
        <v>1978.21997070312</v>
      </c>
    </row>
    <row r="3660" spans="1:4" x14ac:dyDescent="0.25">
      <c r="A3660" s="10">
        <v>41841</v>
      </c>
      <c r="B3660" s="11">
        <v>1976.93005371093</v>
      </c>
      <c r="C3660" s="11">
        <v>1976.93005371093</v>
      </c>
      <c r="D3660" s="11">
        <v>1973.63000488281</v>
      </c>
    </row>
    <row r="3661" spans="1:4" x14ac:dyDescent="0.25">
      <c r="A3661" s="10">
        <v>41842</v>
      </c>
      <c r="B3661" s="11">
        <v>1975.65002441406</v>
      </c>
      <c r="C3661" s="11">
        <v>1986.23999023437</v>
      </c>
      <c r="D3661" s="11">
        <v>1983.53002929687</v>
      </c>
    </row>
    <row r="3662" spans="1:4" x14ac:dyDescent="0.25">
      <c r="A3662" s="10">
        <v>41843</v>
      </c>
      <c r="B3662" s="11">
        <v>1985.31994628906</v>
      </c>
      <c r="C3662" s="11">
        <v>1989.22998046875</v>
      </c>
      <c r="D3662" s="11">
        <v>1987.01000976562</v>
      </c>
    </row>
    <row r="3663" spans="1:4" x14ac:dyDescent="0.25">
      <c r="A3663" s="10">
        <v>41844</v>
      </c>
      <c r="B3663" s="11">
        <v>1988.06994628906</v>
      </c>
      <c r="C3663" s="11">
        <v>1991.39001464843</v>
      </c>
      <c r="D3663" s="11">
        <v>1987.97998046875</v>
      </c>
    </row>
    <row r="3664" spans="1:4" x14ac:dyDescent="0.25">
      <c r="A3664" s="10">
        <v>41845</v>
      </c>
      <c r="B3664" s="11">
        <v>1984.59997558593</v>
      </c>
      <c r="C3664" s="11">
        <v>1984.59997558593</v>
      </c>
      <c r="D3664" s="11">
        <v>1978.33996582031</v>
      </c>
    </row>
    <row r="3665" spans="1:4" x14ac:dyDescent="0.25">
      <c r="A3665" s="10">
        <v>41848</v>
      </c>
      <c r="B3665" s="11">
        <v>1978.25</v>
      </c>
      <c r="C3665" s="11">
        <v>1981.52001953125</v>
      </c>
      <c r="D3665" s="11">
        <v>1978.91003417968</v>
      </c>
    </row>
    <row r="3666" spans="1:4" x14ac:dyDescent="0.25">
      <c r="A3666" s="10">
        <v>41849</v>
      </c>
      <c r="B3666" s="11">
        <v>1980.03002929687</v>
      </c>
      <c r="C3666" s="11">
        <v>1984.84997558593</v>
      </c>
      <c r="D3666" s="11">
        <v>1969.94995117187</v>
      </c>
    </row>
    <row r="3667" spans="1:4" x14ac:dyDescent="0.25">
      <c r="A3667" s="10">
        <v>41850</v>
      </c>
      <c r="B3667" s="11">
        <v>1973.2099609375</v>
      </c>
      <c r="C3667" s="11">
        <v>1978.90002441406</v>
      </c>
      <c r="D3667" s="11">
        <v>1970.06994628906</v>
      </c>
    </row>
    <row r="3668" spans="1:4" x14ac:dyDescent="0.25">
      <c r="A3668" s="10">
        <v>41851</v>
      </c>
      <c r="B3668" s="11">
        <v>1965.14001464843</v>
      </c>
      <c r="C3668" s="11">
        <v>1965.14001464843</v>
      </c>
      <c r="D3668" s="11">
        <v>1930.67004394531</v>
      </c>
    </row>
    <row r="3669" spans="1:4" x14ac:dyDescent="0.25">
      <c r="A3669" s="10">
        <v>41852</v>
      </c>
      <c r="B3669" s="11">
        <v>1929.80004882812</v>
      </c>
      <c r="C3669" s="11">
        <v>1937.34997558593</v>
      </c>
      <c r="D3669" s="11">
        <v>1925.15002441406</v>
      </c>
    </row>
    <row r="3670" spans="1:4" x14ac:dyDescent="0.25">
      <c r="A3670" s="10">
        <v>41855</v>
      </c>
      <c r="B3670" s="11">
        <v>1926.61999511718</v>
      </c>
      <c r="C3670" s="11">
        <v>1942.92004394531</v>
      </c>
      <c r="D3670" s="11">
        <v>1938.98999023437</v>
      </c>
    </row>
    <row r="3671" spans="1:4" x14ac:dyDescent="0.25">
      <c r="A3671" s="10">
        <v>41856</v>
      </c>
      <c r="B3671" s="11">
        <v>1936.33996582031</v>
      </c>
      <c r="C3671" s="11">
        <v>1936.33996582031</v>
      </c>
      <c r="D3671" s="11">
        <v>1920.2099609375</v>
      </c>
    </row>
    <row r="3672" spans="1:4" x14ac:dyDescent="0.25">
      <c r="A3672" s="10">
        <v>41857</v>
      </c>
      <c r="B3672" s="11">
        <v>1917.2900390625</v>
      </c>
      <c r="C3672" s="11">
        <v>1927.91003417968</v>
      </c>
      <c r="D3672" s="11">
        <v>1920.23999023437</v>
      </c>
    </row>
    <row r="3673" spans="1:4" x14ac:dyDescent="0.25">
      <c r="A3673" s="10">
        <v>41858</v>
      </c>
      <c r="B3673" s="11">
        <v>1923.03002929687</v>
      </c>
      <c r="C3673" s="11">
        <v>1928.89001464843</v>
      </c>
      <c r="D3673" s="11">
        <v>1909.56994628906</v>
      </c>
    </row>
    <row r="3674" spans="1:4" x14ac:dyDescent="0.25">
      <c r="A3674" s="10">
        <v>41859</v>
      </c>
      <c r="B3674" s="11">
        <v>1910.34997558593</v>
      </c>
      <c r="C3674" s="11">
        <v>1932.38000488281</v>
      </c>
      <c r="D3674" s="11">
        <v>1931.58996582031</v>
      </c>
    </row>
    <row r="3675" spans="1:4" x14ac:dyDescent="0.25">
      <c r="A3675" s="10">
        <v>41862</v>
      </c>
      <c r="B3675" s="11">
        <v>1933.43005371093</v>
      </c>
      <c r="C3675" s="11">
        <v>1944.90002441406</v>
      </c>
      <c r="D3675" s="11">
        <v>1936.92004394531</v>
      </c>
    </row>
    <row r="3676" spans="1:4" x14ac:dyDescent="0.25">
      <c r="A3676" s="10">
        <v>41863</v>
      </c>
      <c r="B3676" s="11">
        <v>1935.72998046875</v>
      </c>
      <c r="C3676" s="11">
        <v>1939.65002441406</v>
      </c>
      <c r="D3676" s="11">
        <v>1933.75</v>
      </c>
    </row>
    <row r="3677" spans="1:4" x14ac:dyDescent="0.25">
      <c r="A3677" s="10">
        <v>41864</v>
      </c>
      <c r="B3677" s="11">
        <v>1935.59997558593</v>
      </c>
      <c r="C3677" s="11">
        <v>1948.41003417968</v>
      </c>
      <c r="D3677" s="11">
        <v>1946.71997070312</v>
      </c>
    </row>
    <row r="3678" spans="1:4" x14ac:dyDescent="0.25">
      <c r="A3678" s="10">
        <v>41865</v>
      </c>
      <c r="B3678" s="11">
        <v>1947.41003417968</v>
      </c>
      <c r="C3678" s="11">
        <v>1955.22998046875</v>
      </c>
      <c r="D3678" s="11">
        <v>1955.18005371093</v>
      </c>
    </row>
    <row r="3679" spans="1:4" x14ac:dyDescent="0.25">
      <c r="A3679" s="10">
        <v>41866</v>
      </c>
      <c r="B3679" s="11">
        <v>1958.86999511718</v>
      </c>
      <c r="C3679" s="11">
        <v>1964.0400390625</v>
      </c>
      <c r="D3679" s="11">
        <v>1955.06005859375</v>
      </c>
    </row>
    <row r="3680" spans="1:4" x14ac:dyDescent="0.25">
      <c r="A3680" s="10">
        <v>41869</v>
      </c>
      <c r="B3680" s="11">
        <v>1958.35998535156</v>
      </c>
      <c r="C3680" s="11">
        <v>1971.98999023437</v>
      </c>
      <c r="D3680" s="11">
        <v>1971.73999023437</v>
      </c>
    </row>
    <row r="3681" spans="1:4" x14ac:dyDescent="0.25">
      <c r="A3681" s="10">
        <v>41870</v>
      </c>
      <c r="B3681" s="11">
        <v>1972.72998046875</v>
      </c>
      <c r="C3681" s="11">
        <v>1982.56994628906</v>
      </c>
      <c r="D3681" s="11">
        <v>1981.59997558593</v>
      </c>
    </row>
    <row r="3682" spans="1:4" x14ac:dyDescent="0.25">
      <c r="A3682" s="10">
        <v>41871</v>
      </c>
      <c r="B3682" s="11">
        <v>1980.4599609375</v>
      </c>
      <c r="C3682" s="11">
        <v>1988.56994628906</v>
      </c>
      <c r="D3682" s="11">
        <v>1986.51000976562</v>
      </c>
    </row>
    <row r="3683" spans="1:4" x14ac:dyDescent="0.25">
      <c r="A3683" s="10">
        <v>41872</v>
      </c>
      <c r="B3683" s="11">
        <v>1986.81994628906</v>
      </c>
      <c r="C3683" s="11">
        <v>1994.76000976562</v>
      </c>
      <c r="D3683" s="11">
        <v>1992.36999511718</v>
      </c>
    </row>
    <row r="3684" spans="1:4" x14ac:dyDescent="0.25">
      <c r="A3684" s="10">
        <v>41873</v>
      </c>
      <c r="B3684" s="11">
        <v>1992.59997558593</v>
      </c>
      <c r="C3684" s="11">
        <v>1993.5400390625</v>
      </c>
      <c r="D3684" s="11">
        <v>1988.40002441406</v>
      </c>
    </row>
    <row r="3685" spans="1:4" x14ac:dyDescent="0.25">
      <c r="A3685" s="10">
        <v>41876</v>
      </c>
      <c r="B3685" s="11">
        <v>1991.73999023437</v>
      </c>
      <c r="C3685" s="11">
        <v>2001.94995117187</v>
      </c>
      <c r="D3685" s="11">
        <v>1997.92004394531</v>
      </c>
    </row>
    <row r="3686" spans="1:4" x14ac:dyDescent="0.25">
      <c r="A3686" s="10">
        <v>41877</v>
      </c>
      <c r="B3686" s="11">
        <v>1998.58996582031</v>
      </c>
      <c r="C3686" s="11">
        <v>2005.0400390625</v>
      </c>
      <c r="D3686" s="11">
        <v>2000.02001953125</v>
      </c>
    </row>
    <row r="3687" spans="1:4" x14ac:dyDescent="0.25">
      <c r="A3687" s="10">
        <v>41878</v>
      </c>
      <c r="B3687" s="11">
        <v>2000.5400390625</v>
      </c>
      <c r="C3687" s="11">
        <v>2002.14001464843</v>
      </c>
      <c r="D3687" s="11">
        <v>2000.11999511718</v>
      </c>
    </row>
    <row r="3688" spans="1:4" x14ac:dyDescent="0.25">
      <c r="A3688" s="10">
        <v>41879</v>
      </c>
      <c r="B3688" s="11">
        <v>1997.42004394531</v>
      </c>
      <c r="C3688" s="11">
        <v>1998.55004882812</v>
      </c>
      <c r="D3688" s="11">
        <v>1996.73999023437</v>
      </c>
    </row>
    <row r="3689" spans="1:4" x14ac:dyDescent="0.25">
      <c r="A3689" s="10">
        <v>41880</v>
      </c>
      <c r="B3689" s="11">
        <v>1998.44995117187</v>
      </c>
      <c r="C3689" s="11">
        <v>2003.38000488281</v>
      </c>
      <c r="D3689" s="11">
        <v>2003.36999511718</v>
      </c>
    </row>
    <row r="3690" spans="1:4" x14ac:dyDescent="0.25">
      <c r="A3690" s="10">
        <v>41884</v>
      </c>
      <c r="B3690" s="11">
        <v>2004.06994628906</v>
      </c>
      <c r="C3690" s="11">
        <v>2006.11999511718</v>
      </c>
      <c r="D3690" s="11">
        <v>2002.28002929687</v>
      </c>
    </row>
    <row r="3691" spans="1:4" x14ac:dyDescent="0.25">
      <c r="A3691" s="10">
        <v>41885</v>
      </c>
      <c r="B3691" s="11">
        <v>2003.56994628906</v>
      </c>
      <c r="C3691" s="11">
        <v>2009.28002929687</v>
      </c>
      <c r="D3691" s="11">
        <v>2000.71997070312</v>
      </c>
    </row>
    <row r="3692" spans="1:4" x14ac:dyDescent="0.25">
      <c r="A3692" s="10">
        <v>41886</v>
      </c>
      <c r="B3692" s="11">
        <v>2001.67004394531</v>
      </c>
      <c r="C3692" s="11">
        <v>2011.17004394531</v>
      </c>
      <c r="D3692" s="11">
        <v>1997.65002441406</v>
      </c>
    </row>
    <row r="3693" spans="1:4" x14ac:dyDescent="0.25">
      <c r="A3693" s="10">
        <v>41887</v>
      </c>
      <c r="B3693" s="11">
        <v>1998</v>
      </c>
      <c r="C3693" s="11">
        <v>2007.7099609375</v>
      </c>
      <c r="D3693" s="11">
        <v>2007.7099609375</v>
      </c>
    </row>
    <row r="3694" spans="1:4" x14ac:dyDescent="0.25">
      <c r="A3694" s="10">
        <v>41890</v>
      </c>
      <c r="B3694" s="11">
        <v>2007.17004394531</v>
      </c>
      <c r="C3694" s="11">
        <v>2007.17004394531</v>
      </c>
      <c r="D3694" s="11">
        <v>2001.5400390625</v>
      </c>
    </row>
    <row r="3695" spans="1:4" x14ac:dyDescent="0.25">
      <c r="A3695" s="10">
        <v>41891</v>
      </c>
      <c r="B3695" s="11">
        <v>2000.72998046875</v>
      </c>
      <c r="C3695" s="11">
        <v>2001.01000976562</v>
      </c>
      <c r="D3695" s="11">
        <v>1988.43994140625</v>
      </c>
    </row>
    <row r="3696" spans="1:4" x14ac:dyDescent="0.25">
      <c r="A3696" s="10">
        <v>41892</v>
      </c>
      <c r="B3696" s="11">
        <v>1988.41003417968</v>
      </c>
      <c r="C3696" s="11">
        <v>1996.66003417968</v>
      </c>
      <c r="D3696" s="11">
        <v>1995.68994140625</v>
      </c>
    </row>
    <row r="3697" spans="1:4" x14ac:dyDescent="0.25">
      <c r="A3697" s="10">
        <v>41893</v>
      </c>
      <c r="B3697" s="11">
        <v>1992.84997558593</v>
      </c>
      <c r="C3697" s="11">
        <v>1997.65002441406</v>
      </c>
      <c r="D3697" s="11">
        <v>1997.44995117187</v>
      </c>
    </row>
    <row r="3698" spans="1:4" x14ac:dyDescent="0.25">
      <c r="A3698" s="10">
        <v>41894</v>
      </c>
      <c r="B3698" s="11">
        <v>1996.73999023437</v>
      </c>
      <c r="C3698" s="11">
        <v>1996.73999023437</v>
      </c>
      <c r="D3698" s="11">
        <v>1985.5400390625</v>
      </c>
    </row>
    <row r="3699" spans="1:4" x14ac:dyDescent="0.25">
      <c r="A3699" s="10">
        <v>41897</v>
      </c>
      <c r="B3699" s="11">
        <v>1986.0400390625</v>
      </c>
      <c r="C3699" s="11">
        <v>1987.18005371093</v>
      </c>
      <c r="D3699" s="11">
        <v>1984.13000488281</v>
      </c>
    </row>
    <row r="3700" spans="1:4" x14ac:dyDescent="0.25">
      <c r="A3700" s="10">
        <v>41898</v>
      </c>
      <c r="B3700" s="11">
        <v>1981.93005371093</v>
      </c>
      <c r="C3700" s="11">
        <v>2002.28002929687</v>
      </c>
      <c r="D3700" s="11">
        <v>1998.97998046875</v>
      </c>
    </row>
    <row r="3701" spans="1:4" x14ac:dyDescent="0.25">
      <c r="A3701" s="10">
        <v>41899</v>
      </c>
      <c r="B3701" s="11">
        <v>1999.30004882812</v>
      </c>
      <c r="C3701" s="11">
        <v>2010.73999023437</v>
      </c>
      <c r="D3701" s="11">
        <v>2001.56994628906</v>
      </c>
    </row>
    <row r="3702" spans="1:4" x14ac:dyDescent="0.25">
      <c r="A3702" s="10">
        <v>41900</v>
      </c>
      <c r="B3702" s="11">
        <v>2003.06994628906</v>
      </c>
      <c r="C3702" s="11">
        <v>2012.33996582031</v>
      </c>
      <c r="D3702" s="11">
        <v>2011.35998535156</v>
      </c>
    </row>
    <row r="3703" spans="1:4" x14ac:dyDescent="0.25">
      <c r="A3703" s="10">
        <v>41901</v>
      </c>
      <c r="B3703" s="11">
        <v>2012.73999023437</v>
      </c>
      <c r="C3703" s="11">
        <v>2019.26000976562</v>
      </c>
      <c r="D3703" s="11">
        <v>2010.40002441406</v>
      </c>
    </row>
    <row r="3704" spans="1:4" x14ac:dyDescent="0.25">
      <c r="A3704" s="10">
        <v>41904</v>
      </c>
      <c r="B3704" s="11">
        <v>2009.07995605468</v>
      </c>
      <c r="C3704" s="11">
        <v>2009.07995605468</v>
      </c>
      <c r="D3704" s="11">
        <v>1994.2900390625</v>
      </c>
    </row>
    <row r="3705" spans="1:4" x14ac:dyDescent="0.25">
      <c r="A3705" s="10">
        <v>41905</v>
      </c>
      <c r="B3705" s="11">
        <v>1992.78002929687</v>
      </c>
      <c r="C3705" s="11">
        <v>1995.41003417968</v>
      </c>
      <c r="D3705" s="11">
        <v>1982.77001953125</v>
      </c>
    </row>
    <row r="3706" spans="1:4" x14ac:dyDescent="0.25">
      <c r="A3706" s="10">
        <v>41906</v>
      </c>
      <c r="B3706" s="11">
        <v>1983.33996582031</v>
      </c>
      <c r="C3706" s="11">
        <v>1999.7900390625</v>
      </c>
      <c r="D3706" s="11">
        <v>1998.30004882812</v>
      </c>
    </row>
    <row r="3707" spans="1:4" x14ac:dyDescent="0.25">
      <c r="A3707" s="10">
        <v>41907</v>
      </c>
      <c r="B3707" s="11">
        <v>1997.31994628906</v>
      </c>
      <c r="C3707" s="11">
        <v>1997.31994628906</v>
      </c>
      <c r="D3707" s="11">
        <v>1965.98999023437</v>
      </c>
    </row>
    <row r="3708" spans="1:4" x14ac:dyDescent="0.25">
      <c r="A3708" s="10">
        <v>41908</v>
      </c>
      <c r="B3708" s="11">
        <v>1966.21997070312</v>
      </c>
      <c r="C3708" s="11">
        <v>1986.36999511718</v>
      </c>
      <c r="D3708" s="11">
        <v>1982.84997558593</v>
      </c>
    </row>
    <row r="3709" spans="1:4" x14ac:dyDescent="0.25">
      <c r="A3709" s="10">
        <v>41911</v>
      </c>
      <c r="B3709" s="11">
        <v>1978.9599609375</v>
      </c>
      <c r="C3709" s="11">
        <v>1981.28002929687</v>
      </c>
      <c r="D3709" s="11">
        <v>1977.80004882812</v>
      </c>
    </row>
    <row r="3710" spans="1:4" x14ac:dyDescent="0.25">
      <c r="A3710" s="10">
        <v>41912</v>
      </c>
      <c r="B3710" s="11">
        <v>1978.2099609375</v>
      </c>
      <c r="C3710" s="11">
        <v>1985.17004394531</v>
      </c>
      <c r="D3710" s="11">
        <v>1972.2900390625</v>
      </c>
    </row>
    <row r="3711" spans="1:4" x14ac:dyDescent="0.25">
      <c r="A3711" s="10">
        <v>41913</v>
      </c>
      <c r="B3711" s="11">
        <v>1971.43994140625</v>
      </c>
      <c r="C3711" s="11">
        <v>1971.43994140625</v>
      </c>
      <c r="D3711" s="11">
        <v>1946.16003417968</v>
      </c>
    </row>
    <row r="3712" spans="1:4" x14ac:dyDescent="0.25">
      <c r="A3712" s="10">
        <v>41914</v>
      </c>
      <c r="B3712" s="11">
        <v>1945.82995605468</v>
      </c>
      <c r="C3712" s="11">
        <v>1952.31994628906</v>
      </c>
      <c r="D3712" s="11">
        <v>1946.17004394531</v>
      </c>
    </row>
    <row r="3713" spans="1:4" x14ac:dyDescent="0.25">
      <c r="A3713" s="10">
        <v>41915</v>
      </c>
      <c r="B3713" s="11">
        <v>1948.11999511718</v>
      </c>
      <c r="C3713" s="11">
        <v>1971.18994140625</v>
      </c>
      <c r="D3713" s="11">
        <v>1967.90002441406</v>
      </c>
    </row>
    <row r="3714" spans="1:4" x14ac:dyDescent="0.25">
      <c r="A3714" s="10">
        <v>41918</v>
      </c>
      <c r="B3714" s="11">
        <v>1970.01000976562</v>
      </c>
      <c r="C3714" s="11">
        <v>1977.83996582031</v>
      </c>
      <c r="D3714" s="11">
        <v>1964.81994628906</v>
      </c>
    </row>
    <row r="3715" spans="1:4" x14ac:dyDescent="0.25">
      <c r="A3715" s="10">
        <v>41919</v>
      </c>
      <c r="B3715" s="11">
        <v>1962.35998535156</v>
      </c>
      <c r="C3715" s="11">
        <v>1962.35998535156</v>
      </c>
      <c r="D3715" s="11">
        <v>1935.09997558593</v>
      </c>
    </row>
    <row r="3716" spans="1:4" x14ac:dyDescent="0.25">
      <c r="A3716" s="10">
        <v>41920</v>
      </c>
      <c r="B3716" s="11">
        <v>1935.55004882812</v>
      </c>
      <c r="C3716" s="11">
        <v>1970.35998535156</v>
      </c>
      <c r="D3716" s="11">
        <v>1968.89001464843</v>
      </c>
    </row>
    <row r="3717" spans="1:4" x14ac:dyDescent="0.25">
      <c r="A3717" s="10">
        <v>41921</v>
      </c>
      <c r="B3717" s="11">
        <v>1967.68005371093</v>
      </c>
      <c r="C3717" s="11">
        <v>1967.68005371093</v>
      </c>
      <c r="D3717" s="11">
        <v>1928.2099609375</v>
      </c>
    </row>
    <row r="3718" spans="1:4" x14ac:dyDescent="0.25">
      <c r="A3718" s="10">
        <v>41922</v>
      </c>
      <c r="B3718" s="11">
        <v>1925.63000488281</v>
      </c>
      <c r="C3718" s="11">
        <v>1936.97998046875</v>
      </c>
      <c r="D3718" s="11">
        <v>1906.13000488281</v>
      </c>
    </row>
    <row r="3719" spans="1:4" x14ac:dyDescent="0.25">
      <c r="A3719" s="10">
        <v>41925</v>
      </c>
      <c r="B3719" s="11">
        <v>1905.65002441406</v>
      </c>
      <c r="C3719" s="11">
        <v>1912.08996582031</v>
      </c>
      <c r="D3719" s="11">
        <v>1874.73999023437</v>
      </c>
    </row>
    <row r="3720" spans="1:4" x14ac:dyDescent="0.25">
      <c r="A3720" s="10">
        <v>41926</v>
      </c>
      <c r="B3720" s="11">
        <v>1877.10998535156</v>
      </c>
      <c r="C3720" s="11">
        <v>1898.7099609375</v>
      </c>
      <c r="D3720" s="11">
        <v>1877.69995117187</v>
      </c>
    </row>
    <row r="3721" spans="1:4" x14ac:dyDescent="0.25">
      <c r="A3721" s="10">
        <v>41927</v>
      </c>
      <c r="B3721" s="11">
        <v>1874.18005371093</v>
      </c>
      <c r="C3721" s="11">
        <v>1874.18005371093</v>
      </c>
      <c r="D3721" s="11">
        <v>1862.48999023437</v>
      </c>
    </row>
    <row r="3722" spans="1:4" x14ac:dyDescent="0.25">
      <c r="A3722" s="10">
        <v>41928</v>
      </c>
      <c r="B3722" s="11">
        <v>1855.94995117187</v>
      </c>
      <c r="C3722" s="11">
        <v>1876.01000976562</v>
      </c>
      <c r="D3722" s="11">
        <v>1862.76000976562</v>
      </c>
    </row>
    <row r="3723" spans="1:4" x14ac:dyDescent="0.25">
      <c r="A3723" s="10">
        <v>41929</v>
      </c>
      <c r="B3723" s="11">
        <v>1864.91003417968</v>
      </c>
      <c r="C3723" s="11">
        <v>1898.16003417968</v>
      </c>
      <c r="D3723" s="11">
        <v>1886.76000976562</v>
      </c>
    </row>
    <row r="3724" spans="1:4" x14ac:dyDescent="0.25">
      <c r="A3724" s="10">
        <v>41932</v>
      </c>
      <c r="B3724" s="11">
        <v>1885.61999511718</v>
      </c>
      <c r="C3724" s="11">
        <v>1905.03002929687</v>
      </c>
      <c r="D3724" s="11">
        <v>1904.01000976562</v>
      </c>
    </row>
    <row r="3725" spans="1:4" x14ac:dyDescent="0.25">
      <c r="A3725" s="10">
        <v>41933</v>
      </c>
      <c r="B3725" s="11">
        <v>1909.38000488281</v>
      </c>
      <c r="C3725" s="11">
        <v>1942.44995117187</v>
      </c>
      <c r="D3725" s="11">
        <v>1941.28002929687</v>
      </c>
    </row>
    <row r="3726" spans="1:4" x14ac:dyDescent="0.25">
      <c r="A3726" s="10">
        <v>41934</v>
      </c>
      <c r="B3726" s="11">
        <v>1941.2900390625</v>
      </c>
      <c r="C3726" s="11">
        <v>1949.31005859375</v>
      </c>
      <c r="D3726" s="11">
        <v>1927.10998535156</v>
      </c>
    </row>
    <row r="3727" spans="1:4" x14ac:dyDescent="0.25">
      <c r="A3727" s="10">
        <v>41935</v>
      </c>
      <c r="B3727" s="11">
        <v>1931.02001953125</v>
      </c>
      <c r="C3727" s="11">
        <v>1961.94995117187</v>
      </c>
      <c r="D3727" s="11">
        <v>1950.81994628906</v>
      </c>
    </row>
    <row r="3728" spans="1:4" x14ac:dyDescent="0.25">
      <c r="A3728" s="10">
        <v>41936</v>
      </c>
      <c r="B3728" s="11">
        <v>1951.58996582031</v>
      </c>
      <c r="C3728" s="11">
        <v>1965.27001953125</v>
      </c>
      <c r="D3728" s="11">
        <v>1964.57995605468</v>
      </c>
    </row>
    <row r="3729" spans="1:4" x14ac:dyDescent="0.25">
      <c r="A3729" s="10">
        <v>41939</v>
      </c>
      <c r="B3729" s="11">
        <v>1962.96997070312</v>
      </c>
      <c r="C3729" s="11">
        <v>1964.64001464843</v>
      </c>
      <c r="D3729" s="11">
        <v>1961.63000488281</v>
      </c>
    </row>
    <row r="3730" spans="1:4" x14ac:dyDescent="0.25">
      <c r="A3730" s="10">
        <v>41940</v>
      </c>
      <c r="B3730" s="11">
        <v>1964.14001464843</v>
      </c>
      <c r="C3730" s="11">
        <v>1985.05004882812</v>
      </c>
      <c r="D3730" s="11">
        <v>1985.05004882812</v>
      </c>
    </row>
    <row r="3731" spans="1:4" x14ac:dyDescent="0.25">
      <c r="A3731" s="10">
        <v>41941</v>
      </c>
      <c r="B3731" s="11">
        <v>1983.2900390625</v>
      </c>
      <c r="C3731" s="11">
        <v>1991.40002441406</v>
      </c>
      <c r="D3731" s="11">
        <v>1982.30004882812</v>
      </c>
    </row>
    <row r="3732" spans="1:4" x14ac:dyDescent="0.25">
      <c r="A3732" s="10">
        <v>41942</v>
      </c>
      <c r="B3732" s="11">
        <v>1979.48999023437</v>
      </c>
      <c r="C3732" s="11">
        <v>1999.40002441406</v>
      </c>
      <c r="D3732" s="11">
        <v>1994.65002441406</v>
      </c>
    </row>
    <row r="3733" spans="1:4" x14ac:dyDescent="0.25">
      <c r="A3733" s="10">
        <v>41943</v>
      </c>
      <c r="B3733" s="11">
        <v>2001.19995117187</v>
      </c>
      <c r="C3733" s="11">
        <v>2018.18994140625</v>
      </c>
      <c r="D3733" s="11">
        <v>2018.05004882812</v>
      </c>
    </row>
    <row r="3734" spans="1:4" x14ac:dyDescent="0.25">
      <c r="A3734" s="10">
        <v>41946</v>
      </c>
      <c r="B3734" s="11">
        <v>2018.2099609375</v>
      </c>
      <c r="C3734" s="11">
        <v>2024.4599609375</v>
      </c>
      <c r="D3734" s="11">
        <v>2017.81005859375</v>
      </c>
    </row>
    <row r="3735" spans="1:4" x14ac:dyDescent="0.25">
      <c r="A3735" s="10">
        <v>41947</v>
      </c>
      <c r="B3735" s="11">
        <v>2015.81005859375</v>
      </c>
      <c r="C3735" s="11">
        <v>2015.97998046875</v>
      </c>
      <c r="D3735" s="11">
        <v>2012.09997558593</v>
      </c>
    </row>
    <row r="3736" spans="1:4" x14ac:dyDescent="0.25">
      <c r="A3736" s="10">
        <v>41948</v>
      </c>
      <c r="B3736" s="11">
        <v>2015.2900390625</v>
      </c>
      <c r="C3736" s="11">
        <v>2023.77001953125</v>
      </c>
      <c r="D3736" s="11">
        <v>2023.56994628906</v>
      </c>
    </row>
    <row r="3737" spans="1:4" x14ac:dyDescent="0.25">
      <c r="A3737" s="10">
        <v>41949</v>
      </c>
      <c r="B3737" s="11">
        <v>2023.32995605468</v>
      </c>
      <c r="C3737" s="11">
        <v>2031.60998535156</v>
      </c>
      <c r="D3737" s="11">
        <v>2031.2099609375</v>
      </c>
    </row>
    <row r="3738" spans="1:4" x14ac:dyDescent="0.25">
      <c r="A3738" s="10">
        <v>41950</v>
      </c>
      <c r="B3738" s="11">
        <v>2032.35998535156</v>
      </c>
      <c r="C3738" s="11">
        <v>2034.26000976562</v>
      </c>
      <c r="D3738" s="11">
        <v>2031.92004394531</v>
      </c>
    </row>
    <row r="3739" spans="1:4" x14ac:dyDescent="0.25">
      <c r="A3739" s="10">
        <v>41953</v>
      </c>
      <c r="B3739" s="11">
        <v>2032.01000976562</v>
      </c>
      <c r="C3739" s="11">
        <v>2038.69995117187</v>
      </c>
      <c r="D3739" s="11">
        <v>2038.26000976562</v>
      </c>
    </row>
    <row r="3740" spans="1:4" x14ac:dyDescent="0.25">
      <c r="A3740" s="10">
        <v>41954</v>
      </c>
      <c r="B3740" s="11">
        <v>2038.19995117187</v>
      </c>
      <c r="C3740" s="11">
        <v>2041.28002929687</v>
      </c>
      <c r="D3740" s="11">
        <v>2039.68005371093</v>
      </c>
    </row>
    <row r="3741" spans="1:4" x14ac:dyDescent="0.25">
      <c r="A3741" s="10">
        <v>41955</v>
      </c>
      <c r="B3741" s="11">
        <v>2037.75</v>
      </c>
      <c r="C3741" s="11">
        <v>2040.32995605468</v>
      </c>
      <c r="D3741" s="11">
        <v>2038.25</v>
      </c>
    </row>
    <row r="3742" spans="1:4" x14ac:dyDescent="0.25">
      <c r="A3742" s="10">
        <v>41956</v>
      </c>
      <c r="B3742" s="11">
        <v>2039.2099609375</v>
      </c>
      <c r="C3742" s="11">
        <v>2046.18005371093</v>
      </c>
      <c r="D3742" s="11">
        <v>2039.32995605468</v>
      </c>
    </row>
    <row r="3743" spans="1:4" x14ac:dyDescent="0.25">
      <c r="A3743" s="10">
        <v>41957</v>
      </c>
      <c r="B3743" s="11">
        <v>2039.73999023437</v>
      </c>
      <c r="C3743" s="11">
        <v>2042.21997070312</v>
      </c>
      <c r="D3743" s="11">
        <v>2039.81994628906</v>
      </c>
    </row>
    <row r="3744" spans="1:4" x14ac:dyDescent="0.25">
      <c r="A3744" s="10">
        <v>41960</v>
      </c>
      <c r="B3744" s="11">
        <v>2038.2900390625</v>
      </c>
      <c r="C3744" s="11">
        <v>2043.06994628906</v>
      </c>
      <c r="D3744" s="11">
        <v>2041.31994628906</v>
      </c>
    </row>
    <row r="3745" spans="1:4" x14ac:dyDescent="0.25">
      <c r="A3745" s="10">
        <v>41961</v>
      </c>
      <c r="B3745" s="11">
        <v>2041.47998046875</v>
      </c>
      <c r="C3745" s="11">
        <v>2056.080078125</v>
      </c>
      <c r="D3745" s="11">
        <v>2051.80004882812</v>
      </c>
    </row>
    <row r="3746" spans="1:4" x14ac:dyDescent="0.25">
      <c r="A3746" s="10">
        <v>41962</v>
      </c>
      <c r="B3746" s="11">
        <v>2051.15991210937</v>
      </c>
      <c r="C3746" s="11">
        <v>2052.13989257812</v>
      </c>
      <c r="D3746" s="11">
        <v>2048.71997070312</v>
      </c>
    </row>
    <row r="3747" spans="1:4" x14ac:dyDescent="0.25">
      <c r="A3747" s="10">
        <v>41963</v>
      </c>
      <c r="B3747" s="11">
        <v>2045.86999511718</v>
      </c>
      <c r="C3747" s="11">
        <v>2053.84008789062</v>
      </c>
      <c r="D3747" s="11">
        <v>2052.75</v>
      </c>
    </row>
    <row r="3748" spans="1:4" x14ac:dyDescent="0.25">
      <c r="A3748" s="10">
        <v>41964</v>
      </c>
      <c r="B3748" s="11">
        <v>2057.4599609375</v>
      </c>
      <c r="C3748" s="11">
        <v>2071.4599609375</v>
      </c>
      <c r="D3748" s="11">
        <v>2063.5</v>
      </c>
    </row>
    <row r="3749" spans="1:4" x14ac:dyDescent="0.25">
      <c r="A3749" s="10">
        <v>41967</v>
      </c>
      <c r="B3749" s="11">
        <v>2065.07006835937</v>
      </c>
      <c r="C3749" s="11">
        <v>2070.169921875</v>
      </c>
      <c r="D3749" s="11">
        <v>2069.40991210937</v>
      </c>
    </row>
    <row r="3750" spans="1:4" x14ac:dyDescent="0.25">
      <c r="A3750" s="10">
        <v>41968</v>
      </c>
      <c r="B3750" s="11">
        <v>2070.14990234375</v>
      </c>
      <c r="C3750" s="11">
        <v>2074.2099609375</v>
      </c>
      <c r="D3750" s="11">
        <v>2067.03002929687</v>
      </c>
    </row>
    <row r="3751" spans="1:4" x14ac:dyDescent="0.25">
      <c r="A3751" s="10">
        <v>41969</v>
      </c>
      <c r="B3751" s="11">
        <v>2067.36010742187</v>
      </c>
      <c r="C3751" s="11">
        <v>2073.2900390625</v>
      </c>
      <c r="D3751" s="11">
        <v>2072.830078125</v>
      </c>
    </row>
    <row r="3752" spans="1:4" x14ac:dyDescent="0.25">
      <c r="A3752" s="10">
        <v>41971</v>
      </c>
      <c r="B3752" s="11">
        <v>2074.78002929687</v>
      </c>
      <c r="C3752" s="11">
        <v>2075.76000976562</v>
      </c>
      <c r="D3752" s="11">
        <v>2067.56005859375</v>
      </c>
    </row>
    <row r="3753" spans="1:4" x14ac:dyDescent="0.25">
      <c r="A3753" s="10">
        <v>41974</v>
      </c>
      <c r="B3753" s="11">
        <v>2065.78002929687</v>
      </c>
      <c r="C3753" s="11">
        <v>2065.78002929687</v>
      </c>
      <c r="D3753" s="11">
        <v>2053.43994140625</v>
      </c>
    </row>
    <row r="3754" spans="1:4" x14ac:dyDescent="0.25">
      <c r="A3754" s="10">
        <v>41975</v>
      </c>
      <c r="B3754" s="11">
        <v>2053.77001953125</v>
      </c>
      <c r="C3754" s="11">
        <v>2068.77001953125</v>
      </c>
      <c r="D3754" s="11">
        <v>2066.55004882812</v>
      </c>
    </row>
    <row r="3755" spans="1:4" x14ac:dyDescent="0.25">
      <c r="A3755" s="10">
        <v>41976</v>
      </c>
      <c r="B3755" s="11">
        <v>2067.44995117187</v>
      </c>
      <c r="C3755" s="11">
        <v>2076.28002929687</v>
      </c>
      <c r="D3755" s="11">
        <v>2074.330078125</v>
      </c>
    </row>
    <row r="3756" spans="1:4" x14ac:dyDescent="0.25">
      <c r="A3756" s="10">
        <v>41977</v>
      </c>
      <c r="B3756" s="11">
        <v>2073.63989257812</v>
      </c>
      <c r="C3756" s="11">
        <v>2077.34008789062</v>
      </c>
      <c r="D3756" s="11">
        <v>2071.919921875</v>
      </c>
    </row>
    <row r="3757" spans="1:4" x14ac:dyDescent="0.25">
      <c r="A3757" s="10">
        <v>41978</v>
      </c>
      <c r="B3757" s="11">
        <v>2072.78002929687</v>
      </c>
      <c r="C3757" s="11">
        <v>2079.46997070312</v>
      </c>
      <c r="D3757" s="11">
        <v>2075.3701171875</v>
      </c>
    </row>
    <row r="3758" spans="1:4" x14ac:dyDescent="0.25">
      <c r="A3758" s="10">
        <v>41981</v>
      </c>
      <c r="B3758" s="11">
        <v>2074.84008789062</v>
      </c>
      <c r="C3758" s="11">
        <v>2075.78002929687</v>
      </c>
      <c r="D3758" s="11">
        <v>2060.31005859375</v>
      </c>
    </row>
    <row r="3759" spans="1:4" x14ac:dyDescent="0.25">
      <c r="A3759" s="10">
        <v>41982</v>
      </c>
      <c r="B3759" s="11">
        <v>2056.55004882812</v>
      </c>
      <c r="C3759" s="11">
        <v>2060.60009765625</v>
      </c>
      <c r="D3759" s="11">
        <v>2059.82006835937</v>
      </c>
    </row>
    <row r="3760" spans="1:4" x14ac:dyDescent="0.25">
      <c r="A3760" s="10">
        <v>41983</v>
      </c>
      <c r="B3760" s="11">
        <v>2058.86010742187</v>
      </c>
      <c r="C3760" s="11">
        <v>2058.86010742187</v>
      </c>
      <c r="D3760" s="11">
        <v>2026.14001464843</v>
      </c>
    </row>
    <row r="3761" spans="1:4" x14ac:dyDescent="0.25">
      <c r="A3761" s="10">
        <v>41984</v>
      </c>
      <c r="B3761" s="11">
        <v>2027.92004394531</v>
      </c>
      <c r="C3761" s="11">
        <v>2055.53002929687</v>
      </c>
      <c r="D3761" s="11">
        <v>2035.32995605468</v>
      </c>
    </row>
    <row r="3762" spans="1:4" x14ac:dyDescent="0.25">
      <c r="A3762" s="10">
        <v>41985</v>
      </c>
      <c r="B3762" s="11">
        <v>2030.35998535156</v>
      </c>
      <c r="C3762" s="11">
        <v>2032.25</v>
      </c>
      <c r="D3762" s="11">
        <v>2002.32995605468</v>
      </c>
    </row>
    <row r="3763" spans="1:4" x14ac:dyDescent="0.25">
      <c r="A3763" s="10">
        <v>41988</v>
      </c>
      <c r="B3763" s="11">
        <v>2005.03002929687</v>
      </c>
      <c r="C3763" s="11">
        <v>2018.68994140625</v>
      </c>
      <c r="D3763" s="11">
        <v>1989.63000488281</v>
      </c>
    </row>
    <row r="3764" spans="1:4" x14ac:dyDescent="0.25">
      <c r="A3764" s="10">
        <v>41989</v>
      </c>
      <c r="B3764" s="11">
        <v>1986.7099609375</v>
      </c>
      <c r="C3764" s="11">
        <v>2016.89001464843</v>
      </c>
      <c r="D3764" s="11">
        <v>1972.73999023437</v>
      </c>
    </row>
    <row r="3765" spans="1:4" x14ac:dyDescent="0.25">
      <c r="A3765" s="10">
        <v>41990</v>
      </c>
      <c r="B3765" s="11">
        <v>1973.77001953125</v>
      </c>
      <c r="C3765" s="11">
        <v>2016.75</v>
      </c>
      <c r="D3765" s="11">
        <v>2012.89001464843</v>
      </c>
    </row>
    <row r="3766" spans="1:4" x14ac:dyDescent="0.25">
      <c r="A3766" s="10">
        <v>41991</v>
      </c>
      <c r="B3766" s="11">
        <v>2018.97998046875</v>
      </c>
      <c r="C3766" s="11">
        <v>2061.22998046875</v>
      </c>
      <c r="D3766" s="11">
        <v>2061.22998046875</v>
      </c>
    </row>
    <row r="3767" spans="1:4" x14ac:dyDescent="0.25">
      <c r="A3767" s="10">
        <v>41992</v>
      </c>
      <c r="B3767" s="11">
        <v>2061.0400390625</v>
      </c>
      <c r="C3767" s="11">
        <v>2077.85009765625</v>
      </c>
      <c r="D3767" s="11">
        <v>2070.64990234375</v>
      </c>
    </row>
    <row r="3768" spans="1:4" x14ac:dyDescent="0.25">
      <c r="A3768" s="10">
        <v>41995</v>
      </c>
      <c r="B3768" s="11">
        <v>2069.28002929687</v>
      </c>
      <c r="C3768" s="11">
        <v>2078.76000976562</v>
      </c>
      <c r="D3768" s="11">
        <v>2078.5400390625</v>
      </c>
    </row>
    <row r="3769" spans="1:4" x14ac:dyDescent="0.25">
      <c r="A3769" s="10">
        <v>41996</v>
      </c>
      <c r="B3769" s="11">
        <v>2081.47998046875</v>
      </c>
      <c r="C3769" s="11">
        <v>2086.72998046875</v>
      </c>
      <c r="D3769" s="11">
        <v>2082.169921875</v>
      </c>
    </row>
    <row r="3770" spans="1:4" x14ac:dyDescent="0.25">
      <c r="A3770" s="10">
        <v>41997</v>
      </c>
      <c r="B3770" s="11">
        <v>2083.25</v>
      </c>
      <c r="C3770" s="11">
        <v>2087.56005859375</v>
      </c>
      <c r="D3770" s="11">
        <v>2081.8798828125</v>
      </c>
    </row>
    <row r="3771" spans="1:4" x14ac:dyDescent="0.25">
      <c r="A3771" s="10">
        <v>41999</v>
      </c>
      <c r="B3771" s="11">
        <v>2084.30004882812</v>
      </c>
      <c r="C3771" s="11">
        <v>2092.69995117187</v>
      </c>
      <c r="D3771" s="11">
        <v>2088.77001953125</v>
      </c>
    </row>
    <row r="3772" spans="1:4" x14ac:dyDescent="0.25">
      <c r="A3772" s="10">
        <v>42002</v>
      </c>
      <c r="B3772" s="11">
        <v>2087.6298828125</v>
      </c>
      <c r="C3772" s="11">
        <v>2093.55004882812</v>
      </c>
      <c r="D3772" s="11">
        <v>2090.57006835937</v>
      </c>
    </row>
    <row r="3773" spans="1:4" x14ac:dyDescent="0.25">
      <c r="A3773" s="10">
        <v>42003</v>
      </c>
      <c r="B3773" s="11">
        <v>2088.48999023437</v>
      </c>
      <c r="C3773" s="11">
        <v>2088.48999023437</v>
      </c>
      <c r="D3773" s="11">
        <v>2080.35009765625</v>
      </c>
    </row>
    <row r="3774" spans="1:4" x14ac:dyDescent="0.25">
      <c r="A3774" s="10">
        <v>42004</v>
      </c>
      <c r="B3774" s="11">
        <v>2082.11010742187</v>
      </c>
      <c r="C3774" s="11">
        <v>2085.580078125</v>
      </c>
      <c r="D3774" s="11">
        <v>2058.89990234375</v>
      </c>
    </row>
    <row r="3775" spans="1:4" x14ac:dyDescent="0.25">
      <c r="A3775" s="10">
        <v>42006</v>
      </c>
      <c r="B3775" s="11">
        <v>2058.89990234375</v>
      </c>
      <c r="C3775" s="11">
        <v>2072.36010742187</v>
      </c>
      <c r="D3775" s="11">
        <v>2058.19995117187</v>
      </c>
    </row>
    <row r="3776" spans="1:4" x14ac:dyDescent="0.25">
      <c r="A3776" s="10">
        <v>42009</v>
      </c>
      <c r="B3776" s="11">
        <v>2054.43994140625</v>
      </c>
      <c r="C3776" s="11">
        <v>2054.43994140625</v>
      </c>
      <c r="D3776" s="11">
        <v>2020.57995605468</v>
      </c>
    </row>
    <row r="3777" spans="1:4" x14ac:dyDescent="0.25">
      <c r="A3777" s="10">
        <v>42010</v>
      </c>
      <c r="B3777" s="11">
        <v>2022.15002441406</v>
      </c>
      <c r="C3777" s="11">
        <v>2030.25</v>
      </c>
      <c r="D3777" s="11">
        <v>2002.60998535156</v>
      </c>
    </row>
    <row r="3778" spans="1:4" x14ac:dyDescent="0.25">
      <c r="A3778" s="10">
        <v>42011</v>
      </c>
      <c r="B3778" s="11">
        <v>2005.55004882812</v>
      </c>
      <c r="C3778" s="11">
        <v>2029.60998535156</v>
      </c>
      <c r="D3778" s="11">
        <v>2025.90002441406</v>
      </c>
    </row>
    <row r="3779" spans="1:4" x14ac:dyDescent="0.25">
      <c r="A3779" s="10">
        <v>42012</v>
      </c>
      <c r="B3779" s="11">
        <v>2030.60998535156</v>
      </c>
      <c r="C3779" s="11">
        <v>2064.080078125</v>
      </c>
      <c r="D3779" s="11">
        <v>2062.13989257812</v>
      </c>
    </row>
    <row r="3780" spans="1:4" x14ac:dyDescent="0.25">
      <c r="A3780" s="10">
        <v>42013</v>
      </c>
      <c r="B3780" s="11">
        <v>2063.44995117187</v>
      </c>
      <c r="C3780" s="11">
        <v>2064.42993164062</v>
      </c>
      <c r="D3780" s="11">
        <v>2044.81005859375</v>
      </c>
    </row>
    <row r="3781" spans="1:4" x14ac:dyDescent="0.25">
      <c r="A3781" s="10">
        <v>42016</v>
      </c>
      <c r="B3781" s="11">
        <v>2046.13000488281</v>
      </c>
      <c r="C3781" s="11">
        <v>2049.30004882812</v>
      </c>
      <c r="D3781" s="11">
        <v>2028.26000976562</v>
      </c>
    </row>
    <row r="3782" spans="1:4" x14ac:dyDescent="0.25">
      <c r="A3782" s="10">
        <v>42017</v>
      </c>
      <c r="B3782" s="11">
        <v>2031.57995605468</v>
      </c>
      <c r="C3782" s="11">
        <v>2056.92993164062</v>
      </c>
      <c r="D3782" s="11">
        <v>2023.03002929687</v>
      </c>
    </row>
    <row r="3783" spans="1:4" x14ac:dyDescent="0.25">
      <c r="A3783" s="10">
        <v>42018</v>
      </c>
      <c r="B3783" s="11">
        <v>2018.40002441406</v>
      </c>
      <c r="C3783" s="11">
        <v>2018.40002441406</v>
      </c>
      <c r="D3783" s="11">
        <v>2011.27001953125</v>
      </c>
    </row>
    <row r="3784" spans="1:4" x14ac:dyDescent="0.25">
      <c r="A3784" s="10">
        <v>42019</v>
      </c>
      <c r="B3784" s="11">
        <v>2013.75</v>
      </c>
      <c r="C3784" s="11">
        <v>2021.34997558593</v>
      </c>
      <c r="D3784" s="11">
        <v>1992.67004394531</v>
      </c>
    </row>
    <row r="3785" spans="1:4" x14ac:dyDescent="0.25">
      <c r="A3785" s="10">
        <v>42020</v>
      </c>
      <c r="B3785" s="11">
        <v>1992.25</v>
      </c>
      <c r="C3785" s="11">
        <v>2020.4599609375</v>
      </c>
      <c r="D3785" s="11">
        <v>2019.42004394531</v>
      </c>
    </row>
    <row r="3786" spans="1:4" x14ac:dyDescent="0.25">
      <c r="A3786" s="10">
        <v>42024</v>
      </c>
      <c r="B3786" s="11">
        <v>2020.76000976562</v>
      </c>
      <c r="C3786" s="11">
        <v>2028.93994140625</v>
      </c>
      <c r="D3786" s="11">
        <v>2022.55004882812</v>
      </c>
    </row>
    <row r="3787" spans="1:4" x14ac:dyDescent="0.25">
      <c r="A3787" s="10">
        <v>42025</v>
      </c>
      <c r="B3787" s="11">
        <v>2020.18994140625</v>
      </c>
      <c r="C3787" s="11">
        <v>2038.2900390625</v>
      </c>
      <c r="D3787" s="11">
        <v>2032.11999511718</v>
      </c>
    </row>
    <row r="3788" spans="1:4" x14ac:dyDescent="0.25">
      <c r="A3788" s="10">
        <v>42026</v>
      </c>
      <c r="B3788" s="11">
        <v>2034.30004882812</v>
      </c>
      <c r="C3788" s="11">
        <v>2064.6201171875</v>
      </c>
      <c r="D3788" s="11">
        <v>2063.14990234375</v>
      </c>
    </row>
    <row r="3789" spans="1:4" x14ac:dyDescent="0.25">
      <c r="A3789" s="10">
        <v>42027</v>
      </c>
      <c r="B3789" s="11">
        <v>2062.97998046875</v>
      </c>
      <c r="C3789" s="11">
        <v>2062.97998046875</v>
      </c>
      <c r="D3789" s="11">
        <v>2051.82006835937</v>
      </c>
    </row>
    <row r="3790" spans="1:4" x14ac:dyDescent="0.25">
      <c r="A3790" s="10">
        <v>42030</v>
      </c>
      <c r="B3790" s="11">
        <v>2050.419921875</v>
      </c>
      <c r="C3790" s="11">
        <v>2057.6201171875</v>
      </c>
      <c r="D3790" s="11">
        <v>2057.09008789062</v>
      </c>
    </row>
    <row r="3791" spans="1:4" x14ac:dyDescent="0.25">
      <c r="A3791" s="10">
        <v>42031</v>
      </c>
      <c r="B3791" s="11">
        <v>2047.85998535156</v>
      </c>
      <c r="C3791" s="11">
        <v>2047.85998535156</v>
      </c>
      <c r="D3791" s="11">
        <v>2029.55004882812</v>
      </c>
    </row>
    <row r="3792" spans="1:4" x14ac:dyDescent="0.25">
      <c r="A3792" s="10">
        <v>42032</v>
      </c>
      <c r="B3792" s="11">
        <v>2032.33996582031</v>
      </c>
      <c r="C3792" s="11">
        <v>2042.48999023437</v>
      </c>
      <c r="D3792" s="11">
        <v>2002.16003417968</v>
      </c>
    </row>
    <row r="3793" spans="1:4" x14ac:dyDescent="0.25">
      <c r="A3793" s="10">
        <v>42033</v>
      </c>
      <c r="B3793" s="11">
        <v>2002.44995117187</v>
      </c>
      <c r="C3793" s="11">
        <v>2024.64001464843</v>
      </c>
      <c r="D3793" s="11">
        <v>2021.25</v>
      </c>
    </row>
    <row r="3794" spans="1:4" x14ac:dyDescent="0.25">
      <c r="A3794" s="10">
        <v>42034</v>
      </c>
      <c r="B3794" s="11">
        <v>2019.34997558593</v>
      </c>
      <c r="C3794" s="11">
        <v>2023.31994628906</v>
      </c>
      <c r="D3794" s="11">
        <v>1994.98999023437</v>
      </c>
    </row>
    <row r="3795" spans="1:4" x14ac:dyDescent="0.25">
      <c r="A3795" s="10">
        <v>42037</v>
      </c>
      <c r="B3795" s="11">
        <v>1996.67004394531</v>
      </c>
      <c r="C3795" s="11">
        <v>2021.66003417968</v>
      </c>
      <c r="D3795" s="11">
        <v>2020.84997558593</v>
      </c>
    </row>
    <row r="3796" spans="1:4" x14ac:dyDescent="0.25">
      <c r="A3796" s="10">
        <v>42038</v>
      </c>
      <c r="B3796" s="11">
        <v>2022.7099609375</v>
      </c>
      <c r="C3796" s="11">
        <v>2050.30004882812</v>
      </c>
      <c r="D3796" s="11">
        <v>2050.03002929687</v>
      </c>
    </row>
    <row r="3797" spans="1:4" x14ac:dyDescent="0.25">
      <c r="A3797" s="10">
        <v>42039</v>
      </c>
      <c r="B3797" s="11">
        <v>2048.86010742187</v>
      </c>
      <c r="C3797" s="11">
        <v>2054.73999023437</v>
      </c>
      <c r="D3797" s="11">
        <v>2041.51000976562</v>
      </c>
    </row>
    <row r="3798" spans="1:4" x14ac:dyDescent="0.25">
      <c r="A3798" s="10">
        <v>42040</v>
      </c>
      <c r="B3798" s="11">
        <v>2043.44995117187</v>
      </c>
      <c r="C3798" s="11">
        <v>2063.55004882812</v>
      </c>
      <c r="D3798" s="11">
        <v>2062.52001953125</v>
      </c>
    </row>
    <row r="3799" spans="1:4" x14ac:dyDescent="0.25">
      <c r="A3799" s="10">
        <v>42041</v>
      </c>
      <c r="B3799" s="11">
        <v>2062.28002929687</v>
      </c>
      <c r="C3799" s="11">
        <v>2072.39990234375</v>
      </c>
      <c r="D3799" s="11">
        <v>2055.46997070312</v>
      </c>
    </row>
    <row r="3800" spans="1:4" x14ac:dyDescent="0.25">
      <c r="A3800" s="10">
        <v>42044</v>
      </c>
      <c r="B3800" s="11">
        <v>2053.46997070312</v>
      </c>
      <c r="C3800" s="11">
        <v>2056.15991210937</v>
      </c>
      <c r="D3800" s="11">
        <v>2046.73999023437</v>
      </c>
    </row>
    <row r="3801" spans="1:4" x14ac:dyDescent="0.25">
      <c r="A3801" s="10">
        <v>42045</v>
      </c>
      <c r="B3801" s="11">
        <v>2049.3798828125</v>
      </c>
      <c r="C3801" s="11">
        <v>2070.86010742187</v>
      </c>
      <c r="D3801" s="11">
        <v>2068.59008789062</v>
      </c>
    </row>
    <row r="3802" spans="1:4" x14ac:dyDescent="0.25">
      <c r="A3802" s="10">
        <v>42046</v>
      </c>
      <c r="B3802" s="11">
        <v>2068.55004882812</v>
      </c>
      <c r="C3802" s="11">
        <v>2073.47998046875</v>
      </c>
      <c r="D3802" s="11">
        <v>2068.53002929687</v>
      </c>
    </row>
    <row r="3803" spans="1:4" x14ac:dyDescent="0.25">
      <c r="A3803" s="10">
        <v>42047</v>
      </c>
      <c r="B3803" s="11">
        <v>2069.97998046875</v>
      </c>
      <c r="C3803" s="11">
        <v>2088.53002929687</v>
      </c>
      <c r="D3803" s="11">
        <v>2088.47998046875</v>
      </c>
    </row>
    <row r="3804" spans="1:4" x14ac:dyDescent="0.25">
      <c r="A3804" s="10">
        <v>42048</v>
      </c>
      <c r="B3804" s="11">
        <v>2088.78002929687</v>
      </c>
      <c r="C3804" s="11">
        <v>2097.03002929687</v>
      </c>
      <c r="D3804" s="11">
        <v>2096.98999023437</v>
      </c>
    </row>
    <row r="3805" spans="1:4" x14ac:dyDescent="0.25">
      <c r="A3805" s="10">
        <v>42052</v>
      </c>
      <c r="B3805" s="11">
        <v>2096.46997070312</v>
      </c>
      <c r="C3805" s="11">
        <v>2101.30004882812</v>
      </c>
      <c r="D3805" s="11">
        <v>2100.34008789062</v>
      </c>
    </row>
    <row r="3806" spans="1:4" x14ac:dyDescent="0.25">
      <c r="A3806" s="10">
        <v>42053</v>
      </c>
      <c r="B3806" s="11">
        <v>2099.15991210937</v>
      </c>
      <c r="C3806" s="11">
        <v>2100.22998046875</v>
      </c>
      <c r="D3806" s="11">
        <v>2099.67993164062</v>
      </c>
    </row>
    <row r="3807" spans="1:4" x14ac:dyDescent="0.25">
      <c r="A3807" s="10">
        <v>42054</v>
      </c>
      <c r="B3807" s="11">
        <v>2099.25</v>
      </c>
      <c r="C3807" s="11">
        <v>2102.1298828125</v>
      </c>
      <c r="D3807" s="11">
        <v>2097.44995117187</v>
      </c>
    </row>
    <row r="3808" spans="1:4" x14ac:dyDescent="0.25">
      <c r="A3808" s="10">
        <v>42055</v>
      </c>
      <c r="B3808" s="11">
        <v>2097.64990234375</v>
      </c>
      <c r="C3808" s="11">
        <v>2110.61010742187</v>
      </c>
      <c r="D3808" s="11">
        <v>2110.30004882812</v>
      </c>
    </row>
    <row r="3809" spans="1:4" x14ac:dyDescent="0.25">
      <c r="A3809" s="10">
        <v>42058</v>
      </c>
      <c r="B3809" s="11">
        <v>2109.830078125</v>
      </c>
      <c r="C3809" s="11">
        <v>2110.05004882812</v>
      </c>
      <c r="D3809" s="11">
        <v>2109.65991210937</v>
      </c>
    </row>
    <row r="3810" spans="1:4" x14ac:dyDescent="0.25">
      <c r="A3810" s="10">
        <v>42059</v>
      </c>
      <c r="B3810" s="11">
        <v>2109.10009765625</v>
      </c>
      <c r="C3810" s="11">
        <v>2117.93994140625</v>
      </c>
      <c r="D3810" s="11">
        <v>2115.47998046875</v>
      </c>
    </row>
    <row r="3811" spans="1:4" x14ac:dyDescent="0.25">
      <c r="A3811" s="10">
        <v>42060</v>
      </c>
      <c r="B3811" s="11">
        <v>2115.30004882812</v>
      </c>
      <c r="C3811" s="11">
        <v>2119.59008789062</v>
      </c>
      <c r="D3811" s="11">
        <v>2113.86010742187</v>
      </c>
    </row>
    <row r="3812" spans="1:4" x14ac:dyDescent="0.25">
      <c r="A3812" s="10">
        <v>42061</v>
      </c>
      <c r="B3812" s="11">
        <v>2113.90991210937</v>
      </c>
      <c r="C3812" s="11">
        <v>2113.90991210937</v>
      </c>
      <c r="D3812" s="11">
        <v>2110.73999023437</v>
      </c>
    </row>
    <row r="3813" spans="1:4" x14ac:dyDescent="0.25">
      <c r="A3813" s="10">
        <v>42062</v>
      </c>
      <c r="B3813" s="11">
        <v>2110.8798828125</v>
      </c>
      <c r="C3813" s="11">
        <v>2112.73999023437</v>
      </c>
      <c r="D3813" s="11">
        <v>2104.5</v>
      </c>
    </row>
    <row r="3814" spans="1:4" x14ac:dyDescent="0.25">
      <c r="A3814" s="10">
        <v>42065</v>
      </c>
      <c r="B3814" s="11">
        <v>2105.22998046875</v>
      </c>
      <c r="C3814" s="11">
        <v>2117.52001953125</v>
      </c>
      <c r="D3814" s="11">
        <v>2117.38989257812</v>
      </c>
    </row>
    <row r="3815" spans="1:4" x14ac:dyDescent="0.25">
      <c r="A3815" s="10">
        <v>42066</v>
      </c>
      <c r="B3815" s="11">
        <v>2115.76000976562</v>
      </c>
      <c r="C3815" s="11">
        <v>2115.76000976562</v>
      </c>
      <c r="D3815" s="11">
        <v>2107.78002929687</v>
      </c>
    </row>
    <row r="3816" spans="1:4" x14ac:dyDescent="0.25">
      <c r="A3816" s="10">
        <v>42067</v>
      </c>
      <c r="B3816" s="11">
        <v>2107.71997070312</v>
      </c>
      <c r="C3816" s="11">
        <v>2107.71997070312</v>
      </c>
      <c r="D3816" s="11">
        <v>2098.53002929687</v>
      </c>
    </row>
    <row r="3817" spans="1:4" x14ac:dyDescent="0.25">
      <c r="A3817" s="10">
        <v>42068</v>
      </c>
      <c r="B3817" s="11">
        <v>2098.5400390625</v>
      </c>
      <c r="C3817" s="11">
        <v>2104.25</v>
      </c>
      <c r="D3817" s="11">
        <v>2101.0400390625</v>
      </c>
    </row>
    <row r="3818" spans="1:4" x14ac:dyDescent="0.25">
      <c r="A3818" s="10">
        <v>42069</v>
      </c>
      <c r="B3818" s="11">
        <v>2100.90991210937</v>
      </c>
      <c r="C3818" s="11">
        <v>2100.90991210937</v>
      </c>
      <c r="D3818" s="11">
        <v>2071.26000976562</v>
      </c>
    </row>
    <row r="3819" spans="1:4" x14ac:dyDescent="0.25">
      <c r="A3819" s="10">
        <v>42072</v>
      </c>
      <c r="B3819" s="11">
        <v>2072.25</v>
      </c>
      <c r="C3819" s="11">
        <v>2083.48999023437</v>
      </c>
      <c r="D3819" s="11">
        <v>2079.42993164062</v>
      </c>
    </row>
    <row r="3820" spans="1:4" x14ac:dyDescent="0.25">
      <c r="A3820" s="10">
        <v>42073</v>
      </c>
      <c r="B3820" s="11">
        <v>2076.13989257812</v>
      </c>
      <c r="C3820" s="11">
        <v>2076.13989257812</v>
      </c>
      <c r="D3820" s="11">
        <v>2044.16003417968</v>
      </c>
    </row>
    <row r="3821" spans="1:4" x14ac:dyDescent="0.25">
      <c r="A3821" s="10">
        <v>42074</v>
      </c>
      <c r="B3821" s="11">
        <v>2044.68994140625</v>
      </c>
      <c r="C3821" s="11">
        <v>2050.080078125</v>
      </c>
      <c r="D3821" s="11">
        <v>2040.23999023437</v>
      </c>
    </row>
    <row r="3822" spans="1:4" x14ac:dyDescent="0.25">
      <c r="A3822" s="10">
        <v>42075</v>
      </c>
      <c r="B3822" s="11">
        <v>2041.09997558593</v>
      </c>
      <c r="C3822" s="11">
        <v>2066.40991210937</v>
      </c>
      <c r="D3822" s="11">
        <v>2065.94995117187</v>
      </c>
    </row>
    <row r="3823" spans="1:4" x14ac:dyDescent="0.25">
      <c r="A3823" s="10">
        <v>42076</v>
      </c>
      <c r="B3823" s="11">
        <v>2064.56005859375</v>
      </c>
      <c r="C3823" s="11">
        <v>2064.56005859375</v>
      </c>
      <c r="D3823" s="11">
        <v>2053.39990234375</v>
      </c>
    </row>
    <row r="3824" spans="1:4" x14ac:dyDescent="0.25">
      <c r="A3824" s="10">
        <v>42079</v>
      </c>
      <c r="B3824" s="11">
        <v>2055.35009765625</v>
      </c>
      <c r="C3824" s="11">
        <v>2081.40991210937</v>
      </c>
      <c r="D3824" s="11">
        <v>2081.18994140625</v>
      </c>
    </row>
    <row r="3825" spans="1:4" x14ac:dyDescent="0.25">
      <c r="A3825" s="10">
        <v>42080</v>
      </c>
      <c r="B3825" s="11">
        <v>2080.59008789062</v>
      </c>
      <c r="C3825" s="11">
        <v>2080.59008789062</v>
      </c>
      <c r="D3825" s="11">
        <v>2074.28002929687</v>
      </c>
    </row>
    <row r="3826" spans="1:4" x14ac:dyDescent="0.25">
      <c r="A3826" s="10">
        <v>42081</v>
      </c>
      <c r="B3826" s="11">
        <v>2072.84008789062</v>
      </c>
      <c r="C3826" s="11">
        <v>2106.85009765625</v>
      </c>
      <c r="D3826" s="11">
        <v>2099.5</v>
      </c>
    </row>
    <row r="3827" spans="1:4" x14ac:dyDescent="0.25">
      <c r="A3827" s="10">
        <v>42082</v>
      </c>
      <c r="B3827" s="11">
        <v>2098.68994140625</v>
      </c>
      <c r="C3827" s="11">
        <v>2098.68994140625</v>
      </c>
      <c r="D3827" s="11">
        <v>2089.27001953125</v>
      </c>
    </row>
    <row r="3828" spans="1:4" x14ac:dyDescent="0.25">
      <c r="A3828" s="10">
        <v>42083</v>
      </c>
      <c r="B3828" s="11">
        <v>2090.32006835937</v>
      </c>
      <c r="C3828" s="11">
        <v>2113.919921875</v>
      </c>
      <c r="D3828" s="11">
        <v>2108.10009765625</v>
      </c>
    </row>
    <row r="3829" spans="1:4" x14ac:dyDescent="0.25">
      <c r="A3829" s="10">
        <v>42086</v>
      </c>
      <c r="B3829" s="11">
        <v>2107.98999023437</v>
      </c>
      <c r="C3829" s="11">
        <v>2114.86010742187</v>
      </c>
      <c r="D3829" s="11">
        <v>2104.419921875</v>
      </c>
    </row>
    <row r="3830" spans="1:4" x14ac:dyDescent="0.25">
      <c r="A3830" s="10">
        <v>42087</v>
      </c>
      <c r="B3830" s="11">
        <v>2103.93994140625</v>
      </c>
      <c r="C3830" s="11">
        <v>2107.6298828125</v>
      </c>
      <c r="D3830" s="11">
        <v>2091.5</v>
      </c>
    </row>
    <row r="3831" spans="1:4" x14ac:dyDescent="0.25">
      <c r="A3831" s="10">
        <v>42088</v>
      </c>
      <c r="B3831" s="11">
        <v>2093.10009765625</v>
      </c>
      <c r="C3831" s="11">
        <v>2097.42993164062</v>
      </c>
      <c r="D3831" s="11">
        <v>2061.05004882812</v>
      </c>
    </row>
    <row r="3832" spans="1:4" x14ac:dyDescent="0.25">
      <c r="A3832" s="10">
        <v>42089</v>
      </c>
      <c r="B3832" s="11">
        <v>2059.93994140625</v>
      </c>
      <c r="C3832" s="11">
        <v>2067.14990234375</v>
      </c>
      <c r="D3832" s="11">
        <v>2056.14990234375</v>
      </c>
    </row>
    <row r="3833" spans="1:4" x14ac:dyDescent="0.25">
      <c r="A3833" s="10">
        <v>42090</v>
      </c>
      <c r="B3833" s="11">
        <v>2055.78002929687</v>
      </c>
      <c r="C3833" s="11">
        <v>2062.830078125</v>
      </c>
      <c r="D3833" s="11">
        <v>2061.02001953125</v>
      </c>
    </row>
    <row r="3834" spans="1:4" x14ac:dyDescent="0.25">
      <c r="A3834" s="10">
        <v>42093</v>
      </c>
      <c r="B3834" s="11">
        <v>2064.11010742187</v>
      </c>
      <c r="C3834" s="11">
        <v>2088.96997070312</v>
      </c>
      <c r="D3834" s="11">
        <v>2086.23999023437</v>
      </c>
    </row>
    <row r="3835" spans="1:4" x14ac:dyDescent="0.25">
      <c r="A3835" s="10">
        <v>42094</v>
      </c>
      <c r="B3835" s="11">
        <v>2084.05004882812</v>
      </c>
      <c r="C3835" s="11">
        <v>2084.05004882812</v>
      </c>
      <c r="D3835" s="11">
        <v>2067.88989257812</v>
      </c>
    </row>
    <row r="3836" spans="1:4" x14ac:dyDescent="0.25">
      <c r="A3836" s="10">
        <v>42095</v>
      </c>
      <c r="B3836" s="11">
        <v>2067.6298828125</v>
      </c>
      <c r="C3836" s="11">
        <v>2067.6298828125</v>
      </c>
      <c r="D3836" s="11">
        <v>2059.68994140625</v>
      </c>
    </row>
    <row r="3837" spans="1:4" x14ac:dyDescent="0.25">
      <c r="A3837" s="10">
        <v>42096</v>
      </c>
      <c r="B3837" s="11">
        <v>2060.03002929687</v>
      </c>
      <c r="C3837" s="11">
        <v>2072.169921875</v>
      </c>
      <c r="D3837" s="11">
        <v>2066.9599609375</v>
      </c>
    </row>
    <row r="3838" spans="1:4" x14ac:dyDescent="0.25">
      <c r="A3838" s="10">
        <v>42100</v>
      </c>
      <c r="B3838" s="11">
        <v>2064.8701171875</v>
      </c>
      <c r="C3838" s="11">
        <v>2086.98999023437</v>
      </c>
      <c r="D3838" s="11">
        <v>2080.6201171875</v>
      </c>
    </row>
    <row r="3839" spans="1:4" x14ac:dyDescent="0.25">
      <c r="A3839" s="10">
        <v>42101</v>
      </c>
      <c r="B3839" s="11">
        <v>2080.7900390625</v>
      </c>
      <c r="C3839" s="11">
        <v>2089.81005859375</v>
      </c>
      <c r="D3839" s="11">
        <v>2076.330078125</v>
      </c>
    </row>
    <row r="3840" spans="1:4" x14ac:dyDescent="0.25">
      <c r="A3840" s="10">
        <v>42102</v>
      </c>
      <c r="B3840" s="11">
        <v>2076.93994140625</v>
      </c>
      <c r="C3840" s="11">
        <v>2086.68994140625</v>
      </c>
      <c r="D3840" s="11">
        <v>2081.89990234375</v>
      </c>
    </row>
    <row r="3841" spans="1:4" x14ac:dyDescent="0.25">
      <c r="A3841" s="10">
        <v>42103</v>
      </c>
      <c r="B3841" s="11">
        <v>2081.2900390625</v>
      </c>
      <c r="C3841" s="11">
        <v>2093.31005859375</v>
      </c>
      <c r="D3841" s="11">
        <v>2091.17993164062</v>
      </c>
    </row>
    <row r="3842" spans="1:4" x14ac:dyDescent="0.25">
      <c r="A3842" s="10">
        <v>42104</v>
      </c>
      <c r="B3842" s="11">
        <v>2091.51000976562</v>
      </c>
      <c r="C3842" s="11">
        <v>2102.61010742187</v>
      </c>
      <c r="D3842" s="11">
        <v>2102.06005859375</v>
      </c>
    </row>
    <row r="3843" spans="1:4" x14ac:dyDescent="0.25">
      <c r="A3843" s="10">
        <v>42107</v>
      </c>
      <c r="B3843" s="11">
        <v>2102.03002929687</v>
      </c>
      <c r="C3843" s="11">
        <v>2107.64990234375</v>
      </c>
      <c r="D3843" s="11">
        <v>2092.42993164062</v>
      </c>
    </row>
    <row r="3844" spans="1:4" x14ac:dyDescent="0.25">
      <c r="A3844" s="10">
        <v>42108</v>
      </c>
      <c r="B3844" s="11">
        <v>2092.28002929687</v>
      </c>
      <c r="C3844" s="11">
        <v>2098.6201171875</v>
      </c>
      <c r="D3844" s="11">
        <v>2095.84008789062</v>
      </c>
    </row>
    <row r="3845" spans="1:4" x14ac:dyDescent="0.25">
      <c r="A3845" s="10">
        <v>42109</v>
      </c>
      <c r="B3845" s="11">
        <v>2097.82006835937</v>
      </c>
      <c r="C3845" s="11">
        <v>2111.90991210937</v>
      </c>
      <c r="D3845" s="11">
        <v>2106.6298828125</v>
      </c>
    </row>
    <row r="3846" spans="1:4" x14ac:dyDescent="0.25">
      <c r="A3846" s="10">
        <v>42110</v>
      </c>
      <c r="B3846" s="11">
        <v>2105.9599609375</v>
      </c>
      <c r="C3846" s="11">
        <v>2111.30004882812</v>
      </c>
      <c r="D3846" s="11">
        <v>2104.98999023437</v>
      </c>
    </row>
    <row r="3847" spans="1:4" x14ac:dyDescent="0.25">
      <c r="A3847" s="10">
        <v>42111</v>
      </c>
      <c r="B3847" s="11">
        <v>2102.580078125</v>
      </c>
      <c r="C3847" s="11">
        <v>2102.580078125</v>
      </c>
      <c r="D3847" s="11">
        <v>2081.17993164062</v>
      </c>
    </row>
    <row r="3848" spans="1:4" x14ac:dyDescent="0.25">
      <c r="A3848" s="10">
        <v>42114</v>
      </c>
      <c r="B3848" s="11">
        <v>2084.11010742187</v>
      </c>
      <c r="C3848" s="11">
        <v>2103.93994140625</v>
      </c>
      <c r="D3848" s="11">
        <v>2100.39990234375</v>
      </c>
    </row>
    <row r="3849" spans="1:4" x14ac:dyDescent="0.25">
      <c r="A3849" s="10">
        <v>42115</v>
      </c>
      <c r="B3849" s="11">
        <v>2102.82006835937</v>
      </c>
      <c r="C3849" s="11">
        <v>2109.63989257812</v>
      </c>
      <c r="D3849" s="11">
        <v>2097.2900390625</v>
      </c>
    </row>
    <row r="3850" spans="1:4" x14ac:dyDescent="0.25">
      <c r="A3850" s="10">
        <v>42116</v>
      </c>
      <c r="B3850" s="11">
        <v>2098.27001953125</v>
      </c>
      <c r="C3850" s="11">
        <v>2109.97998046875</v>
      </c>
      <c r="D3850" s="11">
        <v>2107.9599609375</v>
      </c>
    </row>
    <row r="3851" spans="1:4" x14ac:dyDescent="0.25">
      <c r="A3851" s="10">
        <v>42117</v>
      </c>
      <c r="B3851" s="11">
        <v>2107.2099609375</v>
      </c>
      <c r="C3851" s="11">
        <v>2120.48999023437</v>
      </c>
      <c r="D3851" s="11">
        <v>2112.92993164062</v>
      </c>
    </row>
    <row r="3852" spans="1:4" x14ac:dyDescent="0.25">
      <c r="A3852" s="10">
        <v>42118</v>
      </c>
      <c r="B3852" s="11">
        <v>2112.80004882812</v>
      </c>
      <c r="C3852" s="11">
        <v>2120.919921875</v>
      </c>
      <c r="D3852" s="11">
        <v>2117.68994140625</v>
      </c>
    </row>
    <row r="3853" spans="1:4" x14ac:dyDescent="0.25">
      <c r="A3853" s="10">
        <v>42121</v>
      </c>
      <c r="B3853" s="11">
        <v>2119.2900390625</v>
      </c>
      <c r="C3853" s="11">
        <v>2125.919921875</v>
      </c>
      <c r="D3853" s="11">
        <v>2108.919921875</v>
      </c>
    </row>
    <row r="3854" spans="1:4" x14ac:dyDescent="0.25">
      <c r="A3854" s="10">
        <v>42122</v>
      </c>
      <c r="B3854" s="11">
        <v>2108.35009765625</v>
      </c>
      <c r="C3854" s="11">
        <v>2116.0400390625</v>
      </c>
      <c r="D3854" s="11">
        <v>2114.76000976562</v>
      </c>
    </row>
    <row r="3855" spans="1:4" x14ac:dyDescent="0.25">
      <c r="A3855" s="10">
        <v>42123</v>
      </c>
      <c r="B3855" s="11">
        <v>2112.48999023437</v>
      </c>
      <c r="C3855" s="11">
        <v>2113.64990234375</v>
      </c>
      <c r="D3855" s="11">
        <v>2106.85009765625</v>
      </c>
    </row>
    <row r="3856" spans="1:4" x14ac:dyDescent="0.25">
      <c r="A3856" s="10">
        <v>42124</v>
      </c>
      <c r="B3856" s="11">
        <v>2105.52001953125</v>
      </c>
      <c r="C3856" s="11">
        <v>2105.52001953125</v>
      </c>
      <c r="D3856" s="11">
        <v>2085.51000976562</v>
      </c>
    </row>
    <row r="3857" spans="1:4" x14ac:dyDescent="0.25">
      <c r="A3857" s="10">
        <v>42125</v>
      </c>
      <c r="B3857" s="11">
        <v>2087.3798828125</v>
      </c>
      <c r="C3857" s="11">
        <v>2108.40991210937</v>
      </c>
      <c r="D3857" s="11">
        <v>2108.2900390625</v>
      </c>
    </row>
    <row r="3858" spans="1:4" x14ac:dyDescent="0.25">
      <c r="A3858" s="10">
        <v>42128</v>
      </c>
      <c r="B3858" s="11">
        <v>2110.22998046875</v>
      </c>
      <c r="C3858" s="11">
        <v>2120.94995117187</v>
      </c>
      <c r="D3858" s="11">
        <v>2114.48999023437</v>
      </c>
    </row>
    <row r="3859" spans="1:4" x14ac:dyDescent="0.25">
      <c r="A3859" s="10">
        <v>42129</v>
      </c>
      <c r="B3859" s="11">
        <v>2112.6298828125</v>
      </c>
      <c r="C3859" s="11">
        <v>2115.23999023437</v>
      </c>
      <c r="D3859" s="11">
        <v>2089.4599609375</v>
      </c>
    </row>
    <row r="3860" spans="1:4" x14ac:dyDescent="0.25">
      <c r="A3860" s="10">
        <v>42130</v>
      </c>
      <c r="B3860" s="11">
        <v>2091.26000976562</v>
      </c>
      <c r="C3860" s="11">
        <v>2098.419921875</v>
      </c>
      <c r="D3860" s="11">
        <v>2080.14990234375</v>
      </c>
    </row>
    <row r="3861" spans="1:4" x14ac:dyDescent="0.25">
      <c r="A3861" s="10">
        <v>42131</v>
      </c>
      <c r="B3861" s="11">
        <v>2079.9599609375</v>
      </c>
      <c r="C3861" s="11">
        <v>2092.89990234375</v>
      </c>
      <c r="D3861" s="11">
        <v>2088</v>
      </c>
    </row>
    <row r="3862" spans="1:4" x14ac:dyDescent="0.25">
      <c r="A3862" s="10">
        <v>42132</v>
      </c>
      <c r="B3862" s="11">
        <v>2092.1298828125</v>
      </c>
      <c r="C3862" s="11">
        <v>2117.65991210937</v>
      </c>
      <c r="D3862" s="11">
        <v>2116.10009765625</v>
      </c>
    </row>
    <row r="3863" spans="1:4" x14ac:dyDescent="0.25">
      <c r="A3863" s="10">
        <v>42135</v>
      </c>
      <c r="B3863" s="11">
        <v>2115.56005859375</v>
      </c>
      <c r="C3863" s="11">
        <v>2117.68994140625</v>
      </c>
      <c r="D3863" s="11">
        <v>2105.330078125</v>
      </c>
    </row>
    <row r="3864" spans="1:4" x14ac:dyDescent="0.25">
      <c r="A3864" s="10">
        <v>42136</v>
      </c>
      <c r="B3864" s="11">
        <v>2102.8701171875</v>
      </c>
      <c r="C3864" s="11">
        <v>2105.06005859375</v>
      </c>
      <c r="D3864" s="11">
        <v>2099.1201171875</v>
      </c>
    </row>
    <row r="3865" spans="1:4" x14ac:dyDescent="0.25">
      <c r="A3865" s="10">
        <v>42137</v>
      </c>
      <c r="B3865" s="11">
        <v>2099.6201171875</v>
      </c>
      <c r="C3865" s="11">
        <v>2110.18994140625</v>
      </c>
      <c r="D3865" s="11">
        <v>2098.47998046875</v>
      </c>
    </row>
    <row r="3866" spans="1:4" x14ac:dyDescent="0.25">
      <c r="A3866" s="10">
        <v>42138</v>
      </c>
      <c r="B3866" s="11">
        <v>2100.42993164062</v>
      </c>
      <c r="C3866" s="11">
        <v>2121.44995117187</v>
      </c>
      <c r="D3866" s="11">
        <v>2121.10009765625</v>
      </c>
    </row>
    <row r="3867" spans="1:4" x14ac:dyDescent="0.25">
      <c r="A3867" s="10">
        <v>42139</v>
      </c>
      <c r="B3867" s="11">
        <v>2122.07006835937</v>
      </c>
      <c r="C3867" s="11">
        <v>2123.88989257812</v>
      </c>
      <c r="D3867" s="11">
        <v>2122.72998046875</v>
      </c>
    </row>
    <row r="3868" spans="1:4" x14ac:dyDescent="0.25">
      <c r="A3868" s="10">
        <v>42142</v>
      </c>
      <c r="B3868" s="11">
        <v>2121.30004882812</v>
      </c>
      <c r="C3868" s="11">
        <v>2131.78002929687</v>
      </c>
      <c r="D3868" s="11">
        <v>2129.19995117187</v>
      </c>
    </row>
    <row r="3869" spans="1:4" x14ac:dyDescent="0.25">
      <c r="A3869" s="10">
        <v>42143</v>
      </c>
      <c r="B3869" s="11">
        <v>2129.44995117187</v>
      </c>
      <c r="C3869" s="11">
        <v>2133.02001953125</v>
      </c>
      <c r="D3869" s="11">
        <v>2127.830078125</v>
      </c>
    </row>
    <row r="3870" spans="1:4" x14ac:dyDescent="0.25">
      <c r="A3870" s="10">
        <v>42144</v>
      </c>
      <c r="B3870" s="11">
        <v>2127.7900390625</v>
      </c>
      <c r="C3870" s="11">
        <v>2134.71997070312</v>
      </c>
      <c r="D3870" s="11">
        <v>2125.85009765625</v>
      </c>
    </row>
    <row r="3871" spans="1:4" x14ac:dyDescent="0.25">
      <c r="A3871" s="10">
        <v>42145</v>
      </c>
      <c r="B3871" s="11">
        <v>2125.55004882812</v>
      </c>
      <c r="C3871" s="11">
        <v>2134.28002929687</v>
      </c>
      <c r="D3871" s="11">
        <v>2130.82006835937</v>
      </c>
    </row>
    <row r="3872" spans="1:4" x14ac:dyDescent="0.25">
      <c r="A3872" s="10">
        <v>42146</v>
      </c>
      <c r="B3872" s="11">
        <v>2130.36010742187</v>
      </c>
      <c r="C3872" s="11">
        <v>2132.14990234375</v>
      </c>
      <c r="D3872" s="11">
        <v>2126.06005859375</v>
      </c>
    </row>
    <row r="3873" spans="1:4" x14ac:dyDescent="0.25">
      <c r="A3873" s="10">
        <v>42150</v>
      </c>
      <c r="B3873" s="11">
        <v>2125.34008789062</v>
      </c>
      <c r="C3873" s="11">
        <v>2125.34008789062</v>
      </c>
      <c r="D3873" s="11">
        <v>2104.19995117187</v>
      </c>
    </row>
    <row r="3874" spans="1:4" x14ac:dyDescent="0.25">
      <c r="A3874" s="10">
        <v>42151</v>
      </c>
      <c r="B3874" s="11">
        <v>2105.1298828125</v>
      </c>
      <c r="C3874" s="11">
        <v>2126.21997070312</v>
      </c>
      <c r="D3874" s="11">
        <v>2123.47998046875</v>
      </c>
    </row>
    <row r="3875" spans="1:4" x14ac:dyDescent="0.25">
      <c r="A3875" s="10">
        <v>42152</v>
      </c>
      <c r="B3875" s="11">
        <v>2122.27001953125</v>
      </c>
      <c r="C3875" s="11">
        <v>2122.27001953125</v>
      </c>
      <c r="D3875" s="11">
        <v>2120.7900390625</v>
      </c>
    </row>
    <row r="3876" spans="1:4" x14ac:dyDescent="0.25">
      <c r="A3876" s="10">
        <v>42153</v>
      </c>
      <c r="B3876" s="11">
        <v>2120.65991210937</v>
      </c>
      <c r="C3876" s="11">
        <v>2120.65991210937</v>
      </c>
      <c r="D3876" s="11">
        <v>2107.38989257812</v>
      </c>
    </row>
    <row r="3877" spans="1:4" x14ac:dyDescent="0.25">
      <c r="A3877" s="10">
        <v>42156</v>
      </c>
      <c r="B3877" s="11">
        <v>2108.63989257812</v>
      </c>
      <c r="C3877" s="11">
        <v>2119.14990234375</v>
      </c>
      <c r="D3877" s="11">
        <v>2111.72998046875</v>
      </c>
    </row>
    <row r="3878" spans="1:4" x14ac:dyDescent="0.25">
      <c r="A3878" s="10">
        <v>42157</v>
      </c>
      <c r="B3878" s="11">
        <v>2110.40991210937</v>
      </c>
      <c r="C3878" s="11">
        <v>2117.59008789062</v>
      </c>
      <c r="D3878" s="11">
        <v>2109.60009765625</v>
      </c>
    </row>
    <row r="3879" spans="1:4" x14ac:dyDescent="0.25">
      <c r="A3879" s="10">
        <v>42158</v>
      </c>
      <c r="B3879" s="11">
        <v>2110.63989257812</v>
      </c>
      <c r="C3879" s="11">
        <v>2121.919921875</v>
      </c>
      <c r="D3879" s="11">
        <v>2114.07006835937</v>
      </c>
    </row>
    <row r="3880" spans="1:4" x14ac:dyDescent="0.25">
      <c r="A3880" s="10">
        <v>42159</v>
      </c>
      <c r="B3880" s="11">
        <v>2112.35009765625</v>
      </c>
      <c r="C3880" s="11">
        <v>2112.88989257812</v>
      </c>
      <c r="D3880" s="11">
        <v>2095.84008789062</v>
      </c>
    </row>
    <row r="3881" spans="1:4" x14ac:dyDescent="0.25">
      <c r="A3881" s="10">
        <v>42160</v>
      </c>
      <c r="B3881" s="11">
        <v>2095.09008789062</v>
      </c>
      <c r="C3881" s="11">
        <v>2100.98999023437</v>
      </c>
      <c r="D3881" s="11">
        <v>2092.830078125</v>
      </c>
    </row>
    <row r="3882" spans="1:4" x14ac:dyDescent="0.25">
      <c r="A3882" s="10">
        <v>42163</v>
      </c>
      <c r="B3882" s="11">
        <v>2092.34008789062</v>
      </c>
      <c r="C3882" s="11">
        <v>2093.01000976562</v>
      </c>
      <c r="D3882" s="11">
        <v>2079.28002929687</v>
      </c>
    </row>
    <row r="3883" spans="1:4" x14ac:dyDescent="0.25">
      <c r="A3883" s="10">
        <v>42164</v>
      </c>
      <c r="B3883" s="11">
        <v>2079.07006835937</v>
      </c>
      <c r="C3883" s="11">
        <v>2085.6201171875</v>
      </c>
      <c r="D3883" s="11">
        <v>2080.14990234375</v>
      </c>
    </row>
    <row r="3884" spans="1:4" x14ac:dyDescent="0.25">
      <c r="A3884" s="10">
        <v>42165</v>
      </c>
      <c r="B3884" s="11">
        <v>2081.1201171875</v>
      </c>
      <c r="C3884" s="11">
        <v>2108.5</v>
      </c>
      <c r="D3884" s="11">
        <v>2105.19995117187</v>
      </c>
    </row>
    <row r="3885" spans="1:4" x14ac:dyDescent="0.25">
      <c r="A3885" s="10">
        <v>42166</v>
      </c>
      <c r="B3885" s="11">
        <v>2106.23999023437</v>
      </c>
      <c r="C3885" s="11">
        <v>2115.02001953125</v>
      </c>
      <c r="D3885" s="11">
        <v>2108.86010742187</v>
      </c>
    </row>
    <row r="3886" spans="1:4" x14ac:dyDescent="0.25">
      <c r="A3886" s="10">
        <v>42167</v>
      </c>
      <c r="B3886" s="11">
        <v>2107.42993164062</v>
      </c>
      <c r="C3886" s="11">
        <v>2107.42993164062</v>
      </c>
      <c r="D3886" s="11">
        <v>2094.11010742187</v>
      </c>
    </row>
    <row r="3887" spans="1:4" x14ac:dyDescent="0.25">
      <c r="A3887" s="10">
        <v>42170</v>
      </c>
      <c r="B3887" s="11">
        <v>2091.34008789062</v>
      </c>
      <c r="C3887" s="11">
        <v>2091.34008789062</v>
      </c>
      <c r="D3887" s="11">
        <v>2084.42993164062</v>
      </c>
    </row>
    <row r="3888" spans="1:4" x14ac:dyDescent="0.25">
      <c r="A3888" s="10">
        <v>42171</v>
      </c>
      <c r="B3888" s="11">
        <v>2084.26000976562</v>
      </c>
      <c r="C3888" s="11">
        <v>2097.39990234375</v>
      </c>
      <c r="D3888" s="11">
        <v>2096.2900390625</v>
      </c>
    </row>
    <row r="3889" spans="1:4" x14ac:dyDescent="0.25">
      <c r="A3889" s="10">
        <v>42172</v>
      </c>
      <c r="B3889" s="11">
        <v>2097.39990234375</v>
      </c>
      <c r="C3889" s="11">
        <v>2106.7900390625</v>
      </c>
      <c r="D3889" s="11">
        <v>2100.43994140625</v>
      </c>
    </row>
    <row r="3890" spans="1:4" x14ac:dyDescent="0.25">
      <c r="A3890" s="10">
        <v>42173</v>
      </c>
      <c r="B3890" s="11">
        <v>2101.580078125</v>
      </c>
      <c r="C3890" s="11">
        <v>2126.64990234375</v>
      </c>
      <c r="D3890" s="11">
        <v>2121.23999023437</v>
      </c>
    </row>
    <row r="3891" spans="1:4" x14ac:dyDescent="0.25">
      <c r="A3891" s="10">
        <v>42174</v>
      </c>
      <c r="B3891" s="11">
        <v>2121.06005859375</v>
      </c>
      <c r="C3891" s="11">
        <v>2121.63989257812</v>
      </c>
      <c r="D3891" s="11">
        <v>2109.98999023437</v>
      </c>
    </row>
    <row r="3892" spans="1:4" x14ac:dyDescent="0.25">
      <c r="A3892" s="10">
        <v>42177</v>
      </c>
      <c r="B3892" s="11">
        <v>2112.5</v>
      </c>
      <c r="C3892" s="11">
        <v>2129.8701171875</v>
      </c>
      <c r="D3892" s="11">
        <v>2122.85009765625</v>
      </c>
    </row>
    <row r="3893" spans="1:4" x14ac:dyDescent="0.25">
      <c r="A3893" s="10">
        <v>42178</v>
      </c>
      <c r="B3893" s="11">
        <v>2123.15991210937</v>
      </c>
      <c r="C3893" s="11">
        <v>2128.03002929687</v>
      </c>
      <c r="D3893" s="11">
        <v>2124.19995117187</v>
      </c>
    </row>
    <row r="3894" spans="1:4" x14ac:dyDescent="0.25">
      <c r="A3894" s="10">
        <v>42179</v>
      </c>
      <c r="B3894" s="11">
        <v>2123.64990234375</v>
      </c>
      <c r="C3894" s="11">
        <v>2125.10009765625</v>
      </c>
      <c r="D3894" s="11">
        <v>2108.580078125</v>
      </c>
    </row>
    <row r="3895" spans="1:4" x14ac:dyDescent="0.25">
      <c r="A3895" s="10">
        <v>42180</v>
      </c>
      <c r="B3895" s="11">
        <v>2109.9599609375</v>
      </c>
      <c r="C3895" s="11">
        <v>2116.0400390625</v>
      </c>
      <c r="D3895" s="11">
        <v>2102.31005859375</v>
      </c>
    </row>
    <row r="3896" spans="1:4" x14ac:dyDescent="0.25">
      <c r="A3896" s="10">
        <v>42181</v>
      </c>
      <c r="B3896" s="11">
        <v>2102.6201171875</v>
      </c>
      <c r="C3896" s="11">
        <v>2108.919921875</v>
      </c>
      <c r="D3896" s="11">
        <v>2101.48999023437</v>
      </c>
    </row>
    <row r="3897" spans="1:4" x14ac:dyDescent="0.25">
      <c r="A3897" s="10">
        <v>42184</v>
      </c>
      <c r="B3897" s="11">
        <v>2098.6298828125</v>
      </c>
      <c r="C3897" s="11">
        <v>2098.6298828125</v>
      </c>
      <c r="D3897" s="11">
        <v>2057.63989257812</v>
      </c>
    </row>
    <row r="3898" spans="1:4" x14ac:dyDescent="0.25">
      <c r="A3898" s="10">
        <v>42185</v>
      </c>
      <c r="B3898" s="11">
        <v>2061.18994140625</v>
      </c>
      <c r="C3898" s="11">
        <v>2074.28002929687</v>
      </c>
      <c r="D3898" s="11">
        <v>2063.11010742187</v>
      </c>
    </row>
    <row r="3899" spans="1:4" x14ac:dyDescent="0.25">
      <c r="A3899" s="10">
        <v>42186</v>
      </c>
      <c r="B3899" s="11">
        <v>2067</v>
      </c>
      <c r="C3899" s="11">
        <v>2082.78002929687</v>
      </c>
      <c r="D3899" s="11">
        <v>2077.419921875</v>
      </c>
    </row>
    <row r="3900" spans="1:4" x14ac:dyDescent="0.25">
      <c r="A3900" s="10">
        <v>42187</v>
      </c>
      <c r="B3900" s="11">
        <v>2078.03002929687</v>
      </c>
      <c r="C3900" s="11">
        <v>2085.06005859375</v>
      </c>
      <c r="D3900" s="11">
        <v>2076.78002929687</v>
      </c>
    </row>
    <row r="3901" spans="1:4" x14ac:dyDescent="0.25">
      <c r="A3901" s="10">
        <v>42191</v>
      </c>
      <c r="B3901" s="11">
        <v>2073.94995117187</v>
      </c>
      <c r="C3901" s="11">
        <v>2078.61010742187</v>
      </c>
      <c r="D3901" s="11">
        <v>2068.76000976562</v>
      </c>
    </row>
    <row r="3902" spans="1:4" x14ac:dyDescent="0.25">
      <c r="A3902" s="10">
        <v>42192</v>
      </c>
      <c r="B3902" s="11">
        <v>2069.52001953125</v>
      </c>
      <c r="C3902" s="11">
        <v>2083.73999023437</v>
      </c>
      <c r="D3902" s="11">
        <v>2081.34008789062</v>
      </c>
    </row>
    <row r="3903" spans="1:4" x14ac:dyDescent="0.25">
      <c r="A3903" s="10">
        <v>42193</v>
      </c>
      <c r="B3903" s="11">
        <v>2077.65991210937</v>
      </c>
      <c r="C3903" s="11">
        <v>2077.65991210937</v>
      </c>
      <c r="D3903" s="11">
        <v>2046.68005371093</v>
      </c>
    </row>
    <row r="3904" spans="1:4" x14ac:dyDescent="0.25">
      <c r="A3904" s="10">
        <v>42194</v>
      </c>
      <c r="B3904" s="11">
        <v>2049.72998046875</v>
      </c>
      <c r="C3904" s="11">
        <v>2074.28002929687</v>
      </c>
      <c r="D3904" s="11">
        <v>2051.31005859375</v>
      </c>
    </row>
    <row r="3905" spans="1:4" x14ac:dyDescent="0.25">
      <c r="A3905" s="10">
        <v>42195</v>
      </c>
      <c r="B3905" s="11">
        <v>2052.73999023437</v>
      </c>
      <c r="C3905" s="11">
        <v>2081.31005859375</v>
      </c>
      <c r="D3905" s="11">
        <v>2076.6201171875</v>
      </c>
    </row>
    <row r="3906" spans="1:4" x14ac:dyDescent="0.25">
      <c r="A3906" s="10">
        <v>42198</v>
      </c>
      <c r="B3906" s="11">
        <v>2080.03002929687</v>
      </c>
      <c r="C3906" s="11">
        <v>2100.669921875</v>
      </c>
      <c r="D3906" s="11">
        <v>2099.60009765625</v>
      </c>
    </row>
    <row r="3907" spans="1:4" x14ac:dyDescent="0.25">
      <c r="A3907" s="10">
        <v>42199</v>
      </c>
      <c r="B3907" s="11">
        <v>2099.71997070312</v>
      </c>
      <c r="C3907" s="11">
        <v>2111.97998046875</v>
      </c>
      <c r="D3907" s="11">
        <v>2108.94995117187</v>
      </c>
    </row>
    <row r="3908" spans="1:4" x14ac:dyDescent="0.25">
      <c r="A3908" s="10">
        <v>42200</v>
      </c>
      <c r="B3908" s="11">
        <v>2109.01000976562</v>
      </c>
      <c r="C3908" s="11">
        <v>2114.13989257812</v>
      </c>
      <c r="D3908" s="11">
        <v>2107.39990234375</v>
      </c>
    </row>
    <row r="3909" spans="1:4" x14ac:dyDescent="0.25">
      <c r="A3909" s="10">
        <v>42201</v>
      </c>
      <c r="B3909" s="11">
        <v>2110.55004882812</v>
      </c>
      <c r="C3909" s="11">
        <v>2124.419921875</v>
      </c>
      <c r="D3909" s="11">
        <v>2124.2900390625</v>
      </c>
    </row>
    <row r="3910" spans="1:4" x14ac:dyDescent="0.25">
      <c r="A3910" s="10">
        <v>42202</v>
      </c>
      <c r="B3910" s="11">
        <v>2126.80004882812</v>
      </c>
      <c r="C3910" s="11">
        <v>2128.90991210937</v>
      </c>
      <c r="D3910" s="11">
        <v>2126.63989257812</v>
      </c>
    </row>
    <row r="3911" spans="1:4" x14ac:dyDescent="0.25">
      <c r="A3911" s="10">
        <v>42205</v>
      </c>
      <c r="B3911" s="11">
        <v>2126.85009765625</v>
      </c>
      <c r="C3911" s="11">
        <v>2132.82006835937</v>
      </c>
      <c r="D3911" s="11">
        <v>2128.28002929687</v>
      </c>
    </row>
    <row r="3912" spans="1:4" x14ac:dyDescent="0.25">
      <c r="A3912" s="10">
        <v>42206</v>
      </c>
      <c r="B3912" s="11">
        <v>2127.55004882812</v>
      </c>
      <c r="C3912" s="11">
        <v>2128.48999023437</v>
      </c>
      <c r="D3912" s="11">
        <v>2119.2099609375</v>
      </c>
    </row>
    <row r="3913" spans="1:4" x14ac:dyDescent="0.25">
      <c r="A3913" s="10">
        <v>42207</v>
      </c>
      <c r="B3913" s="11">
        <v>2118.2099609375</v>
      </c>
      <c r="C3913" s="11">
        <v>2118.51000976562</v>
      </c>
      <c r="D3913" s="11">
        <v>2114.14990234375</v>
      </c>
    </row>
    <row r="3914" spans="1:4" x14ac:dyDescent="0.25">
      <c r="A3914" s="10">
        <v>42208</v>
      </c>
      <c r="B3914" s="11">
        <v>2114.15991210937</v>
      </c>
      <c r="C3914" s="11">
        <v>2116.8701171875</v>
      </c>
      <c r="D3914" s="11">
        <v>2102.14990234375</v>
      </c>
    </row>
    <row r="3915" spans="1:4" x14ac:dyDescent="0.25">
      <c r="A3915" s="10">
        <v>42209</v>
      </c>
      <c r="B3915" s="11">
        <v>2102.23999023437</v>
      </c>
      <c r="C3915" s="11">
        <v>2106.01000976562</v>
      </c>
      <c r="D3915" s="11">
        <v>2079.64990234375</v>
      </c>
    </row>
    <row r="3916" spans="1:4" x14ac:dyDescent="0.25">
      <c r="A3916" s="10">
        <v>42212</v>
      </c>
      <c r="B3916" s="11">
        <v>2078.18994140625</v>
      </c>
      <c r="C3916" s="11">
        <v>2078.18994140625</v>
      </c>
      <c r="D3916" s="11">
        <v>2067.63989257812</v>
      </c>
    </row>
    <row r="3917" spans="1:4" x14ac:dyDescent="0.25">
      <c r="A3917" s="10">
        <v>42213</v>
      </c>
      <c r="B3917" s="11">
        <v>2070.75</v>
      </c>
      <c r="C3917" s="11">
        <v>2095.60009765625</v>
      </c>
      <c r="D3917" s="11">
        <v>2093.25</v>
      </c>
    </row>
    <row r="3918" spans="1:4" x14ac:dyDescent="0.25">
      <c r="A3918" s="10">
        <v>42214</v>
      </c>
      <c r="B3918" s="11">
        <v>2094.69995117187</v>
      </c>
      <c r="C3918" s="11">
        <v>2110.60009765625</v>
      </c>
      <c r="D3918" s="11">
        <v>2108.57006835937</v>
      </c>
    </row>
    <row r="3919" spans="1:4" x14ac:dyDescent="0.25">
      <c r="A3919" s="10">
        <v>42215</v>
      </c>
      <c r="B3919" s="11">
        <v>2106.78002929687</v>
      </c>
      <c r="C3919" s="11">
        <v>2110.47998046875</v>
      </c>
      <c r="D3919" s="11">
        <v>2108.6298828125</v>
      </c>
    </row>
    <row r="3920" spans="1:4" x14ac:dyDescent="0.25">
      <c r="A3920" s="10">
        <v>42216</v>
      </c>
      <c r="B3920" s="11">
        <v>2111.60009765625</v>
      </c>
      <c r="C3920" s="11">
        <v>2114.23999023437</v>
      </c>
      <c r="D3920" s="11">
        <v>2103.84008789062</v>
      </c>
    </row>
    <row r="3921" spans="1:4" x14ac:dyDescent="0.25">
      <c r="A3921" s="10">
        <v>42219</v>
      </c>
      <c r="B3921" s="11">
        <v>2104.48999023437</v>
      </c>
      <c r="C3921" s="11">
        <v>2105.69995117187</v>
      </c>
      <c r="D3921" s="11">
        <v>2098.0400390625</v>
      </c>
    </row>
    <row r="3922" spans="1:4" x14ac:dyDescent="0.25">
      <c r="A3922" s="10">
        <v>42220</v>
      </c>
      <c r="B3922" s="11">
        <v>2097.67993164062</v>
      </c>
      <c r="C3922" s="11">
        <v>2102.51000976562</v>
      </c>
      <c r="D3922" s="11">
        <v>2093.32006835937</v>
      </c>
    </row>
    <row r="3923" spans="1:4" x14ac:dyDescent="0.25">
      <c r="A3923" s="10">
        <v>42221</v>
      </c>
      <c r="B3923" s="11">
        <v>2095.27001953125</v>
      </c>
      <c r="C3923" s="11">
        <v>2112.65991210937</v>
      </c>
      <c r="D3923" s="11">
        <v>2099.84008789062</v>
      </c>
    </row>
    <row r="3924" spans="1:4" x14ac:dyDescent="0.25">
      <c r="A3924" s="10">
        <v>42222</v>
      </c>
      <c r="B3924" s="11">
        <v>2100.75</v>
      </c>
      <c r="C3924" s="11">
        <v>2103.32006835937</v>
      </c>
      <c r="D3924" s="11">
        <v>2083.56005859375</v>
      </c>
    </row>
    <row r="3925" spans="1:4" x14ac:dyDescent="0.25">
      <c r="A3925" s="10">
        <v>42223</v>
      </c>
      <c r="B3925" s="11">
        <v>2082.61010742187</v>
      </c>
      <c r="C3925" s="11">
        <v>2082.61010742187</v>
      </c>
      <c r="D3925" s="11">
        <v>2077.57006835937</v>
      </c>
    </row>
    <row r="3926" spans="1:4" x14ac:dyDescent="0.25">
      <c r="A3926" s="10">
        <v>42226</v>
      </c>
      <c r="B3926" s="11">
        <v>2080.97998046875</v>
      </c>
      <c r="C3926" s="11">
        <v>2105.35009765625</v>
      </c>
      <c r="D3926" s="11">
        <v>2104.17993164062</v>
      </c>
    </row>
    <row r="3927" spans="1:4" x14ac:dyDescent="0.25">
      <c r="A3927" s="10">
        <v>42227</v>
      </c>
      <c r="B3927" s="11">
        <v>2102.65991210937</v>
      </c>
      <c r="C3927" s="11">
        <v>2102.65991210937</v>
      </c>
      <c r="D3927" s="11">
        <v>2084.07006835937</v>
      </c>
    </row>
    <row r="3928" spans="1:4" x14ac:dyDescent="0.25">
      <c r="A3928" s="10">
        <v>42228</v>
      </c>
      <c r="B3928" s="11">
        <v>2081.10009765625</v>
      </c>
      <c r="C3928" s="11">
        <v>2089.06005859375</v>
      </c>
      <c r="D3928" s="11">
        <v>2086.05004882812</v>
      </c>
    </row>
    <row r="3929" spans="1:4" x14ac:dyDescent="0.25">
      <c r="A3929" s="10">
        <v>42229</v>
      </c>
      <c r="B3929" s="11">
        <v>2086.18994140625</v>
      </c>
      <c r="C3929" s="11">
        <v>2092.92993164062</v>
      </c>
      <c r="D3929" s="11">
        <v>2083.38989257812</v>
      </c>
    </row>
    <row r="3930" spans="1:4" x14ac:dyDescent="0.25">
      <c r="A3930" s="10">
        <v>42230</v>
      </c>
      <c r="B3930" s="11">
        <v>2083.14990234375</v>
      </c>
      <c r="C3930" s="11">
        <v>2092.44995117187</v>
      </c>
      <c r="D3930" s="11">
        <v>2091.5400390625</v>
      </c>
    </row>
    <row r="3931" spans="1:4" x14ac:dyDescent="0.25">
      <c r="A3931" s="10">
        <v>42233</v>
      </c>
      <c r="B3931" s="11">
        <v>2089.69995117187</v>
      </c>
      <c r="C3931" s="11">
        <v>2102.8701171875</v>
      </c>
      <c r="D3931" s="11">
        <v>2102.43994140625</v>
      </c>
    </row>
    <row r="3932" spans="1:4" x14ac:dyDescent="0.25">
      <c r="A3932" s="10">
        <v>42234</v>
      </c>
      <c r="B3932" s="11">
        <v>2101.98999023437</v>
      </c>
      <c r="C3932" s="11">
        <v>2103.46997070312</v>
      </c>
      <c r="D3932" s="11">
        <v>2096.919921875</v>
      </c>
    </row>
    <row r="3933" spans="1:4" x14ac:dyDescent="0.25">
      <c r="A3933" s="10">
        <v>42235</v>
      </c>
      <c r="B3933" s="11">
        <v>2095.68994140625</v>
      </c>
      <c r="C3933" s="11">
        <v>2096.169921875</v>
      </c>
      <c r="D3933" s="11">
        <v>2079.61010742187</v>
      </c>
    </row>
    <row r="3934" spans="1:4" x14ac:dyDescent="0.25">
      <c r="A3934" s="10">
        <v>42236</v>
      </c>
      <c r="B3934" s="11">
        <v>2076.61010742187</v>
      </c>
      <c r="C3934" s="11">
        <v>2076.61010742187</v>
      </c>
      <c r="D3934" s="11">
        <v>2035.72998046875</v>
      </c>
    </row>
    <row r="3935" spans="1:4" x14ac:dyDescent="0.25">
      <c r="A3935" s="10">
        <v>42237</v>
      </c>
      <c r="B3935" s="11">
        <v>2034.07995605468</v>
      </c>
      <c r="C3935" s="11">
        <v>2034.07995605468</v>
      </c>
      <c r="D3935" s="11">
        <v>1970.89001464843</v>
      </c>
    </row>
    <row r="3936" spans="1:4" x14ac:dyDescent="0.25">
      <c r="A3936" s="10">
        <v>42240</v>
      </c>
      <c r="B3936" s="11">
        <v>1965.15002441406</v>
      </c>
      <c r="C3936" s="11">
        <v>1965.15002441406</v>
      </c>
      <c r="D3936" s="11">
        <v>1893.2099609375</v>
      </c>
    </row>
    <row r="3937" spans="1:4" x14ac:dyDescent="0.25">
      <c r="A3937" s="10">
        <v>42241</v>
      </c>
      <c r="B3937" s="11">
        <v>1898.07995605468</v>
      </c>
      <c r="C3937" s="11">
        <v>1948.0400390625</v>
      </c>
      <c r="D3937" s="11">
        <v>1867.60998535156</v>
      </c>
    </row>
    <row r="3938" spans="1:4" x14ac:dyDescent="0.25">
      <c r="A3938" s="10">
        <v>42242</v>
      </c>
      <c r="B3938" s="11">
        <v>1872.75</v>
      </c>
      <c r="C3938" s="11">
        <v>1943.08996582031</v>
      </c>
      <c r="D3938" s="11">
        <v>1940.51000976562</v>
      </c>
    </row>
    <row r="3939" spans="1:4" x14ac:dyDescent="0.25">
      <c r="A3939" s="10">
        <v>42243</v>
      </c>
      <c r="B3939" s="11">
        <v>1942.77001953125</v>
      </c>
      <c r="C3939" s="11">
        <v>1989.59997558593</v>
      </c>
      <c r="D3939" s="11">
        <v>1987.66003417968</v>
      </c>
    </row>
    <row r="3940" spans="1:4" x14ac:dyDescent="0.25">
      <c r="A3940" s="10">
        <v>42244</v>
      </c>
      <c r="B3940" s="11">
        <v>1986.06005859375</v>
      </c>
      <c r="C3940" s="11">
        <v>1993.47998046875</v>
      </c>
      <c r="D3940" s="11">
        <v>1988.86999511718</v>
      </c>
    </row>
    <row r="3941" spans="1:4" x14ac:dyDescent="0.25">
      <c r="A3941" s="10">
        <v>42247</v>
      </c>
      <c r="B3941" s="11">
        <v>1986.72998046875</v>
      </c>
      <c r="C3941" s="11">
        <v>1986.72998046875</v>
      </c>
      <c r="D3941" s="11">
        <v>1972.18005371093</v>
      </c>
    </row>
    <row r="3942" spans="1:4" x14ac:dyDescent="0.25">
      <c r="A3942" s="10">
        <v>42248</v>
      </c>
      <c r="B3942" s="11">
        <v>1970.08996582031</v>
      </c>
      <c r="C3942" s="11">
        <v>1970.08996582031</v>
      </c>
      <c r="D3942" s="11">
        <v>1913.84997558593</v>
      </c>
    </row>
    <row r="3943" spans="1:4" x14ac:dyDescent="0.25">
      <c r="A3943" s="10">
        <v>42249</v>
      </c>
      <c r="B3943" s="11">
        <v>1916.52001953125</v>
      </c>
      <c r="C3943" s="11">
        <v>1948.91003417968</v>
      </c>
      <c r="D3943" s="11">
        <v>1948.85998535156</v>
      </c>
    </row>
    <row r="3944" spans="1:4" x14ac:dyDescent="0.25">
      <c r="A3944" s="10">
        <v>42250</v>
      </c>
      <c r="B3944" s="11">
        <v>1950.7900390625</v>
      </c>
      <c r="C3944" s="11">
        <v>1975.01000976562</v>
      </c>
      <c r="D3944" s="11">
        <v>1951.13000488281</v>
      </c>
    </row>
    <row r="3945" spans="1:4" x14ac:dyDescent="0.25">
      <c r="A3945" s="10">
        <v>42251</v>
      </c>
      <c r="B3945" s="11">
        <v>1947.76000976562</v>
      </c>
      <c r="C3945" s="11">
        <v>1947.76000976562</v>
      </c>
      <c r="D3945" s="11">
        <v>1921.21997070312</v>
      </c>
    </row>
    <row r="3946" spans="1:4" x14ac:dyDescent="0.25">
      <c r="A3946" s="10">
        <v>42255</v>
      </c>
      <c r="B3946" s="11">
        <v>1927.30004882812</v>
      </c>
      <c r="C3946" s="11">
        <v>1970.42004394531</v>
      </c>
      <c r="D3946" s="11">
        <v>1969.41003417968</v>
      </c>
    </row>
    <row r="3947" spans="1:4" x14ac:dyDescent="0.25">
      <c r="A3947" s="10">
        <v>42256</v>
      </c>
      <c r="B3947" s="11">
        <v>1971.44995117187</v>
      </c>
      <c r="C3947" s="11">
        <v>1988.63000488281</v>
      </c>
      <c r="D3947" s="11">
        <v>1942.0400390625</v>
      </c>
    </row>
    <row r="3948" spans="1:4" x14ac:dyDescent="0.25">
      <c r="A3948" s="10">
        <v>42257</v>
      </c>
      <c r="B3948" s="11">
        <v>1941.58996582031</v>
      </c>
      <c r="C3948" s="11">
        <v>1965.2900390625</v>
      </c>
      <c r="D3948" s="11">
        <v>1952.2900390625</v>
      </c>
    </row>
    <row r="3949" spans="1:4" x14ac:dyDescent="0.25">
      <c r="A3949" s="10">
        <v>42258</v>
      </c>
      <c r="B3949" s="11">
        <v>1951.44995117187</v>
      </c>
      <c r="C3949" s="11">
        <v>1961.05004882812</v>
      </c>
      <c r="D3949" s="11">
        <v>1961.05004882812</v>
      </c>
    </row>
    <row r="3950" spans="1:4" x14ac:dyDescent="0.25">
      <c r="A3950" s="10">
        <v>42261</v>
      </c>
      <c r="B3950" s="11">
        <v>1963.06005859375</v>
      </c>
      <c r="C3950" s="11">
        <v>1963.06005859375</v>
      </c>
      <c r="D3950" s="11">
        <v>1953.03002929687</v>
      </c>
    </row>
    <row r="3951" spans="1:4" x14ac:dyDescent="0.25">
      <c r="A3951" s="10">
        <v>42262</v>
      </c>
      <c r="B3951" s="11">
        <v>1955.09997558593</v>
      </c>
      <c r="C3951" s="11">
        <v>1983.18994140625</v>
      </c>
      <c r="D3951" s="11">
        <v>1978.08996582031</v>
      </c>
    </row>
    <row r="3952" spans="1:4" x14ac:dyDescent="0.25">
      <c r="A3952" s="10">
        <v>42263</v>
      </c>
      <c r="B3952" s="11">
        <v>1978.02001953125</v>
      </c>
      <c r="C3952" s="11">
        <v>1997.26000976562</v>
      </c>
      <c r="D3952" s="11">
        <v>1995.31005859375</v>
      </c>
    </row>
    <row r="3953" spans="1:4" x14ac:dyDescent="0.25">
      <c r="A3953" s="10">
        <v>42264</v>
      </c>
      <c r="B3953" s="11">
        <v>1995.32995605468</v>
      </c>
      <c r="C3953" s="11">
        <v>2020.85998535156</v>
      </c>
      <c r="D3953" s="11">
        <v>1990.19995117187</v>
      </c>
    </row>
    <row r="3954" spans="1:4" x14ac:dyDescent="0.25">
      <c r="A3954" s="10">
        <v>42265</v>
      </c>
      <c r="B3954" s="11">
        <v>1989.66003417968</v>
      </c>
      <c r="C3954" s="11">
        <v>1989.66003417968</v>
      </c>
      <c r="D3954" s="11">
        <v>1958.03002929687</v>
      </c>
    </row>
    <row r="3955" spans="1:4" x14ac:dyDescent="0.25">
      <c r="A3955" s="10">
        <v>42268</v>
      </c>
      <c r="B3955" s="11">
        <v>1960.83996582031</v>
      </c>
      <c r="C3955" s="11">
        <v>1979.64001464843</v>
      </c>
      <c r="D3955" s="11">
        <v>1966.96997070312</v>
      </c>
    </row>
    <row r="3956" spans="1:4" x14ac:dyDescent="0.25">
      <c r="A3956" s="10">
        <v>42269</v>
      </c>
      <c r="B3956" s="11">
        <v>1961.39001464843</v>
      </c>
      <c r="C3956" s="11">
        <v>1961.39001464843</v>
      </c>
      <c r="D3956" s="11">
        <v>1942.73999023437</v>
      </c>
    </row>
    <row r="3957" spans="1:4" x14ac:dyDescent="0.25">
      <c r="A3957" s="10">
        <v>42270</v>
      </c>
      <c r="B3957" s="11">
        <v>1943.23999023437</v>
      </c>
      <c r="C3957" s="11">
        <v>1949.52001953125</v>
      </c>
      <c r="D3957" s="11">
        <v>1938.76000976562</v>
      </c>
    </row>
    <row r="3958" spans="1:4" x14ac:dyDescent="0.25">
      <c r="A3958" s="10">
        <v>42271</v>
      </c>
      <c r="B3958" s="11">
        <v>1934.81005859375</v>
      </c>
      <c r="C3958" s="11">
        <v>1937.17004394531</v>
      </c>
      <c r="D3958" s="11">
        <v>1932.23999023437</v>
      </c>
    </row>
    <row r="3959" spans="1:4" x14ac:dyDescent="0.25">
      <c r="A3959" s="10">
        <v>42272</v>
      </c>
      <c r="B3959" s="11">
        <v>1935.93005371093</v>
      </c>
      <c r="C3959" s="11">
        <v>1952.89001464843</v>
      </c>
      <c r="D3959" s="11">
        <v>1931.33996582031</v>
      </c>
    </row>
    <row r="3960" spans="1:4" x14ac:dyDescent="0.25">
      <c r="A3960" s="10">
        <v>42275</v>
      </c>
      <c r="B3960" s="11">
        <v>1929.18005371093</v>
      </c>
      <c r="C3960" s="11">
        <v>1929.18005371093</v>
      </c>
      <c r="D3960" s="11">
        <v>1881.77001953125</v>
      </c>
    </row>
    <row r="3961" spans="1:4" x14ac:dyDescent="0.25">
      <c r="A3961" s="10">
        <v>42276</v>
      </c>
      <c r="B3961" s="11">
        <v>1881.90002441406</v>
      </c>
      <c r="C3961" s="11">
        <v>1899.47998046875</v>
      </c>
      <c r="D3961" s="11">
        <v>1884.08996582031</v>
      </c>
    </row>
    <row r="3962" spans="1:4" x14ac:dyDescent="0.25">
      <c r="A3962" s="10">
        <v>42277</v>
      </c>
      <c r="B3962" s="11">
        <v>1887.14001464843</v>
      </c>
      <c r="C3962" s="11">
        <v>1920.53002929687</v>
      </c>
      <c r="D3962" s="11">
        <v>1920.03002929687</v>
      </c>
    </row>
    <row r="3963" spans="1:4" x14ac:dyDescent="0.25">
      <c r="A3963" s="10">
        <v>42278</v>
      </c>
      <c r="B3963" s="11">
        <v>1919.65002441406</v>
      </c>
      <c r="C3963" s="11">
        <v>1927.2099609375</v>
      </c>
      <c r="D3963" s="11">
        <v>1923.81994628906</v>
      </c>
    </row>
    <row r="3964" spans="1:4" x14ac:dyDescent="0.25">
      <c r="A3964" s="10">
        <v>42279</v>
      </c>
      <c r="B3964" s="11">
        <v>1921.77001953125</v>
      </c>
      <c r="C3964" s="11">
        <v>1951.35998535156</v>
      </c>
      <c r="D3964" s="11">
        <v>1951.35998535156</v>
      </c>
    </row>
    <row r="3965" spans="1:4" x14ac:dyDescent="0.25">
      <c r="A3965" s="10">
        <v>42282</v>
      </c>
      <c r="B3965" s="11">
        <v>1954.32995605468</v>
      </c>
      <c r="C3965" s="11">
        <v>1989.17004394531</v>
      </c>
      <c r="D3965" s="11">
        <v>1987.05004882812</v>
      </c>
    </row>
    <row r="3966" spans="1:4" x14ac:dyDescent="0.25">
      <c r="A3966" s="10">
        <v>42283</v>
      </c>
      <c r="B3966" s="11">
        <v>1986.63000488281</v>
      </c>
      <c r="C3966" s="11">
        <v>1991.61999511718</v>
      </c>
      <c r="D3966" s="11">
        <v>1979.92004394531</v>
      </c>
    </row>
    <row r="3967" spans="1:4" x14ac:dyDescent="0.25">
      <c r="A3967" s="10">
        <v>42284</v>
      </c>
      <c r="B3967" s="11">
        <v>1982.33996582031</v>
      </c>
      <c r="C3967" s="11">
        <v>1999.31005859375</v>
      </c>
      <c r="D3967" s="11">
        <v>1995.82995605468</v>
      </c>
    </row>
    <row r="3968" spans="1:4" x14ac:dyDescent="0.25">
      <c r="A3968" s="10">
        <v>42285</v>
      </c>
      <c r="B3968" s="11">
        <v>1994.01000976562</v>
      </c>
      <c r="C3968" s="11">
        <v>2016.5</v>
      </c>
      <c r="D3968" s="11">
        <v>2013.43005371093</v>
      </c>
    </row>
    <row r="3969" spans="1:4" x14ac:dyDescent="0.25">
      <c r="A3969" s="10">
        <v>42286</v>
      </c>
      <c r="B3969" s="11">
        <v>2013.72998046875</v>
      </c>
      <c r="C3969" s="11">
        <v>2020.13000488281</v>
      </c>
      <c r="D3969" s="11">
        <v>2014.89001464843</v>
      </c>
    </row>
    <row r="3970" spans="1:4" x14ac:dyDescent="0.25">
      <c r="A3970" s="10">
        <v>42289</v>
      </c>
      <c r="B3970" s="11">
        <v>2015.65002441406</v>
      </c>
      <c r="C3970" s="11">
        <v>2018.66003417968</v>
      </c>
      <c r="D3970" s="11">
        <v>2017.4599609375</v>
      </c>
    </row>
    <row r="3971" spans="1:4" x14ac:dyDescent="0.25">
      <c r="A3971" s="10">
        <v>42290</v>
      </c>
      <c r="B3971" s="11">
        <v>2015</v>
      </c>
      <c r="C3971" s="11">
        <v>2022.33996582031</v>
      </c>
      <c r="D3971" s="11">
        <v>2003.68994140625</v>
      </c>
    </row>
    <row r="3972" spans="1:4" x14ac:dyDescent="0.25">
      <c r="A3972" s="10">
        <v>42291</v>
      </c>
      <c r="B3972" s="11">
        <v>2003.66003417968</v>
      </c>
      <c r="C3972" s="11">
        <v>2009.56005859375</v>
      </c>
      <c r="D3972" s="11">
        <v>1994.23999023437</v>
      </c>
    </row>
    <row r="3973" spans="1:4" x14ac:dyDescent="0.25">
      <c r="A3973" s="10">
        <v>42292</v>
      </c>
      <c r="B3973" s="11">
        <v>1996.46997070312</v>
      </c>
      <c r="C3973" s="11">
        <v>2024.15002441406</v>
      </c>
      <c r="D3973" s="11">
        <v>2023.85998535156</v>
      </c>
    </row>
    <row r="3974" spans="1:4" x14ac:dyDescent="0.25">
      <c r="A3974" s="10">
        <v>42293</v>
      </c>
      <c r="B3974" s="11">
        <v>2024.36999511718</v>
      </c>
      <c r="C3974" s="11">
        <v>2033.5400390625</v>
      </c>
      <c r="D3974" s="11">
        <v>2033.10998535156</v>
      </c>
    </row>
    <row r="3975" spans="1:4" x14ac:dyDescent="0.25">
      <c r="A3975" s="10">
        <v>42296</v>
      </c>
      <c r="B3975" s="11">
        <v>2031.72998046875</v>
      </c>
      <c r="C3975" s="11">
        <v>2034.44995117187</v>
      </c>
      <c r="D3975" s="11">
        <v>2033.66003417968</v>
      </c>
    </row>
    <row r="3976" spans="1:4" x14ac:dyDescent="0.25">
      <c r="A3976" s="10">
        <v>42297</v>
      </c>
      <c r="B3976" s="11">
        <v>2033.13000488281</v>
      </c>
      <c r="C3976" s="11">
        <v>2039.11999511718</v>
      </c>
      <c r="D3976" s="11">
        <v>2030.77001953125</v>
      </c>
    </row>
    <row r="3977" spans="1:4" x14ac:dyDescent="0.25">
      <c r="A3977" s="10">
        <v>42298</v>
      </c>
      <c r="B3977" s="11">
        <v>2033.46997070312</v>
      </c>
      <c r="C3977" s="11">
        <v>2037.96997070312</v>
      </c>
      <c r="D3977" s="11">
        <v>2018.93994140625</v>
      </c>
    </row>
    <row r="3978" spans="1:4" x14ac:dyDescent="0.25">
      <c r="A3978" s="10">
        <v>42299</v>
      </c>
      <c r="B3978" s="11">
        <v>2021.88000488281</v>
      </c>
      <c r="C3978" s="11">
        <v>2055.19995117187</v>
      </c>
      <c r="D3978" s="11">
        <v>2052.51000976562</v>
      </c>
    </row>
    <row r="3979" spans="1:4" x14ac:dyDescent="0.25">
      <c r="A3979" s="10">
        <v>42300</v>
      </c>
      <c r="B3979" s="11">
        <v>2058.18994140625</v>
      </c>
      <c r="C3979" s="11">
        <v>2079.73999023437</v>
      </c>
      <c r="D3979" s="11">
        <v>2075.14990234375</v>
      </c>
    </row>
    <row r="3980" spans="1:4" x14ac:dyDescent="0.25">
      <c r="A3980" s="10">
        <v>42303</v>
      </c>
      <c r="B3980" s="11">
        <v>2075.080078125</v>
      </c>
      <c r="C3980" s="11">
        <v>2075.13989257812</v>
      </c>
      <c r="D3980" s="11">
        <v>2071.17993164062</v>
      </c>
    </row>
    <row r="3981" spans="1:4" x14ac:dyDescent="0.25">
      <c r="A3981" s="10">
        <v>42304</v>
      </c>
      <c r="B3981" s="11">
        <v>2068.75</v>
      </c>
      <c r="C3981" s="11">
        <v>2070.3701171875</v>
      </c>
      <c r="D3981" s="11">
        <v>2065.88989257812</v>
      </c>
    </row>
    <row r="3982" spans="1:4" x14ac:dyDescent="0.25">
      <c r="A3982" s="10">
        <v>42305</v>
      </c>
      <c r="B3982" s="11">
        <v>2066.47998046875</v>
      </c>
      <c r="C3982" s="11">
        <v>2090.35009765625</v>
      </c>
      <c r="D3982" s="11">
        <v>2090.35009765625</v>
      </c>
    </row>
    <row r="3983" spans="1:4" x14ac:dyDescent="0.25">
      <c r="A3983" s="10">
        <v>42306</v>
      </c>
      <c r="B3983" s="11">
        <v>2088.35009765625</v>
      </c>
      <c r="C3983" s="11">
        <v>2092.52001953125</v>
      </c>
      <c r="D3983" s="11">
        <v>2089.40991210937</v>
      </c>
    </row>
    <row r="3984" spans="1:4" x14ac:dyDescent="0.25">
      <c r="A3984" s="10">
        <v>42307</v>
      </c>
      <c r="B3984" s="11">
        <v>2090</v>
      </c>
      <c r="C3984" s="11">
        <v>2094.32006835937</v>
      </c>
      <c r="D3984" s="11">
        <v>2079.36010742187</v>
      </c>
    </row>
    <row r="3985" spans="1:4" x14ac:dyDescent="0.25">
      <c r="A3985" s="10">
        <v>42310</v>
      </c>
      <c r="B3985" s="11">
        <v>2080.76000976562</v>
      </c>
      <c r="C3985" s="11">
        <v>2106.19995117187</v>
      </c>
      <c r="D3985" s="11">
        <v>2104.05004882812</v>
      </c>
    </row>
    <row r="3986" spans="1:4" x14ac:dyDescent="0.25">
      <c r="A3986" s="10">
        <v>42311</v>
      </c>
      <c r="B3986" s="11">
        <v>2102.6298828125</v>
      </c>
      <c r="C3986" s="11">
        <v>2116.47998046875</v>
      </c>
      <c r="D3986" s="11">
        <v>2109.7900390625</v>
      </c>
    </row>
    <row r="3987" spans="1:4" x14ac:dyDescent="0.25">
      <c r="A3987" s="10">
        <v>42312</v>
      </c>
      <c r="B3987" s="11">
        <v>2110.60009765625</v>
      </c>
      <c r="C3987" s="11">
        <v>2114.59008789062</v>
      </c>
      <c r="D3987" s="11">
        <v>2102.31005859375</v>
      </c>
    </row>
    <row r="3988" spans="1:4" x14ac:dyDescent="0.25">
      <c r="A3988" s="10">
        <v>42313</v>
      </c>
      <c r="B3988" s="11">
        <v>2101.67993164062</v>
      </c>
      <c r="C3988" s="11">
        <v>2108.78002929687</v>
      </c>
      <c r="D3988" s="11">
        <v>2099.92993164062</v>
      </c>
    </row>
    <row r="3989" spans="1:4" x14ac:dyDescent="0.25">
      <c r="A3989" s="10">
        <v>42314</v>
      </c>
      <c r="B3989" s="11">
        <v>2098.60009765625</v>
      </c>
      <c r="C3989" s="11">
        <v>2101.90991210937</v>
      </c>
      <c r="D3989" s="11">
        <v>2099.19995117187</v>
      </c>
    </row>
    <row r="3990" spans="1:4" x14ac:dyDescent="0.25">
      <c r="A3990" s="10">
        <v>42317</v>
      </c>
      <c r="B3990" s="11">
        <v>2096.56005859375</v>
      </c>
      <c r="C3990" s="11">
        <v>2096.56005859375</v>
      </c>
      <c r="D3990" s="11">
        <v>2078.580078125</v>
      </c>
    </row>
    <row r="3991" spans="1:4" x14ac:dyDescent="0.25">
      <c r="A3991" s="10">
        <v>42318</v>
      </c>
      <c r="B3991" s="11">
        <v>2077.18994140625</v>
      </c>
      <c r="C3991" s="11">
        <v>2083.669921875</v>
      </c>
      <c r="D3991" s="11">
        <v>2081.71997070312</v>
      </c>
    </row>
    <row r="3992" spans="1:4" x14ac:dyDescent="0.25">
      <c r="A3992" s="10">
        <v>42319</v>
      </c>
      <c r="B3992" s="11">
        <v>2083.40991210937</v>
      </c>
      <c r="C3992" s="11">
        <v>2086.93994140625</v>
      </c>
      <c r="D3992" s="11">
        <v>2075</v>
      </c>
    </row>
    <row r="3993" spans="1:4" x14ac:dyDescent="0.25">
      <c r="A3993" s="10">
        <v>42320</v>
      </c>
      <c r="B3993" s="11">
        <v>2072.2900390625</v>
      </c>
      <c r="C3993" s="11">
        <v>2072.2900390625</v>
      </c>
      <c r="D3993" s="11">
        <v>2045.96997070312</v>
      </c>
    </row>
    <row r="3994" spans="1:4" x14ac:dyDescent="0.25">
      <c r="A3994" s="10">
        <v>42321</v>
      </c>
      <c r="B3994" s="11">
        <v>2044.64001464843</v>
      </c>
      <c r="C3994" s="11">
        <v>2044.64001464843</v>
      </c>
      <c r="D3994" s="11">
        <v>2023.0400390625</v>
      </c>
    </row>
    <row r="3995" spans="1:4" x14ac:dyDescent="0.25">
      <c r="A3995" s="10">
        <v>42324</v>
      </c>
      <c r="B3995" s="11">
        <v>2022.07995605468</v>
      </c>
      <c r="C3995" s="11">
        <v>2053.21997070312</v>
      </c>
      <c r="D3995" s="11">
        <v>2053.18994140625</v>
      </c>
    </row>
    <row r="3996" spans="1:4" x14ac:dyDescent="0.25">
      <c r="A3996" s="10">
        <v>42325</v>
      </c>
      <c r="B3996" s="11">
        <v>2053.669921875</v>
      </c>
      <c r="C3996" s="11">
        <v>2066.68994140625</v>
      </c>
      <c r="D3996" s="11">
        <v>2050.43994140625</v>
      </c>
    </row>
    <row r="3997" spans="1:4" x14ac:dyDescent="0.25">
      <c r="A3997" s="10">
        <v>42326</v>
      </c>
      <c r="B3997" s="11">
        <v>2051.98999023437</v>
      </c>
      <c r="C3997" s="11">
        <v>2085.31005859375</v>
      </c>
      <c r="D3997" s="11">
        <v>2083.580078125</v>
      </c>
    </row>
    <row r="3998" spans="1:4" x14ac:dyDescent="0.25">
      <c r="A3998" s="10">
        <v>42327</v>
      </c>
      <c r="B3998" s="11">
        <v>2083.69995117187</v>
      </c>
      <c r="C3998" s="11">
        <v>2086.73999023437</v>
      </c>
      <c r="D3998" s="11">
        <v>2081.23999023437</v>
      </c>
    </row>
    <row r="3999" spans="1:4" x14ac:dyDescent="0.25">
      <c r="A3999" s="10">
        <v>42328</v>
      </c>
      <c r="B3999" s="11">
        <v>2082.82006835937</v>
      </c>
      <c r="C3999" s="11">
        <v>2097.06005859375</v>
      </c>
      <c r="D3999" s="11">
        <v>2089.169921875</v>
      </c>
    </row>
    <row r="4000" spans="1:4" x14ac:dyDescent="0.25">
      <c r="A4000" s="10">
        <v>42331</v>
      </c>
      <c r="B4000" s="11">
        <v>2089.40991210937</v>
      </c>
      <c r="C4000" s="11">
        <v>2095.61010742187</v>
      </c>
      <c r="D4000" s="11">
        <v>2086.59008789062</v>
      </c>
    </row>
    <row r="4001" spans="1:4" x14ac:dyDescent="0.25">
      <c r="A4001" s="10">
        <v>42332</v>
      </c>
      <c r="B4001" s="11">
        <v>2084.419921875</v>
      </c>
      <c r="C4001" s="11">
        <v>2094.1201171875</v>
      </c>
      <c r="D4001" s="11">
        <v>2089.13989257812</v>
      </c>
    </row>
    <row r="4002" spans="1:4" x14ac:dyDescent="0.25">
      <c r="A4002" s="10">
        <v>42333</v>
      </c>
      <c r="B4002" s="11">
        <v>2089.30004882812</v>
      </c>
      <c r="C4002" s="11">
        <v>2093</v>
      </c>
      <c r="D4002" s="11">
        <v>2088.8701171875</v>
      </c>
    </row>
    <row r="4003" spans="1:4" x14ac:dyDescent="0.25">
      <c r="A4003" s="10">
        <v>42335</v>
      </c>
      <c r="B4003" s="11">
        <v>2088.82006835937</v>
      </c>
      <c r="C4003" s="11">
        <v>2093.2900390625</v>
      </c>
      <c r="D4003" s="11">
        <v>2090.11010742187</v>
      </c>
    </row>
    <row r="4004" spans="1:4" x14ac:dyDescent="0.25">
      <c r="A4004" s="10">
        <v>42338</v>
      </c>
      <c r="B4004" s="11">
        <v>2090.94995117187</v>
      </c>
      <c r="C4004" s="11">
        <v>2093.81005859375</v>
      </c>
      <c r="D4004" s="11">
        <v>2080.40991210937</v>
      </c>
    </row>
    <row r="4005" spans="1:4" x14ac:dyDescent="0.25">
      <c r="A4005" s="10">
        <v>42339</v>
      </c>
      <c r="B4005" s="11">
        <v>2082.92993164062</v>
      </c>
      <c r="C4005" s="11">
        <v>2103.3701171875</v>
      </c>
      <c r="D4005" s="11">
        <v>2102.6298828125</v>
      </c>
    </row>
    <row r="4006" spans="1:4" x14ac:dyDescent="0.25">
      <c r="A4006" s="10">
        <v>42340</v>
      </c>
      <c r="B4006" s="11">
        <v>2101.7099609375</v>
      </c>
      <c r="C4006" s="11">
        <v>2104.27001953125</v>
      </c>
      <c r="D4006" s="11">
        <v>2079.51000976562</v>
      </c>
    </row>
    <row r="4007" spans="1:4" x14ac:dyDescent="0.25">
      <c r="A4007" s="10">
        <v>42341</v>
      </c>
      <c r="B4007" s="11">
        <v>2080.7099609375</v>
      </c>
      <c r="C4007" s="11">
        <v>2085</v>
      </c>
      <c r="D4007" s="11">
        <v>2049.6201171875</v>
      </c>
    </row>
    <row r="4008" spans="1:4" x14ac:dyDescent="0.25">
      <c r="A4008" s="10">
        <v>42342</v>
      </c>
      <c r="B4008" s="11">
        <v>2051.23999023437</v>
      </c>
      <c r="C4008" s="11">
        <v>2093.84008789062</v>
      </c>
      <c r="D4008" s="11">
        <v>2091.68994140625</v>
      </c>
    </row>
    <row r="4009" spans="1:4" x14ac:dyDescent="0.25">
      <c r="A4009" s="10">
        <v>42345</v>
      </c>
      <c r="B4009" s="11">
        <v>2090.419921875</v>
      </c>
      <c r="C4009" s="11">
        <v>2090.419921875</v>
      </c>
      <c r="D4009" s="11">
        <v>2077.07006835937</v>
      </c>
    </row>
    <row r="4010" spans="1:4" x14ac:dyDescent="0.25">
      <c r="A4010" s="10">
        <v>42346</v>
      </c>
      <c r="B4010" s="11">
        <v>2073.38989257812</v>
      </c>
      <c r="C4010" s="11">
        <v>2073.85009765625</v>
      </c>
      <c r="D4010" s="11">
        <v>2063.59008789062</v>
      </c>
    </row>
    <row r="4011" spans="1:4" x14ac:dyDescent="0.25">
      <c r="A4011" s="10">
        <v>42347</v>
      </c>
      <c r="B4011" s="11">
        <v>2061.169921875</v>
      </c>
      <c r="C4011" s="11">
        <v>2080.330078125</v>
      </c>
      <c r="D4011" s="11">
        <v>2047.61999511718</v>
      </c>
    </row>
    <row r="4012" spans="1:4" x14ac:dyDescent="0.25">
      <c r="A4012" s="10">
        <v>42348</v>
      </c>
      <c r="B4012" s="11">
        <v>2047.93005371093</v>
      </c>
      <c r="C4012" s="11">
        <v>2067.64990234375</v>
      </c>
      <c r="D4012" s="11">
        <v>2052.22998046875</v>
      </c>
    </row>
    <row r="4013" spans="1:4" x14ac:dyDescent="0.25">
      <c r="A4013" s="10">
        <v>42349</v>
      </c>
      <c r="B4013" s="11">
        <v>2047.27001953125</v>
      </c>
      <c r="C4013" s="11">
        <v>2047.27001953125</v>
      </c>
      <c r="D4013" s="11">
        <v>2012.36999511718</v>
      </c>
    </row>
    <row r="4014" spans="1:4" x14ac:dyDescent="0.25">
      <c r="A4014" s="10">
        <v>42352</v>
      </c>
      <c r="B4014" s="11">
        <v>2013.36999511718</v>
      </c>
      <c r="C4014" s="11">
        <v>2022.92004394531</v>
      </c>
      <c r="D4014" s="11">
        <v>2021.93994140625</v>
      </c>
    </row>
    <row r="4015" spans="1:4" x14ac:dyDescent="0.25">
      <c r="A4015" s="10">
        <v>42353</v>
      </c>
      <c r="B4015" s="11">
        <v>2025.55004882812</v>
      </c>
      <c r="C4015" s="11">
        <v>2053.8701171875</v>
      </c>
      <c r="D4015" s="11">
        <v>2043.41003417968</v>
      </c>
    </row>
    <row r="4016" spans="1:4" x14ac:dyDescent="0.25">
      <c r="A4016" s="10">
        <v>42354</v>
      </c>
      <c r="B4016" s="11">
        <v>2046.5</v>
      </c>
      <c r="C4016" s="11">
        <v>2076.71997070312</v>
      </c>
      <c r="D4016" s="11">
        <v>2073.07006835937</v>
      </c>
    </row>
    <row r="4017" spans="1:4" x14ac:dyDescent="0.25">
      <c r="A4017" s="10">
        <v>42355</v>
      </c>
      <c r="B4017" s="11">
        <v>2073.76000976562</v>
      </c>
      <c r="C4017" s="11">
        <v>2076.3701171875</v>
      </c>
      <c r="D4017" s="11">
        <v>2041.89001464843</v>
      </c>
    </row>
    <row r="4018" spans="1:4" x14ac:dyDescent="0.25">
      <c r="A4018" s="10">
        <v>42356</v>
      </c>
      <c r="B4018" s="11">
        <v>2040.81005859375</v>
      </c>
      <c r="C4018" s="11">
        <v>2040.81005859375</v>
      </c>
      <c r="D4018" s="11">
        <v>2005.55004882812</v>
      </c>
    </row>
    <row r="4019" spans="1:4" x14ac:dyDescent="0.25">
      <c r="A4019" s="10">
        <v>42359</v>
      </c>
      <c r="B4019" s="11">
        <v>2010.27001953125</v>
      </c>
      <c r="C4019" s="11">
        <v>2022.90002441406</v>
      </c>
      <c r="D4019" s="11">
        <v>2021.15002441406</v>
      </c>
    </row>
    <row r="4020" spans="1:4" x14ac:dyDescent="0.25">
      <c r="A4020" s="10">
        <v>42360</v>
      </c>
      <c r="B4020" s="11">
        <v>2023.15002441406</v>
      </c>
      <c r="C4020" s="11">
        <v>2042.73999023437</v>
      </c>
      <c r="D4020" s="11">
        <v>2038.96997070312</v>
      </c>
    </row>
    <row r="4021" spans="1:4" x14ac:dyDescent="0.25">
      <c r="A4021" s="10">
        <v>42361</v>
      </c>
      <c r="B4021" s="11">
        <v>2042.19995117187</v>
      </c>
      <c r="C4021" s="11">
        <v>2064.72998046875</v>
      </c>
      <c r="D4021" s="11">
        <v>2064.2900390625</v>
      </c>
    </row>
    <row r="4022" spans="1:4" x14ac:dyDescent="0.25">
      <c r="A4022" s="10">
        <v>42362</v>
      </c>
      <c r="B4022" s="11">
        <v>2063.52001953125</v>
      </c>
      <c r="C4022" s="11">
        <v>2067.36010742187</v>
      </c>
      <c r="D4022" s="11">
        <v>2060.98999023437</v>
      </c>
    </row>
    <row r="4023" spans="1:4" x14ac:dyDescent="0.25">
      <c r="A4023" s="10">
        <v>42366</v>
      </c>
      <c r="B4023" s="11">
        <v>2057.77001953125</v>
      </c>
      <c r="C4023" s="11">
        <v>2057.77001953125</v>
      </c>
      <c r="D4023" s="11">
        <v>2056.5</v>
      </c>
    </row>
    <row r="4024" spans="1:4" x14ac:dyDescent="0.25">
      <c r="A4024" s="10">
        <v>42367</v>
      </c>
      <c r="B4024" s="11">
        <v>2060.5400390625</v>
      </c>
      <c r="C4024" s="11">
        <v>2081.56005859375</v>
      </c>
      <c r="D4024" s="11">
        <v>2078.36010742187</v>
      </c>
    </row>
    <row r="4025" spans="1:4" x14ac:dyDescent="0.25">
      <c r="A4025" s="10">
        <v>42368</v>
      </c>
      <c r="B4025" s="11">
        <v>2077.34008789062</v>
      </c>
      <c r="C4025" s="11">
        <v>2077.34008789062</v>
      </c>
      <c r="D4025" s="11">
        <v>2063.36010742187</v>
      </c>
    </row>
    <row r="4026" spans="1:4" x14ac:dyDescent="0.25">
      <c r="A4026" s="10">
        <v>42369</v>
      </c>
      <c r="B4026" s="11">
        <v>2060.59008789062</v>
      </c>
      <c r="C4026" s="11">
        <v>2062.5400390625</v>
      </c>
      <c r="D4026" s="11">
        <v>2043.93994140625</v>
      </c>
    </row>
    <row r="4027" spans="1:4" x14ac:dyDescent="0.25">
      <c r="A4027" s="10">
        <v>42373</v>
      </c>
      <c r="B4027" s="11">
        <v>2038.19995117187</v>
      </c>
      <c r="C4027" s="11">
        <v>2038.19995117187</v>
      </c>
      <c r="D4027" s="11">
        <v>2012.66003417968</v>
      </c>
    </row>
    <row r="4028" spans="1:4" x14ac:dyDescent="0.25">
      <c r="A4028" s="10">
        <v>42374</v>
      </c>
      <c r="B4028" s="11">
        <v>2013.78002929687</v>
      </c>
      <c r="C4028" s="11">
        <v>2021.93994140625</v>
      </c>
      <c r="D4028" s="11">
        <v>2016.7099609375</v>
      </c>
    </row>
    <row r="4029" spans="1:4" x14ac:dyDescent="0.25">
      <c r="A4029" s="10">
        <v>42375</v>
      </c>
      <c r="B4029" s="11">
        <v>2011.7099609375</v>
      </c>
      <c r="C4029" s="11">
        <v>2011.7099609375</v>
      </c>
      <c r="D4029" s="11">
        <v>1990.26000976562</v>
      </c>
    </row>
    <row r="4030" spans="1:4" x14ac:dyDescent="0.25">
      <c r="A4030" s="10">
        <v>42376</v>
      </c>
      <c r="B4030" s="11">
        <v>1985.31994628906</v>
      </c>
      <c r="C4030" s="11">
        <v>1985.31994628906</v>
      </c>
      <c r="D4030" s="11">
        <v>1943.08996582031</v>
      </c>
    </row>
    <row r="4031" spans="1:4" x14ac:dyDescent="0.25">
      <c r="A4031" s="10">
        <v>42377</v>
      </c>
      <c r="B4031" s="11">
        <v>1945.96997070312</v>
      </c>
      <c r="C4031" s="11">
        <v>1960.40002441406</v>
      </c>
      <c r="D4031" s="11">
        <v>1922.03002929687</v>
      </c>
    </row>
    <row r="4032" spans="1:4" x14ac:dyDescent="0.25">
      <c r="A4032" s="10">
        <v>42380</v>
      </c>
      <c r="B4032" s="11">
        <v>1926.11999511718</v>
      </c>
      <c r="C4032" s="11">
        <v>1935.65002441406</v>
      </c>
      <c r="D4032" s="11">
        <v>1923.67004394531</v>
      </c>
    </row>
    <row r="4033" spans="1:4" x14ac:dyDescent="0.25">
      <c r="A4033" s="10">
        <v>42381</v>
      </c>
      <c r="B4033" s="11">
        <v>1927.82995605468</v>
      </c>
      <c r="C4033" s="11">
        <v>1947.38000488281</v>
      </c>
      <c r="D4033" s="11">
        <v>1938.68005371093</v>
      </c>
    </row>
    <row r="4034" spans="1:4" x14ac:dyDescent="0.25">
      <c r="A4034" s="10">
        <v>42382</v>
      </c>
      <c r="B4034" s="11">
        <v>1940.33996582031</v>
      </c>
      <c r="C4034" s="11">
        <v>1950.32995605468</v>
      </c>
      <c r="D4034" s="11">
        <v>1890.28002929687</v>
      </c>
    </row>
    <row r="4035" spans="1:4" x14ac:dyDescent="0.25">
      <c r="A4035" s="10">
        <v>42383</v>
      </c>
      <c r="B4035" s="11">
        <v>1891.68005371093</v>
      </c>
      <c r="C4035" s="11">
        <v>1934.46997070312</v>
      </c>
      <c r="D4035" s="11">
        <v>1921.83996582031</v>
      </c>
    </row>
    <row r="4036" spans="1:4" x14ac:dyDescent="0.25">
      <c r="A4036" s="10">
        <v>42384</v>
      </c>
      <c r="B4036" s="11">
        <v>1916.68005371093</v>
      </c>
      <c r="C4036" s="11">
        <v>1916.68005371093</v>
      </c>
      <c r="D4036" s="11">
        <v>1880.32995605468</v>
      </c>
    </row>
    <row r="4037" spans="1:4" x14ac:dyDescent="0.25">
      <c r="A4037" s="10">
        <v>42388</v>
      </c>
      <c r="B4037" s="11">
        <v>1888.66003417968</v>
      </c>
      <c r="C4037" s="11">
        <v>1901.43994140625</v>
      </c>
      <c r="D4037" s="11">
        <v>1881.32995605468</v>
      </c>
    </row>
    <row r="4038" spans="1:4" x14ac:dyDescent="0.25">
      <c r="A4038" s="10">
        <v>42389</v>
      </c>
      <c r="B4038" s="11">
        <v>1876.18005371093</v>
      </c>
      <c r="C4038" s="11">
        <v>1876.18005371093</v>
      </c>
      <c r="D4038" s="11">
        <v>1859.32995605468</v>
      </c>
    </row>
    <row r="4039" spans="1:4" x14ac:dyDescent="0.25">
      <c r="A4039" s="10">
        <v>42390</v>
      </c>
      <c r="B4039" s="11">
        <v>1861.4599609375</v>
      </c>
      <c r="C4039" s="11">
        <v>1889.84997558593</v>
      </c>
      <c r="D4039" s="11">
        <v>1868.98999023437</v>
      </c>
    </row>
    <row r="4040" spans="1:4" x14ac:dyDescent="0.25">
      <c r="A4040" s="10">
        <v>42391</v>
      </c>
      <c r="B4040" s="11">
        <v>1877.40002441406</v>
      </c>
      <c r="C4040" s="11">
        <v>1908.84997558593</v>
      </c>
      <c r="D4040" s="11">
        <v>1906.90002441406</v>
      </c>
    </row>
    <row r="4041" spans="1:4" x14ac:dyDescent="0.25">
      <c r="A4041" s="10">
        <v>42394</v>
      </c>
      <c r="B4041" s="11">
        <v>1906.28002929687</v>
      </c>
      <c r="C4041" s="11">
        <v>1906.28002929687</v>
      </c>
      <c r="D4041" s="11">
        <v>1877.07995605468</v>
      </c>
    </row>
    <row r="4042" spans="1:4" x14ac:dyDescent="0.25">
      <c r="A4042" s="10">
        <v>42395</v>
      </c>
      <c r="B4042" s="11">
        <v>1878.7900390625</v>
      </c>
      <c r="C4042" s="11">
        <v>1906.72998046875</v>
      </c>
      <c r="D4042" s="11">
        <v>1903.63000488281</v>
      </c>
    </row>
    <row r="4043" spans="1:4" x14ac:dyDescent="0.25">
      <c r="A4043" s="10">
        <v>42396</v>
      </c>
      <c r="B4043" s="11">
        <v>1902.52001953125</v>
      </c>
      <c r="C4043" s="11">
        <v>1916.98999023437</v>
      </c>
      <c r="D4043" s="11">
        <v>1882.94995117187</v>
      </c>
    </row>
    <row r="4044" spans="1:4" x14ac:dyDescent="0.25">
      <c r="A4044" s="10">
        <v>42397</v>
      </c>
      <c r="B4044" s="11">
        <v>1885.21997070312</v>
      </c>
      <c r="C4044" s="11">
        <v>1902.9599609375</v>
      </c>
      <c r="D4044" s="11">
        <v>1893.35998535156</v>
      </c>
    </row>
    <row r="4045" spans="1:4" x14ac:dyDescent="0.25">
      <c r="A4045" s="10">
        <v>42398</v>
      </c>
      <c r="B4045" s="11">
        <v>1894</v>
      </c>
      <c r="C4045" s="11">
        <v>1940.23999023437</v>
      </c>
      <c r="D4045" s="11">
        <v>1940.23999023437</v>
      </c>
    </row>
    <row r="4046" spans="1:4" x14ac:dyDescent="0.25">
      <c r="A4046" s="10">
        <v>42401</v>
      </c>
      <c r="B4046" s="11">
        <v>1936.93994140625</v>
      </c>
      <c r="C4046" s="11">
        <v>1947.19995117187</v>
      </c>
      <c r="D4046" s="11">
        <v>1939.38000488281</v>
      </c>
    </row>
    <row r="4047" spans="1:4" x14ac:dyDescent="0.25">
      <c r="A4047" s="10">
        <v>42402</v>
      </c>
      <c r="B4047" s="11">
        <v>1935.26000976562</v>
      </c>
      <c r="C4047" s="11">
        <v>1935.26000976562</v>
      </c>
      <c r="D4047" s="11">
        <v>1903.03002929687</v>
      </c>
    </row>
    <row r="4048" spans="1:4" x14ac:dyDescent="0.25">
      <c r="A4048" s="10">
        <v>42403</v>
      </c>
      <c r="B4048" s="11">
        <v>1907.06994628906</v>
      </c>
      <c r="C4048" s="11">
        <v>1918.01000976562</v>
      </c>
      <c r="D4048" s="11">
        <v>1912.53002929687</v>
      </c>
    </row>
    <row r="4049" spans="1:4" x14ac:dyDescent="0.25">
      <c r="A4049" s="10">
        <v>42404</v>
      </c>
      <c r="B4049" s="11">
        <v>1911.67004394531</v>
      </c>
      <c r="C4049" s="11">
        <v>1927.34997558593</v>
      </c>
      <c r="D4049" s="11">
        <v>1915.44995117187</v>
      </c>
    </row>
    <row r="4050" spans="1:4" x14ac:dyDescent="0.25">
      <c r="A4050" s="10">
        <v>42405</v>
      </c>
      <c r="B4050" s="11">
        <v>1913.06994628906</v>
      </c>
      <c r="C4050" s="11">
        <v>1913.06994628906</v>
      </c>
      <c r="D4050" s="11">
        <v>1880.05004882812</v>
      </c>
    </row>
    <row r="4051" spans="1:4" x14ac:dyDescent="0.25">
      <c r="A4051" s="10">
        <v>42408</v>
      </c>
      <c r="B4051" s="11">
        <v>1873.25</v>
      </c>
      <c r="C4051" s="11">
        <v>1873.25</v>
      </c>
      <c r="D4051" s="11">
        <v>1853.43994140625</v>
      </c>
    </row>
    <row r="4052" spans="1:4" x14ac:dyDescent="0.25">
      <c r="A4052" s="10">
        <v>42409</v>
      </c>
      <c r="B4052" s="11">
        <v>1848.4599609375</v>
      </c>
      <c r="C4052" s="11">
        <v>1868.25</v>
      </c>
      <c r="D4052" s="11">
        <v>1852.2099609375</v>
      </c>
    </row>
    <row r="4053" spans="1:4" x14ac:dyDescent="0.25">
      <c r="A4053" s="10">
        <v>42410</v>
      </c>
      <c r="B4053" s="11">
        <v>1857.09997558593</v>
      </c>
      <c r="C4053" s="11">
        <v>1881.59997558593</v>
      </c>
      <c r="D4053" s="11">
        <v>1851.85998535156</v>
      </c>
    </row>
    <row r="4054" spans="1:4" x14ac:dyDescent="0.25">
      <c r="A4054" s="10">
        <v>42411</v>
      </c>
      <c r="B4054" s="11">
        <v>1847</v>
      </c>
      <c r="C4054" s="11">
        <v>1847</v>
      </c>
      <c r="D4054" s="11">
        <v>1829.07995605468</v>
      </c>
    </row>
    <row r="4055" spans="1:4" x14ac:dyDescent="0.25">
      <c r="A4055" s="10">
        <v>42412</v>
      </c>
      <c r="B4055" s="11">
        <v>1833.40002441406</v>
      </c>
      <c r="C4055" s="11">
        <v>1864.78002929687</v>
      </c>
      <c r="D4055" s="11">
        <v>1864.78002929687</v>
      </c>
    </row>
    <row r="4056" spans="1:4" x14ac:dyDescent="0.25">
      <c r="A4056" s="10">
        <v>42416</v>
      </c>
      <c r="B4056" s="11">
        <v>1871.43994140625</v>
      </c>
      <c r="C4056" s="11">
        <v>1895.77001953125</v>
      </c>
      <c r="D4056" s="11">
        <v>1895.57995605468</v>
      </c>
    </row>
    <row r="4057" spans="1:4" x14ac:dyDescent="0.25">
      <c r="A4057" s="10">
        <v>42417</v>
      </c>
      <c r="B4057" s="11">
        <v>1898.80004882812</v>
      </c>
      <c r="C4057" s="11">
        <v>1930.68005371093</v>
      </c>
      <c r="D4057" s="11">
        <v>1926.81994628906</v>
      </c>
    </row>
    <row r="4058" spans="1:4" x14ac:dyDescent="0.25">
      <c r="A4058" s="10">
        <v>42418</v>
      </c>
      <c r="B4058" s="11">
        <v>1927.56994628906</v>
      </c>
      <c r="C4058" s="11">
        <v>1930</v>
      </c>
      <c r="D4058" s="11">
        <v>1917.82995605468</v>
      </c>
    </row>
    <row r="4059" spans="1:4" x14ac:dyDescent="0.25">
      <c r="A4059" s="10">
        <v>42419</v>
      </c>
      <c r="B4059" s="11">
        <v>1916.73999023437</v>
      </c>
      <c r="C4059" s="11">
        <v>1918.78002929687</v>
      </c>
      <c r="D4059" s="11">
        <v>1917.78002929687</v>
      </c>
    </row>
    <row r="4060" spans="1:4" x14ac:dyDescent="0.25">
      <c r="A4060" s="10">
        <v>42422</v>
      </c>
      <c r="B4060" s="11">
        <v>1924.43994140625</v>
      </c>
      <c r="C4060" s="11">
        <v>1946.69995117187</v>
      </c>
      <c r="D4060" s="11">
        <v>1945.5</v>
      </c>
    </row>
    <row r="4061" spans="1:4" x14ac:dyDescent="0.25">
      <c r="A4061" s="10">
        <v>42423</v>
      </c>
      <c r="B4061" s="11">
        <v>1942.38000488281</v>
      </c>
      <c r="C4061" s="11">
        <v>1942.38000488281</v>
      </c>
      <c r="D4061" s="11">
        <v>1921.27001953125</v>
      </c>
    </row>
    <row r="4062" spans="1:4" x14ac:dyDescent="0.25">
      <c r="A4062" s="10">
        <v>42424</v>
      </c>
      <c r="B4062" s="11">
        <v>1917.56005859375</v>
      </c>
      <c r="C4062" s="11">
        <v>1932.07995605468</v>
      </c>
      <c r="D4062" s="11">
        <v>1929.80004882812</v>
      </c>
    </row>
    <row r="4063" spans="1:4" x14ac:dyDescent="0.25">
      <c r="A4063" s="10">
        <v>42425</v>
      </c>
      <c r="B4063" s="11">
        <v>1931.86999511718</v>
      </c>
      <c r="C4063" s="11">
        <v>1951.82995605468</v>
      </c>
      <c r="D4063" s="11">
        <v>1951.69995117187</v>
      </c>
    </row>
    <row r="4064" spans="1:4" x14ac:dyDescent="0.25">
      <c r="A4064" s="10">
        <v>42426</v>
      </c>
      <c r="B4064" s="11">
        <v>1954.94995117187</v>
      </c>
      <c r="C4064" s="11">
        <v>1962.9599609375</v>
      </c>
      <c r="D4064" s="11">
        <v>1948.05004882812</v>
      </c>
    </row>
    <row r="4065" spans="1:4" x14ac:dyDescent="0.25">
      <c r="A4065" s="10">
        <v>42429</v>
      </c>
      <c r="B4065" s="11">
        <v>1947.13000488281</v>
      </c>
      <c r="C4065" s="11">
        <v>1958.27001953125</v>
      </c>
      <c r="D4065" s="11">
        <v>1932.22998046875</v>
      </c>
    </row>
    <row r="4066" spans="1:4" x14ac:dyDescent="0.25">
      <c r="A4066" s="10">
        <v>42430</v>
      </c>
      <c r="B4066" s="11">
        <v>1937.08996582031</v>
      </c>
      <c r="C4066" s="11">
        <v>1978.34997558593</v>
      </c>
      <c r="D4066" s="11">
        <v>1978.34997558593</v>
      </c>
    </row>
    <row r="4067" spans="1:4" x14ac:dyDescent="0.25">
      <c r="A4067" s="10">
        <v>42431</v>
      </c>
      <c r="B4067" s="11">
        <v>1976.59997558593</v>
      </c>
      <c r="C4067" s="11">
        <v>1986.51000976562</v>
      </c>
      <c r="D4067" s="11">
        <v>1986.44995117187</v>
      </c>
    </row>
    <row r="4068" spans="1:4" x14ac:dyDescent="0.25">
      <c r="A4068" s="10">
        <v>42432</v>
      </c>
      <c r="B4068" s="11">
        <v>1985.59997558593</v>
      </c>
      <c r="C4068" s="11">
        <v>1993.68994140625</v>
      </c>
      <c r="D4068" s="11">
        <v>1993.40002441406</v>
      </c>
    </row>
    <row r="4069" spans="1:4" x14ac:dyDescent="0.25">
      <c r="A4069" s="10">
        <v>42433</v>
      </c>
      <c r="B4069" s="11">
        <v>1994.01000976562</v>
      </c>
      <c r="C4069" s="11">
        <v>2009.13000488281</v>
      </c>
      <c r="D4069" s="11">
        <v>1999.98999023437</v>
      </c>
    </row>
    <row r="4070" spans="1:4" x14ac:dyDescent="0.25">
      <c r="A4070" s="10">
        <v>42436</v>
      </c>
      <c r="B4070" s="11">
        <v>1996.10998535156</v>
      </c>
      <c r="C4070" s="11">
        <v>2006.11999511718</v>
      </c>
      <c r="D4070" s="11">
        <v>2001.76000976562</v>
      </c>
    </row>
    <row r="4071" spans="1:4" x14ac:dyDescent="0.25">
      <c r="A4071" s="10">
        <v>42437</v>
      </c>
      <c r="B4071" s="11">
        <v>1996.88000488281</v>
      </c>
      <c r="C4071" s="11">
        <v>1996.88000488281</v>
      </c>
      <c r="D4071" s="11">
        <v>1979.26000976562</v>
      </c>
    </row>
    <row r="4072" spans="1:4" x14ac:dyDescent="0.25">
      <c r="A4072" s="10">
        <v>42438</v>
      </c>
      <c r="B4072" s="11">
        <v>1981.43994140625</v>
      </c>
      <c r="C4072" s="11">
        <v>1992.68994140625</v>
      </c>
      <c r="D4072" s="11">
        <v>1989.26000976562</v>
      </c>
    </row>
    <row r="4073" spans="1:4" x14ac:dyDescent="0.25">
      <c r="A4073" s="10">
        <v>42439</v>
      </c>
      <c r="B4073" s="11">
        <v>1990.96997070312</v>
      </c>
      <c r="C4073" s="11">
        <v>2005.07995605468</v>
      </c>
      <c r="D4073" s="11">
        <v>1989.56994628906</v>
      </c>
    </row>
    <row r="4074" spans="1:4" x14ac:dyDescent="0.25">
      <c r="A4074" s="10">
        <v>42440</v>
      </c>
      <c r="B4074" s="11">
        <v>1994.7099609375</v>
      </c>
      <c r="C4074" s="11">
        <v>2022.36999511718</v>
      </c>
      <c r="D4074" s="11">
        <v>2022.18994140625</v>
      </c>
    </row>
    <row r="4075" spans="1:4" x14ac:dyDescent="0.25">
      <c r="A4075" s="10">
        <v>42443</v>
      </c>
      <c r="B4075" s="11">
        <v>2019.27001953125</v>
      </c>
      <c r="C4075" s="11">
        <v>2024.56994628906</v>
      </c>
      <c r="D4075" s="11">
        <v>2019.64001464843</v>
      </c>
    </row>
    <row r="4076" spans="1:4" x14ac:dyDescent="0.25">
      <c r="A4076" s="10">
        <v>42444</v>
      </c>
      <c r="B4076" s="11">
        <v>2015.27001953125</v>
      </c>
      <c r="C4076" s="11">
        <v>2015.93994140625</v>
      </c>
      <c r="D4076" s="11">
        <v>2015.93005371093</v>
      </c>
    </row>
    <row r="4077" spans="1:4" x14ac:dyDescent="0.25">
      <c r="A4077" s="10">
        <v>42445</v>
      </c>
      <c r="B4077" s="11">
        <v>2014.23999023437</v>
      </c>
      <c r="C4077" s="11">
        <v>2032.02001953125</v>
      </c>
      <c r="D4077" s="11">
        <v>2027.21997070312</v>
      </c>
    </row>
    <row r="4078" spans="1:4" x14ac:dyDescent="0.25">
      <c r="A4078" s="10">
        <v>42446</v>
      </c>
      <c r="B4078" s="11">
        <v>2026.90002441406</v>
      </c>
      <c r="C4078" s="11">
        <v>2046.23999023437</v>
      </c>
      <c r="D4078" s="11">
        <v>2040.58996582031</v>
      </c>
    </row>
    <row r="4079" spans="1:4" x14ac:dyDescent="0.25">
      <c r="A4079" s="10">
        <v>42447</v>
      </c>
      <c r="B4079" s="11">
        <v>2041.16003417968</v>
      </c>
      <c r="C4079" s="11">
        <v>2052.36010742187</v>
      </c>
      <c r="D4079" s="11">
        <v>2049.580078125</v>
      </c>
    </row>
    <row r="4080" spans="1:4" x14ac:dyDescent="0.25">
      <c r="A4080" s="10">
        <v>42450</v>
      </c>
      <c r="B4080" s="11">
        <v>2047.88000488281</v>
      </c>
      <c r="C4080" s="11">
        <v>2053.90991210937</v>
      </c>
      <c r="D4080" s="11">
        <v>2051.60009765625</v>
      </c>
    </row>
    <row r="4081" spans="1:4" x14ac:dyDescent="0.25">
      <c r="A4081" s="10">
        <v>42451</v>
      </c>
      <c r="B4081" s="11">
        <v>2048.63989257812</v>
      </c>
      <c r="C4081" s="11">
        <v>2056.60009765625</v>
      </c>
      <c r="D4081" s="11">
        <v>2049.80004882812</v>
      </c>
    </row>
    <row r="4082" spans="1:4" x14ac:dyDescent="0.25">
      <c r="A4082" s="10">
        <v>42452</v>
      </c>
      <c r="B4082" s="11">
        <v>2048.55004882812</v>
      </c>
      <c r="C4082" s="11">
        <v>2048.55004882812</v>
      </c>
      <c r="D4082" s="11">
        <v>2036.7099609375</v>
      </c>
    </row>
    <row r="4083" spans="1:4" x14ac:dyDescent="0.25">
      <c r="A4083" s="10">
        <v>42453</v>
      </c>
      <c r="B4083" s="11">
        <v>2032.47998046875</v>
      </c>
      <c r="C4083" s="11">
        <v>2036.0400390625</v>
      </c>
      <c r="D4083" s="11">
        <v>2035.93994140625</v>
      </c>
    </row>
    <row r="4084" spans="1:4" x14ac:dyDescent="0.25">
      <c r="A4084" s="10">
        <v>42457</v>
      </c>
      <c r="B4084" s="11">
        <v>2037.89001464843</v>
      </c>
      <c r="C4084" s="11">
        <v>2042.67004394531</v>
      </c>
      <c r="D4084" s="11">
        <v>2037.05004882812</v>
      </c>
    </row>
    <row r="4085" spans="1:4" x14ac:dyDescent="0.25">
      <c r="A4085" s="10">
        <v>42458</v>
      </c>
      <c r="B4085" s="11">
        <v>2035.75</v>
      </c>
      <c r="C4085" s="11">
        <v>2055.90991210937</v>
      </c>
      <c r="D4085" s="11">
        <v>2055.01000976562</v>
      </c>
    </row>
    <row r="4086" spans="1:4" x14ac:dyDescent="0.25">
      <c r="A4086" s="10">
        <v>42459</v>
      </c>
      <c r="B4086" s="11">
        <v>2058.27001953125</v>
      </c>
      <c r="C4086" s="11">
        <v>2072.2099609375</v>
      </c>
      <c r="D4086" s="11">
        <v>2063.94995117187</v>
      </c>
    </row>
    <row r="4087" spans="1:4" x14ac:dyDescent="0.25">
      <c r="A4087" s="10">
        <v>42460</v>
      </c>
      <c r="B4087" s="11">
        <v>2063.77001953125</v>
      </c>
      <c r="C4087" s="11">
        <v>2067.919921875</v>
      </c>
      <c r="D4087" s="11">
        <v>2059.73999023437</v>
      </c>
    </row>
    <row r="4088" spans="1:4" x14ac:dyDescent="0.25">
      <c r="A4088" s="10">
        <v>42461</v>
      </c>
      <c r="B4088" s="11">
        <v>2056.6201171875</v>
      </c>
      <c r="C4088" s="11">
        <v>2075.07006835937</v>
      </c>
      <c r="D4088" s="11">
        <v>2072.78002929687</v>
      </c>
    </row>
    <row r="4089" spans="1:4" x14ac:dyDescent="0.25">
      <c r="A4089" s="10">
        <v>42464</v>
      </c>
      <c r="B4089" s="11">
        <v>2073.18994140625</v>
      </c>
      <c r="C4089" s="11">
        <v>2074.02001953125</v>
      </c>
      <c r="D4089" s="11">
        <v>2066.1298828125</v>
      </c>
    </row>
    <row r="4090" spans="1:4" x14ac:dyDescent="0.25">
      <c r="A4090" s="10">
        <v>42465</v>
      </c>
      <c r="B4090" s="11">
        <v>2062.5</v>
      </c>
      <c r="C4090" s="11">
        <v>2062.5</v>
      </c>
      <c r="D4090" s="11">
        <v>2045.17004394531</v>
      </c>
    </row>
    <row r="4091" spans="1:4" x14ac:dyDescent="0.25">
      <c r="A4091" s="10">
        <v>42466</v>
      </c>
      <c r="B4091" s="11">
        <v>2045.56005859375</v>
      </c>
      <c r="C4091" s="11">
        <v>2067.330078125</v>
      </c>
      <c r="D4091" s="11">
        <v>2066.65991210937</v>
      </c>
    </row>
    <row r="4092" spans="1:4" x14ac:dyDescent="0.25">
      <c r="A4092" s="10">
        <v>42467</v>
      </c>
      <c r="B4092" s="11">
        <v>2063.01000976562</v>
      </c>
      <c r="C4092" s="11">
        <v>2063.01000976562</v>
      </c>
      <c r="D4092" s="11">
        <v>2041.91003417968</v>
      </c>
    </row>
    <row r="4093" spans="1:4" x14ac:dyDescent="0.25">
      <c r="A4093" s="10">
        <v>42468</v>
      </c>
      <c r="B4093" s="11">
        <v>2045.5400390625</v>
      </c>
      <c r="C4093" s="11">
        <v>2060.6298828125</v>
      </c>
      <c r="D4093" s="11">
        <v>2047.59997558593</v>
      </c>
    </row>
    <row r="4094" spans="1:4" x14ac:dyDescent="0.25">
      <c r="A4094" s="10">
        <v>42471</v>
      </c>
      <c r="B4094" s="11">
        <v>2050.22998046875</v>
      </c>
      <c r="C4094" s="11">
        <v>2062.92993164062</v>
      </c>
      <c r="D4094" s="11">
        <v>2041.98999023437</v>
      </c>
    </row>
    <row r="4095" spans="1:4" x14ac:dyDescent="0.25">
      <c r="A4095" s="10">
        <v>42472</v>
      </c>
      <c r="B4095" s="11">
        <v>2043.71997070312</v>
      </c>
      <c r="C4095" s="11">
        <v>2065.05004882812</v>
      </c>
      <c r="D4095" s="11">
        <v>2061.71997070312</v>
      </c>
    </row>
    <row r="4096" spans="1:4" x14ac:dyDescent="0.25">
      <c r="A4096" s="10">
        <v>42473</v>
      </c>
      <c r="B4096" s="11">
        <v>2065.919921875</v>
      </c>
      <c r="C4096" s="11">
        <v>2083.17993164062</v>
      </c>
      <c r="D4096" s="11">
        <v>2082.419921875</v>
      </c>
    </row>
    <row r="4097" spans="1:4" x14ac:dyDescent="0.25">
      <c r="A4097" s="10">
        <v>42474</v>
      </c>
      <c r="B4097" s="11">
        <v>2082.88989257812</v>
      </c>
      <c r="C4097" s="11">
        <v>2087.84008789062</v>
      </c>
      <c r="D4097" s="11">
        <v>2082.78002929687</v>
      </c>
    </row>
    <row r="4098" spans="1:4" x14ac:dyDescent="0.25">
      <c r="A4098" s="10">
        <v>42475</v>
      </c>
      <c r="B4098" s="11">
        <v>2083.10009765625</v>
      </c>
      <c r="C4098" s="11">
        <v>2083.21997070312</v>
      </c>
      <c r="D4098" s="11">
        <v>2080.72998046875</v>
      </c>
    </row>
    <row r="4099" spans="1:4" x14ac:dyDescent="0.25">
      <c r="A4099" s="10">
        <v>42478</v>
      </c>
      <c r="B4099" s="11">
        <v>2078.830078125</v>
      </c>
      <c r="C4099" s="11">
        <v>2094.65991210937</v>
      </c>
      <c r="D4099" s="11">
        <v>2094.34008789062</v>
      </c>
    </row>
    <row r="4100" spans="1:4" x14ac:dyDescent="0.25">
      <c r="A4100" s="10">
        <v>42479</v>
      </c>
      <c r="B4100" s="11">
        <v>2096.05004882812</v>
      </c>
      <c r="C4100" s="11">
        <v>2104.05004882812</v>
      </c>
      <c r="D4100" s="11">
        <v>2100.80004882812</v>
      </c>
    </row>
    <row r="4101" spans="1:4" x14ac:dyDescent="0.25">
      <c r="A4101" s="10">
        <v>42480</v>
      </c>
      <c r="B4101" s="11">
        <v>2101.52001953125</v>
      </c>
      <c r="C4101" s="11">
        <v>2111.05004882812</v>
      </c>
      <c r="D4101" s="11">
        <v>2102.39990234375</v>
      </c>
    </row>
    <row r="4102" spans="1:4" x14ac:dyDescent="0.25">
      <c r="A4102" s="10">
        <v>42481</v>
      </c>
      <c r="B4102" s="11">
        <v>2102.09008789062</v>
      </c>
      <c r="C4102" s="11">
        <v>2103.78002929687</v>
      </c>
      <c r="D4102" s="11">
        <v>2091.47998046875</v>
      </c>
    </row>
    <row r="4103" spans="1:4" x14ac:dyDescent="0.25">
      <c r="A4103" s="10">
        <v>42482</v>
      </c>
      <c r="B4103" s="11">
        <v>2091.48999023437</v>
      </c>
      <c r="C4103" s="11">
        <v>2094.32006835937</v>
      </c>
      <c r="D4103" s="11">
        <v>2091.580078125</v>
      </c>
    </row>
    <row r="4104" spans="1:4" x14ac:dyDescent="0.25">
      <c r="A4104" s="10">
        <v>42485</v>
      </c>
      <c r="B4104" s="11">
        <v>2089.3701171875</v>
      </c>
      <c r="C4104" s="11">
        <v>2089.3701171875</v>
      </c>
      <c r="D4104" s="11">
        <v>2087.7900390625</v>
      </c>
    </row>
    <row r="4105" spans="1:4" x14ac:dyDescent="0.25">
      <c r="A4105" s="10">
        <v>42486</v>
      </c>
      <c r="B4105" s="11">
        <v>2089.84008789062</v>
      </c>
      <c r="C4105" s="11">
        <v>2096.8701171875</v>
      </c>
      <c r="D4105" s="11">
        <v>2091.69995117187</v>
      </c>
    </row>
    <row r="4106" spans="1:4" x14ac:dyDescent="0.25">
      <c r="A4106" s="10">
        <v>42487</v>
      </c>
      <c r="B4106" s="11">
        <v>2092.330078125</v>
      </c>
      <c r="C4106" s="11">
        <v>2099.88989257812</v>
      </c>
      <c r="D4106" s="11">
        <v>2095.14990234375</v>
      </c>
    </row>
    <row r="4107" spans="1:4" x14ac:dyDescent="0.25">
      <c r="A4107" s="10">
        <v>42488</v>
      </c>
      <c r="B4107" s="11">
        <v>2090.92993164062</v>
      </c>
      <c r="C4107" s="11">
        <v>2099.30004882812</v>
      </c>
      <c r="D4107" s="11">
        <v>2075.81005859375</v>
      </c>
    </row>
    <row r="4108" spans="1:4" x14ac:dyDescent="0.25">
      <c r="A4108" s="10">
        <v>42489</v>
      </c>
      <c r="B4108" s="11">
        <v>2071.82006835937</v>
      </c>
      <c r="C4108" s="11">
        <v>2073.85009765625</v>
      </c>
      <c r="D4108" s="11">
        <v>2065.30004882812</v>
      </c>
    </row>
    <row r="4109" spans="1:4" x14ac:dyDescent="0.25">
      <c r="A4109" s="10">
        <v>42492</v>
      </c>
      <c r="B4109" s="11">
        <v>2067.169921875</v>
      </c>
      <c r="C4109" s="11">
        <v>2083.419921875</v>
      </c>
      <c r="D4109" s="11">
        <v>2081.42993164062</v>
      </c>
    </row>
    <row r="4110" spans="1:4" x14ac:dyDescent="0.25">
      <c r="A4110" s="10">
        <v>42493</v>
      </c>
      <c r="B4110" s="11">
        <v>2077.17993164062</v>
      </c>
      <c r="C4110" s="11">
        <v>2077.17993164062</v>
      </c>
      <c r="D4110" s="11">
        <v>2063.3701171875</v>
      </c>
    </row>
    <row r="4111" spans="1:4" x14ac:dyDescent="0.25">
      <c r="A4111" s="10">
        <v>42494</v>
      </c>
      <c r="B4111" s="11">
        <v>2060.30004882812</v>
      </c>
      <c r="C4111" s="11">
        <v>2060.30004882812</v>
      </c>
      <c r="D4111" s="11">
        <v>2051.1201171875</v>
      </c>
    </row>
    <row r="4112" spans="1:4" x14ac:dyDescent="0.25">
      <c r="A4112" s="10">
        <v>42495</v>
      </c>
      <c r="B4112" s="11">
        <v>2052.94995117187</v>
      </c>
      <c r="C4112" s="11">
        <v>2060.22998046875</v>
      </c>
      <c r="D4112" s="11">
        <v>2050.6298828125</v>
      </c>
    </row>
    <row r="4113" spans="1:4" x14ac:dyDescent="0.25">
      <c r="A4113" s="10">
        <v>42496</v>
      </c>
      <c r="B4113" s="11">
        <v>2047.77001953125</v>
      </c>
      <c r="C4113" s="11">
        <v>2057.71997070312</v>
      </c>
      <c r="D4113" s="11">
        <v>2057.13989257812</v>
      </c>
    </row>
    <row r="4114" spans="1:4" x14ac:dyDescent="0.25">
      <c r="A4114" s="10">
        <v>42499</v>
      </c>
      <c r="B4114" s="11">
        <v>2057.55004882812</v>
      </c>
      <c r="C4114" s="11">
        <v>2064.14990234375</v>
      </c>
      <c r="D4114" s="11">
        <v>2058.68994140625</v>
      </c>
    </row>
    <row r="4115" spans="1:4" x14ac:dyDescent="0.25">
      <c r="A4115" s="10">
        <v>42500</v>
      </c>
      <c r="B4115" s="11">
        <v>2062.6298828125</v>
      </c>
      <c r="C4115" s="11">
        <v>2084.8701171875</v>
      </c>
      <c r="D4115" s="11">
        <v>2084.38989257812</v>
      </c>
    </row>
    <row r="4116" spans="1:4" x14ac:dyDescent="0.25">
      <c r="A4116" s="10">
        <v>42501</v>
      </c>
      <c r="B4116" s="11">
        <v>2083.2900390625</v>
      </c>
      <c r="C4116" s="11">
        <v>2083.2900390625</v>
      </c>
      <c r="D4116" s="11">
        <v>2064.4599609375</v>
      </c>
    </row>
    <row r="4117" spans="1:4" x14ac:dyDescent="0.25">
      <c r="A4117" s="10">
        <v>42502</v>
      </c>
      <c r="B4117" s="11">
        <v>2067.169921875</v>
      </c>
      <c r="C4117" s="11">
        <v>2073.98999023437</v>
      </c>
      <c r="D4117" s="11">
        <v>2064.11010742187</v>
      </c>
    </row>
    <row r="4118" spans="1:4" x14ac:dyDescent="0.25">
      <c r="A4118" s="10">
        <v>42503</v>
      </c>
      <c r="B4118" s="11">
        <v>2062.5</v>
      </c>
      <c r="C4118" s="11">
        <v>2066.7900390625</v>
      </c>
      <c r="D4118" s="11">
        <v>2046.60998535156</v>
      </c>
    </row>
    <row r="4119" spans="1:4" x14ac:dyDescent="0.25">
      <c r="A4119" s="10">
        <v>42506</v>
      </c>
      <c r="B4119" s="11">
        <v>2046.53002929687</v>
      </c>
      <c r="C4119" s="11">
        <v>2071.8798828125</v>
      </c>
      <c r="D4119" s="11">
        <v>2066.65991210937</v>
      </c>
    </row>
    <row r="4120" spans="1:4" x14ac:dyDescent="0.25">
      <c r="A4120" s="10">
        <v>42507</v>
      </c>
      <c r="B4120" s="11">
        <v>2065.0400390625</v>
      </c>
      <c r="C4120" s="11">
        <v>2065.68994140625</v>
      </c>
      <c r="D4120" s="11">
        <v>2047.2099609375</v>
      </c>
    </row>
    <row r="4121" spans="1:4" x14ac:dyDescent="0.25">
      <c r="A4121" s="10">
        <v>42508</v>
      </c>
      <c r="B4121" s="11">
        <v>2044.38000488281</v>
      </c>
      <c r="C4121" s="11">
        <v>2060.61010742187</v>
      </c>
      <c r="D4121" s="11">
        <v>2047.63000488281</v>
      </c>
    </row>
    <row r="4122" spans="1:4" x14ac:dyDescent="0.25">
      <c r="A4122" s="10">
        <v>42509</v>
      </c>
      <c r="B4122" s="11">
        <v>2044.2099609375</v>
      </c>
      <c r="C4122" s="11">
        <v>2044.2099609375</v>
      </c>
      <c r="D4122" s="11">
        <v>2040.0400390625</v>
      </c>
    </row>
    <row r="4123" spans="1:4" x14ac:dyDescent="0.25">
      <c r="A4123" s="10">
        <v>42510</v>
      </c>
      <c r="B4123" s="11">
        <v>2041.88000488281</v>
      </c>
      <c r="C4123" s="11">
        <v>2058.35009765625</v>
      </c>
      <c r="D4123" s="11">
        <v>2052.32006835937</v>
      </c>
    </row>
    <row r="4124" spans="1:4" x14ac:dyDescent="0.25">
      <c r="A4124" s="10">
        <v>42513</v>
      </c>
      <c r="B4124" s="11">
        <v>2052.22998046875</v>
      </c>
      <c r="C4124" s="11">
        <v>2055.580078125</v>
      </c>
      <c r="D4124" s="11">
        <v>2048.0400390625</v>
      </c>
    </row>
    <row r="4125" spans="1:4" x14ac:dyDescent="0.25">
      <c r="A4125" s="10">
        <v>42514</v>
      </c>
      <c r="B4125" s="11">
        <v>2052.64990234375</v>
      </c>
      <c r="C4125" s="11">
        <v>2079.669921875</v>
      </c>
      <c r="D4125" s="11">
        <v>2076.06005859375</v>
      </c>
    </row>
    <row r="4126" spans="1:4" x14ac:dyDescent="0.25">
      <c r="A4126" s="10">
        <v>42515</v>
      </c>
      <c r="B4126" s="11">
        <v>2078.92993164062</v>
      </c>
      <c r="C4126" s="11">
        <v>2094.72998046875</v>
      </c>
      <c r="D4126" s="11">
        <v>2090.5400390625</v>
      </c>
    </row>
    <row r="4127" spans="1:4" x14ac:dyDescent="0.25">
      <c r="A4127" s="10">
        <v>42516</v>
      </c>
      <c r="B4127" s="11">
        <v>2091.43994140625</v>
      </c>
      <c r="C4127" s="11">
        <v>2094.30004882812</v>
      </c>
      <c r="D4127" s="11">
        <v>2090.10009765625</v>
      </c>
    </row>
    <row r="4128" spans="1:4" x14ac:dyDescent="0.25">
      <c r="A4128" s="10">
        <v>42517</v>
      </c>
      <c r="B4128" s="11">
        <v>2090.06005859375</v>
      </c>
      <c r="C4128" s="11">
        <v>2099.06005859375</v>
      </c>
      <c r="D4128" s="11">
        <v>2099.06005859375</v>
      </c>
    </row>
    <row r="4129" spans="1:4" x14ac:dyDescent="0.25">
      <c r="A4129" s="10">
        <v>42521</v>
      </c>
      <c r="B4129" s="11">
        <v>2100.1298828125</v>
      </c>
      <c r="C4129" s="11">
        <v>2103.47998046875</v>
      </c>
      <c r="D4129" s="11">
        <v>2096.94995117187</v>
      </c>
    </row>
    <row r="4130" spans="1:4" x14ac:dyDescent="0.25">
      <c r="A4130" s="10">
        <v>42522</v>
      </c>
      <c r="B4130" s="11">
        <v>2093.93994140625</v>
      </c>
      <c r="C4130" s="11">
        <v>2100.96997070312</v>
      </c>
      <c r="D4130" s="11">
        <v>2099.330078125</v>
      </c>
    </row>
    <row r="4131" spans="1:4" x14ac:dyDescent="0.25">
      <c r="A4131" s="10">
        <v>42523</v>
      </c>
      <c r="B4131" s="11">
        <v>2097.7099609375</v>
      </c>
      <c r="C4131" s="11">
        <v>2105.26000976562</v>
      </c>
      <c r="D4131" s="11">
        <v>2105.26000976562</v>
      </c>
    </row>
    <row r="4132" spans="1:4" x14ac:dyDescent="0.25">
      <c r="A4132" s="10">
        <v>42524</v>
      </c>
      <c r="B4132" s="11">
        <v>2104.07006835937</v>
      </c>
      <c r="C4132" s="11">
        <v>2104.07006835937</v>
      </c>
      <c r="D4132" s="11">
        <v>2099.1298828125</v>
      </c>
    </row>
    <row r="4133" spans="1:4" x14ac:dyDescent="0.25">
      <c r="A4133" s="10">
        <v>42527</v>
      </c>
      <c r="B4133" s="11">
        <v>2100.830078125</v>
      </c>
      <c r="C4133" s="11">
        <v>2113.36010742187</v>
      </c>
      <c r="D4133" s="11">
        <v>2109.40991210937</v>
      </c>
    </row>
    <row r="4134" spans="1:4" x14ac:dyDescent="0.25">
      <c r="A4134" s="10">
        <v>42528</v>
      </c>
      <c r="B4134" s="11">
        <v>2110.17993164062</v>
      </c>
      <c r="C4134" s="11">
        <v>2119.21997070312</v>
      </c>
      <c r="D4134" s="11">
        <v>2112.1298828125</v>
      </c>
    </row>
    <row r="4135" spans="1:4" x14ac:dyDescent="0.25">
      <c r="A4135" s="10">
        <v>42529</v>
      </c>
      <c r="B4135" s="11">
        <v>2112.7099609375</v>
      </c>
      <c r="C4135" s="11">
        <v>2120.55004882812</v>
      </c>
      <c r="D4135" s="11">
        <v>2119.1201171875</v>
      </c>
    </row>
    <row r="4136" spans="1:4" x14ac:dyDescent="0.25">
      <c r="A4136" s="10">
        <v>42530</v>
      </c>
      <c r="B4136" s="11">
        <v>2115.64990234375</v>
      </c>
      <c r="C4136" s="11">
        <v>2117.63989257812</v>
      </c>
      <c r="D4136" s="11">
        <v>2115.47998046875</v>
      </c>
    </row>
    <row r="4137" spans="1:4" x14ac:dyDescent="0.25">
      <c r="A4137" s="10">
        <v>42531</v>
      </c>
      <c r="B4137" s="11">
        <v>2109.57006835937</v>
      </c>
      <c r="C4137" s="11">
        <v>2109.57006835937</v>
      </c>
      <c r="D4137" s="11">
        <v>2096.07006835937</v>
      </c>
    </row>
    <row r="4138" spans="1:4" x14ac:dyDescent="0.25">
      <c r="A4138" s="10">
        <v>42534</v>
      </c>
      <c r="B4138" s="11">
        <v>2091.75</v>
      </c>
      <c r="C4138" s="11">
        <v>2098.1201171875</v>
      </c>
      <c r="D4138" s="11">
        <v>2079.06005859375</v>
      </c>
    </row>
    <row r="4139" spans="1:4" x14ac:dyDescent="0.25">
      <c r="A4139" s="10">
        <v>42535</v>
      </c>
      <c r="B4139" s="11">
        <v>2076.64990234375</v>
      </c>
      <c r="C4139" s="11">
        <v>2081.30004882812</v>
      </c>
      <c r="D4139" s="11">
        <v>2075.32006835937</v>
      </c>
    </row>
    <row r="4140" spans="1:4" x14ac:dyDescent="0.25">
      <c r="A4140" s="10">
        <v>42536</v>
      </c>
      <c r="B4140" s="11">
        <v>2077.60009765625</v>
      </c>
      <c r="C4140" s="11">
        <v>2085.64990234375</v>
      </c>
      <c r="D4140" s="11">
        <v>2071.5</v>
      </c>
    </row>
    <row r="4141" spans="1:4" x14ac:dyDescent="0.25">
      <c r="A4141" s="10">
        <v>42537</v>
      </c>
      <c r="B4141" s="11">
        <v>2066.36010742187</v>
      </c>
      <c r="C4141" s="11">
        <v>2079.6201171875</v>
      </c>
      <c r="D4141" s="11">
        <v>2077.98999023437</v>
      </c>
    </row>
    <row r="4142" spans="1:4" x14ac:dyDescent="0.25">
      <c r="A4142" s="10">
        <v>42538</v>
      </c>
      <c r="B4142" s="11">
        <v>2078.19995117187</v>
      </c>
      <c r="C4142" s="11">
        <v>2078.19995117187</v>
      </c>
      <c r="D4142" s="11">
        <v>2071.21997070312</v>
      </c>
    </row>
    <row r="4143" spans="1:4" x14ac:dyDescent="0.25">
      <c r="A4143" s="10">
        <v>42541</v>
      </c>
      <c r="B4143" s="11">
        <v>2075.580078125</v>
      </c>
      <c r="C4143" s="11">
        <v>2100.65991210937</v>
      </c>
      <c r="D4143" s="11">
        <v>2083.25</v>
      </c>
    </row>
    <row r="4144" spans="1:4" x14ac:dyDescent="0.25">
      <c r="A4144" s="10">
        <v>42542</v>
      </c>
      <c r="B4144" s="11">
        <v>2085.18994140625</v>
      </c>
      <c r="C4144" s="11">
        <v>2093.65991210937</v>
      </c>
      <c r="D4144" s="11">
        <v>2088.89990234375</v>
      </c>
    </row>
    <row r="4145" spans="1:4" x14ac:dyDescent="0.25">
      <c r="A4145" s="10">
        <v>42543</v>
      </c>
      <c r="B4145" s="11">
        <v>2089.75</v>
      </c>
      <c r="C4145" s="11">
        <v>2099.7099609375</v>
      </c>
      <c r="D4145" s="11">
        <v>2085.44995117187</v>
      </c>
    </row>
    <row r="4146" spans="1:4" x14ac:dyDescent="0.25">
      <c r="A4146" s="10">
        <v>42544</v>
      </c>
      <c r="B4146" s="11">
        <v>2092.80004882812</v>
      </c>
      <c r="C4146" s="11">
        <v>2113.32006835937</v>
      </c>
      <c r="D4146" s="11">
        <v>2113.32006835937</v>
      </c>
    </row>
    <row r="4147" spans="1:4" x14ac:dyDescent="0.25">
      <c r="A4147" s="10">
        <v>42545</v>
      </c>
      <c r="B4147" s="11">
        <v>2103.81005859375</v>
      </c>
      <c r="C4147" s="11">
        <v>2103.81005859375</v>
      </c>
      <c r="D4147" s="11">
        <v>2037.41003417968</v>
      </c>
    </row>
    <row r="4148" spans="1:4" x14ac:dyDescent="0.25">
      <c r="A4148" s="10">
        <v>42548</v>
      </c>
      <c r="B4148" s="11">
        <v>2031.44995117187</v>
      </c>
      <c r="C4148" s="11">
        <v>2031.44995117187</v>
      </c>
      <c r="D4148" s="11">
        <v>2000.5400390625</v>
      </c>
    </row>
    <row r="4149" spans="1:4" x14ac:dyDescent="0.25">
      <c r="A4149" s="10">
        <v>42549</v>
      </c>
      <c r="B4149" s="11">
        <v>2006.67004394531</v>
      </c>
      <c r="C4149" s="11">
        <v>2036.08996582031</v>
      </c>
      <c r="D4149" s="11">
        <v>2036.08996582031</v>
      </c>
    </row>
    <row r="4150" spans="1:4" x14ac:dyDescent="0.25">
      <c r="A4150" s="10">
        <v>42550</v>
      </c>
      <c r="B4150" s="11">
        <v>2042.68994140625</v>
      </c>
      <c r="C4150" s="11">
        <v>2073.1298828125</v>
      </c>
      <c r="D4150" s="11">
        <v>2070.77001953125</v>
      </c>
    </row>
    <row r="4151" spans="1:4" x14ac:dyDescent="0.25">
      <c r="A4151" s="10">
        <v>42551</v>
      </c>
      <c r="B4151" s="11">
        <v>2073.169921875</v>
      </c>
      <c r="C4151" s="11">
        <v>2098.93994140625</v>
      </c>
      <c r="D4151" s="11">
        <v>2098.86010742187</v>
      </c>
    </row>
    <row r="4152" spans="1:4" x14ac:dyDescent="0.25">
      <c r="A4152" s="10">
        <v>42552</v>
      </c>
      <c r="B4152" s="11">
        <v>2099.34008789062</v>
      </c>
      <c r="C4152" s="11">
        <v>2108.7099609375</v>
      </c>
      <c r="D4152" s="11">
        <v>2102.94995117187</v>
      </c>
    </row>
    <row r="4153" spans="1:4" x14ac:dyDescent="0.25">
      <c r="A4153" s="10">
        <v>42556</v>
      </c>
      <c r="B4153" s="11">
        <v>2095.05004882812</v>
      </c>
      <c r="C4153" s="11">
        <v>2095.05004882812</v>
      </c>
      <c r="D4153" s="11">
        <v>2088.55004882812</v>
      </c>
    </row>
    <row r="4154" spans="1:4" x14ac:dyDescent="0.25">
      <c r="A4154" s="10">
        <v>42557</v>
      </c>
      <c r="B4154" s="11">
        <v>2084.42993164062</v>
      </c>
      <c r="C4154" s="11">
        <v>2100.71997070312</v>
      </c>
      <c r="D4154" s="11">
        <v>2099.72998046875</v>
      </c>
    </row>
    <row r="4155" spans="1:4" x14ac:dyDescent="0.25">
      <c r="A4155" s="10">
        <v>42558</v>
      </c>
      <c r="B4155" s="11">
        <v>2100.419921875</v>
      </c>
      <c r="C4155" s="11">
        <v>2109.080078125</v>
      </c>
      <c r="D4155" s="11">
        <v>2097.89990234375</v>
      </c>
    </row>
    <row r="4156" spans="1:4" x14ac:dyDescent="0.25">
      <c r="A4156" s="10">
        <v>42559</v>
      </c>
      <c r="B4156" s="11">
        <v>2106.96997070312</v>
      </c>
      <c r="C4156" s="11">
        <v>2131.7099609375</v>
      </c>
      <c r="D4156" s="11">
        <v>2129.89990234375</v>
      </c>
    </row>
    <row r="4157" spans="1:4" x14ac:dyDescent="0.25">
      <c r="A4157" s="10">
        <v>42562</v>
      </c>
      <c r="B4157" s="11">
        <v>2131.71997070312</v>
      </c>
      <c r="C4157" s="11">
        <v>2143.15991210937</v>
      </c>
      <c r="D4157" s="11">
        <v>2137.15991210937</v>
      </c>
    </row>
    <row r="4158" spans="1:4" x14ac:dyDescent="0.25">
      <c r="A4158" s="10">
        <v>42563</v>
      </c>
      <c r="B4158" s="11">
        <v>2139.5</v>
      </c>
      <c r="C4158" s="11">
        <v>2155.39990234375</v>
      </c>
      <c r="D4158" s="11">
        <v>2152.13989257812</v>
      </c>
    </row>
    <row r="4159" spans="1:4" x14ac:dyDescent="0.25">
      <c r="A4159" s="10">
        <v>42564</v>
      </c>
      <c r="B4159" s="11">
        <v>2153.81005859375</v>
      </c>
      <c r="C4159" s="11">
        <v>2156.44995117187</v>
      </c>
      <c r="D4159" s="11">
        <v>2152.42993164062</v>
      </c>
    </row>
    <row r="4160" spans="1:4" x14ac:dyDescent="0.25">
      <c r="A4160" s="10">
        <v>42565</v>
      </c>
      <c r="B4160" s="11">
        <v>2157.8798828125</v>
      </c>
      <c r="C4160" s="11">
        <v>2168.98999023437</v>
      </c>
      <c r="D4160" s="11">
        <v>2163.75</v>
      </c>
    </row>
    <row r="4161" spans="1:4" x14ac:dyDescent="0.25">
      <c r="A4161" s="10">
        <v>42566</v>
      </c>
      <c r="B4161" s="11">
        <v>2165.1298828125</v>
      </c>
      <c r="C4161" s="11">
        <v>2169.05004882812</v>
      </c>
      <c r="D4161" s="11">
        <v>2161.73999023437</v>
      </c>
    </row>
    <row r="4162" spans="1:4" x14ac:dyDescent="0.25">
      <c r="A4162" s="10">
        <v>42569</v>
      </c>
      <c r="B4162" s="11">
        <v>2162.0400390625</v>
      </c>
      <c r="C4162" s="11">
        <v>2168.35009765625</v>
      </c>
      <c r="D4162" s="11">
        <v>2166.88989257812</v>
      </c>
    </row>
    <row r="4163" spans="1:4" x14ac:dyDescent="0.25">
      <c r="A4163" s="10">
        <v>42570</v>
      </c>
      <c r="B4163" s="11">
        <v>2163.7900390625</v>
      </c>
      <c r="C4163" s="11">
        <v>2164.6298828125</v>
      </c>
      <c r="D4163" s="11">
        <v>2163.78002929687</v>
      </c>
    </row>
    <row r="4164" spans="1:4" x14ac:dyDescent="0.25">
      <c r="A4164" s="10">
        <v>42571</v>
      </c>
      <c r="B4164" s="11">
        <v>2166.10009765625</v>
      </c>
      <c r="C4164" s="11">
        <v>2175.6298828125</v>
      </c>
      <c r="D4164" s="11">
        <v>2173.02001953125</v>
      </c>
    </row>
    <row r="4165" spans="1:4" x14ac:dyDescent="0.25">
      <c r="A4165" s="10">
        <v>42572</v>
      </c>
      <c r="B4165" s="11">
        <v>2172.90991210937</v>
      </c>
      <c r="C4165" s="11">
        <v>2174.56005859375</v>
      </c>
      <c r="D4165" s="11">
        <v>2165.169921875</v>
      </c>
    </row>
    <row r="4166" spans="1:4" x14ac:dyDescent="0.25">
      <c r="A4166" s="10">
        <v>42573</v>
      </c>
      <c r="B4166" s="11">
        <v>2166.46997070312</v>
      </c>
      <c r="C4166" s="11">
        <v>2175.11010742187</v>
      </c>
      <c r="D4166" s="11">
        <v>2175.03002929687</v>
      </c>
    </row>
    <row r="4167" spans="1:4" x14ac:dyDescent="0.25">
      <c r="A4167" s="10">
        <v>42576</v>
      </c>
      <c r="B4167" s="11">
        <v>2173.7099609375</v>
      </c>
      <c r="C4167" s="11">
        <v>2173.7099609375</v>
      </c>
      <c r="D4167" s="11">
        <v>2168.47998046875</v>
      </c>
    </row>
    <row r="4168" spans="1:4" x14ac:dyDescent="0.25">
      <c r="A4168" s="10">
        <v>42577</v>
      </c>
      <c r="B4168" s="11">
        <v>2168.96997070312</v>
      </c>
      <c r="C4168" s="11">
        <v>2173.5400390625</v>
      </c>
      <c r="D4168" s="11">
        <v>2169.17993164062</v>
      </c>
    </row>
    <row r="4169" spans="1:4" x14ac:dyDescent="0.25">
      <c r="A4169" s="10">
        <v>42578</v>
      </c>
      <c r="B4169" s="11">
        <v>2169.81005859375</v>
      </c>
      <c r="C4169" s="11">
        <v>2174.97998046875</v>
      </c>
      <c r="D4169" s="11">
        <v>2166.580078125</v>
      </c>
    </row>
    <row r="4170" spans="1:4" x14ac:dyDescent="0.25">
      <c r="A4170" s="10">
        <v>42579</v>
      </c>
      <c r="B4170" s="11">
        <v>2166.05004882812</v>
      </c>
      <c r="C4170" s="11">
        <v>2172.85009765625</v>
      </c>
      <c r="D4170" s="11">
        <v>2170.06005859375</v>
      </c>
    </row>
    <row r="4171" spans="1:4" x14ac:dyDescent="0.25">
      <c r="A4171" s="10">
        <v>42580</v>
      </c>
      <c r="B4171" s="11">
        <v>2168.830078125</v>
      </c>
      <c r="C4171" s="11">
        <v>2177.09008789062</v>
      </c>
      <c r="D4171" s="11">
        <v>2173.60009765625</v>
      </c>
    </row>
    <row r="4172" spans="1:4" x14ac:dyDescent="0.25">
      <c r="A4172" s="10">
        <v>42583</v>
      </c>
      <c r="B4172" s="11">
        <v>2173.14990234375</v>
      </c>
      <c r="C4172" s="11">
        <v>2178.2900390625</v>
      </c>
      <c r="D4172" s="11">
        <v>2170.84008789062</v>
      </c>
    </row>
    <row r="4173" spans="1:4" x14ac:dyDescent="0.25">
      <c r="A4173" s="10">
        <v>42584</v>
      </c>
      <c r="B4173" s="11">
        <v>2169.93994140625</v>
      </c>
      <c r="C4173" s="11">
        <v>2170.19995117187</v>
      </c>
      <c r="D4173" s="11">
        <v>2157.03002929687</v>
      </c>
    </row>
    <row r="4174" spans="1:4" x14ac:dyDescent="0.25">
      <c r="A4174" s="10">
        <v>42585</v>
      </c>
      <c r="B4174" s="11">
        <v>2156.81005859375</v>
      </c>
      <c r="C4174" s="11">
        <v>2163.7900390625</v>
      </c>
      <c r="D4174" s="11">
        <v>2163.7900390625</v>
      </c>
    </row>
    <row r="4175" spans="1:4" x14ac:dyDescent="0.25">
      <c r="A4175" s="10">
        <v>42586</v>
      </c>
      <c r="B4175" s="11">
        <v>2163.51000976562</v>
      </c>
      <c r="C4175" s="11">
        <v>2168.18994140625</v>
      </c>
      <c r="D4175" s="11">
        <v>2164.25</v>
      </c>
    </row>
    <row r="4176" spans="1:4" x14ac:dyDescent="0.25">
      <c r="A4176" s="10">
        <v>42587</v>
      </c>
      <c r="B4176" s="11">
        <v>2168.7900390625</v>
      </c>
      <c r="C4176" s="11">
        <v>2182.8701171875</v>
      </c>
      <c r="D4176" s="11">
        <v>2182.8701171875</v>
      </c>
    </row>
    <row r="4177" spans="1:4" x14ac:dyDescent="0.25">
      <c r="A4177" s="10">
        <v>42590</v>
      </c>
      <c r="B4177" s="11">
        <v>2183.76000976562</v>
      </c>
      <c r="C4177" s="11">
        <v>2185.43994140625</v>
      </c>
      <c r="D4177" s="11">
        <v>2180.88989257812</v>
      </c>
    </row>
    <row r="4178" spans="1:4" x14ac:dyDescent="0.25">
      <c r="A4178" s="10">
        <v>42591</v>
      </c>
      <c r="B4178" s="11">
        <v>2182.23999023437</v>
      </c>
      <c r="C4178" s="11">
        <v>2187.65991210937</v>
      </c>
      <c r="D4178" s="11">
        <v>2181.73999023437</v>
      </c>
    </row>
    <row r="4179" spans="1:4" x14ac:dyDescent="0.25">
      <c r="A4179" s="10">
        <v>42592</v>
      </c>
      <c r="B4179" s="11">
        <v>2182.81005859375</v>
      </c>
      <c r="C4179" s="11">
        <v>2183.40991210937</v>
      </c>
      <c r="D4179" s="11">
        <v>2175.48999023437</v>
      </c>
    </row>
    <row r="4180" spans="1:4" x14ac:dyDescent="0.25">
      <c r="A4180" s="10">
        <v>42593</v>
      </c>
      <c r="B4180" s="11">
        <v>2177.96997070312</v>
      </c>
      <c r="C4180" s="11">
        <v>2188.44995117187</v>
      </c>
      <c r="D4180" s="11">
        <v>2185.7900390625</v>
      </c>
    </row>
    <row r="4181" spans="1:4" x14ac:dyDescent="0.25">
      <c r="A4181" s="10">
        <v>42594</v>
      </c>
      <c r="B4181" s="11">
        <v>2183.73999023437</v>
      </c>
      <c r="C4181" s="11">
        <v>2186.28002929687</v>
      </c>
      <c r="D4181" s="11">
        <v>2184.05004882812</v>
      </c>
    </row>
    <row r="4182" spans="1:4" x14ac:dyDescent="0.25">
      <c r="A4182" s="10">
        <v>42597</v>
      </c>
      <c r="B4182" s="11">
        <v>2186.080078125</v>
      </c>
      <c r="C4182" s="11">
        <v>2193.81005859375</v>
      </c>
      <c r="D4182" s="11">
        <v>2190.14990234375</v>
      </c>
    </row>
    <row r="4183" spans="1:4" x14ac:dyDescent="0.25">
      <c r="A4183" s="10">
        <v>42598</v>
      </c>
      <c r="B4183" s="11">
        <v>2186.23999023437</v>
      </c>
      <c r="C4183" s="11">
        <v>2186.23999023437</v>
      </c>
      <c r="D4183" s="11">
        <v>2178.14990234375</v>
      </c>
    </row>
    <row r="4184" spans="1:4" x14ac:dyDescent="0.25">
      <c r="A4184" s="10">
        <v>42599</v>
      </c>
      <c r="B4184" s="11">
        <v>2177.84008789062</v>
      </c>
      <c r="C4184" s="11">
        <v>2183.080078125</v>
      </c>
      <c r="D4184" s="11">
        <v>2182.21997070312</v>
      </c>
    </row>
    <row r="4185" spans="1:4" x14ac:dyDescent="0.25">
      <c r="A4185" s="10">
        <v>42600</v>
      </c>
      <c r="B4185" s="11">
        <v>2181.89990234375</v>
      </c>
      <c r="C4185" s="11">
        <v>2187.03002929687</v>
      </c>
      <c r="D4185" s="11">
        <v>2187.02001953125</v>
      </c>
    </row>
    <row r="4186" spans="1:4" x14ac:dyDescent="0.25">
      <c r="A4186" s="10">
        <v>42601</v>
      </c>
      <c r="B4186" s="11">
        <v>2184.23999023437</v>
      </c>
      <c r="C4186" s="11">
        <v>2185</v>
      </c>
      <c r="D4186" s="11">
        <v>2183.8701171875</v>
      </c>
    </row>
    <row r="4187" spans="1:4" x14ac:dyDescent="0.25">
      <c r="A4187" s="10">
        <v>42604</v>
      </c>
      <c r="B4187" s="11">
        <v>2181.580078125</v>
      </c>
      <c r="C4187" s="11">
        <v>2185.14990234375</v>
      </c>
      <c r="D4187" s="11">
        <v>2182.63989257812</v>
      </c>
    </row>
    <row r="4188" spans="1:4" x14ac:dyDescent="0.25">
      <c r="A4188" s="10">
        <v>42605</v>
      </c>
      <c r="B4188" s="11">
        <v>2187.81005859375</v>
      </c>
      <c r="C4188" s="11">
        <v>2193.419921875</v>
      </c>
      <c r="D4188" s="11">
        <v>2186.89990234375</v>
      </c>
    </row>
    <row r="4189" spans="1:4" x14ac:dyDescent="0.25">
      <c r="A4189" s="10">
        <v>42606</v>
      </c>
      <c r="B4189" s="11">
        <v>2185.09008789062</v>
      </c>
      <c r="C4189" s="11">
        <v>2186.65991210937</v>
      </c>
      <c r="D4189" s="11">
        <v>2175.43994140625</v>
      </c>
    </row>
    <row r="4190" spans="1:4" x14ac:dyDescent="0.25">
      <c r="A4190" s="10">
        <v>42607</v>
      </c>
      <c r="B4190" s="11">
        <v>2173.2900390625</v>
      </c>
      <c r="C4190" s="11">
        <v>2179</v>
      </c>
      <c r="D4190" s="11">
        <v>2172.46997070312</v>
      </c>
    </row>
    <row r="4191" spans="1:4" x14ac:dyDescent="0.25">
      <c r="A4191" s="10">
        <v>42608</v>
      </c>
      <c r="B4191" s="11">
        <v>2175.10009765625</v>
      </c>
      <c r="C4191" s="11">
        <v>2187.93994140625</v>
      </c>
      <c r="D4191" s="11">
        <v>2169.0400390625</v>
      </c>
    </row>
    <row r="4192" spans="1:4" x14ac:dyDescent="0.25">
      <c r="A4192" s="10">
        <v>42611</v>
      </c>
      <c r="B4192" s="11">
        <v>2170.18994140625</v>
      </c>
      <c r="C4192" s="11">
        <v>2183.47998046875</v>
      </c>
      <c r="D4192" s="11">
        <v>2180.3798828125</v>
      </c>
    </row>
    <row r="4193" spans="1:4" x14ac:dyDescent="0.25">
      <c r="A4193" s="10">
        <v>42612</v>
      </c>
      <c r="B4193" s="11">
        <v>2179.44995117187</v>
      </c>
      <c r="C4193" s="11">
        <v>2182.27001953125</v>
      </c>
      <c r="D4193" s="11">
        <v>2176.1201171875</v>
      </c>
    </row>
    <row r="4194" spans="1:4" x14ac:dyDescent="0.25">
      <c r="A4194" s="10">
        <v>42613</v>
      </c>
      <c r="B4194" s="11">
        <v>2173.56005859375</v>
      </c>
      <c r="C4194" s="11">
        <v>2173.7900390625</v>
      </c>
      <c r="D4194" s="11">
        <v>2170.94995117187</v>
      </c>
    </row>
    <row r="4195" spans="1:4" x14ac:dyDescent="0.25">
      <c r="A4195" s="10">
        <v>42614</v>
      </c>
      <c r="B4195" s="11">
        <v>2171.330078125</v>
      </c>
      <c r="C4195" s="11">
        <v>2173.56005859375</v>
      </c>
      <c r="D4195" s="11">
        <v>2170.86010742187</v>
      </c>
    </row>
    <row r="4196" spans="1:4" x14ac:dyDescent="0.25">
      <c r="A4196" s="10">
        <v>42615</v>
      </c>
      <c r="B4196" s="11">
        <v>2177.48999023437</v>
      </c>
      <c r="C4196" s="11">
        <v>2184.8701171875</v>
      </c>
      <c r="D4196" s="11">
        <v>2179.97998046875</v>
      </c>
    </row>
    <row r="4197" spans="1:4" x14ac:dyDescent="0.25">
      <c r="A4197" s="10">
        <v>42619</v>
      </c>
      <c r="B4197" s="11">
        <v>2181.61010742187</v>
      </c>
      <c r="C4197" s="11">
        <v>2186.57006835937</v>
      </c>
      <c r="D4197" s="11">
        <v>2186.47998046875</v>
      </c>
    </row>
    <row r="4198" spans="1:4" x14ac:dyDescent="0.25">
      <c r="A4198" s="10">
        <v>42620</v>
      </c>
      <c r="B4198" s="11">
        <v>2185.169921875</v>
      </c>
      <c r="C4198" s="11">
        <v>2187.8701171875</v>
      </c>
      <c r="D4198" s="11">
        <v>2186.15991210937</v>
      </c>
    </row>
    <row r="4199" spans="1:4" x14ac:dyDescent="0.25">
      <c r="A4199" s="10">
        <v>42621</v>
      </c>
      <c r="B4199" s="11">
        <v>2182.76000976562</v>
      </c>
      <c r="C4199" s="11">
        <v>2184.93994140625</v>
      </c>
      <c r="D4199" s="11">
        <v>2181.30004882812</v>
      </c>
    </row>
    <row r="4200" spans="1:4" x14ac:dyDescent="0.25">
      <c r="A4200" s="10">
        <v>42622</v>
      </c>
      <c r="B4200" s="11">
        <v>2169.080078125</v>
      </c>
      <c r="C4200" s="11">
        <v>2169.080078125</v>
      </c>
      <c r="D4200" s="11">
        <v>2127.81005859375</v>
      </c>
    </row>
    <row r="4201" spans="1:4" x14ac:dyDescent="0.25">
      <c r="A4201" s="10">
        <v>42625</v>
      </c>
      <c r="B4201" s="11">
        <v>2120.86010742187</v>
      </c>
      <c r="C4201" s="11">
        <v>2163.30004882812</v>
      </c>
      <c r="D4201" s="11">
        <v>2159.0400390625</v>
      </c>
    </row>
    <row r="4202" spans="1:4" x14ac:dyDescent="0.25">
      <c r="A4202" s="10">
        <v>42626</v>
      </c>
      <c r="B4202" s="11">
        <v>2150.46997070312</v>
      </c>
      <c r="C4202" s="11">
        <v>2150.46997070312</v>
      </c>
      <c r="D4202" s="11">
        <v>2127.02001953125</v>
      </c>
    </row>
    <row r="4203" spans="1:4" x14ac:dyDescent="0.25">
      <c r="A4203" s="10">
        <v>42627</v>
      </c>
      <c r="B4203" s="11">
        <v>2127.86010742187</v>
      </c>
      <c r="C4203" s="11">
        <v>2141.330078125</v>
      </c>
      <c r="D4203" s="11">
        <v>2125.77001953125</v>
      </c>
    </row>
    <row r="4204" spans="1:4" x14ac:dyDescent="0.25">
      <c r="A4204" s="10">
        <v>42628</v>
      </c>
      <c r="B4204" s="11">
        <v>2125.36010742187</v>
      </c>
      <c r="C4204" s="11">
        <v>2151.31005859375</v>
      </c>
      <c r="D4204" s="11">
        <v>2147.26000976562</v>
      </c>
    </row>
    <row r="4205" spans="1:4" x14ac:dyDescent="0.25">
      <c r="A4205" s="10">
        <v>42629</v>
      </c>
      <c r="B4205" s="11">
        <v>2146.47998046875</v>
      </c>
      <c r="C4205" s="11">
        <v>2146.47998046875</v>
      </c>
      <c r="D4205" s="11">
        <v>2139.15991210937</v>
      </c>
    </row>
    <row r="4206" spans="1:4" x14ac:dyDescent="0.25">
      <c r="A4206" s="10">
        <v>42632</v>
      </c>
      <c r="B4206" s="11">
        <v>2143.98999023437</v>
      </c>
      <c r="C4206" s="11">
        <v>2153.61010742187</v>
      </c>
      <c r="D4206" s="11">
        <v>2139.1201171875</v>
      </c>
    </row>
    <row r="4207" spans="1:4" x14ac:dyDescent="0.25">
      <c r="A4207" s="10">
        <v>42633</v>
      </c>
      <c r="B4207" s="11">
        <v>2145.93994140625</v>
      </c>
      <c r="C4207" s="11">
        <v>2150.80004882812</v>
      </c>
      <c r="D4207" s="11">
        <v>2139.76000976562</v>
      </c>
    </row>
    <row r="4208" spans="1:4" x14ac:dyDescent="0.25">
      <c r="A4208" s="10">
        <v>42634</v>
      </c>
      <c r="B4208" s="11">
        <v>2144.580078125</v>
      </c>
      <c r="C4208" s="11">
        <v>2165.11010742187</v>
      </c>
      <c r="D4208" s="11">
        <v>2163.1201171875</v>
      </c>
    </row>
    <row r="4209" spans="1:4" x14ac:dyDescent="0.25">
      <c r="A4209" s="10">
        <v>42635</v>
      </c>
      <c r="B4209" s="11">
        <v>2170.93994140625</v>
      </c>
      <c r="C4209" s="11">
        <v>2179.98999023437</v>
      </c>
      <c r="D4209" s="11">
        <v>2177.17993164062</v>
      </c>
    </row>
    <row r="4210" spans="1:4" x14ac:dyDescent="0.25">
      <c r="A4210" s="10">
        <v>42636</v>
      </c>
      <c r="B4210" s="11">
        <v>2173.2900390625</v>
      </c>
      <c r="C4210" s="11">
        <v>2173.75</v>
      </c>
      <c r="D4210" s="11">
        <v>2164.68994140625</v>
      </c>
    </row>
    <row r="4211" spans="1:4" x14ac:dyDescent="0.25">
      <c r="A4211" s="10">
        <v>42639</v>
      </c>
      <c r="B4211" s="11">
        <v>2158.5400390625</v>
      </c>
      <c r="C4211" s="11">
        <v>2158.5400390625</v>
      </c>
      <c r="D4211" s="11">
        <v>2146.10009765625</v>
      </c>
    </row>
    <row r="4212" spans="1:4" x14ac:dyDescent="0.25">
      <c r="A4212" s="10">
        <v>42640</v>
      </c>
      <c r="B4212" s="11">
        <v>2146.0400390625</v>
      </c>
      <c r="C4212" s="11">
        <v>2161.1298828125</v>
      </c>
      <c r="D4212" s="11">
        <v>2159.92993164062</v>
      </c>
    </row>
    <row r="4213" spans="1:4" x14ac:dyDescent="0.25">
      <c r="A4213" s="10">
        <v>42641</v>
      </c>
      <c r="B4213" s="11">
        <v>2161.85009765625</v>
      </c>
      <c r="C4213" s="11">
        <v>2172.39990234375</v>
      </c>
      <c r="D4213" s="11">
        <v>2171.3701171875</v>
      </c>
    </row>
    <row r="4214" spans="1:4" x14ac:dyDescent="0.25">
      <c r="A4214" s="10">
        <v>42642</v>
      </c>
      <c r="B4214" s="11">
        <v>2168.89990234375</v>
      </c>
      <c r="C4214" s="11">
        <v>2172.669921875</v>
      </c>
      <c r="D4214" s="11">
        <v>2151.1298828125</v>
      </c>
    </row>
    <row r="4215" spans="1:4" x14ac:dyDescent="0.25">
      <c r="A4215" s="10">
        <v>42643</v>
      </c>
      <c r="B4215" s="11">
        <v>2156.51000976562</v>
      </c>
      <c r="C4215" s="11">
        <v>2175.30004882812</v>
      </c>
      <c r="D4215" s="11">
        <v>2168.27001953125</v>
      </c>
    </row>
    <row r="4216" spans="1:4" x14ac:dyDescent="0.25">
      <c r="A4216" s="10">
        <v>42646</v>
      </c>
      <c r="B4216" s="11">
        <v>2164.330078125</v>
      </c>
      <c r="C4216" s="11">
        <v>2164.40991210937</v>
      </c>
      <c r="D4216" s="11">
        <v>2161.19995117187</v>
      </c>
    </row>
    <row r="4217" spans="1:4" x14ac:dyDescent="0.25">
      <c r="A4217" s="10">
        <v>42647</v>
      </c>
      <c r="B4217" s="11">
        <v>2163.3701171875</v>
      </c>
      <c r="C4217" s="11">
        <v>2165.4599609375</v>
      </c>
      <c r="D4217" s="11">
        <v>2150.48999023437</v>
      </c>
    </row>
    <row r="4218" spans="1:4" x14ac:dyDescent="0.25">
      <c r="A4218" s="10">
        <v>42648</v>
      </c>
      <c r="B4218" s="11">
        <v>2155.14990234375</v>
      </c>
      <c r="C4218" s="11">
        <v>2163.94995117187</v>
      </c>
      <c r="D4218" s="11">
        <v>2159.72998046875</v>
      </c>
    </row>
    <row r="4219" spans="1:4" x14ac:dyDescent="0.25">
      <c r="A4219" s="10">
        <v>42649</v>
      </c>
      <c r="B4219" s="11">
        <v>2158.21997070312</v>
      </c>
      <c r="C4219" s="11">
        <v>2162.92993164062</v>
      </c>
      <c r="D4219" s="11">
        <v>2160.77001953125</v>
      </c>
    </row>
    <row r="4220" spans="1:4" x14ac:dyDescent="0.25">
      <c r="A4220" s="10">
        <v>42650</v>
      </c>
      <c r="B4220" s="11">
        <v>2164.18994140625</v>
      </c>
      <c r="C4220" s="11">
        <v>2165.86010742187</v>
      </c>
      <c r="D4220" s="11">
        <v>2153.73999023437</v>
      </c>
    </row>
    <row r="4221" spans="1:4" x14ac:dyDescent="0.25">
      <c r="A4221" s="10">
        <v>42653</v>
      </c>
      <c r="B4221" s="11">
        <v>2160.38989257812</v>
      </c>
      <c r="C4221" s="11">
        <v>2169.60009765625</v>
      </c>
      <c r="D4221" s="11">
        <v>2163.65991210937</v>
      </c>
    </row>
    <row r="4222" spans="1:4" x14ac:dyDescent="0.25">
      <c r="A4222" s="10">
        <v>42654</v>
      </c>
      <c r="B4222" s="11">
        <v>2161.35009765625</v>
      </c>
      <c r="C4222" s="11">
        <v>2161.56005859375</v>
      </c>
      <c r="D4222" s="11">
        <v>2136.72998046875</v>
      </c>
    </row>
    <row r="4223" spans="1:4" x14ac:dyDescent="0.25">
      <c r="A4223" s="10">
        <v>42655</v>
      </c>
      <c r="B4223" s="11">
        <v>2137.669921875</v>
      </c>
      <c r="C4223" s="11">
        <v>2145.36010742187</v>
      </c>
      <c r="D4223" s="11">
        <v>2139.17993164062</v>
      </c>
    </row>
    <row r="4224" spans="1:4" x14ac:dyDescent="0.25">
      <c r="A4224" s="10">
        <v>42656</v>
      </c>
      <c r="B4224" s="11">
        <v>2130.26000976562</v>
      </c>
      <c r="C4224" s="11">
        <v>2138.18994140625</v>
      </c>
      <c r="D4224" s="11">
        <v>2132.55004882812</v>
      </c>
    </row>
    <row r="4225" spans="1:4" x14ac:dyDescent="0.25">
      <c r="A4225" s="10">
        <v>42657</v>
      </c>
      <c r="B4225" s="11">
        <v>2139.67993164062</v>
      </c>
      <c r="C4225" s="11">
        <v>2149.18994140625</v>
      </c>
      <c r="D4225" s="11">
        <v>2132.97998046875</v>
      </c>
    </row>
    <row r="4226" spans="1:4" x14ac:dyDescent="0.25">
      <c r="A4226" s="10">
        <v>42660</v>
      </c>
      <c r="B4226" s="11">
        <v>2132.94995117187</v>
      </c>
      <c r="C4226" s="11">
        <v>2135.61010742187</v>
      </c>
      <c r="D4226" s="11">
        <v>2126.5</v>
      </c>
    </row>
    <row r="4227" spans="1:4" x14ac:dyDescent="0.25">
      <c r="A4227" s="10">
        <v>42661</v>
      </c>
      <c r="B4227" s="11">
        <v>2138.31005859375</v>
      </c>
      <c r="C4227" s="11">
        <v>2144.3798828125</v>
      </c>
      <c r="D4227" s="11">
        <v>2139.60009765625</v>
      </c>
    </row>
    <row r="4228" spans="1:4" x14ac:dyDescent="0.25">
      <c r="A4228" s="10">
        <v>42662</v>
      </c>
      <c r="B4228" s="11">
        <v>2140.81005859375</v>
      </c>
      <c r="C4228" s="11">
        <v>2148.43994140625</v>
      </c>
      <c r="D4228" s="11">
        <v>2144.2900390625</v>
      </c>
    </row>
    <row r="4229" spans="1:4" x14ac:dyDescent="0.25">
      <c r="A4229" s="10">
        <v>42663</v>
      </c>
      <c r="B4229" s="11">
        <v>2142.51000976562</v>
      </c>
      <c r="C4229" s="11">
        <v>2147.17993164062</v>
      </c>
      <c r="D4229" s="11">
        <v>2141.34008789062</v>
      </c>
    </row>
    <row r="4230" spans="1:4" x14ac:dyDescent="0.25">
      <c r="A4230" s="10">
        <v>42664</v>
      </c>
      <c r="B4230" s="11">
        <v>2139.42993164062</v>
      </c>
      <c r="C4230" s="11">
        <v>2142.6298828125</v>
      </c>
      <c r="D4230" s="11">
        <v>2141.15991210937</v>
      </c>
    </row>
    <row r="4231" spans="1:4" x14ac:dyDescent="0.25">
      <c r="A4231" s="10">
        <v>42667</v>
      </c>
      <c r="B4231" s="11">
        <v>2148.5</v>
      </c>
      <c r="C4231" s="11">
        <v>2154.7900390625</v>
      </c>
      <c r="D4231" s="11">
        <v>2151.330078125</v>
      </c>
    </row>
    <row r="4232" spans="1:4" x14ac:dyDescent="0.25">
      <c r="A4232" s="10">
        <v>42668</v>
      </c>
      <c r="B4232" s="11">
        <v>2149.71997070312</v>
      </c>
      <c r="C4232" s="11">
        <v>2151.43994140625</v>
      </c>
      <c r="D4232" s="11">
        <v>2143.15991210937</v>
      </c>
    </row>
    <row r="4233" spans="1:4" x14ac:dyDescent="0.25">
      <c r="A4233" s="10">
        <v>42669</v>
      </c>
      <c r="B4233" s="11">
        <v>2136.96997070312</v>
      </c>
      <c r="C4233" s="11">
        <v>2145.72998046875</v>
      </c>
      <c r="D4233" s="11">
        <v>2139.42993164062</v>
      </c>
    </row>
    <row r="4234" spans="1:4" x14ac:dyDescent="0.25">
      <c r="A4234" s="10">
        <v>42670</v>
      </c>
      <c r="B4234" s="11">
        <v>2144.06005859375</v>
      </c>
      <c r="C4234" s="11">
        <v>2147.1298828125</v>
      </c>
      <c r="D4234" s="11">
        <v>2133.0400390625</v>
      </c>
    </row>
    <row r="4235" spans="1:4" x14ac:dyDescent="0.25">
      <c r="A4235" s="10">
        <v>42671</v>
      </c>
      <c r="B4235" s="11">
        <v>2132.22998046875</v>
      </c>
      <c r="C4235" s="11">
        <v>2140.71997070312</v>
      </c>
      <c r="D4235" s="11">
        <v>2126.40991210937</v>
      </c>
    </row>
    <row r="4236" spans="1:4" x14ac:dyDescent="0.25">
      <c r="A4236" s="10">
        <v>42674</v>
      </c>
      <c r="B4236" s="11">
        <v>2129.78002929687</v>
      </c>
      <c r="C4236" s="11">
        <v>2133.25</v>
      </c>
      <c r="D4236" s="11">
        <v>2126.14990234375</v>
      </c>
    </row>
    <row r="4237" spans="1:4" x14ac:dyDescent="0.25">
      <c r="A4237" s="10">
        <v>42675</v>
      </c>
      <c r="B4237" s="11">
        <v>2128.67993164062</v>
      </c>
      <c r="C4237" s="11">
        <v>2131.44995117187</v>
      </c>
      <c r="D4237" s="11">
        <v>2111.71997070312</v>
      </c>
    </row>
    <row r="4238" spans="1:4" x14ac:dyDescent="0.25">
      <c r="A4238" s="10">
        <v>42676</v>
      </c>
      <c r="B4238" s="11">
        <v>2109.42993164062</v>
      </c>
      <c r="C4238" s="11">
        <v>2111.76000976562</v>
      </c>
      <c r="D4238" s="11">
        <v>2097.93994140625</v>
      </c>
    </row>
    <row r="4239" spans="1:4" x14ac:dyDescent="0.25">
      <c r="A4239" s="10">
        <v>42677</v>
      </c>
      <c r="B4239" s="11">
        <v>2098.80004882812</v>
      </c>
      <c r="C4239" s="11">
        <v>2102.56005859375</v>
      </c>
      <c r="D4239" s="11">
        <v>2088.65991210937</v>
      </c>
    </row>
    <row r="4240" spans="1:4" x14ac:dyDescent="0.25">
      <c r="A4240" s="10">
        <v>42678</v>
      </c>
      <c r="B4240" s="11">
        <v>2083.7900390625</v>
      </c>
      <c r="C4240" s="11">
        <v>2099.07006835937</v>
      </c>
      <c r="D4240" s="11">
        <v>2085.17993164062</v>
      </c>
    </row>
    <row r="4241" spans="1:4" x14ac:dyDescent="0.25">
      <c r="A4241" s="10">
        <v>42681</v>
      </c>
      <c r="B4241" s="11">
        <v>2100.59008789062</v>
      </c>
      <c r="C4241" s="11">
        <v>2132</v>
      </c>
      <c r="D4241" s="11">
        <v>2131.52001953125</v>
      </c>
    </row>
    <row r="4242" spans="1:4" x14ac:dyDescent="0.25">
      <c r="A4242" s="10">
        <v>42682</v>
      </c>
      <c r="B4242" s="11">
        <v>2129.919921875</v>
      </c>
      <c r="C4242" s="11">
        <v>2146.8701171875</v>
      </c>
      <c r="D4242" s="11">
        <v>2139.56005859375</v>
      </c>
    </row>
    <row r="4243" spans="1:4" x14ac:dyDescent="0.25">
      <c r="A4243" s="10">
        <v>42683</v>
      </c>
      <c r="B4243" s="11">
        <v>2131.56005859375</v>
      </c>
      <c r="C4243" s="11">
        <v>2170.10009765625</v>
      </c>
      <c r="D4243" s="11">
        <v>2163.26000976562</v>
      </c>
    </row>
    <row r="4244" spans="1:4" x14ac:dyDescent="0.25">
      <c r="A4244" s="10">
        <v>42684</v>
      </c>
      <c r="B4244" s="11">
        <v>2167.48999023437</v>
      </c>
      <c r="C4244" s="11">
        <v>2182.30004882812</v>
      </c>
      <c r="D4244" s="11">
        <v>2167.47998046875</v>
      </c>
    </row>
    <row r="4245" spans="1:4" x14ac:dyDescent="0.25">
      <c r="A4245" s="10">
        <v>42685</v>
      </c>
      <c r="B4245" s="11">
        <v>2162.7099609375</v>
      </c>
      <c r="C4245" s="11">
        <v>2165.919921875</v>
      </c>
      <c r="D4245" s="11">
        <v>2164.44995117187</v>
      </c>
    </row>
    <row r="4246" spans="1:4" x14ac:dyDescent="0.25">
      <c r="A4246" s="10">
        <v>42688</v>
      </c>
      <c r="B4246" s="11">
        <v>2165.63989257812</v>
      </c>
      <c r="C4246" s="11">
        <v>2171.36010742187</v>
      </c>
      <c r="D4246" s="11">
        <v>2164.19995117187</v>
      </c>
    </row>
    <row r="4247" spans="1:4" x14ac:dyDescent="0.25">
      <c r="A4247" s="10">
        <v>42689</v>
      </c>
      <c r="B4247" s="11">
        <v>2168.2900390625</v>
      </c>
      <c r="C4247" s="11">
        <v>2180.84008789062</v>
      </c>
      <c r="D4247" s="11">
        <v>2180.38989257812</v>
      </c>
    </row>
    <row r="4248" spans="1:4" x14ac:dyDescent="0.25">
      <c r="A4248" s="10">
        <v>42690</v>
      </c>
      <c r="B4248" s="11">
        <v>2177.53002929687</v>
      </c>
      <c r="C4248" s="11">
        <v>2179.21997070312</v>
      </c>
      <c r="D4248" s="11">
        <v>2176.93994140625</v>
      </c>
    </row>
    <row r="4249" spans="1:4" x14ac:dyDescent="0.25">
      <c r="A4249" s="10">
        <v>42691</v>
      </c>
      <c r="B4249" s="11">
        <v>2178.61010742187</v>
      </c>
      <c r="C4249" s="11">
        <v>2188.06005859375</v>
      </c>
      <c r="D4249" s="11">
        <v>2187.1201171875</v>
      </c>
    </row>
    <row r="4250" spans="1:4" x14ac:dyDescent="0.25">
      <c r="A4250" s="10">
        <v>42692</v>
      </c>
      <c r="B4250" s="11">
        <v>2186.85009765625</v>
      </c>
      <c r="C4250" s="11">
        <v>2189.88989257812</v>
      </c>
      <c r="D4250" s="11">
        <v>2181.89990234375</v>
      </c>
    </row>
    <row r="4251" spans="1:4" x14ac:dyDescent="0.25">
      <c r="A4251" s="10">
        <v>42695</v>
      </c>
      <c r="B4251" s="11">
        <v>2186.42993164062</v>
      </c>
      <c r="C4251" s="11">
        <v>2198.69995117187</v>
      </c>
      <c r="D4251" s="11">
        <v>2198.17993164062</v>
      </c>
    </row>
    <row r="4252" spans="1:4" x14ac:dyDescent="0.25">
      <c r="A4252" s="10">
        <v>42696</v>
      </c>
      <c r="B4252" s="11">
        <v>2201.56005859375</v>
      </c>
      <c r="C4252" s="11">
        <v>2204.80004882812</v>
      </c>
      <c r="D4252" s="11">
        <v>2202.93994140625</v>
      </c>
    </row>
    <row r="4253" spans="1:4" x14ac:dyDescent="0.25">
      <c r="A4253" s="10">
        <v>42697</v>
      </c>
      <c r="B4253" s="11">
        <v>2198.55004882812</v>
      </c>
      <c r="C4253" s="11">
        <v>2204.71997070312</v>
      </c>
      <c r="D4253" s="11">
        <v>2204.71997070312</v>
      </c>
    </row>
    <row r="4254" spans="1:4" x14ac:dyDescent="0.25">
      <c r="A4254" s="10">
        <v>42699</v>
      </c>
      <c r="B4254" s="11">
        <v>2206.27001953125</v>
      </c>
      <c r="C4254" s="11">
        <v>2213.35009765625</v>
      </c>
      <c r="D4254" s="11">
        <v>2213.35009765625</v>
      </c>
    </row>
    <row r="4255" spans="1:4" x14ac:dyDescent="0.25">
      <c r="A4255" s="10">
        <v>42702</v>
      </c>
      <c r="B4255" s="11">
        <v>2210.2099609375</v>
      </c>
      <c r="C4255" s="11">
        <v>2211.13989257812</v>
      </c>
      <c r="D4255" s="11">
        <v>2201.71997070312</v>
      </c>
    </row>
    <row r="4256" spans="1:4" x14ac:dyDescent="0.25">
      <c r="A4256" s="10">
        <v>42703</v>
      </c>
      <c r="B4256" s="11">
        <v>2200.76000976562</v>
      </c>
      <c r="C4256" s="11">
        <v>2210.4599609375</v>
      </c>
      <c r="D4256" s="11">
        <v>2204.65991210937</v>
      </c>
    </row>
    <row r="4257" spans="1:4" x14ac:dyDescent="0.25">
      <c r="A4257" s="10">
        <v>42704</v>
      </c>
      <c r="B4257" s="11">
        <v>2204.96997070312</v>
      </c>
      <c r="C4257" s="11">
        <v>2214.10009765625</v>
      </c>
      <c r="D4257" s="11">
        <v>2198.81005859375</v>
      </c>
    </row>
    <row r="4258" spans="1:4" x14ac:dyDescent="0.25">
      <c r="A4258" s="10">
        <v>42705</v>
      </c>
      <c r="B4258" s="11">
        <v>2200.169921875</v>
      </c>
      <c r="C4258" s="11">
        <v>2202.60009765625</v>
      </c>
      <c r="D4258" s="11">
        <v>2191.080078125</v>
      </c>
    </row>
    <row r="4259" spans="1:4" x14ac:dyDescent="0.25">
      <c r="A4259" s="10">
        <v>42706</v>
      </c>
      <c r="B4259" s="11">
        <v>2191.1201171875</v>
      </c>
      <c r="C4259" s="11">
        <v>2197.94995117187</v>
      </c>
      <c r="D4259" s="11">
        <v>2191.94995117187</v>
      </c>
    </row>
    <row r="4260" spans="1:4" x14ac:dyDescent="0.25">
      <c r="A4260" s="10">
        <v>42709</v>
      </c>
      <c r="B4260" s="11">
        <v>2200.64990234375</v>
      </c>
      <c r="C4260" s="11">
        <v>2209.419921875</v>
      </c>
      <c r="D4260" s="11">
        <v>2204.7099609375</v>
      </c>
    </row>
    <row r="4261" spans="1:4" x14ac:dyDescent="0.25">
      <c r="A4261" s="10">
        <v>42710</v>
      </c>
      <c r="B4261" s="11">
        <v>2207.26000976562</v>
      </c>
      <c r="C4261" s="11">
        <v>2212.78002929687</v>
      </c>
      <c r="D4261" s="11">
        <v>2212.22998046875</v>
      </c>
    </row>
    <row r="4262" spans="1:4" x14ac:dyDescent="0.25">
      <c r="A4262" s="10">
        <v>42711</v>
      </c>
      <c r="B4262" s="11">
        <v>2210.71997070312</v>
      </c>
      <c r="C4262" s="11">
        <v>2241.6298828125</v>
      </c>
      <c r="D4262" s="11">
        <v>2241.35009765625</v>
      </c>
    </row>
    <row r="4263" spans="1:4" x14ac:dyDescent="0.25">
      <c r="A4263" s="10">
        <v>42712</v>
      </c>
      <c r="B4263" s="11">
        <v>2241.1298828125</v>
      </c>
      <c r="C4263" s="11">
        <v>2251.68994140625</v>
      </c>
      <c r="D4263" s="11">
        <v>2246.18994140625</v>
      </c>
    </row>
    <row r="4264" spans="1:4" x14ac:dyDescent="0.25">
      <c r="A4264" s="10">
        <v>42713</v>
      </c>
      <c r="B4264" s="11">
        <v>2249.72998046875</v>
      </c>
      <c r="C4264" s="11">
        <v>2259.80004882812</v>
      </c>
      <c r="D4264" s="11">
        <v>2259.53002929687</v>
      </c>
    </row>
    <row r="4265" spans="1:4" x14ac:dyDescent="0.25">
      <c r="A4265" s="10">
        <v>42716</v>
      </c>
      <c r="B4265" s="11">
        <v>2258.830078125</v>
      </c>
      <c r="C4265" s="11">
        <v>2264.03002929687</v>
      </c>
      <c r="D4265" s="11">
        <v>2256.9599609375</v>
      </c>
    </row>
    <row r="4266" spans="1:4" x14ac:dyDescent="0.25">
      <c r="A4266" s="10">
        <v>42717</v>
      </c>
      <c r="B4266" s="11">
        <v>2263.32006835937</v>
      </c>
      <c r="C4266" s="11">
        <v>2277.53002929687</v>
      </c>
      <c r="D4266" s="11">
        <v>2271.71997070312</v>
      </c>
    </row>
    <row r="4267" spans="1:4" x14ac:dyDescent="0.25">
      <c r="A4267" s="10">
        <v>42718</v>
      </c>
      <c r="B4267" s="11">
        <v>2268.35009765625</v>
      </c>
      <c r="C4267" s="11">
        <v>2276.19995117187</v>
      </c>
      <c r="D4267" s="11">
        <v>2253.28002929687</v>
      </c>
    </row>
    <row r="4268" spans="1:4" x14ac:dyDescent="0.25">
      <c r="A4268" s="10">
        <v>42719</v>
      </c>
      <c r="B4268" s="11">
        <v>2253.77001953125</v>
      </c>
      <c r="C4268" s="11">
        <v>2272.1201171875</v>
      </c>
      <c r="D4268" s="11">
        <v>2262.03002929687</v>
      </c>
    </row>
    <row r="4269" spans="1:4" x14ac:dyDescent="0.25">
      <c r="A4269" s="10">
        <v>42720</v>
      </c>
      <c r="B4269" s="11">
        <v>2266.81005859375</v>
      </c>
      <c r="C4269" s="11">
        <v>2268.05004882812</v>
      </c>
      <c r="D4269" s="11">
        <v>2258.07006835937</v>
      </c>
    </row>
    <row r="4270" spans="1:4" x14ac:dyDescent="0.25">
      <c r="A4270" s="10">
        <v>42723</v>
      </c>
      <c r="B4270" s="11">
        <v>2259.23999023437</v>
      </c>
      <c r="C4270" s="11">
        <v>2267.46997070312</v>
      </c>
      <c r="D4270" s="11">
        <v>2262.53002929687</v>
      </c>
    </row>
    <row r="4271" spans="1:4" x14ac:dyDescent="0.25">
      <c r="A4271" s="10">
        <v>42724</v>
      </c>
      <c r="B4271" s="11">
        <v>2266.5</v>
      </c>
      <c r="C4271" s="11">
        <v>2272.56005859375</v>
      </c>
      <c r="D4271" s="11">
        <v>2270.76000976562</v>
      </c>
    </row>
    <row r="4272" spans="1:4" x14ac:dyDescent="0.25">
      <c r="A4272" s="10">
        <v>42725</v>
      </c>
      <c r="B4272" s="11">
        <v>2270.5400390625</v>
      </c>
      <c r="C4272" s="11">
        <v>2271.22998046875</v>
      </c>
      <c r="D4272" s="11">
        <v>2265.17993164062</v>
      </c>
    </row>
    <row r="4273" spans="1:4" x14ac:dyDescent="0.25">
      <c r="A4273" s="10">
        <v>42726</v>
      </c>
      <c r="B4273" s="11">
        <v>2262.92993164062</v>
      </c>
      <c r="C4273" s="11">
        <v>2263.17993164062</v>
      </c>
      <c r="D4273" s="11">
        <v>2260.9599609375</v>
      </c>
    </row>
    <row r="4274" spans="1:4" x14ac:dyDescent="0.25">
      <c r="A4274" s="10">
        <v>42727</v>
      </c>
      <c r="B4274" s="11">
        <v>2260.25</v>
      </c>
      <c r="C4274" s="11">
        <v>2263.7900390625</v>
      </c>
      <c r="D4274" s="11">
        <v>2263.7900390625</v>
      </c>
    </row>
    <row r="4275" spans="1:4" x14ac:dyDescent="0.25">
      <c r="A4275" s="10">
        <v>42731</v>
      </c>
      <c r="B4275" s="11">
        <v>2266.22998046875</v>
      </c>
      <c r="C4275" s="11">
        <v>2273.82006835937</v>
      </c>
      <c r="D4275" s="11">
        <v>2268.8798828125</v>
      </c>
    </row>
    <row r="4276" spans="1:4" x14ac:dyDescent="0.25">
      <c r="A4276" s="10">
        <v>42732</v>
      </c>
      <c r="B4276" s="11">
        <v>2270.22998046875</v>
      </c>
      <c r="C4276" s="11">
        <v>2271.31005859375</v>
      </c>
      <c r="D4276" s="11">
        <v>2249.919921875</v>
      </c>
    </row>
    <row r="4277" spans="1:4" x14ac:dyDescent="0.25">
      <c r="A4277" s="10">
        <v>42733</v>
      </c>
      <c r="B4277" s="11">
        <v>2249.5</v>
      </c>
      <c r="C4277" s="11">
        <v>2254.51000976562</v>
      </c>
      <c r="D4277" s="11">
        <v>2249.26000976562</v>
      </c>
    </row>
    <row r="4278" spans="1:4" x14ac:dyDescent="0.25">
      <c r="A4278" s="10">
        <v>42734</v>
      </c>
      <c r="B4278" s="11">
        <v>2251.61010742187</v>
      </c>
      <c r="C4278" s="11">
        <v>2253.580078125</v>
      </c>
      <c r="D4278" s="11">
        <v>2238.830078125</v>
      </c>
    </row>
    <row r="4279" spans="1:4" x14ac:dyDescent="0.25">
      <c r="A4279" s="10">
        <v>42738</v>
      </c>
      <c r="B4279" s="11">
        <v>2251.57006835937</v>
      </c>
      <c r="C4279" s="11">
        <v>2263.8798828125</v>
      </c>
      <c r="D4279" s="11">
        <v>2257.830078125</v>
      </c>
    </row>
    <row r="4280" spans="1:4" x14ac:dyDescent="0.25">
      <c r="A4280" s="10">
        <v>42739</v>
      </c>
      <c r="B4280" s="11">
        <v>2261.60009765625</v>
      </c>
      <c r="C4280" s="11">
        <v>2272.82006835937</v>
      </c>
      <c r="D4280" s="11">
        <v>2270.75</v>
      </c>
    </row>
    <row r="4281" spans="1:4" x14ac:dyDescent="0.25">
      <c r="A4281" s="10">
        <v>42740</v>
      </c>
      <c r="B4281" s="11">
        <v>2268.17993164062</v>
      </c>
      <c r="C4281" s="11">
        <v>2271.5</v>
      </c>
      <c r="D4281" s="11">
        <v>2269</v>
      </c>
    </row>
    <row r="4282" spans="1:4" x14ac:dyDescent="0.25">
      <c r="A4282" s="10">
        <v>42741</v>
      </c>
      <c r="B4282" s="11">
        <v>2271.13989257812</v>
      </c>
      <c r="C4282" s="11">
        <v>2282.10009765625</v>
      </c>
      <c r="D4282" s="11">
        <v>2276.97998046875</v>
      </c>
    </row>
    <row r="4283" spans="1:4" x14ac:dyDescent="0.25">
      <c r="A4283" s="10">
        <v>42744</v>
      </c>
      <c r="B4283" s="11">
        <v>2273.59008789062</v>
      </c>
      <c r="C4283" s="11">
        <v>2275.48999023437</v>
      </c>
      <c r="D4283" s="11">
        <v>2268.89990234375</v>
      </c>
    </row>
    <row r="4284" spans="1:4" x14ac:dyDescent="0.25">
      <c r="A4284" s="10">
        <v>42745</v>
      </c>
      <c r="B4284" s="11">
        <v>2269.71997070312</v>
      </c>
      <c r="C4284" s="11">
        <v>2279.27001953125</v>
      </c>
      <c r="D4284" s="11">
        <v>2268.89990234375</v>
      </c>
    </row>
    <row r="4285" spans="1:4" x14ac:dyDescent="0.25">
      <c r="A4285" s="10">
        <v>42746</v>
      </c>
      <c r="B4285" s="11">
        <v>2268.60009765625</v>
      </c>
      <c r="C4285" s="11">
        <v>2275.32006835937</v>
      </c>
      <c r="D4285" s="11">
        <v>2275.32006835937</v>
      </c>
    </row>
    <row r="4286" spans="1:4" x14ac:dyDescent="0.25">
      <c r="A4286" s="10">
        <v>42747</v>
      </c>
      <c r="B4286" s="11">
        <v>2271.13989257812</v>
      </c>
      <c r="C4286" s="11">
        <v>2271.78002929687</v>
      </c>
      <c r="D4286" s="11">
        <v>2270.43994140625</v>
      </c>
    </row>
    <row r="4287" spans="1:4" x14ac:dyDescent="0.25">
      <c r="A4287" s="10">
        <v>42748</v>
      </c>
      <c r="B4287" s="11">
        <v>2272.73999023437</v>
      </c>
      <c r="C4287" s="11">
        <v>2278.67993164062</v>
      </c>
      <c r="D4287" s="11">
        <v>2274.63989257812</v>
      </c>
    </row>
    <row r="4288" spans="1:4" x14ac:dyDescent="0.25">
      <c r="A4288" s="10">
        <v>42752</v>
      </c>
      <c r="B4288" s="11">
        <v>2269.13989257812</v>
      </c>
      <c r="C4288" s="11">
        <v>2272.080078125</v>
      </c>
      <c r="D4288" s="11">
        <v>2267.88989257812</v>
      </c>
    </row>
    <row r="4289" spans="1:4" x14ac:dyDescent="0.25">
      <c r="A4289" s="10">
        <v>42753</v>
      </c>
      <c r="B4289" s="11">
        <v>2269.13989257812</v>
      </c>
      <c r="C4289" s="11">
        <v>2272.01000976562</v>
      </c>
      <c r="D4289" s="11">
        <v>2271.88989257812</v>
      </c>
    </row>
    <row r="4290" spans="1:4" x14ac:dyDescent="0.25">
      <c r="A4290" s="10">
        <v>42754</v>
      </c>
      <c r="B4290" s="11">
        <v>2271.89990234375</v>
      </c>
      <c r="C4290" s="11">
        <v>2274.330078125</v>
      </c>
      <c r="D4290" s="11">
        <v>2263.68994140625</v>
      </c>
    </row>
    <row r="4291" spans="1:4" x14ac:dyDescent="0.25">
      <c r="A4291" s="10">
        <v>42755</v>
      </c>
      <c r="B4291" s="11">
        <v>2269.9599609375</v>
      </c>
      <c r="C4291" s="11">
        <v>2276.9599609375</v>
      </c>
      <c r="D4291" s="11">
        <v>2271.31005859375</v>
      </c>
    </row>
    <row r="4292" spans="1:4" x14ac:dyDescent="0.25">
      <c r="A4292" s="10">
        <v>42758</v>
      </c>
      <c r="B4292" s="11">
        <v>2267.78002929687</v>
      </c>
      <c r="C4292" s="11">
        <v>2271.78002929687</v>
      </c>
      <c r="D4292" s="11">
        <v>2265.19995117187</v>
      </c>
    </row>
    <row r="4293" spans="1:4" x14ac:dyDescent="0.25">
      <c r="A4293" s="10">
        <v>42759</v>
      </c>
      <c r="B4293" s="11">
        <v>2267.8798828125</v>
      </c>
      <c r="C4293" s="11">
        <v>2284.6298828125</v>
      </c>
      <c r="D4293" s="11">
        <v>2280.07006835937</v>
      </c>
    </row>
    <row r="4294" spans="1:4" x14ac:dyDescent="0.25">
      <c r="A4294" s="10">
        <v>42760</v>
      </c>
      <c r="B4294" s="11">
        <v>2288.8798828125</v>
      </c>
      <c r="C4294" s="11">
        <v>2299.55004882812</v>
      </c>
      <c r="D4294" s="11">
        <v>2298.3701171875</v>
      </c>
    </row>
    <row r="4295" spans="1:4" x14ac:dyDescent="0.25">
      <c r="A4295" s="10">
        <v>42761</v>
      </c>
      <c r="B4295" s="11">
        <v>2298.6298828125</v>
      </c>
      <c r="C4295" s="11">
        <v>2300.98999023437</v>
      </c>
      <c r="D4295" s="11">
        <v>2296.67993164062</v>
      </c>
    </row>
    <row r="4296" spans="1:4" x14ac:dyDescent="0.25">
      <c r="A4296" s="10">
        <v>42762</v>
      </c>
      <c r="B4296" s="11">
        <v>2299.02001953125</v>
      </c>
      <c r="C4296" s="11">
        <v>2299.02001953125</v>
      </c>
      <c r="D4296" s="11">
        <v>2294.68994140625</v>
      </c>
    </row>
    <row r="4297" spans="1:4" x14ac:dyDescent="0.25">
      <c r="A4297" s="10">
        <v>42765</v>
      </c>
      <c r="B4297" s="11">
        <v>2286.01000976562</v>
      </c>
      <c r="C4297" s="11">
        <v>2286.01000976562</v>
      </c>
      <c r="D4297" s="11">
        <v>2280.89990234375</v>
      </c>
    </row>
    <row r="4298" spans="1:4" x14ac:dyDescent="0.25">
      <c r="A4298" s="10">
        <v>42766</v>
      </c>
      <c r="B4298" s="11">
        <v>2274.02001953125</v>
      </c>
      <c r="C4298" s="11">
        <v>2279.09008789062</v>
      </c>
      <c r="D4298" s="11">
        <v>2278.8701171875</v>
      </c>
    </row>
    <row r="4299" spans="1:4" x14ac:dyDescent="0.25">
      <c r="A4299" s="10">
        <v>42767</v>
      </c>
      <c r="B4299" s="11">
        <v>2285.59008789062</v>
      </c>
      <c r="C4299" s="11">
        <v>2289.13989257812</v>
      </c>
      <c r="D4299" s="11">
        <v>2279.55004882812</v>
      </c>
    </row>
    <row r="4300" spans="1:4" x14ac:dyDescent="0.25">
      <c r="A4300" s="10">
        <v>42768</v>
      </c>
      <c r="B4300" s="11">
        <v>2276.68994140625</v>
      </c>
      <c r="C4300" s="11">
        <v>2283.96997070312</v>
      </c>
      <c r="D4300" s="11">
        <v>2280.85009765625</v>
      </c>
    </row>
    <row r="4301" spans="1:4" x14ac:dyDescent="0.25">
      <c r="A4301" s="10">
        <v>42769</v>
      </c>
      <c r="B4301" s="11">
        <v>2288.5400390625</v>
      </c>
      <c r="C4301" s="11">
        <v>2298.31005859375</v>
      </c>
      <c r="D4301" s="11">
        <v>2297.419921875</v>
      </c>
    </row>
    <row r="4302" spans="1:4" x14ac:dyDescent="0.25">
      <c r="A4302" s="10">
        <v>42772</v>
      </c>
      <c r="B4302" s="11">
        <v>2294.28002929687</v>
      </c>
      <c r="C4302" s="11">
        <v>2296.17993164062</v>
      </c>
      <c r="D4302" s="11">
        <v>2292.56005859375</v>
      </c>
    </row>
    <row r="4303" spans="1:4" x14ac:dyDescent="0.25">
      <c r="A4303" s="10">
        <v>42773</v>
      </c>
      <c r="B4303" s="11">
        <v>2295.8701171875</v>
      </c>
      <c r="C4303" s="11">
        <v>2299.39990234375</v>
      </c>
      <c r="D4303" s="11">
        <v>2293.080078125</v>
      </c>
    </row>
    <row r="4304" spans="1:4" x14ac:dyDescent="0.25">
      <c r="A4304" s="10">
        <v>42774</v>
      </c>
      <c r="B4304" s="11">
        <v>2289.55004882812</v>
      </c>
      <c r="C4304" s="11">
        <v>2295.90991210937</v>
      </c>
      <c r="D4304" s="11">
        <v>2294.669921875</v>
      </c>
    </row>
    <row r="4305" spans="1:4" x14ac:dyDescent="0.25">
      <c r="A4305" s="10">
        <v>42775</v>
      </c>
      <c r="B4305" s="11">
        <v>2296.69995117187</v>
      </c>
      <c r="C4305" s="11">
        <v>2311.080078125</v>
      </c>
      <c r="D4305" s="11">
        <v>2307.8701171875</v>
      </c>
    </row>
    <row r="4306" spans="1:4" x14ac:dyDescent="0.25">
      <c r="A4306" s="10">
        <v>42776</v>
      </c>
      <c r="B4306" s="11">
        <v>2312.27001953125</v>
      </c>
      <c r="C4306" s="11">
        <v>2319.22998046875</v>
      </c>
      <c r="D4306" s="11">
        <v>2316.10009765625</v>
      </c>
    </row>
    <row r="4307" spans="1:4" x14ac:dyDescent="0.25">
      <c r="A4307" s="10">
        <v>42779</v>
      </c>
      <c r="B4307" s="11">
        <v>2321.71997070312</v>
      </c>
      <c r="C4307" s="11">
        <v>2331.580078125</v>
      </c>
      <c r="D4307" s="11">
        <v>2328.25</v>
      </c>
    </row>
    <row r="4308" spans="1:4" x14ac:dyDescent="0.25">
      <c r="A4308" s="10">
        <v>42780</v>
      </c>
      <c r="B4308" s="11">
        <v>2326.1201171875</v>
      </c>
      <c r="C4308" s="11">
        <v>2337.580078125</v>
      </c>
      <c r="D4308" s="11">
        <v>2337.580078125</v>
      </c>
    </row>
    <row r="4309" spans="1:4" x14ac:dyDescent="0.25">
      <c r="A4309" s="10">
        <v>42781</v>
      </c>
      <c r="B4309" s="11">
        <v>2335.580078125</v>
      </c>
      <c r="C4309" s="11">
        <v>2351.30004882812</v>
      </c>
      <c r="D4309" s="11">
        <v>2349.25</v>
      </c>
    </row>
    <row r="4310" spans="1:4" x14ac:dyDescent="0.25">
      <c r="A4310" s="10">
        <v>42782</v>
      </c>
      <c r="B4310" s="11">
        <v>2349.63989257812</v>
      </c>
      <c r="C4310" s="11">
        <v>2351.31005859375</v>
      </c>
      <c r="D4310" s="11">
        <v>2347.21997070312</v>
      </c>
    </row>
    <row r="4311" spans="1:4" x14ac:dyDescent="0.25">
      <c r="A4311" s="10">
        <v>42783</v>
      </c>
      <c r="B4311" s="11">
        <v>2343.01000976562</v>
      </c>
      <c r="C4311" s="11">
        <v>2351.15991210937</v>
      </c>
      <c r="D4311" s="11">
        <v>2351.15991210937</v>
      </c>
    </row>
    <row r="4312" spans="1:4" x14ac:dyDescent="0.25">
      <c r="A4312" s="10">
        <v>42787</v>
      </c>
      <c r="B4312" s="11">
        <v>2354.90991210937</v>
      </c>
      <c r="C4312" s="11">
        <v>2366.7099609375</v>
      </c>
      <c r="D4312" s="11">
        <v>2365.3798828125</v>
      </c>
    </row>
    <row r="4313" spans="1:4" x14ac:dyDescent="0.25">
      <c r="A4313" s="10">
        <v>42788</v>
      </c>
      <c r="B4313" s="11">
        <v>2361.11010742187</v>
      </c>
      <c r="C4313" s="11">
        <v>2365.1298828125</v>
      </c>
      <c r="D4313" s="11">
        <v>2362.82006835937</v>
      </c>
    </row>
    <row r="4314" spans="1:4" x14ac:dyDescent="0.25">
      <c r="A4314" s="10">
        <v>42789</v>
      </c>
      <c r="B4314" s="11">
        <v>2367.5</v>
      </c>
      <c r="C4314" s="11">
        <v>2368.26000976562</v>
      </c>
      <c r="D4314" s="11">
        <v>2363.81005859375</v>
      </c>
    </row>
    <row r="4315" spans="1:4" x14ac:dyDescent="0.25">
      <c r="A4315" s="10">
        <v>42790</v>
      </c>
      <c r="B4315" s="11">
        <v>2355.72998046875</v>
      </c>
      <c r="C4315" s="11">
        <v>2367.34008789062</v>
      </c>
      <c r="D4315" s="11">
        <v>2367.34008789062</v>
      </c>
    </row>
    <row r="4316" spans="1:4" x14ac:dyDescent="0.25">
      <c r="A4316" s="10">
        <v>42793</v>
      </c>
      <c r="B4316" s="11">
        <v>2365.22998046875</v>
      </c>
      <c r="C4316" s="11">
        <v>2371.5400390625</v>
      </c>
      <c r="D4316" s="11">
        <v>2369.75</v>
      </c>
    </row>
    <row r="4317" spans="1:4" x14ac:dyDescent="0.25">
      <c r="A4317" s="10">
        <v>42794</v>
      </c>
      <c r="B4317" s="11">
        <v>2366.080078125</v>
      </c>
      <c r="C4317" s="11">
        <v>2367.7900390625</v>
      </c>
      <c r="D4317" s="11">
        <v>2363.63989257812</v>
      </c>
    </row>
    <row r="4318" spans="1:4" x14ac:dyDescent="0.25">
      <c r="A4318" s="10">
        <v>42795</v>
      </c>
      <c r="B4318" s="11">
        <v>2380.1298828125</v>
      </c>
      <c r="C4318" s="11">
        <v>2400.97998046875</v>
      </c>
      <c r="D4318" s="11">
        <v>2395.9599609375</v>
      </c>
    </row>
    <row r="4319" spans="1:4" x14ac:dyDescent="0.25">
      <c r="A4319" s="10">
        <v>42796</v>
      </c>
      <c r="B4319" s="11">
        <v>2394.75</v>
      </c>
      <c r="C4319" s="11">
        <v>2394.75</v>
      </c>
      <c r="D4319" s="11">
        <v>2381.919921875</v>
      </c>
    </row>
    <row r="4320" spans="1:4" x14ac:dyDescent="0.25">
      <c r="A4320" s="10">
        <v>42797</v>
      </c>
      <c r="B4320" s="11">
        <v>2380.919921875</v>
      </c>
      <c r="C4320" s="11">
        <v>2383.88989257812</v>
      </c>
      <c r="D4320" s="11">
        <v>2383.1201171875</v>
      </c>
    </row>
    <row r="4321" spans="1:4" x14ac:dyDescent="0.25">
      <c r="A4321" s="10">
        <v>42800</v>
      </c>
      <c r="B4321" s="11">
        <v>2375.22998046875</v>
      </c>
      <c r="C4321" s="11">
        <v>2378.80004882812</v>
      </c>
      <c r="D4321" s="11">
        <v>2375.31005859375</v>
      </c>
    </row>
    <row r="4322" spans="1:4" x14ac:dyDescent="0.25">
      <c r="A4322" s="10">
        <v>42801</v>
      </c>
      <c r="B4322" s="11">
        <v>2370.73999023437</v>
      </c>
      <c r="C4322" s="11">
        <v>2375.1201171875</v>
      </c>
      <c r="D4322" s="11">
        <v>2368.38989257812</v>
      </c>
    </row>
    <row r="4323" spans="1:4" x14ac:dyDescent="0.25">
      <c r="A4323" s="10">
        <v>42802</v>
      </c>
      <c r="B4323" s="11">
        <v>2369.81005859375</v>
      </c>
      <c r="C4323" s="11">
        <v>2373.09008789062</v>
      </c>
      <c r="D4323" s="11">
        <v>2362.97998046875</v>
      </c>
    </row>
    <row r="4324" spans="1:4" x14ac:dyDescent="0.25">
      <c r="A4324" s="10">
        <v>42803</v>
      </c>
      <c r="B4324" s="11">
        <v>2363.48999023437</v>
      </c>
      <c r="C4324" s="11">
        <v>2369.080078125</v>
      </c>
      <c r="D4324" s="11">
        <v>2364.8701171875</v>
      </c>
    </row>
    <row r="4325" spans="1:4" x14ac:dyDescent="0.25">
      <c r="A4325" s="10">
        <v>42804</v>
      </c>
      <c r="B4325" s="11">
        <v>2372.52001953125</v>
      </c>
      <c r="C4325" s="11">
        <v>2376.86010742187</v>
      </c>
      <c r="D4325" s="11">
        <v>2372.60009765625</v>
      </c>
    </row>
    <row r="4326" spans="1:4" x14ac:dyDescent="0.25">
      <c r="A4326" s="10">
        <v>42807</v>
      </c>
      <c r="B4326" s="11">
        <v>2371.56005859375</v>
      </c>
      <c r="C4326" s="11">
        <v>2374.419921875</v>
      </c>
      <c r="D4326" s="11">
        <v>2373.46997070312</v>
      </c>
    </row>
    <row r="4327" spans="1:4" x14ac:dyDescent="0.25">
      <c r="A4327" s="10">
        <v>42808</v>
      </c>
      <c r="B4327" s="11">
        <v>2368.55004882812</v>
      </c>
      <c r="C4327" s="11">
        <v>2368.55004882812</v>
      </c>
      <c r="D4327" s="11">
        <v>2365.44995117187</v>
      </c>
    </row>
    <row r="4328" spans="1:4" x14ac:dyDescent="0.25">
      <c r="A4328" s="10">
        <v>42809</v>
      </c>
      <c r="B4328" s="11">
        <v>2370.34008789062</v>
      </c>
      <c r="C4328" s="11">
        <v>2390.01000976562</v>
      </c>
      <c r="D4328" s="11">
        <v>2385.26000976562</v>
      </c>
    </row>
    <row r="4329" spans="1:4" x14ac:dyDescent="0.25">
      <c r="A4329" s="10">
        <v>42810</v>
      </c>
      <c r="B4329" s="11">
        <v>2387.7099609375</v>
      </c>
      <c r="C4329" s="11">
        <v>2388.10009765625</v>
      </c>
      <c r="D4329" s="11">
        <v>2381.3798828125</v>
      </c>
    </row>
    <row r="4330" spans="1:4" x14ac:dyDescent="0.25">
      <c r="A4330" s="10">
        <v>42811</v>
      </c>
      <c r="B4330" s="11">
        <v>2383.7099609375</v>
      </c>
      <c r="C4330" s="11">
        <v>2385.7099609375</v>
      </c>
      <c r="D4330" s="11">
        <v>2378.25</v>
      </c>
    </row>
    <row r="4331" spans="1:4" x14ac:dyDescent="0.25">
      <c r="A4331" s="10">
        <v>42814</v>
      </c>
      <c r="B4331" s="11">
        <v>2378.23999023437</v>
      </c>
      <c r="C4331" s="11">
        <v>2379.55004882812</v>
      </c>
      <c r="D4331" s="11">
        <v>2373.46997070312</v>
      </c>
    </row>
    <row r="4332" spans="1:4" x14ac:dyDescent="0.25">
      <c r="A4332" s="10">
        <v>42815</v>
      </c>
      <c r="B4332" s="11">
        <v>2379.32006835937</v>
      </c>
      <c r="C4332" s="11">
        <v>2381.92993164062</v>
      </c>
      <c r="D4332" s="11">
        <v>2344.02001953125</v>
      </c>
    </row>
    <row r="4333" spans="1:4" x14ac:dyDescent="0.25">
      <c r="A4333" s="10">
        <v>42816</v>
      </c>
      <c r="B4333" s="11">
        <v>2343</v>
      </c>
      <c r="C4333" s="11">
        <v>2351.81005859375</v>
      </c>
      <c r="D4333" s="11">
        <v>2348.44995117187</v>
      </c>
    </row>
    <row r="4334" spans="1:4" x14ac:dyDescent="0.25">
      <c r="A4334" s="10">
        <v>42817</v>
      </c>
      <c r="B4334" s="11">
        <v>2345.96997070312</v>
      </c>
      <c r="C4334" s="11">
        <v>2358.919921875</v>
      </c>
      <c r="D4334" s="11">
        <v>2345.9599609375</v>
      </c>
    </row>
    <row r="4335" spans="1:4" x14ac:dyDescent="0.25">
      <c r="A4335" s="10">
        <v>42818</v>
      </c>
      <c r="B4335" s="11">
        <v>2350.419921875</v>
      </c>
      <c r="C4335" s="11">
        <v>2356.21997070312</v>
      </c>
      <c r="D4335" s="11">
        <v>2343.97998046875</v>
      </c>
    </row>
    <row r="4336" spans="1:4" x14ac:dyDescent="0.25">
      <c r="A4336" s="10">
        <v>42821</v>
      </c>
      <c r="B4336" s="11">
        <v>2329.11010742187</v>
      </c>
      <c r="C4336" s="11">
        <v>2344.89990234375</v>
      </c>
      <c r="D4336" s="11">
        <v>2341.59008789062</v>
      </c>
    </row>
    <row r="4337" spans="1:4" x14ac:dyDescent="0.25">
      <c r="A4337" s="10">
        <v>42822</v>
      </c>
      <c r="B4337" s="11">
        <v>2339.7900390625</v>
      </c>
      <c r="C4337" s="11">
        <v>2363.78002929687</v>
      </c>
      <c r="D4337" s="11">
        <v>2358.57006835937</v>
      </c>
    </row>
    <row r="4338" spans="1:4" x14ac:dyDescent="0.25">
      <c r="A4338" s="10">
        <v>42823</v>
      </c>
      <c r="B4338" s="11">
        <v>2356.5400390625</v>
      </c>
      <c r="C4338" s="11">
        <v>2363.36010742187</v>
      </c>
      <c r="D4338" s="11">
        <v>2361.1298828125</v>
      </c>
    </row>
    <row r="4339" spans="1:4" x14ac:dyDescent="0.25">
      <c r="A4339" s="10">
        <v>42824</v>
      </c>
      <c r="B4339" s="11">
        <v>2361.31005859375</v>
      </c>
      <c r="C4339" s="11">
        <v>2370.419921875</v>
      </c>
      <c r="D4339" s="11">
        <v>2368.06005859375</v>
      </c>
    </row>
    <row r="4340" spans="1:4" x14ac:dyDescent="0.25">
      <c r="A4340" s="10">
        <v>42825</v>
      </c>
      <c r="B4340" s="11">
        <v>2364.82006835937</v>
      </c>
      <c r="C4340" s="11">
        <v>2370.35009765625</v>
      </c>
      <c r="D4340" s="11">
        <v>2362.71997070312</v>
      </c>
    </row>
    <row r="4341" spans="1:4" x14ac:dyDescent="0.25">
      <c r="A4341" s="10">
        <v>42828</v>
      </c>
      <c r="B4341" s="11">
        <v>2362.34008789062</v>
      </c>
      <c r="C4341" s="11">
        <v>2365.8701171875</v>
      </c>
      <c r="D4341" s="11">
        <v>2358.84008789062</v>
      </c>
    </row>
    <row r="4342" spans="1:4" x14ac:dyDescent="0.25">
      <c r="A4342" s="10">
        <v>42829</v>
      </c>
      <c r="B4342" s="11">
        <v>2354.76000976562</v>
      </c>
      <c r="C4342" s="11">
        <v>2360.53002929687</v>
      </c>
      <c r="D4342" s="11">
        <v>2360.15991210937</v>
      </c>
    </row>
    <row r="4343" spans="1:4" x14ac:dyDescent="0.25">
      <c r="A4343" s="10">
        <v>42830</v>
      </c>
      <c r="B4343" s="11">
        <v>2366.59008789062</v>
      </c>
      <c r="C4343" s="11">
        <v>2378.36010742187</v>
      </c>
      <c r="D4343" s="11">
        <v>2352.94995117187</v>
      </c>
    </row>
    <row r="4344" spans="1:4" x14ac:dyDescent="0.25">
      <c r="A4344" s="10">
        <v>42831</v>
      </c>
      <c r="B4344" s="11">
        <v>2353.7900390625</v>
      </c>
      <c r="C4344" s="11">
        <v>2364.15991210937</v>
      </c>
      <c r="D4344" s="11">
        <v>2357.48999023437</v>
      </c>
    </row>
    <row r="4345" spans="1:4" x14ac:dyDescent="0.25">
      <c r="A4345" s="10">
        <v>42832</v>
      </c>
      <c r="B4345" s="11">
        <v>2356.59008789062</v>
      </c>
      <c r="C4345" s="11">
        <v>2363.76000976562</v>
      </c>
      <c r="D4345" s="11">
        <v>2355.5400390625</v>
      </c>
    </row>
    <row r="4346" spans="1:4" x14ac:dyDescent="0.25">
      <c r="A4346" s="10">
        <v>42835</v>
      </c>
      <c r="B4346" s="11">
        <v>2357.15991210937</v>
      </c>
      <c r="C4346" s="11">
        <v>2366.3701171875</v>
      </c>
      <c r="D4346" s="11">
        <v>2357.15991210937</v>
      </c>
    </row>
    <row r="4347" spans="1:4" x14ac:dyDescent="0.25">
      <c r="A4347" s="10">
        <v>42836</v>
      </c>
      <c r="B4347" s="11">
        <v>2353.919921875</v>
      </c>
      <c r="C4347" s="11">
        <v>2355.21997070312</v>
      </c>
      <c r="D4347" s="11">
        <v>2353.78002929687</v>
      </c>
    </row>
    <row r="4348" spans="1:4" x14ac:dyDescent="0.25">
      <c r="A4348" s="10">
        <v>42837</v>
      </c>
      <c r="B4348" s="11">
        <v>2352.14990234375</v>
      </c>
      <c r="C4348" s="11">
        <v>2352.71997070312</v>
      </c>
      <c r="D4348" s="11">
        <v>2344.92993164062</v>
      </c>
    </row>
    <row r="4349" spans="1:4" x14ac:dyDescent="0.25">
      <c r="A4349" s="10">
        <v>42838</v>
      </c>
      <c r="B4349" s="11">
        <v>2341.97998046875</v>
      </c>
      <c r="C4349" s="11">
        <v>2348.26000976562</v>
      </c>
      <c r="D4349" s="11">
        <v>2328.94995117187</v>
      </c>
    </row>
    <row r="4350" spans="1:4" x14ac:dyDescent="0.25">
      <c r="A4350" s="10">
        <v>42842</v>
      </c>
      <c r="B4350" s="11">
        <v>2332.6201171875</v>
      </c>
      <c r="C4350" s="11">
        <v>2349.13989257812</v>
      </c>
      <c r="D4350" s="11">
        <v>2349.01000976562</v>
      </c>
    </row>
    <row r="4351" spans="1:4" x14ac:dyDescent="0.25">
      <c r="A4351" s="10">
        <v>42843</v>
      </c>
      <c r="B4351" s="11">
        <v>2342.53002929687</v>
      </c>
      <c r="C4351" s="11">
        <v>2348.35009765625</v>
      </c>
      <c r="D4351" s="11">
        <v>2342.18994140625</v>
      </c>
    </row>
    <row r="4352" spans="1:4" x14ac:dyDescent="0.25">
      <c r="A4352" s="10">
        <v>42844</v>
      </c>
      <c r="B4352" s="11">
        <v>2346.7900390625</v>
      </c>
      <c r="C4352" s="11">
        <v>2352.6298828125</v>
      </c>
      <c r="D4352" s="11">
        <v>2338.169921875</v>
      </c>
    </row>
    <row r="4353" spans="1:4" x14ac:dyDescent="0.25">
      <c r="A4353" s="10">
        <v>42845</v>
      </c>
      <c r="B4353" s="11">
        <v>2342.68994140625</v>
      </c>
      <c r="C4353" s="11">
        <v>2361.3701171875</v>
      </c>
      <c r="D4353" s="11">
        <v>2355.84008789062</v>
      </c>
    </row>
    <row r="4354" spans="1:4" x14ac:dyDescent="0.25">
      <c r="A4354" s="10">
        <v>42846</v>
      </c>
      <c r="B4354" s="11">
        <v>2354.73999023437</v>
      </c>
      <c r="C4354" s="11">
        <v>2356.17993164062</v>
      </c>
      <c r="D4354" s="11">
        <v>2348.68994140625</v>
      </c>
    </row>
    <row r="4355" spans="1:4" x14ac:dyDescent="0.25">
      <c r="A4355" s="10">
        <v>42849</v>
      </c>
      <c r="B4355" s="11">
        <v>2370.330078125</v>
      </c>
      <c r="C4355" s="11">
        <v>2376.97998046875</v>
      </c>
      <c r="D4355" s="11">
        <v>2374.14990234375</v>
      </c>
    </row>
    <row r="4356" spans="1:4" x14ac:dyDescent="0.25">
      <c r="A4356" s="10">
        <v>42850</v>
      </c>
      <c r="B4356" s="11">
        <v>2381.51000976562</v>
      </c>
      <c r="C4356" s="11">
        <v>2392.47998046875</v>
      </c>
      <c r="D4356" s="11">
        <v>2388.61010742187</v>
      </c>
    </row>
    <row r="4357" spans="1:4" x14ac:dyDescent="0.25">
      <c r="A4357" s="10">
        <v>42851</v>
      </c>
      <c r="B4357" s="11">
        <v>2388.97998046875</v>
      </c>
      <c r="C4357" s="11">
        <v>2398.15991210937</v>
      </c>
      <c r="D4357" s="11">
        <v>2387.44995117187</v>
      </c>
    </row>
    <row r="4358" spans="1:4" x14ac:dyDescent="0.25">
      <c r="A4358" s="10">
        <v>42852</v>
      </c>
      <c r="B4358" s="11">
        <v>2389.69995117187</v>
      </c>
      <c r="C4358" s="11">
        <v>2392.10009765625</v>
      </c>
      <c r="D4358" s="11">
        <v>2388.77001953125</v>
      </c>
    </row>
    <row r="4359" spans="1:4" x14ac:dyDescent="0.25">
      <c r="A4359" s="10">
        <v>42853</v>
      </c>
      <c r="B4359" s="11">
        <v>2393.67993164062</v>
      </c>
      <c r="C4359" s="11">
        <v>2393.67993164062</v>
      </c>
      <c r="D4359" s="11">
        <v>2384.19995117187</v>
      </c>
    </row>
    <row r="4360" spans="1:4" x14ac:dyDescent="0.25">
      <c r="A4360" s="10">
        <v>42856</v>
      </c>
      <c r="B4360" s="11">
        <v>2388.5</v>
      </c>
      <c r="C4360" s="11">
        <v>2394.48999023437</v>
      </c>
      <c r="D4360" s="11">
        <v>2388.330078125</v>
      </c>
    </row>
    <row r="4361" spans="1:4" x14ac:dyDescent="0.25">
      <c r="A4361" s="10">
        <v>42857</v>
      </c>
      <c r="B4361" s="11">
        <v>2391.05004882812</v>
      </c>
      <c r="C4361" s="11">
        <v>2392.92993164062</v>
      </c>
      <c r="D4361" s="11">
        <v>2391.169921875</v>
      </c>
    </row>
    <row r="4362" spans="1:4" x14ac:dyDescent="0.25">
      <c r="A4362" s="10">
        <v>42858</v>
      </c>
      <c r="B4362" s="11">
        <v>2386.5</v>
      </c>
      <c r="C4362" s="11">
        <v>2389.82006835937</v>
      </c>
      <c r="D4362" s="11">
        <v>2388.1298828125</v>
      </c>
    </row>
    <row r="4363" spans="1:4" x14ac:dyDescent="0.25">
      <c r="A4363" s="10">
        <v>42859</v>
      </c>
      <c r="B4363" s="11">
        <v>2389.7900390625</v>
      </c>
      <c r="C4363" s="11">
        <v>2391.42993164062</v>
      </c>
      <c r="D4363" s="11">
        <v>2389.52001953125</v>
      </c>
    </row>
    <row r="4364" spans="1:4" x14ac:dyDescent="0.25">
      <c r="A4364" s="10">
        <v>42860</v>
      </c>
      <c r="B4364" s="11">
        <v>2392.3701171875</v>
      </c>
      <c r="C4364" s="11">
        <v>2399.2900390625</v>
      </c>
      <c r="D4364" s="11">
        <v>2399.2900390625</v>
      </c>
    </row>
    <row r="4365" spans="1:4" x14ac:dyDescent="0.25">
      <c r="A4365" s="10">
        <v>42863</v>
      </c>
      <c r="B4365" s="11">
        <v>2399.93994140625</v>
      </c>
      <c r="C4365" s="11">
        <v>2401.36010742187</v>
      </c>
      <c r="D4365" s="11">
        <v>2399.3798828125</v>
      </c>
    </row>
    <row r="4366" spans="1:4" x14ac:dyDescent="0.25">
      <c r="A4366" s="10">
        <v>42864</v>
      </c>
      <c r="B4366" s="11">
        <v>2401.580078125</v>
      </c>
      <c r="C4366" s="11">
        <v>2403.8701171875</v>
      </c>
      <c r="D4366" s="11">
        <v>2396.919921875</v>
      </c>
    </row>
    <row r="4367" spans="1:4" x14ac:dyDescent="0.25">
      <c r="A4367" s="10">
        <v>42865</v>
      </c>
      <c r="B4367" s="11">
        <v>2396.7900390625</v>
      </c>
      <c r="C4367" s="11">
        <v>2399.73999023437</v>
      </c>
      <c r="D4367" s="11">
        <v>2399.6298828125</v>
      </c>
    </row>
    <row r="4368" spans="1:4" x14ac:dyDescent="0.25">
      <c r="A4368" s="10">
        <v>42866</v>
      </c>
      <c r="B4368" s="11">
        <v>2394.84008789062</v>
      </c>
      <c r="C4368" s="11">
        <v>2395.71997070312</v>
      </c>
      <c r="D4368" s="11">
        <v>2394.43994140625</v>
      </c>
    </row>
    <row r="4369" spans="1:4" x14ac:dyDescent="0.25">
      <c r="A4369" s="10">
        <v>42867</v>
      </c>
      <c r="B4369" s="11">
        <v>2392.43994140625</v>
      </c>
      <c r="C4369" s="11">
        <v>2392.43994140625</v>
      </c>
      <c r="D4369" s="11">
        <v>2390.89990234375</v>
      </c>
    </row>
    <row r="4370" spans="1:4" x14ac:dyDescent="0.25">
      <c r="A4370" s="10">
        <v>42870</v>
      </c>
      <c r="B4370" s="11">
        <v>2393.97998046875</v>
      </c>
      <c r="C4370" s="11">
        <v>2404.05004882812</v>
      </c>
      <c r="D4370" s="11">
        <v>2402.32006835937</v>
      </c>
    </row>
    <row r="4371" spans="1:4" x14ac:dyDescent="0.25">
      <c r="A4371" s="10">
        <v>42871</v>
      </c>
      <c r="B4371" s="11">
        <v>2404.55004882812</v>
      </c>
      <c r="C4371" s="11">
        <v>2405.77001953125</v>
      </c>
      <c r="D4371" s="11">
        <v>2400.669921875</v>
      </c>
    </row>
    <row r="4372" spans="1:4" x14ac:dyDescent="0.25">
      <c r="A4372" s="10">
        <v>42872</v>
      </c>
      <c r="B4372" s="11">
        <v>2382.94995117187</v>
      </c>
      <c r="C4372" s="11">
        <v>2384.8701171875</v>
      </c>
      <c r="D4372" s="11">
        <v>2357.03002929687</v>
      </c>
    </row>
    <row r="4373" spans="1:4" x14ac:dyDescent="0.25">
      <c r="A4373" s="10">
        <v>42873</v>
      </c>
      <c r="B4373" s="11">
        <v>2354.68994140625</v>
      </c>
      <c r="C4373" s="11">
        <v>2375.73999023437</v>
      </c>
      <c r="D4373" s="11">
        <v>2365.71997070312</v>
      </c>
    </row>
    <row r="4374" spans="1:4" x14ac:dyDescent="0.25">
      <c r="A4374" s="10">
        <v>42874</v>
      </c>
      <c r="B4374" s="11">
        <v>2371.3701171875</v>
      </c>
      <c r="C4374" s="11">
        <v>2389.06005859375</v>
      </c>
      <c r="D4374" s="11">
        <v>2381.72998046875</v>
      </c>
    </row>
    <row r="4375" spans="1:4" x14ac:dyDescent="0.25">
      <c r="A4375" s="10">
        <v>42877</v>
      </c>
      <c r="B4375" s="11">
        <v>2387.2099609375</v>
      </c>
      <c r="C4375" s="11">
        <v>2395.4599609375</v>
      </c>
      <c r="D4375" s="11">
        <v>2394.02001953125</v>
      </c>
    </row>
    <row r="4376" spans="1:4" x14ac:dyDescent="0.25">
      <c r="A4376" s="10">
        <v>42878</v>
      </c>
      <c r="B4376" s="11">
        <v>2397.0400390625</v>
      </c>
      <c r="C4376" s="11">
        <v>2400.85009765625</v>
      </c>
      <c r="D4376" s="11">
        <v>2398.419921875</v>
      </c>
    </row>
    <row r="4377" spans="1:4" x14ac:dyDescent="0.25">
      <c r="A4377" s="10">
        <v>42879</v>
      </c>
      <c r="B4377" s="11">
        <v>2401.40991210937</v>
      </c>
      <c r="C4377" s="11">
        <v>2405.580078125</v>
      </c>
      <c r="D4377" s="11">
        <v>2404.38989257812</v>
      </c>
    </row>
    <row r="4378" spans="1:4" x14ac:dyDescent="0.25">
      <c r="A4378" s="10">
        <v>42880</v>
      </c>
      <c r="B4378" s="11">
        <v>2409.5400390625</v>
      </c>
      <c r="C4378" s="11">
        <v>2418.7099609375</v>
      </c>
      <c r="D4378" s="11">
        <v>2415.07006835937</v>
      </c>
    </row>
    <row r="4379" spans="1:4" x14ac:dyDescent="0.25">
      <c r="A4379" s="10">
        <v>42881</v>
      </c>
      <c r="B4379" s="11">
        <v>2414.5</v>
      </c>
      <c r="C4379" s="11">
        <v>2416.67993164062</v>
      </c>
      <c r="D4379" s="11">
        <v>2415.82006835937</v>
      </c>
    </row>
    <row r="4380" spans="1:4" x14ac:dyDescent="0.25">
      <c r="A4380" s="10">
        <v>42885</v>
      </c>
      <c r="B4380" s="11">
        <v>2411.669921875</v>
      </c>
      <c r="C4380" s="11">
        <v>2415.26000976562</v>
      </c>
      <c r="D4380" s="11">
        <v>2412.90991210937</v>
      </c>
    </row>
    <row r="4381" spans="1:4" x14ac:dyDescent="0.25">
      <c r="A4381" s="10">
        <v>42886</v>
      </c>
      <c r="B4381" s="11">
        <v>2415.6298828125</v>
      </c>
      <c r="C4381" s="11">
        <v>2415.98999023437</v>
      </c>
      <c r="D4381" s="11">
        <v>2411.80004882812</v>
      </c>
    </row>
    <row r="4382" spans="1:4" x14ac:dyDescent="0.25">
      <c r="A4382" s="10">
        <v>42887</v>
      </c>
      <c r="B4382" s="11">
        <v>2415.64990234375</v>
      </c>
      <c r="C4382" s="11">
        <v>2430.06005859375</v>
      </c>
      <c r="D4382" s="11">
        <v>2430.06005859375</v>
      </c>
    </row>
    <row r="4383" spans="1:4" x14ac:dyDescent="0.25">
      <c r="A4383" s="10">
        <v>42888</v>
      </c>
      <c r="B4383" s="11">
        <v>2431.28002929687</v>
      </c>
      <c r="C4383" s="11">
        <v>2440.22998046875</v>
      </c>
      <c r="D4383" s="11">
        <v>2439.07006835937</v>
      </c>
    </row>
    <row r="4384" spans="1:4" x14ac:dyDescent="0.25">
      <c r="A4384" s="10">
        <v>42891</v>
      </c>
      <c r="B4384" s="11">
        <v>2437.830078125</v>
      </c>
      <c r="C4384" s="11">
        <v>2439.55004882812</v>
      </c>
      <c r="D4384" s="11">
        <v>2436.10009765625</v>
      </c>
    </row>
    <row r="4385" spans="1:4" x14ac:dyDescent="0.25">
      <c r="A4385" s="10">
        <v>42892</v>
      </c>
      <c r="B4385" s="11">
        <v>2431.919921875</v>
      </c>
      <c r="C4385" s="11">
        <v>2436.2099609375</v>
      </c>
      <c r="D4385" s="11">
        <v>2429.330078125</v>
      </c>
    </row>
    <row r="4386" spans="1:4" x14ac:dyDescent="0.25">
      <c r="A4386" s="10">
        <v>42893</v>
      </c>
      <c r="B4386" s="11">
        <v>2432.03002929687</v>
      </c>
      <c r="C4386" s="11">
        <v>2435.28002929687</v>
      </c>
      <c r="D4386" s="11">
        <v>2433.13989257812</v>
      </c>
    </row>
    <row r="4387" spans="1:4" x14ac:dyDescent="0.25">
      <c r="A4387" s="10">
        <v>42894</v>
      </c>
      <c r="B4387" s="11">
        <v>2434.27001953125</v>
      </c>
      <c r="C4387" s="11">
        <v>2439.27001953125</v>
      </c>
      <c r="D4387" s="11">
        <v>2433.7900390625</v>
      </c>
    </row>
    <row r="4388" spans="1:4" x14ac:dyDescent="0.25">
      <c r="A4388" s="10">
        <v>42895</v>
      </c>
      <c r="B4388" s="11">
        <v>2436.38989257812</v>
      </c>
      <c r="C4388" s="11">
        <v>2446.19995117187</v>
      </c>
      <c r="D4388" s="11">
        <v>2431.77001953125</v>
      </c>
    </row>
    <row r="4389" spans="1:4" x14ac:dyDescent="0.25">
      <c r="A4389" s="10">
        <v>42898</v>
      </c>
      <c r="B4389" s="11">
        <v>2425.8798828125</v>
      </c>
      <c r="C4389" s="11">
        <v>2430.3798828125</v>
      </c>
      <c r="D4389" s="11">
        <v>2429.38989257812</v>
      </c>
    </row>
    <row r="4390" spans="1:4" x14ac:dyDescent="0.25">
      <c r="A4390" s="10">
        <v>42899</v>
      </c>
      <c r="B4390" s="11">
        <v>2434.14990234375</v>
      </c>
      <c r="C4390" s="11">
        <v>2441.48999023437</v>
      </c>
      <c r="D4390" s="11">
        <v>2440.35009765625</v>
      </c>
    </row>
    <row r="4391" spans="1:4" x14ac:dyDescent="0.25">
      <c r="A4391" s="10">
        <v>42900</v>
      </c>
      <c r="B4391" s="11">
        <v>2443.75</v>
      </c>
      <c r="C4391" s="11">
        <v>2443.75</v>
      </c>
      <c r="D4391" s="11">
        <v>2437.919921875</v>
      </c>
    </row>
    <row r="4392" spans="1:4" x14ac:dyDescent="0.25">
      <c r="A4392" s="10">
        <v>42901</v>
      </c>
      <c r="B4392" s="11">
        <v>2424.13989257812</v>
      </c>
      <c r="C4392" s="11">
        <v>2433.94995117187</v>
      </c>
      <c r="D4392" s="11">
        <v>2432.4599609375</v>
      </c>
    </row>
    <row r="4393" spans="1:4" x14ac:dyDescent="0.25">
      <c r="A4393" s="10">
        <v>42902</v>
      </c>
      <c r="B4393" s="11">
        <v>2431.23999023437</v>
      </c>
      <c r="C4393" s="11">
        <v>2433.14990234375</v>
      </c>
      <c r="D4393" s="11">
        <v>2433.14990234375</v>
      </c>
    </row>
    <row r="4394" spans="1:4" x14ac:dyDescent="0.25">
      <c r="A4394" s="10">
        <v>42905</v>
      </c>
      <c r="B4394" s="11">
        <v>2442.55004882812</v>
      </c>
      <c r="C4394" s="11">
        <v>2453.82006835937</v>
      </c>
      <c r="D4394" s="11">
        <v>2453.4599609375</v>
      </c>
    </row>
    <row r="4395" spans="1:4" x14ac:dyDescent="0.25">
      <c r="A4395" s="10">
        <v>42906</v>
      </c>
      <c r="B4395" s="11">
        <v>2450.65991210937</v>
      </c>
      <c r="C4395" s="11">
        <v>2450.65991210937</v>
      </c>
      <c r="D4395" s="11">
        <v>2437.03002929687</v>
      </c>
    </row>
    <row r="4396" spans="1:4" x14ac:dyDescent="0.25">
      <c r="A4396" s="10">
        <v>42907</v>
      </c>
      <c r="B4396" s="11">
        <v>2439.31005859375</v>
      </c>
      <c r="C4396" s="11">
        <v>2442.22998046875</v>
      </c>
      <c r="D4396" s="11">
        <v>2435.61010742187</v>
      </c>
    </row>
    <row r="4397" spans="1:4" x14ac:dyDescent="0.25">
      <c r="A4397" s="10">
        <v>42908</v>
      </c>
      <c r="B4397" s="11">
        <v>2437.39990234375</v>
      </c>
      <c r="C4397" s="11">
        <v>2441.6201171875</v>
      </c>
      <c r="D4397" s="11">
        <v>2434.5</v>
      </c>
    </row>
    <row r="4398" spans="1:4" x14ac:dyDescent="0.25">
      <c r="A4398" s="10">
        <v>42909</v>
      </c>
      <c r="B4398" s="11">
        <v>2434.64990234375</v>
      </c>
      <c r="C4398" s="11">
        <v>2441.39990234375</v>
      </c>
      <c r="D4398" s="11">
        <v>2438.30004882812</v>
      </c>
    </row>
    <row r="4399" spans="1:4" x14ac:dyDescent="0.25">
      <c r="A4399" s="10">
        <v>42912</v>
      </c>
      <c r="B4399" s="11">
        <v>2443.32006835937</v>
      </c>
      <c r="C4399" s="11">
        <v>2450.419921875</v>
      </c>
      <c r="D4399" s="11">
        <v>2439.07006835937</v>
      </c>
    </row>
    <row r="4400" spans="1:4" x14ac:dyDescent="0.25">
      <c r="A4400" s="10">
        <v>42913</v>
      </c>
      <c r="B4400" s="11">
        <v>2436.34008789062</v>
      </c>
      <c r="C4400" s="11">
        <v>2440.14990234375</v>
      </c>
      <c r="D4400" s="11">
        <v>2419.3798828125</v>
      </c>
    </row>
    <row r="4401" spans="1:4" x14ac:dyDescent="0.25">
      <c r="A4401" s="10">
        <v>42914</v>
      </c>
      <c r="B4401" s="11">
        <v>2428.69995117187</v>
      </c>
      <c r="C4401" s="11">
        <v>2442.96997070312</v>
      </c>
      <c r="D4401" s="11">
        <v>2440.68994140625</v>
      </c>
    </row>
    <row r="4402" spans="1:4" x14ac:dyDescent="0.25">
      <c r="A4402" s="10">
        <v>42915</v>
      </c>
      <c r="B4402" s="11">
        <v>2442.3798828125</v>
      </c>
      <c r="C4402" s="11">
        <v>2442.72998046875</v>
      </c>
      <c r="D4402" s="11">
        <v>2419.69995117187</v>
      </c>
    </row>
    <row r="4403" spans="1:4" x14ac:dyDescent="0.25">
      <c r="A4403" s="10">
        <v>42916</v>
      </c>
      <c r="B4403" s="11">
        <v>2429.19995117187</v>
      </c>
      <c r="C4403" s="11">
        <v>2432.7099609375</v>
      </c>
      <c r="D4403" s="11">
        <v>2423.40991210937</v>
      </c>
    </row>
    <row r="4404" spans="1:4" x14ac:dyDescent="0.25">
      <c r="A4404" s="10">
        <v>42919</v>
      </c>
      <c r="B4404" s="11">
        <v>2431.38989257812</v>
      </c>
      <c r="C4404" s="11">
        <v>2439.169921875</v>
      </c>
      <c r="D4404" s="11">
        <v>2429.01000976562</v>
      </c>
    </row>
    <row r="4405" spans="1:4" x14ac:dyDescent="0.25">
      <c r="A4405" s="10">
        <v>42921</v>
      </c>
      <c r="B4405" s="11">
        <v>2430.78002929687</v>
      </c>
      <c r="C4405" s="11">
        <v>2434.89990234375</v>
      </c>
      <c r="D4405" s="11">
        <v>2432.5400390625</v>
      </c>
    </row>
    <row r="4406" spans="1:4" x14ac:dyDescent="0.25">
      <c r="A4406" s="10">
        <v>42922</v>
      </c>
      <c r="B4406" s="11">
        <v>2423.43994140625</v>
      </c>
      <c r="C4406" s="11">
        <v>2424.28002929687</v>
      </c>
      <c r="D4406" s="11">
        <v>2409.75</v>
      </c>
    </row>
    <row r="4407" spans="1:4" x14ac:dyDescent="0.25">
      <c r="A4407" s="10">
        <v>42923</v>
      </c>
      <c r="B4407" s="11">
        <v>2413.52001953125</v>
      </c>
      <c r="C4407" s="11">
        <v>2426.919921875</v>
      </c>
      <c r="D4407" s="11">
        <v>2425.17993164062</v>
      </c>
    </row>
    <row r="4408" spans="1:4" x14ac:dyDescent="0.25">
      <c r="A4408" s="10">
        <v>42926</v>
      </c>
      <c r="B4408" s="11">
        <v>2424.51000976562</v>
      </c>
      <c r="C4408" s="11">
        <v>2432</v>
      </c>
      <c r="D4408" s="11">
        <v>2427.42993164062</v>
      </c>
    </row>
    <row r="4409" spans="1:4" x14ac:dyDescent="0.25">
      <c r="A4409" s="10">
        <v>42927</v>
      </c>
      <c r="B4409" s="11">
        <v>2427.35009765625</v>
      </c>
      <c r="C4409" s="11">
        <v>2429.30004882812</v>
      </c>
      <c r="D4409" s="11">
        <v>2425.53002929687</v>
      </c>
    </row>
    <row r="4410" spans="1:4" x14ac:dyDescent="0.25">
      <c r="A4410" s="10">
        <v>42928</v>
      </c>
      <c r="B4410" s="11">
        <v>2435.75</v>
      </c>
      <c r="C4410" s="11">
        <v>2445.76000976562</v>
      </c>
      <c r="D4410" s="11">
        <v>2443.25</v>
      </c>
    </row>
    <row r="4411" spans="1:4" x14ac:dyDescent="0.25">
      <c r="A4411" s="10">
        <v>42929</v>
      </c>
      <c r="B4411" s="11">
        <v>2444.98999023437</v>
      </c>
      <c r="C4411" s="11">
        <v>2449.32006835937</v>
      </c>
      <c r="D4411" s="11">
        <v>2447.830078125</v>
      </c>
    </row>
    <row r="4412" spans="1:4" x14ac:dyDescent="0.25">
      <c r="A4412" s="10">
        <v>42930</v>
      </c>
      <c r="B4412" s="11">
        <v>2449.15991210937</v>
      </c>
      <c r="C4412" s="11">
        <v>2463.5400390625</v>
      </c>
      <c r="D4412" s="11">
        <v>2459.27001953125</v>
      </c>
    </row>
    <row r="4413" spans="1:4" x14ac:dyDescent="0.25">
      <c r="A4413" s="10">
        <v>42933</v>
      </c>
      <c r="B4413" s="11">
        <v>2459.5</v>
      </c>
      <c r="C4413" s="11">
        <v>2462.82006835937</v>
      </c>
      <c r="D4413" s="11">
        <v>2459.13989257812</v>
      </c>
    </row>
    <row r="4414" spans="1:4" x14ac:dyDescent="0.25">
      <c r="A4414" s="10">
        <v>42934</v>
      </c>
      <c r="B4414" s="11">
        <v>2455.8798828125</v>
      </c>
      <c r="C4414" s="11">
        <v>2460.919921875</v>
      </c>
      <c r="D4414" s="11">
        <v>2460.61010742187</v>
      </c>
    </row>
    <row r="4415" spans="1:4" x14ac:dyDescent="0.25">
      <c r="A4415" s="10">
        <v>42935</v>
      </c>
      <c r="B4415" s="11">
        <v>2463.85009765625</v>
      </c>
      <c r="C4415" s="11">
        <v>2473.830078125</v>
      </c>
      <c r="D4415" s="11">
        <v>2473.830078125</v>
      </c>
    </row>
    <row r="4416" spans="1:4" x14ac:dyDescent="0.25">
      <c r="A4416" s="10">
        <v>42936</v>
      </c>
      <c r="B4416" s="11">
        <v>2475.56005859375</v>
      </c>
      <c r="C4416" s="11">
        <v>2477.6201171875</v>
      </c>
      <c r="D4416" s="11">
        <v>2473.44995117187</v>
      </c>
    </row>
    <row r="4417" spans="1:4" x14ac:dyDescent="0.25">
      <c r="A4417" s="10">
        <v>42937</v>
      </c>
      <c r="B4417" s="11">
        <v>2467.39990234375</v>
      </c>
      <c r="C4417" s="11">
        <v>2472.5400390625</v>
      </c>
      <c r="D4417" s="11">
        <v>2472.5400390625</v>
      </c>
    </row>
    <row r="4418" spans="1:4" x14ac:dyDescent="0.25">
      <c r="A4418" s="10">
        <v>42940</v>
      </c>
      <c r="B4418" s="11">
        <v>2472.0400390625</v>
      </c>
      <c r="C4418" s="11">
        <v>2473.10009765625</v>
      </c>
      <c r="D4418" s="11">
        <v>2469.90991210937</v>
      </c>
    </row>
    <row r="4419" spans="1:4" x14ac:dyDescent="0.25">
      <c r="A4419" s="10">
        <v>42941</v>
      </c>
      <c r="B4419" s="11">
        <v>2477.8798828125</v>
      </c>
      <c r="C4419" s="11">
        <v>2481.23999023437</v>
      </c>
      <c r="D4419" s="11">
        <v>2477.1298828125</v>
      </c>
    </row>
    <row r="4420" spans="1:4" x14ac:dyDescent="0.25">
      <c r="A4420" s="10">
        <v>42942</v>
      </c>
      <c r="B4420" s="11">
        <v>2479.96997070312</v>
      </c>
      <c r="C4420" s="11">
        <v>2481.68994140625</v>
      </c>
      <c r="D4420" s="11">
        <v>2477.830078125</v>
      </c>
    </row>
    <row r="4421" spans="1:4" x14ac:dyDescent="0.25">
      <c r="A4421" s="10">
        <v>42943</v>
      </c>
      <c r="B4421" s="11">
        <v>2482.76000976562</v>
      </c>
      <c r="C4421" s="11">
        <v>2484.0400390625</v>
      </c>
      <c r="D4421" s="11">
        <v>2475.419921875</v>
      </c>
    </row>
    <row r="4422" spans="1:4" x14ac:dyDescent="0.25">
      <c r="A4422" s="10">
        <v>42944</v>
      </c>
      <c r="B4422" s="11">
        <v>2469.1201171875</v>
      </c>
      <c r="C4422" s="11">
        <v>2473.53002929687</v>
      </c>
      <c r="D4422" s="11">
        <v>2472.10009765625</v>
      </c>
    </row>
    <row r="4423" spans="1:4" x14ac:dyDescent="0.25">
      <c r="A4423" s="10">
        <v>42947</v>
      </c>
      <c r="B4423" s="11">
        <v>2475.93994140625</v>
      </c>
      <c r="C4423" s="11">
        <v>2477.9599609375</v>
      </c>
      <c r="D4423" s="11">
        <v>2470.30004882812</v>
      </c>
    </row>
    <row r="4424" spans="1:4" x14ac:dyDescent="0.25">
      <c r="A4424" s="10">
        <v>42948</v>
      </c>
      <c r="B4424" s="11">
        <v>2477.10009765625</v>
      </c>
      <c r="C4424" s="11">
        <v>2478.51000976562</v>
      </c>
      <c r="D4424" s="11">
        <v>2476.35009765625</v>
      </c>
    </row>
    <row r="4425" spans="1:4" x14ac:dyDescent="0.25">
      <c r="A4425" s="10">
        <v>42949</v>
      </c>
      <c r="B4425" s="11">
        <v>2480.3798828125</v>
      </c>
      <c r="C4425" s="11">
        <v>2480.3798828125</v>
      </c>
      <c r="D4425" s="11">
        <v>2477.57006835937</v>
      </c>
    </row>
    <row r="4426" spans="1:4" x14ac:dyDescent="0.25">
      <c r="A4426" s="10">
        <v>42950</v>
      </c>
      <c r="B4426" s="11">
        <v>2476.03002929687</v>
      </c>
      <c r="C4426" s="11">
        <v>2476.03002929687</v>
      </c>
      <c r="D4426" s="11">
        <v>2472.15991210937</v>
      </c>
    </row>
    <row r="4427" spans="1:4" x14ac:dyDescent="0.25">
      <c r="A4427" s="10">
        <v>42951</v>
      </c>
      <c r="B4427" s="11">
        <v>2476.8798828125</v>
      </c>
      <c r="C4427" s="11">
        <v>2480</v>
      </c>
      <c r="D4427" s="11">
        <v>2476.830078125</v>
      </c>
    </row>
    <row r="4428" spans="1:4" x14ac:dyDescent="0.25">
      <c r="A4428" s="10">
        <v>42954</v>
      </c>
      <c r="B4428" s="11">
        <v>2477.13989257812</v>
      </c>
      <c r="C4428" s="11">
        <v>2480.94995117187</v>
      </c>
      <c r="D4428" s="11">
        <v>2480.90991210937</v>
      </c>
    </row>
    <row r="4429" spans="1:4" x14ac:dyDescent="0.25">
      <c r="A4429" s="10">
        <v>42955</v>
      </c>
      <c r="B4429" s="11">
        <v>2478.35009765625</v>
      </c>
      <c r="C4429" s="11">
        <v>2490.8701171875</v>
      </c>
      <c r="D4429" s="11">
        <v>2474.919921875</v>
      </c>
    </row>
    <row r="4430" spans="1:4" x14ac:dyDescent="0.25">
      <c r="A4430" s="10">
        <v>42956</v>
      </c>
      <c r="B4430" s="11">
        <v>2465.35009765625</v>
      </c>
      <c r="C4430" s="11">
        <v>2474.40991210937</v>
      </c>
      <c r="D4430" s="11">
        <v>2474.02001953125</v>
      </c>
    </row>
    <row r="4431" spans="1:4" x14ac:dyDescent="0.25">
      <c r="A4431" s="10">
        <v>42957</v>
      </c>
      <c r="B4431" s="11">
        <v>2465.3798828125</v>
      </c>
      <c r="C4431" s="11">
        <v>2465.3798828125</v>
      </c>
      <c r="D4431" s="11">
        <v>2438.2099609375</v>
      </c>
    </row>
    <row r="4432" spans="1:4" x14ac:dyDescent="0.25">
      <c r="A4432" s="10">
        <v>42958</v>
      </c>
      <c r="B4432" s="11">
        <v>2441.0400390625</v>
      </c>
      <c r="C4432" s="11">
        <v>2448.09008789062</v>
      </c>
      <c r="D4432" s="11">
        <v>2441.32006835937</v>
      </c>
    </row>
    <row r="4433" spans="1:4" x14ac:dyDescent="0.25">
      <c r="A4433" s="10">
        <v>42961</v>
      </c>
      <c r="B4433" s="11">
        <v>2454.9599609375</v>
      </c>
      <c r="C4433" s="11">
        <v>2468.21997070312</v>
      </c>
      <c r="D4433" s="11">
        <v>2465.84008789062</v>
      </c>
    </row>
    <row r="4434" spans="1:4" x14ac:dyDescent="0.25">
      <c r="A4434" s="10">
        <v>42962</v>
      </c>
      <c r="B4434" s="11">
        <v>2468.65991210937</v>
      </c>
      <c r="C4434" s="11">
        <v>2468.89990234375</v>
      </c>
      <c r="D4434" s="11">
        <v>2464.61010742187</v>
      </c>
    </row>
    <row r="4435" spans="1:4" x14ac:dyDescent="0.25">
      <c r="A4435" s="10">
        <v>42963</v>
      </c>
      <c r="B4435" s="11">
        <v>2468.6298828125</v>
      </c>
      <c r="C4435" s="11">
        <v>2474.92993164062</v>
      </c>
      <c r="D4435" s="11">
        <v>2468.11010742187</v>
      </c>
    </row>
    <row r="4436" spans="1:4" x14ac:dyDescent="0.25">
      <c r="A4436" s="10">
        <v>42964</v>
      </c>
      <c r="B4436" s="11">
        <v>2462.94995117187</v>
      </c>
      <c r="C4436" s="11">
        <v>2465.02001953125</v>
      </c>
      <c r="D4436" s="11">
        <v>2430.01000976562</v>
      </c>
    </row>
    <row r="4437" spans="1:4" x14ac:dyDescent="0.25">
      <c r="A4437" s="10">
        <v>42965</v>
      </c>
      <c r="B4437" s="11">
        <v>2427.63989257812</v>
      </c>
      <c r="C4437" s="11">
        <v>2440.27001953125</v>
      </c>
      <c r="D4437" s="11">
        <v>2425.55004882812</v>
      </c>
    </row>
    <row r="4438" spans="1:4" x14ac:dyDescent="0.25">
      <c r="A4438" s="10">
        <v>42968</v>
      </c>
      <c r="B4438" s="11">
        <v>2425.5</v>
      </c>
      <c r="C4438" s="11">
        <v>2430.580078125</v>
      </c>
      <c r="D4438" s="11">
        <v>2428.3701171875</v>
      </c>
    </row>
    <row r="4439" spans="1:4" x14ac:dyDescent="0.25">
      <c r="A4439" s="10">
        <v>42969</v>
      </c>
      <c r="B4439" s="11">
        <v>2433.75</v>
      </c>
      <c r="C4439" s="11">
        <v>2454.77001953125</v>
      </c>
      <c r="D4439" s="11">
        <v>2452.51000976562</v>
      </c>
    </row>
    <row r="4440" spans="1:4" x14ac:dyDescent="0.25">
      <c r="A4440" s="10">
        <v>42970</v>
      </c>
      <c r="B4440" s="11">
        <v>2444.8798828125</v>
      </c>
      <c r="C4440" s="11">
        <v>2448.90991210937</v>
      </c>
      <c r="D4440" s="11">
        <v>2444.0400390625</v>
      </c>
    </row>
    <row r="4441" spans="1:4" x14ac:dyDescent="0.25">
      <c r="A4441" s="10">
        <v>42971</v>
      </c>
      <c r="B4441" s="11">
        <v>2447.90991210937</v>
      </c>
      <c r="C4441" s="11">
        <v>2450.38989257812</v>
      </c>
      <c r="D4441" s="11">
        <v>2438.96997070312</v>
      </c>
    </row>
    <row r="4442" spans="1:4" x14ac:dyDescent="0.25">
      <c r="A4442" s="10">
        <v>42972</v>
      </c>
      <c r="B4442" s="11">
        <v>2444.71997070312</v>
      </c>
      <c r="C4442" s="11">
        <v>2453.9599609375</v>
      </c>
      <c r="D4442" s="11">
        <v>2443.05004882812</v>
      </c>
    </row>
    <row r="4443" spans="1:4" x14ac:dyDescent="0.25">
      <c r="A4443" s="10">
        <v>42975</v>
      </c>
      <c r="B4443" s="11">
        <v>2447.35009765625</v>
      </c>
      <c r="C4443" s="11">
        <v>2449.1201171875</v>
      </c>
      <c r="D4443" s="11">
        <v>2444.23999023437</v>
      </c>
    </row>
    <row r="4444" spans="1:4" x14ac:dyDescent="0.25">
      <c r="A4444" s="10">
        <v>42976</v>
      </c>
      <c r="B4444" s="11">
        <v>2431.93994140625</v>
      </c>
      <c r="C4444" s="11">
        <v>2449.18994140625</v>
      </c>
      <c r="D4444" s="11">
        <v>2446.30004882812</v>
      </c>
    </row>
    <row r="4445" spans="1:4" x14ac:dyDescent="0.25">
      <c r="A4445" s="10">
        <v>42977</v>
      </c>
      <c r="B4445" s="11">
        <v>2446.06005859375</v>
      </c>
      <c r="C4445" s="11">
        <v>2460.31005859375</v>
      </c>
      <c r="D4445" s="11">
        <v>2457.59008789062</v>
      </c>
    </row>
    <row r="4446" spans="1:4" x14ac:dyDescent="0.25">
      <c r="A4446" s="10">
        <v>42978</v>
      </c>
      <c r="B4446" s="11">
        <v>2462.64990234375</v>
      </c>
      <c r="C4446" s="11">
        <v>2475.01000976562</v>
      </c>
      <c r="D4446" s="11">
        <v>2471.64990234375</v>
      </c>
    </row>
    <row r="4447" spans="1:4" x14ac:dyDescent="0.25">
      <c r="A4447" s="10">
        <v>42979</v>
      </c>
      <c r="B4447" s="11">
        <v>2474.419921875</v>
      </c>
      <c r="C4447" s="11">
        <v>2480.3798828125</v>
      </c>
      <c r="D4447" s="11">
        <v>2476.55004882812</v>
      </c>
    </row>
    <row r="4448" spans="1:4" x14ac:dyDescent="0.25">
      <c r="A4448" s="10">
        <v>42983</v>
      </c>
      <c r="B4448" s="11">
        <v>2470.35009765625</v>
      </c>
      <c r="C4448" s="11">
        <v>2471.96997070312</v>
      </c>
      <c r="D4448" s="11">
        <v>2457.85009765625</v>
      </c>
    </row>
    <row r="4449" spans="1:4" x14ac:dyDescent="0.25">
      <c r="A4449" s="10">
        <v>42984</v>
      </c>
      <c r="B4449" s="11">
        <v>2463.830078125</v>
      </c>
      <c r="C4449" s="11">
        <v>2469.63989257812</v>
      </c>
      <c r="D4449" s="11">
        <v>2465.5400390625</v>
      </c>
    </row>
    <row r="4450" spans="1:4" x14ac:dyDescent="0.25">
      <c r="A4450" s="10">
        <v>42985</v>
      </c>
      <c r="B4450" s="11">
        <v>2468.06005859375</v>
      </c>
      <c r="C4450" s="11">
        <v>2468.6201171875</v>
      </c>
      <c r="D4450" s="11">
        <v>2465.10009765625</v>
      </c>
    </row>
    <row r="4451" spans="1:4" x14ac:dyDescent="0.25">
      <c r="A4451" s="10">
        <v>42986</v>
      </c>
      <c r="B4451" s="11">
        <v>2462.25</v>
      </c>
      <c r="C4451" s="11">
        <v>2467.11010742187</v>
      </c>
      <c r="D4451" s="11">
        <v>2461.42993164062</v>
      </c>
    </row>
    <row r="4452" spans="1:4" x14ac:dyDescent="0.25">
      <c r="A4452" s="10">
        <v>42989</v>
      </c>
      <c r="B4452" s="11">
        <v>2474.52001953125</v>
      </c>
      <c r="C4452" s="11">
        <v>2488.94995117187</v>
      </c>
      <c r="D4452" s="11">
        <v>2488.11010742187</v>
      </c>
    </row>
    <row r="4453" spans="1:4" x14ac:dyDescent="0.25">
      <c r="A4453" s="10">
        <v>42990</v>
      </c>
      <c r="B4453" s="11">
        <v>2491.93994140625</v>
      </c>
      <c r="C4453" s="11">
        <v>2496.77001953125</v>
      </c>
      <c r="D4453" s="11">
        <v>2496.47998046875</v>
      </c>
    </row>
    <row r="4454" spans="1:4" x14ac:dyDescent="0.25">
      <c r="A4454" s="10">
        <v>42991</v>
      </c>
      <c r="B4454" s="11">
        <v>2493.88989257812</v>
      </c>
      <c r="C4454" s="11">
        <v>2498.3701171875</v>
      </c>
      <c r="D4454" s="11">
        <v>2498.3701171875</v>
      </c>
    </row>
    <row r="4455" spans="1:4" x14ac:dyDescent="0.25">
      <c r="A4455" s="10">
        <v>42992</v>
      </c>
      <c r="B4455" s="11">
        <v>2494.56005859375</v>
      </c>
      <c r="C4455" s="11">
        <v>2498.42993164062</v>
      </c>
      <c r="D4455" s="11">
        <v>2495.6201171875</v>
      </c>
    </row>
    <row r="4456" spans="1:4" x14ac:dyDescent="0.25">
      <c r="A4456" s="10">
        <v>42993</v>
      </c>
      <c r="B4456" s="11">
        <v>2495.669921875</v>
      </c>
      <c r="C4456" s="11">
        <v>2500.22998046875</v>
      </c>
      <c r="D4456" s="11">
        <v>2500.22998046875</v>
      </c>
    </row>
    <row r="4457" spans="1:4" x14ac:dyDescent="0.25">
      <c r="A4457" s="10">
        <v>42996</v>
      </c>
      <c r="B4457" s="11">
        <v>2502.51000976562</v>
      </c>
      <c r="C4457" s="11">
        <v>2508.32006835937</v>
      </c>
      <c r="D4457" s="11">
        <v>2503.8701171875</v>
      </c>
    </row>
    <row r="4458" spans="1:4" x14ac:dyDescent="0.25">
      <c r="A4458" s="10">
        <v>42997</v>
      </c>
      <c r="B4458" s="11">
        <v>2506.2900390625</v>
      </c>
      <c r="C4458" s="11">
        <v>2507.84008789062</v>
      </c>
      <c r="D4458" s="11">
        <v>2506.64990234375</v>
      </c>
    </row>
    <row r="4459" spans="1:4" x14ac:dyDescent="0.25">
      <c r="A4459" s="10">
        <v>42998</v>
      </c>
      <c r="B4459" s="11">
        <v>2506.84008789062</v>
      </c>
      <c r="C4459" s="11">
        <v>2508.85009765625</v>
      </c>
      <c r="D4459" s="11">
        <v>2508.23999023437</v>
      </c>
    </row>
    <row r="4460" spans="1:4" x14ac:dyDescent="0.25">
      <c r="A4460" s="10">
        <v>42999</v>
      </c>
      <c r="B4460" s="11">
        <v>2507.15991210937</v>
      </c>
      <c r="C4460" s="11">
        <v>2507.15991210937</v>
      </c>
      <c r="D4460" s="11">
        <v>2500.60009765625</v>
      </c>
    </row>
    <row r="4461" spans="1:4" x14ac:dyDescent="0.25">
      <c r="A4461" s="10">
        <v>43000</v>
      </c>
      <c r="B4461" s="11">
        <v>2497.26000976562</v>
      </c>
      <c r="C4461" s="11">
        <v>2503.46997070312</v>
      </c>
      <c r="D4461" s="11">
        <v>2502.21997070312</v>
      </c>
    </row>
    <row r="4462" spans="1:4" x14ac:dyDescent="0.25">
      <c r="A4462" s="10">
        <v>43003</v>
      </c>
      <c r="B4462" s="11">
        <v>2499.38989257812</v>
      </c>
      <c r="C4462" s="11">
        <v>2502.5400390625</v>
      </c>
      <c r="D4462" s="11">
        <v>2496.65991210937</v>
      </c>
    </row>
    <row r="4463" spans="1:4" x14ac:dyDescent="0.25">
      <c r="A4463" s="10">
        <v>43004</v>
      </c>
      <c r="B4463" s="11">
        <v>2501.0400390625</v>
      </c>
      <c r="C4463" s="11">
        <v>2503.51000976562</v>
      </c>
      <c r="D4463" s="11">
        <v>2496.84008789062</v>
      </c>
    </row>
    <row r="4464" spans="1:4" x14ac:dyDescent="0.25">
      <c r="A4464" s="10">
        <v>43005</v>
      </c>
      <c r="B4464" s="11">
        <v>2503.30004882812</v>
      </c>
      <c r="C4464" s="11">
        <v>2511.75</v>
      </c>
      <c r="D4464" s="11">
        <v>2507.0400390625</v>
      </c>
    </row>
    <row r="4465" spans="1:4" x14ac:dyDescent="0.25">
      <c r="A4465" s="10">
        <v>43006</v>
      </c>
      <c r="B4465" s="11">
        <v>2503.40991210937</v>
      </c>
      <c r="C4465" s="11">
        <v>2510.81005859375</v>
      </c>
      <c r="D4465" s="11">
        <v>2510.06005859375</v>
      </c>
    </row>
    <row r="4466" spans="1:4" x14ac:dyDescent="0.25">
      <c r="A4466" s="10">
        <v>43007</v>
      </c>
      <c r="B4466" s="11">
        <v>2509.9599609375</v>
      </c>
      <c r="C4466" s="11">
        <v>2519.43994140625</v>
      </c>
      <c r="D4466" s="11">
        <v>2519.36010742187</v>
      </c>
    </row>
    <row r="4467" spans="1:4" x14ac:dyDescent="0.25">
      <c r="A4467" s="10">
        <v>43010</v>
      </c>
      <c r="B4467" s="11">
        <v>2521.19995117187</v>
      </c>
      <c r="C4467" s="11">
        <v>2529.22998046875</v>
      </c>
      <c r="D4467" s="11">
        <v>2529.1201171875</v>
      </c>
    </row>
    <row r="4468" spans="1:4" x14ac:dyDescent="0.25">
      <c r="A4468" s="10">
        <v>43011</v>
      </c>
      <c r="B4468" s="11">
        <v>2530.34008789062</v>
      </c>
      <c r="C4468" s="11">
        <v>2535.1298828125</v>
      </c>
      <c r="D4468" s="11">
        <v>2534.580078125</v>
      </c>
    </row>
    <row r="4469" spans="1:4" x14ac:dyDescent="0.25">
      <c r="A4469" s="10">
        <v>43012</v>
      </c>
      <c r="B4469" s="11">
        <v>2533.47998046875</v>
      </c>
      <c r="C4469" s="11">
        <v>2540.53002929687</v>
      </c>
      <c r="D4469" s="11">
        <v>2537.73999023437</v>
      </c>
    </row>
    <row r="4470" spans="1:4" x14ac:dyDescent="0.25">
      <c r="A4470" s="10">
        <v>43013</v>
      </c>
      <c r="B4470" s="11">
        <v>2540.86010742187</v>
      </c>
      <c r="C4470" s="11">
        <v>2552.51000976562</v>
      </c>
      <c r="D4470" s="11">
        <v>2552.07006835937</v>
      </c>
    </row>
    <row r="4471" spans="1:4" x14ac:dyDescent="0.25">
      <c r="A4471" s="10">
        <v>43014</v>
      </c>
      <c r="B4471" s="11">
        <v>2547.43994140625</v>
      </c>
      <c r="C4471" s="11">
        <v>2549.40991210937</v>
      </c>
      <c r="D4471" s="11">
        <v>2549.330078125</v>
      </c>
    </row>
    <row r="4472" spans="1:4" x14ac:dyDescent="0.25">
      <c r="A4472" s="10">
        <v>43017</v>
      </c>
      <c r="B4472" s="11">
        <v>2551.38989257812</v>
      </c>
      <c r="C4472" s="11">
        <v>2551.82006835937</v>
      </c>
      <c r="D4472" s="11">
        <v>2544.72998046875</v>
      </c>
    </row>
    <row r="4473" spans="1:4" x14ac:dyDescent="0.25">
      <c r="A4473" s="10">
        <v>43018</v>
      </c>
      <c r="B4473" s="11">
        <v>2549.98999023437</v>
      </c>
      <c r="C4473" s="11">
        <v>2555.22998046875</v>
      </c>
      <c r="D4473" s="11">
        <v>2550.63989257812</v>
      </c>
    </row>
    <row r="4474" spans="1:4" x14ac:dyDescent="0.25">
      <c r="A4474" s="10">
        <v>43019</v>
      </c>
      <c r="B4474" s="11">
        <v>2550.6201171875</v>
      </c>
      <c r="C4474" s="11">
        <v>2555.23999023437</v>
      </c>
      <c r="D4474" s="11">
        <v>2555.23999023437</v>
      </c>
    </row>
    <row r="4475" spans="1:4" x14ac:dyDescent="0.25">
      <c r="A4475" s="10">
        <v>43020</v>
      </c>
      <c r="B4475" s="11">
        <v>2552.8798828125</v>
      </c>
      <c r="C4475" s="11">
        <v>2555.330078125</v>
      </c>
      <c r="D4475" s="11">
        <v>2550.92993164062</v>
      </c>
    </row>
    <row r="4476" spans="1:4" x14ac:dyDescent="0.25">
      <c r="A4476" s="10">
        <v>43021</v>
      </c>
      <c r="B4476" s="11">
        <v>2555.65991210937</v>
      </c>
      <c r="C4476" s="11">
        <v>2557.64990234375</v>
      </c>
      <c r="D4476" s="11">
        <v>2553.169921875</v>
      </c>
    </row>
    <row r="4477" spans="1:4" x14ac:dyDescent="0.25">
      <c r="A4477" s="10">
        <v>43024</v>
      </c>
      <c r="B4477" s="11">
        <v>2555.57006835937</v>
      </c>
      <c r="C4477" s="11">
        <v>2559.46997070312</v>
      </c>
      <c r="D4477" s="11">
        <v>2557.63989257812</v>
      </c>
    </row>
    <row r="4478" spans="1:4" x14ac:dyDescent="0.25">
      <c r="A4478" s="10">
        <v>43025</v>
      </c>
      <c r="B4478" s="11">
        <v>2557.169921875</v>
      </c>
      <c r="C4478" s="11">
        <v>2559.7099609375</v>
      </c>
      <c r="D4478" s="11">
        <v>2559.36010742187</v>
      </c>
    </row>
    <row r="4479" spans="1:4" x14ac:dyDescent="0.25">
      <c r="A4479" s="10">
        <v>43026</v>
      </c>
      <c r="B4479" s="11">
        <v>2562.8701171875</v>
      </c>
      <c r="C4479" s="11">
        <v>2564.11010742187</v>
      </c>
      <c r="D4479" s="11">
        <v>2561.26000976562</v>
      </c>
    </row>
    <row r="4480" spans="1:4" x14ac:dyDescent="0.25">
      <c r="A4480" s="10">
        <v>43027</v>
      </c>
      <c r="B4480" s="11">
        <v>2553.38989257812</v>
      </c>
      <c r="C4480" s="11">
        <v>2562.36010742187</v>
      </c>
      <c r="D4480" s="11">
        <v>2562.10009765625</v>
      </c>
    </row>
    <row r="4481" spans="1:4" x14ac:dyDescent="0.25">
      <c r="A4481" s="10">
        <v>43028</v>
      </c>
      <c r="B4481" s="11">
        <v>2567.56005859375</v>
      </c>
      <c r="C4481" s="11">
        <v>2575.43994140625</v>
      </c>
      <c r="D4481" s="11">
        <v>2575.2099609375</v>
      </c>
    </row>
    <row r="4482" spans="1:4" x14ac:dyDescent="0.25">
      <c r="A4482" s="10">
        <v>43031</v>
      </c>
      <c r="B4482" s="11">
        <v>2578.080078125</v>
      </c>
      <c r="C4482" s="11">
        <v>2578.2900390625</v>
      </c>
      <c r="D4482" s="11">
        <v>2564.97998046875</v>
      </c>
    </row>
    <row r="4483" spans="1:4" x14ac:dyDescent="0.25">
      <c r="A4483" s="10">
        <v>43032</v>
      </c>
      <c r="B4483" s="11">
        <v>2568.65991210937</v>
      </c>
      <c r="C4483" s="11">
        <v>2572.17993164062</v>
      </c>
      <c r="D4483" s="11">
        <v>2569.1298828125</v>
      </c>
    </row>
    <row r="4484" spans="1:4" x14ac:dyDescent="0.25">
      <c r="A4484" s="10">
        <v>43033</v>
      </c>
      <c r="B4484" s="11">
        <v>2566.52001953125</v>
      </c>
      <c r="C4484" s="11">
        <v>2567.39990234375</v>
      </c>
      <c r="D4484" s="11">
        <v>2557.14990234375</v>
      </c>
    </row>
    <row r="4485" spans="1:4" x14ac:dyDescent="0.25">
      <c r="A4485" s="10">
        <v>43034</v>
      </c>
      <c r="B4485" s="11">
        <v>2560.080078125</v>
      </c>
      <c r="C4485" s="11">
        <v>2567.07006835937</v>
      </c>
      <c r="D4485" s="11">
        <v>2560.39990234375</v>
      </c>
    </row>
    <row r="4486" spans="1:4" x14ac:dyDescent="0.25">
      <c r="A4486" s="10">
        <v>43035</v>
      </c>
      <c r="B4486" s="11">
        <v>2570.26000976562</v>
      </c>
      <c r="C4486" s="11">
        <v>2582.97998046875</v>
      </c>
      <c r="D4486" s="11">
        <v>2581.07006835937</v>
      </c>
    </row>
    <row r="4487" spans="1:4" x14ac:dyDescent="0.25">
      <c r="A4487" s="10">
        <v>43038</v>
      </c>
      <c r="B4487" s="11">
        <v>2577.75</v>
      </c>
      <c r="C4487" s="11">
        <v>2580.03002929687</v>
      </c>
      <c r="D4487" s="11">
        <v>2572.830078125</v>
      </c>
    </row>
    <row r="4488" spans="1:4" x14ac:dyDescent="0.25">
      <c r="A4488" s="10">
        <v>43039</v>
      </c>
      <c r="B4488" s="11">
        <v>2575.98999023437</v>
      </c>
      <c r="C4488" s="11">
        <v>2578.2900390625</v>
      </c>
      <c r="D4488" s="11">
        <v>2575.26000976562</v>
      </c>
    </row>
    <row r="4489" spans="1:4" x14ac:dyDescent="0.25">
      <c r="A4489" s="10">
        <v>43040</v>
      </c>
      <c r="B4489" s="11">
        <v>2583.2099609375</v>
      </c>
      <c r="C4489" s="11">
        <v>2588.39990234375</v>
      </c>
      <c r="D4489" s="11">
        <v>2579.36010742187</v>
      </c>
    </row>
    <row r="4490" spans="1:4" x14ac:dyDescent="0.25">
      <c r="A4490" s="10">
        <v>43041</v>
      </c>
      <c r="B4490" s="11">
        <v>2579.4599609375</v>
      </c>
      <c r="C4490" s="11">
        <v>2581.11010742187</v>
      </c>
      <c r="D4490" s="11">
        <v>2579.85009765625</v>
      </c>
    </row>
    <row r="4491" spans="1:4" x14ac:dyDescent="0.25">
      <c r="A4491" s="10">
        <v>43042</v>
      </c>
      <c r="B4491" s="11">
        <v>2581.92993164062</v>
      </c>
      <c r="C4491" s="11">
        <v>2588.419921875</v>
      </c>
      <c r="D4491" s="11">
        <v>2587.84008789062</v>
      </c>
    </row>
    <row r="4492" spans="1:4" x14ac:dyDescent="0.25">
      <c r="A4492" s="10">
        <v>43045</v>
      </c>
      <c r="B4492" s="11">
        <v>2587.46997070312</v>
      </c>
      <c r="C4492" s="11">
        <v>2593.3798828125</v>
      </c>
      <c r="D4492" s="11">
        <v>2591.1298828125</v>
      </c>
    </row>
    <row r="4493" spans="1:4" x14ac:dyDescent="0.25">
      <c r="A4493" s="10">
        <v>43046</v>
      </c>
      <c r="B4493" s="11">
        <v>2592.11010742187</v>
      </c>
      <c r="C4493" s="11">
        <v>2597.02001953125</v>
      </c>
      <c r="D4493" s="11">
        <v>2590.63989257812</v>
      </c>
    </row>
    <row r="4494" spans="1:4" x14ac:dyDescent="0.25">
      <c r="A4494" s="10">
        <v>43047</v>
      </c>
      <c r="B4494" s="11">
        <v>2588.7099609375</v>
      </c>
      <c r="C4494" s="11">
        <v>2595.46997070312</v>
      </c>
      <c r="D4494" s="11">
        <v>2594.3798828125</v>
      </c>
    </row>
    <row r="4495" spans="1:4" x14ac:dyDescent="0.25">
      <c r="A4495" s="10">
        <v>43048</v>
      </c>
      <c r="B4495" s="11">
        <v>2584</v>
      </c>
      <c r="C4495" s="11">
        <v>2586.5</v>
      </c>
      <c r="D4495" s="11">
        <v>2584.6201171875</v>
      </c>
    </row>
    <row r="4496" spans="1:4" x14ac:dyDescent="0.25">
      <c r="A4496" s="10">
        <v>43049</v>
      </c>
      <c r="B4496" s="11">
        <v>2580.17993164062</v>
      </c>
      <c r="C4496" s="11">
        <v>2583.81005859375</v>
      </c>
      <c r="D4496" s="11">
        <v>2582.30004882812</v>
      </c>
    </row>
    <row r="4497" spans="1:4" x14ac:dyDescent="0.25">
      <c r="A4497" s="10">
        <v>43052</v>
      </c>
      <c r="B4497" s="11">
        <v>2576.53002929687</v>
      </c>
      <c r="C4497" s="11">
        <v>2587.65991210937</v>
      </c>
      <c r="D4497" s="11">
        <v>2584.84008789062</v>
      </c>
    </row>
    <row r="4498" spans="1:4" x14ac:dyDescent="0.25">
      <c r="A4498" s="10">
        <v>43053</v>
      </c>
      <c r="B4498" s="11">
        <v>2577.75</v>
      </c>
      <c r="C4498" s="11">
        <v>2579.65991210937</v>
      </c>
      <c r="D4498" s="11">
        <v>2578.8701171875</v>
      </c>
    </row>
    <row r="4499" spans="1:4" x14ac:dyDescent="0.25">
      <c r="A4499" s="10">
        <v>43054</v>
      </c>
      <c r="B4499" s="11">
        <v>2569.44995117187</v>
      </c>
      <c r="C4499" s="11">
        <v>2572.84008789062</v>
      </c>
      <c r="D4499" s="11">
        <v>2564.6201171875</v>
      </c>
    </row>
    <row r="4500" spans="1:4" x14ac:dyDescent="0.25">
      <c r="A4500" s="10">
        <v>43055</v>
      </c>
      <c r="B4500" s="11">
        <v>2572.94995117187</v>
      </c>
      <c r="C4500" s="11">
        <v>2590.09008789062</v>
      </c>
      <c r="D4500" s="11">
        <v>2585.63989257812</v>
      </c>
    </row>
    <row r="4501" spans="1:4" x14ac:dyDescent="0.25">
      <c r="A4501" s="10">
        <v>43056</v>
      </c>
      <c r="B4501" s="11">
        <v>2582.93994140625</v>
      </c>
      <c r="C4501" s="11">
        <v>2583.9599609375</v>
      </c>
      <c r="D4501" s="11">
        <v>2578.85009765625</v>
      </c>
    </row>
    <row r="4502" spans="1:4" x14ac:dyDescent="0.25">
      <c r="A4502" s="10">
        <v>43059</v>
      </c>
      <c r="B4502" s="11">
        <v>2579.48999023437</v>
      </c>
      <c r="C4502" s="11">
        <v>2584.63989257812</v>
      </c>
      <c r="D4502" s="11">
        <v>2582.13989257812</v>
      </c>
    </row>
    <row r="4503" spans="1:4" x14ac:dyDescent="0.25">
      <c r="A4503" s="10">
        <v>43060</v>
      </c>
      <c r="B4503" s="11">
        <v>2589.169921875</v>
      </c>
      <c r="C4503" s="11">
        <v>2601.18994140625</v>
      </c>
      <c r="D4503" s="11">
        <v>2599.03002929687</v>
      </c>
    </row>
    <row r="4504" spans="1:4" x14ac:dyDescent="0.25">
      <c r="A4504" s="10">
        <v>43061</v>
      </c>
      <c r="B4504" s="11">
        <v>2600.31005859375</v>
      </c>
      <c r="C4504" s="11">
        <v>2600.93994140625</v>
      </c>
      <c r="D4504" s="11">
        <v>2597.080078125</v>
      </c>
    </row>
    <row r="4505" spans="1:4" x14ac:dyDescent="0.25">
      <c r="A4505" s="10">
        <v>43063</v>
      </c>
      <c r="B4505" s="11">
        <v>2600.419921875</v>
      </c>
      <c r="C4505" s="11">
        <v>2604.2099609375</v>
      </c>
      <c r="D4505" s="11">
        <v>2602.419921875</v>
      </c>
    </row>
    <row r="4506" spans="1:4" x14ac:dyDescent="0.25">
      <c r="A4506" s="10">
        <v>43066</v>
      </c>
      <c r="B4506" s="11">
        <v>2602.65991210937</v>
      </c>
      <c r="C4506" s="11">
        <v>2606.40991210937</v>
      </c>
      <c r="D4506" s="11">
        <v>2601.419921875</v>
      </c>
    </row>
    <row r="4507" spans="1:4" x14ac:dyDescent="0.25">
      <c r="A4507" s="10">
        <v>43067</v>
      </c>
      <c r="B4507" s="11">
        <v>2605.93994140625</v>
      </c>
      <c r="C4507" s="11">
        <v>2627.68994140625</v>
      </c>
      <c r="D4507" s="11">
        <v>2627.0400390625</v>
      </c>
    </row>
    <row r="4508" spans="1:4" x14ac:dyDescent="0.25">
      <c r="A4508" s="10">
        <v>43068</v>
      </c>
      <c r="B4508" s="11">
        <v>2627.82006835937</v>
      </c>
      <c r="C4508" s="11">
        <v>2634.88989257812</v>
      </c>
      <c r="D4508" s="11">
        <v>2626.07006835937</v>
      </c>
    </row>
    <row r="4509" spans="1:4" x14ac:dyDescent="0.25">
      <c r="A4509" s="10">
        <v>43069</v>
      </c>
      <c r="B4509" s="11">
        <v>2633.92993164062</v>
      </c>
      <c r="C4509" s="11">
        <v>2657.73999023437</v>
      </c>
      <c r="D4509" s="11">
        <v>2647.580078125</v>
      </c>
    </row>
    <row r="4510" spans="1:4" x14ac:dyDescent="0.25">
      <c r="A4510" s="10">
        <v>43070</v>
      </c>
      <c r="B4510" s="11">
        <v>2645.10009765625</v>
      </c>
      <c r="C4510" s="11">
        <v>2650.6201171875</v>
      </c>
      <c r="D4510" s="11">
        <v>2642.21997070312</v>
      </c>
    </row>
    <row r="4511" spans="1:4" x14ac:dyDescent="0.25">
      <c r="A4511" s="10">
        <v>43073</v>
      </c>
      <c r="B4511" s="11">
        <v>2657.18994140625</v>
      </c>
      <c r="C4511" s="11">
        <v>2665.18994140625</v>
      </c>
      <c r="D4511" s="11">
        <v>2639.43994140625</v>
      </c>
    </row>
    <row r="4512" spans="1:4" x14ac:dyDescent="0.25">
      <c r="A4512" s="10">
        <v>43074</v>
      </c>
      <c r="B4512" s="11">
        <v>2639.78002929687</v>
      </c>
      <c r="C4512" s="11">
        <v>2648.71997070312</v>
      </c>
      <c r="D4512" s="11">
        <v>2629.57006835937</v>
      </c>
    </row>
    <row r="4513" spans="1:4" x14ac:dyDescent="0.25">
      <c r="A4513" s="10">
        <v>43075</v>
      </c>
      <c r="B4513" s="11">
        <v>2626.23999023437</v>
      </c>
      <c r="C4513" s="11">
        <v>2634.40991210937</v>
      </c>
      <c r="D4513" s="11">
        <v>2629.27001953125</v>
      </c>
    </row>
    <row r="4514" spans="1:4" x14ac:dyDescent="0.25">
      <c r="A4514" s="10">
        <v>43076</v>
      </c>
      <c r="B4514" s="11">
        <v>2628.3798828125</v>
      </c>
      <c r="C4514" s="11">
        <v>2640.98999023437</v>
      </c>
      <c r="D4514" s="11">
        <v>2636.97998046875</v>
      </c>
    </row>
    <row r="4515" spans="1:4" x14ac:dyDescent="0.25">
      <c r="A4515" s="10">
        <v>43077</v>
      </c>
      <c r="B4515" s="11">
        <v>2646.2099609375</v>
      </c>
      <c r="C4515" s="11">
        <v>2651.64990234375</v>
      </c>
      <c r="D4515" s="11">
        <v>2651.5</v>
      </c>
    </row>
    <row r="4516" spans="1:4" x14ac:dyDescent="0.25">
      <c r="A4516" s="10">
        <v>43080</v>
      </c>
      <c r="B4516" s="11">
        <v>2652.18994140625</v>
      </c>
      <c r="C4516" s="11">
        <v>2660.330078125</v>
      </c>
      <c r="D4516" s="11">
        <v>2659.98999023437</v>
      </c>
    </row>
    <row r="4517" spans="1:4" x14ac:dyDescent="0.25">
      <c r="A4517" s="10">
        <v>43081</v>
      </c>
      <c r="B4517" s="11">
        <v>2661.72998046875</v>
      </c>
      <c r="C4517" s="11">
        <v>2669.71997070312</v>
      </c>
      <c r="D4517" s="11">
        <v>2664.11010742187</v>
      </c>
    </row>
    <row r="4518" spans="1:4" x14ac:dyDescent="0.25">
      <c r="A4518" s="10">
        <v>43082</v>
      </c>
      <c r="B4518" s="11">
        <v>2667.59008789062</v>
      </c>
      <c r="C4518" s="11">
        <v>2671.8798828125</v>
      </c>
      <c r="D4518" s="11">
        <v>2662.85009765625</v>
      </c>
    </row>
    <row r="4519" spans="1:4" x14ac:dyDescent="0.25">
      <c r="A4519" s="10">
        <v>43083</v>
      </c>
      <c r="B4519" s="11">
        <v>2665.8701171875</v>
      </c>
      <c r="C4519" s="11">
        <v>2668.09008789062</v>
      </c>
      <c r="D4519" s="11">
        <v>2652.01000976562</v>
      </c>
    </row>
    <row r="4520" spans="1:4" x14ac:dyDescent="0.25">
      <c r="A4520" s="10">
        <v>43084</v>
      </c>
      <c r="B4520" s="11">
        <v>2660.6298828125</v>
      </c>
      <c r="C4520" s="11">
        <v>2679.6298828125</v>
      </c>
      <c r="D4520" s="11">
        <v>2675.81005859375</v>
      </c>
    </row>
    <row r="4521" spans="1:4" x14ac:dyDescent="0.25">
      <c r="A4521" s="10">
        <v>43087</v>
      </c>
      <c r="B4521" s="11">
        <v>2685.919921875</v>
      </c>
      <c r="C4521" s="11">
        <v>2694.96997070312</v>
      </c>
      <c r="D4521" s="11">
        <v>2690.15991210937</v>
      </c>
    </row>
    <row r="4522" spans="1:4" x14ac:dyDescent="0.25">
      <c r="A4522" s="10">
        <v>43088</v>
      </c>
      <c r="B4522" s="11">
        <v>2692.7099609375</v>
      </c>
      <c r="C4522" s="11">
        <v>2694.43994140625</v>
      </c>
      <c r="D4522" s="11">
        <v>2681.46997070312</v>
      </c>
    </row>
    <row r="4523" spans="1:4" x14ac:dyDescent="0.25">
      <c r="A4523" s="10">
        <v>43089</v>
      </c>
      <c r="B4523" s="11">
        <v>2688.17993164062</v>
      </c>
      <c r="C4523" s="11">
        <v>2691.01000976562</v>
      </c>
      <c r="D4523" s="11">
        <v>2679.25</v>
      </c>
    </row>
    <row r="4524" spans="1:4" x14ac:dyDescent="0.25">
      <c r="A4524" s="10">
        <v>43090</v>
      </c>
      <c r="B4524" s="11">
        <v>2683.02001953125</v>
      </c>
      <c r="C4524" s="11">
        <v>2692.63989257812</v>
      </c>
      <c r="D4524" s="11">
        <v>2684.57006835937</v>
      </c>
    </row>
    <row r="4525" spans="1:4" x14ac:dyDescent="0.25">
      <c r="A4525" s="10">
        <v>43091</v>
      </c>
      <c r="B4525" s="11">
        <v>2684.21997070312</v>
      </c>
      <c r="C4525" s="11">
        <v>2685.35009765625</v>
      </c>
      <c r="D4525" s="11">
        <v>2683.34008789062</v>
      </c>
    </row>
    <row r="4526" spans="1:4" x14ac:dyDescent="0.25">
      <c r="A4526" s="10">
        <v>43095</v>
      </c>
      <c r="B4526" s="11">
        <v>2679.09008789062</v>
      </c>
      <c r="C4526" s="11">
        <v>2682.73999023437</v>
      </c>
      <c r="D4526" s="11">
        <v>2680.5</v>
      </c>
    </row>
    <row r="4527" spans="1:4" x14ac:dyDescent="0.25">
      <c r="A4527" s="10">
        <v>43096</v>
      </c>
      <c r="B4527" s="11">
        <v>2682.10009765625</v>
      </c>
      <c r="C4527" s="11">
        <v>2685.63989257812</v>
      </c>
      <c r="D4527" s="11">
        <v>2682.6201171875</v>
      </c>
    </row>
    <row r="4528" spans="1:4" x14ac:dyDescent="0.25">
      <c r="A4528" s="10">
        <v>43097</v>
      </c>
      <c r="B4528" s="11">
        <v>2686.10009765625</v>
      </c>
      <c r="C4528" s="11">
        <v>2687.65991210937</v>
      </c>
      <c r="D4528" s="11">
        <v>2687.5400390625</v>
      </c>
    </row>
    <row r="4529" spans="1:4" x14ac:dyDescent="0.25">
      <c r="A4529" s="10">
        <v>43098</v>
      </c>
      <c r="B4529" s="11">
        <v>2689.14990234375</v>
      </c>
      <c r="C4529" s="11">
        <v>2692.1201171875</v>
      </c>
      <c r="D4529" s="11">
        <v>2673.61010742187</v>
      </c>
    </row>
    <row r="4530" spans="1:4" x14ac:dyDescent="0.25">
      <c r="A4530" s="10">
        <v>43102</v>
      </c>
      <c r="B4530" s="11">
        <v>2683.72998046875</v>
      </c>
      <c r="C4530" s="11">
        <v>2695.88989257812</v>
      </c>
      <c r="D4530" s="11">
        <v>2695.81005859375</v>
      </c>
    </row>
    <row r="4531" spans="1:4" x14ac:dyDescent="0.25">
      <c r="A4531" s="10">
        <v>43103</v>
      </c>
      <c r="B4531" s="11">
        <v>2697.85009765625</v>
      </c>
      <c r="C4531" s="11">
        <v>2714.3701171875</v>
      </c>
      <c r="D4531" s="11">
        <v>2713.06005859375</v>
      </c>
    </row>
    <row r="4532" spans="1:4" x14ac:dyDescent="0.25">
      <c r="A4532" s="10">
        <v>43104</v>
      </c>
      <c r="B4532" s="11">
        <v>2719.31005859375</v>
      </c>
      <c r="C4532" s="11">
        <v>2729.2900390625</v>
      </c>
      <c r="D4532" s="11">
        <v>2723.98999023437</v>
      </c>
    </row>
    <row r="4533" spans="1:4" x14ac:dyDescent="0.25">
      <c r="A4533" s="10">
        <v>43105</v>
      </c>
      <c r="B4533" s="11">
        <v>2731.330078125</v>
      </c>
      <c r="C4533" s="11">
        <v>2743.44995117187</v>
      </c>
      <c r="D4533" s="11">
        <v>2743.14990234375</v>
      </c>
    </row>
    <row r="4534" spans="1:4" x14ac:dyDescent="0.25">
      <c r="A4534" s="10">
        <v>43108</v>
      </c>
      <c r="B4534" s="11">
        <v>2742.669921875</v>
      </c>
      <c r="C4534" s="11">
        <v>2748.51000976562</v>
      </c>
      <c r="D4534" s="11">
        <v>2747.7099609375</v>
      </c>
    </row>
    <row r="4535" spans="1:4" x14ac:dyDescent="0.25">
      <c r="A4535" s="10">
        <v>43109</v>
      </c>
      <c r="B4535" s="11">
        <v>2751.14990234375</v>
      </c>
      <c r="C4535" s="11">
        <v>2759.13989257812</v>
      </c>
      <c r="D4535" s="11">
        <v>2751.2900390625</v>
      </c>
    </row>
    <row r="4536" spans="1:4" x14ac:dyDescent="0.25">
      <c r="A4536" s="10">
        <v>43110</v>
      </c>
      <c r="B4536" s="11">
        <v>2745.55004882812</v>
      </c>
      <c r="C4536" s="11">
        <v>2750.80004882812</v>
      </c>
      <c r="D4536" s="11">
        <v>2748.22998046875</v>
      </c>
    </row>
    <row r="4537" spans="1:4" x14ac:dyDescent="0.25">
      <c r="A4537" s="10">
        <v>43111</v>
      </c>
      <c r="B4537" s="11">
        <v>2752.96997070312</v>
      </c>
      <c r="C4537" s="11">
        <v>2767.56005859375</v>
      </c>
      <c r="D4537" s="11">
        <v>2767.56005859375</v>
      </c>
    </row>
    <row r="4538" spans="1:4" x14ac:dyDescent="0.25">
      <c r="A4538" s="10">
        <v>43112</v>
      </c>
      <c r="B4538" s="11">
        <v>2770.17993164062</v>
      </c>
      <c r="C4538" s="11">
        <v>2787.85009765625</v>
      </c>
      <c r="D4538" s="11">
        <v>2786.23999023437</v>
      </c>
    </row>
    <row r="4539" spans="1:4" x14ac:dyDescent="0.25">
      <c r="A4539" s="10">
        <v>43116</v>
      </c>
      <c r="B4539" s="11">
        <v>2798.9599609375</v>
      </c>
      <c r="C4539" s="11">
        <v>2807.5400390625</v>
      </c>
      <c r="D4539" s="11">
        <v>2776.419921875</v>
      </c>
    </row>
    <row r="4540" spans="1:4" x14ac:dyDescent="0.25">
      <c r="A4540" s="10">
        <v>43117</v>
      </c>
      <c r="B4540" s="11">
        <v>2784.98999023437</v>
      </c>
      <c r="C4540" s="11">
        <v>2807.0400390625</v>
      </c>
      <c r="D4540" s="11">
        <v>2802.56005859375</v>
      </c>
    </row>
    <row r="4541" spans="1:4" x14ac:dyDescent="0.25">
      <c r="A4541" s="10">
        <v>43118</v>
      </c>
      <c r="B4541" s="11">
        <v>2802.39990234375</v>
      </c>
      <c r="C4541" s="11">
        <v>2805.830078125</v>
      </c>
      <c r="D4541" s="11">
        <v>2798.03002929687</v>
      </c>
    </row>
    <row r="4542" spans="1:4" x14ac:dyDescent="0.25">
      <c r="A4542" s="10">
        <v>43119</v>
      </c>
      <c r="B4542" s="11">
        <v>2802.60009765625</v>
      </c>
      <c r="C4542" s="11">
        <v>2810.330078125</v>
      </c>
      <c r="D4542" s="11">
        <v>2810.30004882812</v>
      </c>
    </row>
    <row r="4543" spans="1:4" x14ac:dyDescent="0.25">
      <c r="A4543" s="10">
        <v>43122</v>
      </c>
      <c r="B4543" s="11">
        <v>2809.15991210937</v>
      </c>
      <c r="C4543" s="11">
        <v>2833.03002929687</v>
      </c>
      <c r="D4543" s="11">
        <v>2832.96997070312</v>
      </c>
    </row>
    <row r="4544" spans="1:4" x14ac:dyDescent="0.25">
      <c r="A4544" s="10">
        <v>43123</v>
      </c>
      <c r="B4544" s="11">
        <v>2835.05004882812</v>
      </c>
      <c r="C4544" s="11">
        <v>2842.23999023437</v>
      </c>
      <c r="D4544" s="11">
        <v>2839.1298828125</v>
      </c>
    </row>
    <row r="4545" spans="1:4" x14ac:dyDescent="0.25">
      <c r="A4545" s="10">
        <v>43124</v>
      </c>
      <c r="B4545" s="11">
        <v>2845.419921875</v>
      </c>
      <c r="C4545" s="11">
        <v>2852.96997070312</v>
      </c>
      <c r="D4545" s="11">
        <v>2837.5400390625</v>
      </c>
    </row>
    <row r="4546" spans="1:4" x14ac:dyDescent="0.25">
      <c r="A4546" s="10">
        <v>43125</v>
      </c>
      <c r="B4546" s="11">
        <v>2846.23999023437</v>
      </c>
      <c r="C4546" s="11">
        <v>2848.56005859375</v>
      </c>
      <c r="D4546" s="11">
        <v>2839.25</v>
      </c>
    </row>
    <row r="4547" spans="1:4" x14ac:dyDescent="0.25">
      <c r="A4547" s="10">
        <v>43126</v>
      </c>
      <c r="B4547" s="11">
        <v>2847.47998046875</v>
      </c>
      <c r="C4547" s="11">
        <v>2872.8701171875</v>
      </c>
      <c r="D4547" s="11">
        <v>2872.8701171875</v>
      </c>
    </row>
    <row r="4548" spans="1:4" x14ac:dyDescent="0.25">
      <c r="A4548" s="10">
        <v>43129</v>
      </c>
      <c r="B4548" s="11">
        <v>2867.22998046875</v>
      </c>
      <c r="C4548" s="11">
        <v>2870.6201171875</v>
      </c>
      <c r="D4548" s="11">
        <v>2853.53002929687</v>
      </c>
    </row>
    <row r="4549" spans="1:4" x14ac:dyDescent="0.25">
      <c r="A4549" s="10">
        <v>43130</v>
      </c>
      <c r="B4549" s="11">
        <v>2832.73999023437</v>
      </c>
      <c r="C4549" s="11">
        <v>2837.75</v>
      </c>
      <c r="D4549" s="11">
        <v>2822.42993164062</v>
      </c>
    </row>
    <row r="4550" spans="1:4" x14ac:dyDescent="0.25">
      <c r="A4550" s="10">
        <v>43131</v>
      </c>
      <c r="B4550" s="11">
        <v>2832.40991210937</v>
      </c>
      <c r="C4550" s="11">
        <v>2839.26000976562</v>
      </c>
      <c r="D4550" s="11">
        <v>2823.81005859375</v>
      </c>
    </row>
    <row r="4551" spans="1:4" x14ac:dyDescent="0.25">
      <c r="A4551" s="10">
        <v>43132</v>
      </c>
      <c r="B4551" s="11">
        <v>2816.44995117187</v>
      </c>
      <c r="C4551" s="11">
        <v>2835.9599609375</v>
      </c>
      <c r="D4551" s="11">
        <v>2821.97998046875</v>
      </c>
    </row>
    <row r="4552" spans="1:4" x14ac:dyDescent="0.25">
      <c r="A4552" s="10">
        <v>43133</v>
      </c>
      <c r="B4552" s="11">
        <v>2808.919921875</v>
      </c>
      <c r="C4552" s="11">
        <v>2808.919921875</v>
      </c>
      <c r="D4552" s="11">
        <v>2762.1298828125</v>
      </c>
    </row>
    <row r="4553" spans="1:4" x14ac:dyDescent="0.25">
      <c r="A4553" s="10">
        <v>43136</v>
      </c>
      <c r="B4553" s="11">
        <v>2741.06005859375</v>
      </c>
      <c r="C4553" s="11">
        <v>2763.38989257812</v>
      </c>
      <c r="D4553" s="11">
        <v>2648.93994140625</v>
      </c>
    </row>
    <row r="4554" spans="1:4" x14ac:dyDescent="0.25">
      <c r="A4554" s="10">
        <v>43137</v>
      </c>
      <c r="B4554" s="11">
        <v>2614.78002929687</v>
      </c>
      <c r="C4554" s="11">
        <v>2701.0400390625</v>
      </c>
      <c r="D4554" s="11">
        <v>2695.13989257812</v>
      </c>
    </row>
    <row r="4555" spans="1:4" x14ac:dyDescent="0.25">
      <c r="A4555" s="10">
        <v>43138</v>
      </c>
      <c r="B4555" s="11">
        <v>2690.94995117187</v>
      </c>
      <c r="C4555" s="11">
        <v>2727.669921875</v>
      </c>
      <c r="D4555" s="11">
        <v>2681.65991210937</v>
      </c>
    </row>
    <row r="4556" spans="1:4" x14ac:dyDescent="0.25">
      <c r="A4556" s="10">
        <v>43139</v>
      </c>
      <c r="B4556" s="11">
        <v>2685.01000976562</v>
      </c>
      <c r="C4556" s="11">
        <v>2685.27001953125</v>
      </c>
      <c r="D4556" s="11">
        <v>2581</v>
      </c>
    </row>
    <row r="4557" spans="1:4" x14ac:dyDescent="0.25">
      <c r="A4557" s="10">
        <v>43140</v>
      </c>
      <c r="B4557" s="11">
        <v>2601.78002929687</v>
      </c>
      <c r="C4557" s="11">
        <v>2638.669921875</v>
      </c>
      <c r="D4557" s="11">
        <v>2619.55004882812</v>
      </c>
    </row>
    <row r="4558" spans="1:4" x14ac:dyDescent="0.25">
      <c r="A4558" s="10">
        <v>43143</v>
      </c>
      <c r="B4558" s="11">
        <v>2636.75</v>
      </c>
      <c r="C4558" s="11">
        <v>2672.61010742187</v>
      </c>
      <c r="D4558" s="11">
        <v>2656</v>
      </c>
    </row>
    <row r="4559" spans="1:4" x14ac:dyDescent="0.25">
      <c r="A4559" s="10">
        <v>43144</v>
      </c>
      <c r="B4559" s="11">
        <v>2646.27001953125</v>
      </c>
      <c r="C4559" s="11">
        <v>2668.84008789062</v>
      </c>
      <c r="D4559" s="11">
        <v>2662.93994140625</v>
      </c>
    </row>
    <row r="4560" spans="1:4" x14ac:dyDescent="0.25">
      <c r="A4560" s="10">
        <v>43145</v>
      </c>
      <c r="B4560" s="11">
        <v>2651.2099609375</v>
      </c>
      <c r="C4560" s="11">
        <v>2702.10009765625</v>
      </c>
      <c r="D4560" s="11">
        <v>2698.6298828125</v>
      </c>
    </row>
    <row r="4561" spans="1:4" x14ac:dyDescent="0.25">
      <c r="A4561" s="10">
        <v>43146</v>
      </c>
      <c r="B4561" s="11">
        <v>2713.4599609375</v>
      </c>
      <c r="C4561" s="11">
        <v>2731.51000976562</v>
      </c>
      <c r="D4561" s="11">
        <v>2731.19995117187</v>
      </c>
    </row>
    <row r="4562" spans="1:4" x14ac:dyDescent="0.25">
      <c r="A4562" s="10">
        <v>43147</v>
      </c>
      <c r="B4562" s="11">
        <v>2727.13989257812</v>
      </c>
      <c r="C4562" s="11">
        <v>2754.419921875</v>
      </c>
      <c r="D4562" s="11">
        <v>2732.21997070312</v>
      </c>
    </row>
    <row r="4563" spans="1:4" x14ac:dyDescent="0.25">
      <c r="A4563" s="10">
        <v>43151</v>
      </c>
      <c r="B4563" s="11">
        <v>2722.98999023437</v>
      </c>
      <c r="C4563" s="11">
        <v>2737.60009765625</v>
      </c>
      <c r="D4563" s="11">
        <v>2716.26000976562</v>
      </c>
    </row>
    <row r="4564" spans="1:4" x14ac:dyDescent="0.25">
      <c r="A4564" s="10">
        <v>43152</v>
      </c>
      <c r="B4564" s="11">
        <v>2720.53002929687</v>
      </c>
      <c r="C4564" s="11">
        <v>2747.75</v>
      </c>
      <c r="D4564" s="11">
        <v>2701.330078125</v>
      </c>
    </row>
    <row r="4565" spans="1:4" x14ac:dyDescent="0.25">
      <c r="A4565" s="10">
        <v>43153</v>
      </c>
      <c r="B4565" s="11">
        <v>2710.419921875</v>
      </c>
      <c r="C4565" s="11">
        <v>2731.26000976562</v>
      </c>
      <c r="D4565" s="11">
        <v>2703.9599609375</v>
      </c>
    </row>
    <row r="4566" spans="1:4" x14ac:dyDescent="0.25">
      <c r="A4566" s="10">
        <v>43154</v>
      </c>
      <c r="B4566" s="11">
        <v>2715.80004882812</v>
      </c>
      <c r="C4566" s="11">
        <v>2747.76000976562</v>
      </c>
      <c r="D4566" s="11">
        <v>2747.30004882812</v>
      </c>
    </row>
    <row r="4567" spans="1:4" x14ac:dyDescent="0.25">
      <c r="A4567" s="10">
        <v>43157</v>
      </c>
      <c r="B4567" s="11">
        <v>2757.3701171875</v>
      </c>
      <c r="C4567" s="11">
        <v>2780.63989257812</v>
      </c>
      <c r="D4567" s="11">
        <v>2779.60009765625</v>
      </c>
    </row>
    <row r="4568" spans="1:4" x14ac:dyDescent="0.25">
      <c r="A4568" s="10">
        <v>43158</v>
      </c>
      <c r="B4568" s="11">
        <v>2780.44995117187</v>
      </c>
      <c r="C4568" s="11">
        <v>2789.14990234375</v>
      </c>
      <c r="D4568" s="11">
        <v>2744.28002929687</v>
      </c>
    </row>
    <row r="4569" spans="1:4" x14ac:dyDescent="0.25">
      <c r="A4569" s="10">
        <v>43159</v>
      </c>
      <c r="B4569" s="11">
        <v>2753.78002929687</v>
      </c>
      <c r="C4569" s="11">
        <v>2761.52001953125</v>
      </c>
      <c r="D4569" s="11">
        <v>2713.830078125</v>
      </c>
    </row>
    <row r="4570" spans="1:4" x14ac:dyDescent="0.25">
      <c r="A4570" s="10">
        <v>43160</v>
      </c>
      <c r="B4570" s="11">
        <v>2715.21997070312</v>
      </c>
      <c r="C4570" s="11">
        <v>2730.88989257812</v>
      </c>
      <c r="D4570" s="11">
        <v>2677.669921875</v>
      </c>
    </row>
    <row r="4571" spans="1:4" x14ac:dyDescent="0.25">
      <c r="A4571" s="10">
        <v>43161</v>
      </c>
      <c r="B4571" s="11">
        <v>2658.88989257812</v>
      </c>
      <c r="C4571" s="11">
        <v>2696.25</v>
      </c>
      <c r="D4571" s="11">
        <v>2691.25</v>
      </c>
    </row>
    <row r="4572" spans="1:4" x14ac:dyDescent="0.25">
      <c r="A4572" s="10">
        <v>43164</v>
      </c>
      <c r="B4572" s="11">
        <v>2681.06005859375</v>
      </c>
      <c r="C4572" s="11">
        <v>2728.09008789062</v>
      </c>
      <c r="D4572" s="11">
        <v>2720.93994140625</v>
      </c>
    </row>
    <row r="4573" spans="1:4" x14ac:dyDescent="0.25">
      <c r="A4573" s="10">
        <v>43165</v>
      </c>
      <c r="B4573" s="11">
        <v>2730.17993164062</v>
      </c>
      <c r="C4573" s="11">
        <v>2732.080078125</v>
      </c>
      <c r="D4573" s="11">
        <v>2728.1201171875</v>
      </c>
    </row>
    <row r="4574" spans="1:4" x14ac:dyDescent="0.25">
      <c r="A4574" s="10">
        <v>43166</v>
      </c>
      <c r="B4574" s="11">
        <v>2710.17993164062</v>
      </c>
      <c r="C4574" s="11">
        <v>2730.60009765625</v>
      </c>
      <c r="D4574" s="11">
        <v>2726.80004882812</v>
      </c>
    </row>
    <row r="4575" spans="1:4" x14ac:dyDescent="0.25">
      <c r="A4575" s="10">
        <v>43167</v>
      </c>
      <c r="B4575" s="11">
        <v>2732.75</v>
      </c>
      <c r="C4575" s="11">
        <v>2740.44995117187</v>
      </c>
      <c r="D4575" s="11">
        <v>2738.96997070312</v>
      </c>
    </row>
    <row r="4576" spans="1:4" x14ac:dyDescent="0.25">
      <c r="A4576" s="10">
        <v>43168</v>
      </c>
      <c r="B4576" s="11">
        <v>2752.90991210937</v>
      </c>
      <c r="C4576" s="11">
        <v>2786.57006835937</v>
      </c>
      <c r="D4576" s="11">
        <v>2786.57006835937</v>
      </c>
    </row>
    <row r="4577" spans="1:4" x14ac:dyDescent="0.25">
      <c r="A4577" s="10">
        <v>43171</v>
      </c>
      <c r="B4577" s="11">
        <v>2790.5400390625</v>
      </c>
      <c r="C4577" s="11">
        <v>2796.97998046875</v>
      </c>
      <c r="D4577" s="11">
        <v>2783.02001953125</v>
      </c>
    </row>
    <row r="4578" spans="1:4" x14ac:dyDescent="0.25">
      <c r="A4578" s="10">
        <v>43172</v>
      </c>
      <c r="B4578" s="11">
        <v>2792.31005859375</v>
      </c>
      <c r="C4578" s="11">
        <v>2801.89990234375</v>
      </c>
      <c r="D4578" s="11">
        <v>2765.31005859375</v>
      </c>
    </row>
    <row r="4579" spans="1:4" x14ac:dyDescent="0.25">
      <c r="A4579" s="10">
        <v>43173</v>
      </c>
      <c r="B4579" s="11">
        <v>2774.06005859375</v>
      </c>
      <c r="C4579" s="11">
        <v>2777.11010742187</v>
      </c>
      <c r="D4579" s="11">
        <v>2749.47998046875</v>
      </c>
    </row>
    <row r="4580" spans="1:4" x14ac:dyDescent="0.25">
      <c r="A4580" s="10">
        <v>43174</v>
      </c>
      <c r="B4580" s="11">
        <v>2754.27001953125</v>
      </c>
      <c r="C4580" s="11">
        <v>2763.03002929687</v>
      </c>
      <c r="D4580" s="11">
        <v>2747.330078125</v>
      </c>
    </row>
    <row r="4581" spans="1:4" x14ac:dyDescent="0.25">
      <c r="A4581" s="10">
        <v>43175</v>
      </c>
      <c r="B4581" s="11">
        <v>2750.57006835937</v>
      </c>
      <c r="C4581" s="11">
        <v>2761.85009765625</v>
      </c>
      <c r="D4581" s="11">
        <v>2752.01000976562</v>
      </c>
    </row>
    <row r="4582" spans="1:4" x14ac:dyDescent="0.25">
      <c r="A4582" s="10">
        <v>43178</v>
      </c>
      <c r="B4582" s="11">
        <v>2741.3798828125</v>
      </c>
      <c r="C4582" s="11">
        <v>2741.3798828125</v>
      </c>
      <c r="D4582" s="11">
        <v>2712.919921875</v>
      </c>
    </row>
    <row r="4583" spans="1:4" x14ac:dyDescent="0.25">
      <c r="A4583" s="10">
        <v>43179</v>
      </c>
      <c r="B4583" s="11">
        <v>2715.05004882812</v>
      </c>
      <c r="C4583" s="11">
        <v>2724.21997070312</v>
      </c>
      <c r="D4583" s="11">
        <v>2716.93994140625</v>
      </c>
    </row>
    <row r="4584" spans="1:4" x14ac:dyDescent="0.25">
      <c r="A4584" s="10">
        <v>43180</v>
      </c>
      <c r="B4584" s="11">
        <v>2714.98999023437</v>
      </c>
      <c r="C4584" s="11">
        <v>2739.13989257812</v>
      </c>
      <c r="D4584" s="11">
        <v>2711.92993164062</v>
      </c>
    </row>
    <row r="4585" spans="1:4" x14ac:dyDescent="0.25">
      <c r="A4585" s="10">
        <v>43181</v>
      </c>
      <c r="B4585" s="11">
        <v>2691.36010742187</v>
      </c>
      <c r="C4585" s="11">
        <v>2695.67993164062</v>
      </c>
      <c r="D4585" s="11">
        <v>2643.68994140625</v>
      </c>
    </row>
    <row r="4586" spans="1:4" x14ac:dyDescent="0.25">
      <c r="A4586" s="10">
        <v>43182</v>
      </c>
      <c r="B4586" s="11">
        <v>2646.7099609375</v>
      </c>
      <c r="C4586" s="11">
        <v>2657.669921875</v>
      </c>
      <c r="D4586" s="11">
        <v>2588.26000976562</v>
      </c>
    </row>
    <row r="4587" spans="1:4" x14ac:dyDescent="0.25">
      <c r="A4587" s="10">
        <v>43185</v>
      </c>
      <c r="B4587" s="11">
        <v>2619.35009765625</v>
      </c>
      <c r="C4587" s="11">
        <v>2661.36010742187</v>
      </c>
      <c r="D4587" s="11">
        <v>2658.55004882812</v>
      </c>
    </row>
    <row r="4588" spans="1:4" x14ac:dyDescent="0.25">
      <c r="A4588" s="10">
        <v>43186</v>
      </c>
      <c r="B4588" s="11">
        <v>2667.57006835937</v>
      </c>
      <c r="C4588" s="11">
        <v>2674.78002929687</v>
      </c>
      <c r="D4588" s="11">
        <v>2612.6201171875</v>
      </c>
    </row>
    <row r="4589" spans="1:4" x14ac:dyDescent="0.25">
      <c r="A4589" s="10">
        <v>43187</v>
      </c>
      <c r="B4589" s="11">
        <v>2611.30004882812</v>
      </c>
      <c r="C4589" s="11">
        <v>2632.64990234375</v>
      </c>
      <c r="D4589" s="11">
        <v>2605</v>
      </c>
    </row>
    <row r="4590" spans="1:4" x14ac:dyDescent="0.25">
      <c r="A4590" s="10">
        <v>43188</v>
      </c>
      <c r="B4590" s="11">
        <v>2614.40991210937</v>
      </c>
      <c r="C4590" s="11">
        <v>2659.07006835937</v>
      </c>
      <c r="D4590" s="11">
        <v>2640.8701171875</v>
      </c>
    </row>
    <row r="4591" spans="1:4" x14ac:dyDescent="0.25">
      <c r="A4591" s="10">
        <v>43192</v>
      </c>
      <c r="B4591" s="11">
        <v>2633.44995117187</v>
      </c>
      <c r="C4591" s="11">
        <v>2638.30004882812</v>
      </c>
      <c r="D4591" s="11">
        <v>2581.8798828125</v>
      </c>
    </row>
    <row r="4592" spans="1:4" x14ac:dyDescent="0.25">
      <c r="A4592" s="10">
        <v>43193</v>
      </c>
      <c r="B4592" s="11">
        <v>2592.169921875</v>
      </c>
      <c r="C4592" s="11">
        <v>2619.13989257812</v>
      </c>
      <c r="D4592" s="11">
        <v>2614.44995117187</v>
      </c>
    </row>
    <row r="4593" spans="1:4" x14ac:dyDescent="0.25">
      <c r="A4593" s="10">
        <v>43194</v>
      </c>
      <c r="B4593" s="11">
        <v>2584.0400390625</v>
      </c>
      <c r="C4593" s="11">
        <v>2649.86010742187</v>
      </c>
      <c r="D4593" s="11">
        <v>2644.68994140625</v>
      </c>
    </row>
    <row r="4594" spans="1:4" x14ac:dyDescent="0.25">
      <c r="A4594" s="10">
        <v>43195</v>
      </c>
      <c r="B4594" s="11">
        <v>2657.36010742187</v>
      </c>
      <c r="C4594" s="11">
        <v>2672.080078125</v>
      </c>
      <c r="D4594" s="11">
        <v>2662.84008789062</v>
      </c>
    </row>
    <row r="4595" spans="1:4" x14ac:dyDescent="0.25">
      <c r="A4595" s="10">
        <v>43196</v>
      </c>
      <c r="B4595" s="11">
        <v>2645.82006835937</v>
      </c>
      <c r="C4595" s="11">
        <v>2656.8798828125</v>
      </c>
      <c r="D4595" s="11">
        <v>2604.46997070312</v>
      </c>
    </row>
    <row r="4596" spans="1:4" x14ac:dyDescent="0.25">
      <c r="A4596" s="10">
        <v>43199</v>
      </c>
      <c r="B4596" s="11">
        <v>2617.17993164062</v>
      </c>
      <c r="C4596" s="11">
        <v>2653.55004882812</v>
      </c>
      <c r="D4596" s="11">
        <v>2613.15991210937</v>
      </c>
    </row>
    <row r="4597" spans="1:4" x14ac:dyDescent="0.25">
      <c r="A4597" s="10">
        <v>43200</v>
      </c>
      <c r="B4597" s="11">
        <v>2638.40991210937</v>
      </c>
      <c r="C4597" s="11">
        <v>2665.44995117187</v>
      </c>
      <c r="D4597" s="11">
        <v>2656.8701171875</v>
      </c>
    </row>
    <row r="4598" spans="1:4" x14ac:dyDescent="0.25">
      <c r="A4598" s="10">
        <v>43201</v>
      </c>
      <c r="B4598" s="11">
        <v>2643.88989257812</v>
      </c>
      <c r="C4598" s="11">
        <v>2661.42993164062</v>
      </c>
      <c r="D4598" s="11">
        <v>2642.18994140625</v>
      </c>
    </row>
    <row r="4599" spans="1:4" x14ac:dyDescent="0.25">
      <c r="A4599" s="10">
        <v>43202</v>
      </c>
      <c r="B4599" s="11">
        <v>2653.830078125</v>
      </c>
      <c r="C4599" s="11">
        <v>2674.71997070312</v>
      </c>
      <c r="D4599" s="11">
        <v>2663.98999023437</v>
      </c>
    </row>
    <row r="4600" spans="1:4" x14ac:dyDescent="0.25">
      <c r="A4600" s="10">
        <v>43203</v>
      </c>
      <c r="B4600" s="11">
        <v>2676.89990234375</v>
      </c>
      <c r="C4600" s="11">
        <v>2680.26000976562</v>
      </c>
      <c r="D4600" s="11">
        <v>2656.30004882812</v>
      </c>
    </row>
    <row r="4601" spans="1:4" x14ac:dyDescent="0.25">
      <c r="A4601" s="10">
        <v>43206</v>
      </c>
      <c r="B4601" s="11">
        <v>2670.10009765625</v>
      </c>
      <c r="C4601" s="11">
        <v>2686.48999023437</v>
      </c>
      <c r="D4601" s="11">
        <v>2677.84008789062</v>
      </c>
    </row>
    <row r="4602" spans="1:4" x14ac:dyDescent="0.25">
      <c r="A4602" s="10">
        <v>43207</v>
      </c>
      <c r="B4602" s="11">
        <v>2692.73999023437</v>
      </c>
      <c r="C4602" s="11">
        <v>2713.34008789062</v>
      </c>
      <c r="D4602" s="11">
        <v>2706.38989257812</v>
      </c>
    </row>
    <row r="4603" spans="1:4" x14ac:dyDescent="0.25">
      <c r="A4603" s="10">
        <v>43208</v>
      </c>
      <c r="B4603" s="11">
        <v>2710.11010742187</v>
      </c>
      <c r="C4603" s="11">
        <v>2717.48999023437</v>
      </c>
      <c r="D4603" s="11">
        <v>2708.63989257812</v>
      </c>
    </row>
    <row r="4604" spans="1:4" x14ac:dyDescent="0.25">
      <c r="A4604" s="10">
        <v>43209</v>
      </c>
      <c r="B4604" s="11">
        <v>2701.15991210937</v>
      </c>
      <c r="C4604" s="11">
        <v>2702.84008789062</v>
      </c>
      <c r="D4604" s="11">
        <v>2693.1298828125</v>
      </c>
    </row>
    <row r="4605" spans="1:4" x14ac:dyDescent="0.25">
      <c r="A4605" s="10">
        <v>43210</v>
      </c>
      <c r="B4605" s="11">
        <v>2692.56005859375</v>
      </c>
      <c r="C4605" s="11">
        <v>2693.93994140625</v>
      </c>
      <c r="D4605" s="11">
        <v>2670.13989257812</v>
      </c>
    </row>
    <row r="4606" spans="1:4" x14ac:dyDescent="0.25">
      <c r="A4606" s="10">
        <v>43213</v>
      </c>
      <c r="B4606" s="11">
        <v>2675.39990234375</v>
      </c>
      <c r="C4606" s="11">
        <v>2682.86010742187</v>
      </c>
      <c r="D4606" s="11">
        <v>2670.2900390625</v>
      </c>
    </row>
    <row r="4607" spans="1:4" x14ac:dyDescent="0.25">
      <c r="A4607" s="10">
        <v>43214</v>
      </c>
      <c r="B4607" s="11">
        <v>2680.80004882812</v>
      </c>
      <c r="C4607" s="11">
        <v>2683.55004882812</v>
      </c>
      <c r="D4607" s="11">
        <v>2634.56005859375</v>
      </c>
    </row>
    <row r="4608" spans="1:4" x14ac:dyDescent="0.25">
      <c r="A4608" s="10">
        <v>43215</v>
      </c>
      <c r="B4608" s="11">
        <v>2634.919921875</v>
      </c>
      <c r="C4608" s="11">
        <v>2645.30004882812</v>
      </c>
      <c r="D4608" s="11">
        <v>2639.39990234375</v>
      </c>
    </row>
    <row r="4609" spans="1:4" x14ac:dyDescent="0.25">
      <c r="A4609" s="10">
        <v>43216</v>
      </c>
      <c r="B4609" s="11">
        <v>2651.64990234375</v>
      </c>
      <c r="C4609" s="11">
        <v>2676.47998046875</v>
      </c>
      <c r="D4609" s="11">
        <v>2666.93994140625</v>
      </c>
    </row>
    <row r="4610" spans="1:4" x14ac:dyDescent="0.25">
      <c r="A4610" s="10">
        <v>43217</v>
      </c>
      <c r="B4610" s="11">
        <v>2675.46997070312</v>
      </c>
      <c r="C4610" s="11">
        <v>2677.35009765625</v>
      </c>
      <c r="D4610" s="11">
        <v>2669.90991210937</v>
      </c>
    </row>
    <row r="4611" spans="1:4" x14ac:dyDescent="0.25">
      <c r="A4611" s="10">
        <v>43220</v>
      </c>
      <c r="B4611" s="11">
        <v>2682.51000976562</v>
      </c>
      <c r="C4611" s="11">
        <v>2682.8701171875</v>
      </c>
      <c r="D4611" s="11">
        <v>2648.05004882812</v>
      </c>
    </row>
    <row r="4612" spans="1:4" x14ac:dyDescent="0.25">
      <c r="A4612" s="10">
        <v>43221</v>
      </c>
      <c r="B4612" s="11">
        <v>2642.9599609375</v>
      </c>
      <c r="C4612" s="11">
        <v>2655.27001953125</v>
      </c>
      <c r="D4612" s="11">
        <v>2654.80004882812</v>
      </c>
    </row>
    <row r="4613" spans="1:4" x14ac:dyDescent="0.25">
      <c r="A4613" s="10">
        <v>43222</v>
      </c>
      <c r="B4613" s="11">
        <v>2654.23999023437</v>
      </c>
      <c r="C4613" s="11">
        <v>2660.8701171875</v>
      </c>
      <c r="D4613" s="11">
        <v>2635.669921875</v>
      </c>
    </row>
    <row r="4614" spans="1:4" x14ac:dyDescent="0.25">
      <c r="A4614" s="10">
        <v>43223</v>
      </c>
      <c r="B4614" s="11">
        <v>2628.080078125</v>
      </c>
      <c r="C4614" s="11">
        <v>2637.13989257812</v>
      </c>
      <c r="D4614" s="11">
        <v>2629.72998046875</v>
      </c>
    </row>
    <row r="4615" spans="1:4" x14ac:dyDescent="0.25">
      <c r="A4615" s="10">
        <v>43224</v>
      </c>
      <c r="B4615" s="11">
        <v>2621.44995117187</v>
      </c>
      <c r="C4615" s="11">
        <v>2670.92993164062</v>
      </c>
      <c r="D4615" s="11">
        <v>2663.419921875</v>
      </c>
    </row>
    <row r="4616" spans="1:4" x14ac:dyDescent="0.25">
      <c r="A4616" s="10">
        <v>43227</v>
      </c>
      <c r="B4616" s="11">
        <v>2680.34008789062</v>
      </c>
      <c r="C4616" s="11">
        <v>2683.35009765625</v>
      </c>
      <c r="D4616" s="11">
        <v>2672.6298828125</v>
      </c>
    </row>
    <row r="4617" spans="1:4" x14ac:dyDescent="0.25">
      <c r="A4617" s="10">
        <v>43228</v>
      </c>
      <c r="B4617" s="11">
        <v>2670.26000976562</v>
      </c>
      <c r="C4617" s="11">
        <v>2676.34008789062</v>
      </c>
      <c r="D4617" s="11">
        <v>2671.919921875</v>
      </c>
    </row>
    <row r="4618" spans="1:4" x14ac:dyDescent="0.25">
      <c r="A4618" s="10">
        <v>43229</v>
      </c>
      <c r="B4618" s="11">
        <v>2678.1201171875</v>
      </c>
      <c r="C4618" s="11">
        <v>2701.27001953125</v>
      </c>
      <c r="D4618" s="11">
        <v>2697.7900390625</v>
      </c>
    </row>
    <row r="4619" spans="1:4" x14ac:dyDescent="0.25">
      <c r="A4619" s="10">
        <v>43230</v>
      </c>
      <c r="B4619" s="11">
        <v>2705.02001953125</v>
      </c>
      <c r="C4619" s="11">
        <v>2726.11010742187</v>
      </c>
      <c r="D4619" s="11">
        <v>2723.07006835937</v>
      </c>
    </row>
    <row r="4620" spans="1:4" x14ac:dyDescent="0.25">
      <c r="A4620" s="10">
        <v>43231</v>
      </c>
      <c r="B4620" s="11">
        <v>2722.69995117187</v>
      </c>
      <c r="C4620" s="11">
        <v>2732.86010742187</v>
      </c>
      <c r="D4620" s="11">
        <v>2727.71997070312</v>
      </c>
    </row>
    <row r="4621" spans="1:4" x14ac:dyDescent="0.25">
      <c r="A4621" s="10">
        <v>43234</v>
      </c>
      <c r="B4621" s="11">
        <v>2738.46997070312</v>
      </c>
      <c r="C4621" s="11">
        <v>2742.10009765625</v>
      </c>
      <c r="D4621" s="11">
        <v>2730.1298828125</v>
      </c>
    </row>
    <row r="4622" spans="1:4" x14ac:dyDescent="0.25">
      <c r="A4622" s="10">
        <v>43235</v>
      </c>
      <c r="B4622" s="11">
        <v>2718.59008789062</v>
      </c>
      <c r="C4622" s="11">
        <v>2718.59008789062</v>
      </c>
      <c r="D4622" s="11">
        <v>2711.44995117187</v>
      </c>
    </row>
    <row r="4623" spans="1:4" x14ac:dyDescent="0.25">
      <c r="A4623" s="10">
        <v>43236</v>
      </c>
      <c r="B4623" s="11">
        <v>2712.6201171875</v>
      </c>
      <c r="C4623" s="11">
        <v>2727.76000976562</v>
      </c>
      <c r="D4623" s="11">
        <v>2722.4599609375</v>
      </c>
    </row>
    <row r="4624" spans="1:4" x14ac:dyDescent="0.25">
      <c r="A4624" s="10">
        <v>43237</v>
      </c>
      <c r="B4624" s="11">
        <v>2719.7099609375</v>
      </c>
      <c r="C4624" s="11">
        <v>2731.9599609375</v>
      </c>
      <c r="D4624" s="11">
        <v>2720.1298828125</v>
      </c>
    </row>
    <row r="4625" spans="1:4" x14ac:dyDescent="0.25">
      <c r="A4625" s="10">
        <v>43238</v>
      </c>
      <c r="B4625" s="11">
        <v>2717.35009765625</v>
      </c>
      <c r="C4625" s="11">
        <v>2719.5</v>
      </c>
      <c r="D4625" s="11">
        <v>2712.96997070312</v>
      </c>
    </row>
    <row r="4626" spans="1:4" x14ac:dyDescent="0.25">
      <c r="A4626" s="10">
        <v>43241</v>
      </c>
      <c r="B4626" s="11">
        <v>2735.38989257812</v>
      </c>
      <c r="C4626" s="11">
        <v>2739.18994140625</v>
      </c>
      <c r="D4626" s="11">
        <v>2733.01000976562</v>
      </c>
    </row>
    <row r="4627" spans="1:4" x14ac:dyDescent="0.25">
      <c r="A4627" s="10">
        <v>43242</v>
      </c>
      <c r="B4627" s="11">
        <v>2738.34008789062</v>
      </c>
      <c r="C4627" s="11">
        <v>2742.23999023437</v>
      </c>
      <c r="D4627" s="11">
        <v>2724.43994140625</v>
      </c>
    </row>
    <row r="4628" spans="1:4" x14ac:dyDescent="0.25">
      <c r="A4628" s="10">
        <v>43243</v>
      </c>
      <c r="B4628" s="11">
        <v>2713.97998046875</v>
      </c>
      <c r="C4628" s="11">
        <v>2733.330078125</v>
      </c>
      <c r="D4628" s="11">
        <v>2733.2900390625</v>
      </c>
    </row>
    <row r="4629" spans="1:4" x14ac:dyDescent="0.25">
      <c r="A4629" s="10">
        <v>43244</v>
      </c>
      <c r="B4629" s="11">
        <v>2730.93994140625</v>
      </c>
      <c r="C4629" s="11">
        <v>2731.96997070312</v>
      </c>
      <c r="D4629" s="11">
        <v>2727.76000976562</v>
      </c>
    </row>
    <row r="4630" spans="1:4" x14ac:dyDescent="0.25">
      <c r="A4630" s="10">
        <v>43245</v>
      </c>
      <c r="B4630" s="11">
        <v>2723.60009765625</v>
      </c>
      <c r="C4630" s="11">
        <v>2727.36010742187</v>
      </c>
      <c r="D4630" s="11">
        <v>2721.330078125</v>
      </c>
    </row>
    <row r="4631" spans="1:4" x14ac:dyDescent="0.25">
      <c r="A4631" s="10">
        <v>43249</v>
      </c>
      <c r="B4631" s="11">
        <v>2705.11010742187</v>
      </c>
      <c r="C4631" s="11">
        <v>2710.669921875</v>
      </c>
      <c r="D4631" s="11">
        <v>2689.86010742187</v>
      </c>
    </row>
    <row r="4632" spans="1:4" x14ac:dyDescent="0.25">
      <c r="A4632" s="10">
        <v>43250</v>
      </c>
      <c r="B4632" s="11">
        <v>2702.42993164062</v>
      </c>
      <c r="C4632" s="11">
        <v>2729.34008789062</v>
      </c>
      <c r="D4632" s="11">
        <v>2724.01000976562</v>
      </c>
    </row>
    <row r="4633" spans="1:4" x14ac:dyDescent="0.25">
      <c r="A4633" s="10">
        <v>43251</v>
      </c>
      <c r="B4633" s="11">
        <v>2720.97998046875</v>
      </c>
      <c r="C4633" s="11">
        <v>2722.5</v>
      </c>
      <c r="D4633" s="11">
        <v>2705.27001953125</v>
      </c>
    </row>
    <row r="4634" spans="1:4" x14ac:dyDescent="0.25">
      <c r="A4634" s="10">
        <v>43252</v>
      </c>
      <c r="B4634" s="11">
        <v>2718.69995117187</v>
      </c>
      <c r="C4634" s="11">
        <v>2736.92993164062</v>
      </c>
      <c r="D4634" s="11">
        <v>2734.6201171875</v>
      </c>
    </row>
    <row r="4635" spans="1:4" x14ac:dyDescent="0.25">
      <c r="A4635" s="10">
        <v>43255</v>
      </c>
      <c r="B4635" s="11">
        <v>2741.669921875</v>
      </c>
      <c r="C4635" s="11">
        <v>2749.15991210937</v>
      </c>
      <c r="D4635" s="11">
        <v>2746.8701171875</v>
      </c>
    </row>
    <row r="4636" spans="1:4" x14ac:dyDescent="0.25">
      <c r="A4636" s="10">
        <v>43256</v>
      </c>
      <c r="B4636" s="11">
        <v>2748.4599609375</v>
      </c>
      <c r="C4636" s="11">
        <v>2752.61010742187</v>
      </c>
      <c r="D4636" s="11">
        <v>2748.80004882812</v>
      </c>
    </row>
    <row r="4637" spans="1:4" x14ac:dyDescent="0.25">
      <c r="A4637" s="10">
        <v>43257</v>
      </c>
      <c r="B4637" s="11">
        <v>2753.25</v>
      </c>
      <c r="C4637" s="11">
        <v>2772.38989257812</v>
      </c>
      <c r="D4637" s="11">
        <v>2772.35009765625</v>
      </c>
    </row>
    <row r="4638" spans="1:4" x14ac:dyDescent="0.25">
      <c r="A4638" s="10">
        <v>43258</v>
      </c>
      <c r="B4638" s="11">
        <v>2774.84008789062</v>
      </c>
      <c r="C4638" s="11">
        <v>2779.89990234375</v>
      </c>
      <c r="D4638" s="11">
        <v>2770.3701171875</v>
      </c>
    </row>
    <row r="4639" spans="1:4" x14ac:dyDescent="0.25">
      <c r="A4639" s="10">
        <v>43259</v>
      </c>
      <c r="B4639" s="11">
        <v>2765.84008789062</v>
      </c>
      <c r="C4639" s="11">
        <v>2779.38989257812</v>
      </c>
      <c r="D4639" s="11">
        <v>2779.03002929687</v>
      </c>
    </row>
    <row r="4640" spans="1:4" x14ac:dyDescent="0.25">
      <c r="A4640" s="10">
        <v>43262</v>
      </c>
      <c r="B4640" s="11">
        <v>2780.17993164062</v>
      </c>
      <c r="C4640" s="11">
        <v>2790.2099609375</v>
      </c>
      <c r="D4640" s="11">
        <v>2782</v>
      </c>
    </row>
    <row r="4641" spans="1:4" x14ac:dyDescent="0.25">
      <c r="A4641" s="10">
        <v>43263</v>
      </c>
      <c r="B4641" s="11">
        <v>2785.60009765625</v>
      </c>
      <c r="C4641" s="11">
        <v>2789.80004882812</v>
      </c>
      <c r="D4641" s="11">
        <v>2786.85009765625</v>
      </c>
    </row>
    <row r="4642" spans="1:4" x14ac:dyDescent="0.25">
      <c r="A4642" s="10">
        <v>43264</v>
      </c>
      <c r="B4642" s="11">
        <v>2787.93994140625</v>
      </c>
      <c r="C4642" s="11">
        <v>2791.46997070312</v>
      </c>
      <c r="D4642" s="11">
        <v>2775.6298828125</v>
      </c>
    </row>
    <row r="4643" spans="1:4" x14ac:dyDescent="0.25">
      <c r="A4643" s="10">
        <v>43265</v>
      </c>
      <c r="B4643" s="11">
        <v>2783.2099609375</v>
      </c>
      <c r="C4643" s="11">
        <v>2789.06005859375</v>
      </c>
      <c r="D4643" s="11">
        <v>2782.48999023437</v>
      </c>
    </row>
    <row r="4644" spans="1:4" x14ac:dyDescent="0.25">
      <c r="A4644" s="10">
        <v>43266</v>
      </c>
      <c r="B4644" s="11">
        <v>2777.78002929687</v>
      </c>
      <c r="C4644" s="11">
        <v>2782.81005859375</v>
      </c>
      <c r="D4644" s="11">
        <v>2779.65991210937</v>
      </c>
    </row>
    <row r="4645" spans="1:4" x14ac:dyDescent="0.25">
      <c r="A4645" s="10">
        <v>43269</v>
      </c>
      <c r="B4645" s="11">
        <v>2765.7900390625</v>
      </c>
      <c r="C4645" s="11">
        <v>2774.98999023437</v>
      </c>
      <c r="D4645" s="11">
        <v>2773.75</v>
      </c>
    </row>
    <row r="4646" spans="1:4" x14ac:dyDescent="0.25">
      <c r="A4646" s="10">
        <v>43270</v>
      </c>
      <c r="B4646" s="11">
        <v>2752.01000976562</v>
      </c>
      <c r="C4646" s="11">
        <v>2765.05004882812</v>
      </c>
      <c r="D4646" s="11">
        <v>2762.59008789062</v>
      </c>
    </row>
    <row r="4647" spans="1:4" x14ac:dyDescent="0.25">
      <c r="A4647" s="10">
        <v>43271</v>
      </c>
      <c r="B4647" s="11">
        <v>2769.72998046875</v>
      </c>
      <c r="C4647" s="11">
        <v>2774.86010742187</v>
      </c>
      <c r="D4647" s="11">
        <v>2767.32006835937</v>
      </c>
    </row>
    <row r="4648" spans="1:4" x14ac:dyDescent="0.25">
      <c r="A4648" s="10">
        <v>43272</v>
      </c>
      <c r="B4648" s="11">
        <v>2769.28002929687</v>
      </c>
      <c r="C4648" s="11">
        <v>2769.28002929687</v>
      </c>
      <c r="D4648" s="11">
        <v>2749.76000976562</v>
      </c>
    </row>
    <row r="4649" spans="1:4" x14ac:dyDescent="0.25">
      <c r="A4649" s="10">
        <v>43273</v>
      </c>
      <c r="B4649" s="11">
        <v>2760.7900390625</v>
      </c>
      <c r="C4649" s="11">
        <v>2764.169921875</v>
      </c>
      <c r="D4649" s="11">
        <v>2754.8798828125</v>
      </c>
    </row>
    <row r="4650" spans="1:4" x14ac:dyDescent="0.25">
      <c r="A4650" s="10">
        <v>43276</v>
      </c>
      <c r="B4650" s="11">
        <v>2742.93994140625</v>
      </c>
      <c r="C4650" s="11">
        <v>2742.93994140625</v>
      </c>
      <c r="D4650" s="11">
        <v>2717.07006835937</v>
      </c>
    </row>
    <row r="4651" spans="1:4" x14ac:dyDescent="0.25">
      <c r="A4651" s="10">
        <v>43277</v>
      </c>
      <c r="B4651" s="11">
        <v>2722.1201171875</v>
      </c>
      <c r="C4651" s="11">
        <v>2732.90991210937</v>
      </c>
      <c r="D4651" s="11">
        <v>2723.06005859375</v>
      </c>
    </row>
    <row r="4652" spans="1:4" x14ac:dyDescent="0.25">
      <c r="A4652" s="10">
        <v>43278</v>
      </c>
      <c r="B4652" s="11">
        <v>2728.44995117187</v>
      </c>
      <c r="C4652" s="11">
        <v>2746.09008789062</v>
      </c>
      <c r="D4652" s="11">
        <v>2699.6298828125</v>
      </c>
    </row>
    <row r="4653" spans="1:4" x14ac:dyDescent="0.25">
      <c r="A4653" s="10">
        <v>43279</v>
      </c>
      <c r="B4653" s="11">
        <v>2698.68994140625</v>
      </c>
      <c r="C4653" s="11">
        <v>2724.34008789062</v>
      </c>
      <c r="D4653" s="11">
        <v>2716.31005859375</v>
      </c>
    </row>
    <row r="4654" spans="1:4" x14ac:dyDescent="0.25">
      <c r="A4654" s="10">
        <v>43280</v>
      </c>
      <c r="B4654" s="11">
        <v>2727.1298828125</v>
      </c>
      <c r="C4654" s="11">
        <v>2743.26000976562</v>
      </c>
      <c r="D4654" s="11">
        <v>2718.3701171875</v>
      </c>
    </row>
    <row r="4655" spans="1:4" x14ac:dyDescent="0.25">
      <c r="A4655" s="10">
        <v>43283</v>
      </c>
      <c r="B4655" s="11">
        <v>2704.94995117187</v>
      </c>
      <c r="C4655" s="11">
        <v>2727.26000976562</v>
      </c>
      <c r="D4655" s="11">
        <v>2726.7099609375</v>
      </c>
    </row>
    <row r="4656" spans="1:4" x14ac:dyDescent="0.25">
      <c r="A4656" s="10">
        <v>43284</v>
      </c>
      <c r="B4656" s="11">
        <v>2733.27001953125</v>
      </c>
      <c r="C4656" s="11">
        <v>2736.580078125</v>
      </c>
      <c r="D4656" s="11">
        <v>2713.21997070312</v>
      </c>
    </row>
    <row r="4657" spans="1:4" x14ac:dyDescent="0.25">
      <c r="A4657" s="10">
        <v>43286</v>
      </c>
      <c r="B4657" s="11">
        <v>2724.18994140625</v>
      </c>
      <c r="C4657" s="11">
        <v>2737.830078125</v>
      </c>
      <c r="D4657" s="11">
        <v>2736.61010742187</v>
      </c>
    </row>
    <row r="4658" spans="1:4" x14ac:dyDescent="0.25">
      <c r="A4658" s="10">
        <v>43287</v>
      </c>
      <c r="B4658" s="11">
        <v>2737.67993164062</v>
      </c>
      <c r="C4658" s="11">
        <v>2764.40991210937</v>
      </c>
      <c r="D4658" s="11">
        <v>2759.82006835937</v>
      </c>
    </row>
    <row r="4659" spans="1:4" x14ac:dyDescent="0.25">
      <c r="A4659" s="10">
        <v>43290</v>
      </c>
      <c r="B4659" s="11">
        <v>2775.6201171875</v>
      </c>
      <c r="C4659" s="11">
        <v>2784.64990234375</v>
      </c>
      <c r="D4659" s="11">
        <v>2784.169921875</v>
      </c>
    </row>
    <row r="4660" spans="1:4" x14ac:dyDescent="0.25">
      <c r="A4660" s="10">
        <v>43291</v>
      </c>
      <c r="B4660" s="11">
        <v>2788.56005859375</v>
      </c>
      <c r="C4660" s="11">
        <v>2795.580078125</v>
      </c>
      <c r="D4660" s="11">
        <v>2793.84008789062</v>
      </c>
    </row>
    <row r="4661" spans="1:4" x14ac:dyDescent="0.25">
      <c r="A4661" s="10">
        <v>43292</v>
      </c>
      <c r="B4661" s="11">
        <v>2779.82006835937</v>
      </c>
      <c r="C4661" s="11">
        <v>2785.90991210937</v>
      </c>
      <c r="D4661" s="11">
        <v>2774.02001953125</v>
      </c>
    </row>
    <row r="4662" spans="1:4" x14ac:dyDescent="0.25">
      <c r="A4662" s="10">
        <v>43293</v>
      </c>
      <c r="B4662" s="11">
        <v>2783.13989257812</v>
      </c>
      <c r="C4662" s="11">
        <v>2799.21997070312</v>
      </c>
      <c r="D4662" s="11">
        <v>2798.2900390625</v>
      </c>
    </row>
    <row r="4663" spans="1:4" x14ac:dyDescent="0.25">
      <c r="A4663" s="10">
        <v>43294</v>
      </c>
      <c r="B4663" s="11">
        <v>2796.92993164062</v>
      </c>
      <c r="C4663" s="11">
        <v>2804.53002929687</v>
      </c>
      <c r="D4663" s="11">
        <v>2801.31005859375</v>
      </c>
    </row>
    <row r="4664" spans="1:4" x14ac:dyDescent="0.25">
      <c r="A4664" s="10">
        <v>43297</v>
      </c>
      <c r="B4664" s="11">
        <v>2797.36010742187</v>
      </c>
      <c r="C4664" s="11">
        <v>2801.18994140625</v>
      </c>
      <c r="D4664" s="11">
        <v>2798.42993164062</v>
      </c>
    </row>
    <row r="4665" spans="1:4" x14ac:dyDescent="0.25">
      <c r="A4665" s="10">
        <v>43298</v>
      </c>
      <c r="B4665" s="11">
        <v>2789.34008789062</v>
      </c>
      <c r="C4665" s="11">
        <v>2814.18994140625</v>
      </c>
      <c r="D4665" s="11">
        <v>2809.55004882812</v>
      </c>
    </row>
    <row r="4666" spans="1:4" x14ac:dyDescent="0.25">
      <c r="A4666" s="10">
        <v>43299</v>
      </c>
      <c r="B4666" s="11">
        <v>2811.35009765625</v>
      </c>
      <c r="C4666" s="11">
        <v>2816.76000976562</v>
      </c>
      <c r="D4666" s="11">
        <v>2815.6201171875</v>
      </c>
    </row>
    <row r="4667" spans="1:4" x14ac:dyDescent="0.25">
      <c r="A4667" s="10">
        <v>43300</v>
      </c>
      <c r="B4667" s="11">
        <v>2809.3701171875</v>
      </c>
      <c r="C4667" s="11">
        <v>2812.05004882812</v>
      </c>
      <c r="D4667" s="11">
        <v>2804.48999023437</v>
      </c>
    </row>
    <row r="4668" spans="1:4" x14ac:dyDescent="0.25">
      <c r="A4668" s="10">
        <v>43301</v>
      </c>
      <c r="B4668" s="11">
        <v>2804.55004882812</v>
      </c>
      <c r="C4668" s="11">
        <v>2809.69995117187</v>
      </c>
      <c r="D4668" s="11">
        <v>2801.830078125</v>
      </c>
    </row>
    <row r="4669" spans="1:4" x14ac:dyDescent="0.25">
      <c r="A4669" s="10">
        <v>43304</v>
      </c>
      <c r="B4669" s="11">
        <v>2799.169921875</v>
      </c>
      <c r="C4669" s="11">
        <v>2808.61010742187</v>
      </c>
      <c r="D4669" s="11">
        <v>2806.97998046875</v>
      </c>
    </row>
    <row r="4670" spans="1:4" x14ac:dyDescent="0.25">
      <c r="A4670" s="10">
        <v>43305</v>
      </c>
      <c r="B4670" s="11">
        <v>2820.67993164062</v>
      </c>
      <c r="C4670" s="11">
        <v>2829.98999023437</v>
      </c>
      <c r="D4670" s="11">
        <v>2820.39990234375</v>
      </c>
    </row>
    <row r="4671" spans="1:4" x14ac:dyDescent="0.25">
      <c r="A4671" s="10">
        <v>43306</v>
      </c>
      <c r="B4671" s="11">
        <v>2817.72998046875</v>
      </c>
      <c r="C4671" s="11">
        <v>2848.03002929687</v>
      </c>
      <c r="D4671" s="11">
        <v>2846.07006835937</v>
      </c>
    </row>
    <row r="4672" spans="1:4" x14ac:dyDescent="0.25">
      <c r="A4672" s="10">
        <v>43307</v>
      </c>
      <c r="B4672" s="11">
        <v>2835.48999023437</v>
      </c>
      <c r="C4672" s="11">
        <v>2845.57006835937</v>
      </c>
      <c r="D4672" s="11">
        <v>2837.43994140625</v>
      </c>
    </row>
    <row r="4673" spans="1:4" x14ac:dyDescent="0.25">
      <c r="A4673" s="10">
        <v>43308</v>
      </c>
      <c r="B4673" s="11">
        <v>2842.35009765625</v>
      </c>
      <c r="C4673" s="11">
        <v>2843.169921875</v>
      </c>
      <c r="D4673" s="11">
        <v>2818.82006835937</v>
      </c>
    </row>
    <row r="4674" spans="1:4" x14ac:dyDescent="0.25">
      <c r="A4674" s="10">
        <v>43311</v>
      </c>
      <c r="B4674" s="11">
        <v>2819</v>
      </c>
      <c r="C4674" s="11">
        <v>2821.73999023437</v>
      </c>
      <c r="D4674" s="11">
        <v>2802.60009765625</v>
      </c>
    </row>
    <row r="4675" spans="1:4" x14ac:dyDescent="0.25">
      <c r="A4675" s="10">
        <v>43312</v>
      </c>
      <c r="B4675" s="11">
        <v>2809.72998046875</v>
      </c>
      <c r="C4675" s="11">
        <v>2824.4599609375</v>
      </c>
      <c r="D4675" s="11">
        <v>2816.2900390625</v>
      </c>
    </row>
    <row r="4676" spans="1:4" x14ac:dyDescent="0.25">
      <c r="A4676" s="10">
        <v>43313</v>
      </c>
      <c r="B4676" s="11">
        <v>2821.169921875</v>
      </c>
      <c r="C4676" s="11">
        <v>2825.830078125</v>
      </c>
      <c r="D4676" s="11">
        <v>2813.36010742187</v>
      </c>
    </row>
    <row r="4677" spans="1:4" x14ac:dyDescent="0.25">
      <c r="A4677" s="10">
        <v>43314</v>
      </c>
      <c r="B4677" s="11">
        <v>2800.47998046875</v>
      </c>
      <c r="C4677" s="11">
        <v>2829.90991210937</v>
      </c>
      <c r="D4677" s="11">
        <v>2827.21997070312</v>
      </c>
    </row>
    <row r="4678" spans="1:4" x14ac:dyDescent="0.25">
      <c r="A4678" s="10">
        <v>43315</v>
      </c>
      <c r="B4678" s="11">
        <v>2829.6201171875</v>
      </c>
      <c r="C4678" s="11">
        <v>2840.3798828125</v>
      </c>
      <c r="D4678" s="11">
        <v>2840.35009765625</v>
      </c>
    </row>
    <row r="4679" spans="1:4" x14ac:dyDescent="0.25">
      <c r="A4679" s="10">
        <v>43318</v>
      </c>
      <c r="B4679" s="11">
        <v>2840.2900390625</v>
      </c>
      <c r="C4679" s="11">
        <v>2853.2900390625</v>
      </c>
      <c r="D4679" s="11">
        <v>2850.39990234375</v>
      </c>
    </row>
    <row r="4680" spans="1:4" x14ac:dyDescent="0.25">
      <c r="A4680" s="10">
        <v>43319</v>
      </c>
      <c r="B4680" s="11">
        <v>2855.919921875</v>
      </c>
      <c r="C4680" s="11">
        <v>2863.42993164062</v>
      </c>
      <c r="D4680" s="11">
        <v>2858.44995117187</v>
      </c>
    </row>
    <row r="4681" spans="1:4" x14ac:dyDescent="0.25">
      <c r="A4681" s="10">
        <v>43320</v>
      </c>
      <c r="B4681" s="11">
        <v>2856.7900390625</v>
      </c>
      <c r="C4681" s="11">
        <v>2862.43994140625</v>
      </c>
      <c r="D4681" s="11">
        <v>2857.69995117187</v>
      </c>
    </row>
    <row r="4682" spans="1:4" x14ac:dyDescent="0.25">
      <c r="A4682" s="10">
        <v>43321</v>
      </c>
      <c r="B4682" s="11">
        <v>2857.18994140625</v>
      </c>
      <c r="C4682" s="11">
        <v>2862.47998046875</v>
      </c>
      <c r="D4682" s="11">
        <v>2853.580078125</v>
      </c>
    </row>
    <row r="4683" spans="1:4" x14ac:dyDescent="0.25">
      <c r="A4683" s="10">
        <v>43322</v>
      </c>
      <c r="B4683" s="11">
        <v>2838.89990234375</v>
      </c>
      <c r="C4683" s="11">
        <v>2842.19995117187</v>
      </c>
      <c r="D4683" s="11">
        <v>2833.28002929687</v>
      </c>
    </row>
    <row r="4684" spans="1:4" x14ac:dyDescent="0.25">
      <c r="A4684" s="10">
        <v>43325</v>
      </c>
      <c r="B4684" s="11">
        <v>2835.4599609375</v>
      </c>
      <c r="C4684" s="11">
        <v>2843.39990234375</v>
      </c>
      <c r="D4684" s="11">
        <v>2821.92993164062</v>
      </c>
    </row>
    <row r="4685" spans="1:4" x14ac:dyDescent="0.25">
      <c r="A4685" s="10">
        <v>43326</v>
      </c>
      <c r="B4685" s="11">
        <v>2827.8798828125</v>
      </c>
      <c r="C4685" s="11">
        <v>2843.11010742187</v>
      </c>
      <c r="D4685" s="11">
        <v>2839.9599609375</v>
      </c>
    </row>
    <row r="4686" spans="1:4" x14ac:dyDescent="0.25">
      <c r="A4686" s="10">
        <v>43327</v>
      </c>
      <c r="B4686" s="11">
        <v>2827.94995117187</v>
      </c>
      <c r="C4686" s="11">
        <v>2827.94995117187</v>
      </c>
      <c r="D4686" s="11">
        <v>2818.3701171875</v>
      </c>
    </row>
    <row r="4687" spans="1:4" x14ac:dyDescent="0.25">
      <c r="A4687" s="10">
        <v>43328</v>
      </c>
      <c r="B4687" s="11">
        <v>2831.43994140625</v>
      </c>
      <c r="C4687" s="11">
        <v>2850.48999023437</v>
      </c>
      <c r="D4687" s="11">
        <v>2840.68994140625</v>
      </c>
    </row>
    <row r="4688" spans="1:4" x14ac:dyDescent="0.25">
      <c r="A4688" s="10">
        <v>43329</v>
      </c>
      <c r="B4688" s="11">
        <v>2838.32006835937</v>
      </c>
      <c r="C4688" s="11">
        <v>2855.6298828125</v>
      </c>
      <c r="D4688" s="11">
        <v>2850.1298828125</v>
      </c>
    </row>
    <row r="4689" spans="1:4" x14ac:dyDescent="0.25">
      <c r="A4689" s="10">
        <v>43332</v>
      </c>
      <c r="B4689" s="11">
        <v>2853.92993164062</v>
      </c>
      <c r="C4689" s="11">
        <v>2859.76000976562</v>
      </c>
      <c r="D4689" s="11">
        <v>2857.05004882812</v>
      </c>
    </row>
    <row r="4690" spans="1:4" x14ac:dyDescent="0.25">
      <c r="A4690" s="10">
        <v>43333</v>
      </c>
      <c r="B4690" s="11">
        <v>2861.51000976562</v>
      </c>
      <c r="C4690" s="11">
        <v>2873.22998046875</v>
      </c>
      <c r="D4690" s="11">
        <v>2862.9599609375</v>
      </c>
    </row>
    <row r="4691" spans="1:4" x14ac:dyDescent="0.25">
      <c r="A4691" s="10">
        <v>43334</v>
      </c>
      <c r="B4691" s="11">
        <v>2860.98999023437</v>
      </c>
      <c r="C4691" s="11">
        <v>2867.5400390625</v>
      </c>
      <c r="D4691" s="11">
        <v>2861.82006835937</v>
      </c>
    </row>
    <row r="4692" spans="1:4" x14ac:dyDescent="0.25">
      <c r="A4692" s="10">
        <v>43335</v>
      </c>
      <c r="B4692" s="11">
        <v>2860.2900390625</v>
      </c>
      <c r="C4692" s="11">
        <v>2868.78002929687</v>
      </c>
      <c r="D4692" s="11">
        <v>2856.97998046875</v>
      </c>
    </row>
    <row r="4693" spans="1:4" x14ac:dyDescent="0.25">
      <c r="A4693" s="10">
        <v>43336</v>
      </c>
      <c r="B4693" s="11">
        <v>2862.35009765625</v>
      </c>
      <c r="C4693" s="11">
        <v>2876.15991210937</v>
      </c>
      <c r="D4693" s="11">
        <v>2874.68994140625</v>
      </c>
    </row>
    <row r="4694" spans="1:4" x14ac:dyDescent="0.25">
      <c r="A4694" s="10">
        <v>43339</v>
      </c>
      <c r="B4694" s="11">
        <v>2884.68994140625</v>
      </c>
      <c r="C4694" s="11">
        <v>2898.25</v>
      </c>
      <c r="D4694" s="11">
        <v>2896.73999023437</v>
      </c>
    </row>
    <row r="4695" spans="1:4" x14ac:dyDescent="0.25">
      <c r="A4695" s="10">
        <v>43340</v>
      </c>
      <c r="B4695" s="11">
        <v>2901.44995117187</v>
      </c>
      <c r="C4695" s="11">
        <v>2903.77001953125</v>
      </c>
      <c r="D4695" s="11">
        <v>2897.52001953125</v>
      </c>
    </row>
    <row r="4696" spans="1:4" x14ac:dyDescent="0.25">
      <c r="A4696" s="10">
        <v>43341</v>
      </c>
      <c r="B4696" s="11">
        <v>2900.6201171875</v>
      </c>
      <c r="C4696" s="11">
        <v>2916.5</v>
      </c>
      <c r="D4696" s="11">
        <v>2914.0400390625</v>
      </c>
    </row>
    <row r="4697" spans="1:4" x14ac:dyDescent="0.25">
      <c r="A4697" s="10">
        <v>43342</v>
      </c>
      <c r="B4697" s="11">
        <v>2908.93994140625</v>
      </c>
      <c r="C4697" s="11">
        <v>2912.4599609375</v>
      </c>
      <c r="D4697" s="11">
        <v>2901.1298828125</v>
      </c>
    </row>
    <row r="4698" spans="1:4" x14ac:dyDescent="0.25">
      <c r="A4698" s="10">
        <v>43343</v>
      </c>
      <c r="B4698" s="11">
        <v>2898.3701171875</v>
      </c>
      <c r="C4698" s="11">
        <v>2906.32006835937</v>
      </c>
      <c r="D4698" s="11">
        <v>2901.52001953125</v>
      </c>
    </row>
    <row r="4699" spans="1:4" x14ac:dyDescent="0.25">
      <c r="A4699" s="10">
        <v>43347</v>
      </c>
      <c r="B4699" s="11">
        <v>2896.9599609375</v>
      </c>
      <c r="C4699" s="11">
        <v>2900.17993164062</v>
      </c>
      <c r="D4699" s="11">
        <v>2896.71997070312</v>
      </c>
    </row>
    <row r="4700" spans="1:4" x14ac:dyDescent="0.25">
      <c r="A4700" s="10">
        <v>43348</v>
      </c>
      <c r="B4700" s="11">
        <v>2891.59008789062</v>
      </c>
      <c r="C4700" s="11">
        <v>2894.2099609375</v>
      </c>
      <c r="D4700" s="11">
        <v>2888.60009765625</v>
      </c>
    </row>
    <row r="4701" spans="1:4" x14ac:dyDescent="0.25">
      <c r="A4701" s="10">
        <v>43349</v>
      </c>
      <c r="B4701" s="11">
        <v>2888.63989257812</v>
      </c>
      <c r="C4701" s="11">
        <v>2892.05004882812</v>
      </c>
      <c r="D4701" s="11">
        <v>2878.05004882812</v>
      </c>
    </row>
    <row r="4702" spans="1:4" x14ac:dyDescent="0.25">
      <c r="A4702" s="10">
        <v>43350</v>
      </c>
      <c r="B4702" s="11">
        <v>2868.26000976562</v>
      </c>
      <c r="C4702" s="11">
        <v>2883.81005859375</v>
      </c>
      <c r="D4702" s="11">
        <v>2871.67993164062</v>
      </c>
    </row>
    <row r="4703" spans="1:4" x14ac:dyDescent="0.25">
      <c r="A4703" s="10">
        <v>43353</v>
      </c>
      <c r="B4703" s="11">
        <v>2881.38989257812</v>
      </c>
      <c r="C4703" s="11">
        <v>2886.92993164062</v>
      </c>
      <c r="D4703" s="11">
        <v>2877.1298828125</v>
      </c>
    </row>
    <row r="4704" spans="1:4" x14ac:dyDescent="0.25">
      <c r="A4704" s="10">
        <v>43354</v>
      </c>
      <c r="B4704" s="11">
        <v>2871.57006835937</v>
      </c>
      <c r="C4704" s="11">
        <v>2892.52001953125</v>
      </c>
      <c r="D4704" s="11">
        <v>2887.88989257812</v>
      </c>
    </row>
    <row r="4705" spans="1:4" x14ac:dyDescent="0.25">
      <c r="A4705" s="10">
        <v>43355</v>
      </c>
      <c r="B4705" s="11">
        <v>2888.2900390625</v>
      </c>
      <c r="C4705" s="11">
        <v>2894.64990234375</v>
      </c>
      <c r="D4705" s="11">
        <v>2888.919921875</v>
      </c>
    </row>
    <row r="4706" spans="1:4" x14ac:dyDescent="0.25">
      <c r="A4706" s="10">
        <v>43356</v>
      </c>
      <c r="B4706" s="11">
        <v>2896.85009765625</v>
      </c>
      <c r="C4706" s="11">
        <v>2906.76000976562</v>
      </c>
      <c r="D4706" s="11">
        <v>2904.17993164062</v>
      </c>
    </row>
    <row r="4707" spans="1:4" x14ac:dyDescent="0.25">
      <c r="A4707" s="10">
        <v>43357</v>
      </c>
      <c r="B4707" s="11">
        <v>2906.3798828125</v>
      </c>
      <c r="C4707" s="11">
        <v>2908.30004882812</v>
      </c>
      <c r="D4707" s="11">
        <v>2904.97998046875</v>
      </c>
    </row>
    <row r="4708" spans="1:4" x14ac:dyDescent="0.25">
      <c r="A4708" s="10">
        <v>43360</v>
      </c>
      <c r="B4708" s="11">
        <v>2903.830078125</v>
      </c>
      <c r="C4708" s="11">
        <v>2904.64990234375</v>
      </c>
      <c r="D4708" s="11">
        <v>2888.80004882812</v>
      </c>
    </row>
    <row r="4709" spans="1:4" x14ac:dyDescent="0.25">
      <c r="A4709" s="10">
        <v>43361</v>
      </c>
      <c r="B4709" s="11">
        <v>2890.73999023437</v>
      </c>
      <c r="C4709" s="11">
        <v>2911.169921875</v>
      </c>
      <c r="D4709" s="11">
        <v>2904.31005859375</v>
      </c>
    </row>
    <row r="4710" spans="1:4" x14ac:dyDescent="0.25">
      <c r="A4710" s="10">
        <v>43362</v>
      </c>
      <c r="B4710" s="11">
        <v>2906.60009765625</v>
      </c>
      <c r="C4710" s="11">
        <v>2912.36010742187</v>
      </c>
      <c r="D4710" s="11">
        <v>2907.94995117187</v>
      </c>
    </row>
    <row r="4711" spans="1:4" x14ac:dyDescent="0.25">
      <c r="A4711" s="10">
        <v>43363</v>
      </c>
      <c r="B4711" s="11">
        <v>2919.72998046875</v>
      </c>
      <c r="C4711" s="11">
        <v>2934.80004882812</v>
      </c>
      <c r="D4711" s="11">
        <v>2930.75</v>
      </c>
    </row>
    <row r="4712" spans="1:4" x14ac:dyDescent="0.25">
      <c r="A4712" s="10">
        <v>43364</v>
      </c>
      <c r="B4712" s="11">
        <v>2936.76000976562</v>
      </c>
      <c r="C4712" s="11">
        <v>2940.90991210937</v>
      </c>
      <c r="D4712" s="11">
        <v>2929.669921875</v>
      </c>
    </row>
    <row r="4713" spans="1:4" x14ac:dyDescent="0.25">
      <c r="A4713" s="10">
        <v>43367</v>
      </c>
      <c r="B4713" s="11">
        <v>2921.830078125</v>
      </c>
      <c r="C4713" s="11">
        <v>2923.7900390625</v>
      </c>
      <c r="D4713" s="11">
        <v>2919.3701171875</v>
      </c>
    </row>
    <row r="4714" spans="1:4" x14ac:dyDescent="0.25">
      <c r="A4714" s="10">
        <v>43368</v>
      </c>
      <c r="B4714" s="11">
        <v>2921.75</v>
      </c>
      <c r="C4714" s="11">
        <v>2923.94995117187</v>
      </c>
      <c r="D4714" s="11">
        <v>2915.56005859375</v>
      </c>
    </row>
    <row r="4715" spans="1:4" x14ac:dyDescent="0.25">
      <c r="A4715" s="10">
        <v>43369</v>
      </c>
      <c r="B4715" s="11">
        <v>2916.97998046875</v>
      </c>
      <c r="C4715" s="11">
        <v>2931.14990234375</v>
      </c>
      <c r="D4715" s="11">
        <v>2905.96997070312</v>
      </c>
    </row>
    <row r="4716" spans="1:4" x14ac:dyDescent="0.25">
      <c r="A4716" s="10">
        <v>43370</v>
      </c>
      <c r="B4716" s="11">
        <v>2911.64990234375</v>
      </c>
      <c r="C4716" s="11">
        <v>2927.21997070312</v>
      </c>
      <c r="D4716" s="11">
        <v>2914</v>
      </c>
    </row>
    <row r="4717" spans="1:4" x14ac:dyDescent="0.25">
      <c r="A4717" s="10">
        <v>43371</v>
      </c>
      <c r="B4717" s="11">
        <v>2910.03002929687</v>
      </c>
      <c r="C4717" s="11">
        <v>2920.53002929687</v>
      </c>
      <c r="D4717" s="11">
        <v>2913.97998046875</v>
      </c>
    </row>
    <row r="4718" spans="1:4" x14ac:dyDescent="0.25">
      <c r="A4718" s="10">
        <v>43374</v>
      </c>
      <c r="B4718" s="11">
        <v>2926.2900390625</v>
      </c>
      <c r="C4718" s="11">
        <v>2937.06005859375</v>
      </c>
      <c r="D4718" s="11">
        <v>2924.59008789062</v>
      </c>
    </row>
    <row r="4719" spans="1:4" x14ac:dyDescent="0.25">
      <c r="A4719" s="10">
        <v>43375</v>
      </c>
      <c r="B4719" s="11">
        <v>2923.80004882812</v>
      </c>
      <c r="C4719" s="11">
        <v>2931.419921875</v>
      </c>
      <c r="D4719" s="11">
        <v>2923.42993164062</v>
      </c>
    </row>
    <row r="4720" spans="1:4" x14ac:dyDescent="0.25">
      <c r="A4720" s="10">
        <v>43376</v>
      </c>
      <c r="B4720" s="11">
        <v>2931.68994140625</v>
      </c>
      <c r="C4720" s="11">
        <v>2939.86010742187</v>
      </c>
      <c r="D4720" s="11">
        <v>2925.51000976562</v>
      </c>
    </row>
    <row r="4721" spans="1:4" x14ac:dyDescent="0.25">
      <c r="A4721" s="10">
        <v>43377</v>
      </c>
      <c r="B4721" s="11">
        <v>2919.35009765625</v>
      </c>
      <c r="C4721" s="11">
        <v>2919.78002929687</v>
      </c>
      <c r="D4721" s="11">
        <v>2901.61010742187</v>
      </c>
    </row>
    <row r="4722" spans="1:4" x14ac:dyDescent="0.25">
      <c r="A4722" s="10">
        <v>43378</v>
      </c>
      <c r="B4722" s="11">
        <v>2902.5400390625</v>
      </c>
      <c r="C4722" s="11">
        <v>2909.63989257812</v>
      </c>
      <c r="D4722" s="11">
        <v>2885.57006835937</v>
      </c>
    </row>
    <row r="4723" spans="1:4" x14ac:dyDescent="0.25">
      <c r="A4723" s="10">
        <v>43381</v>
      </c>
      <c r="B4723" s="11">
        <v>2877.53002929687</v>
      </c>
      <c r="C4723" s="11">
        <v>2889.44995117187</v>
      </c>
      <c r="D4723" s="11">
        <v>2884.42993164062</v>
      </c>
    </row>
    <row r="4724" spans="1:4" x14ac:dyDescent="0.25">
      <c r="A4724" s="10">
        <v>43382</v>
      </c>
      <c r="B4724" s="11">
        <v>2882.51000976562</v>
      </c>
      <c r="C4724" s="11">
        <v>2894.830078125</v>
      </c>
      <c r="D4724" s="11">
        <v>2880.34008789062</v>
      </c>
    </row>
    <row r="4725" spans="1:4" x14ac:dyDescent="0.25">
      <c r="A4725" s="10">
        <v>43383</v>
      </c>
      <c r="B4725" s="11">
        <v>2873.89990234375</v>
      </c>
      <c r="C4725" s="11">
        <v>2874.02001953125</v>
      </c>
      <c r="D4725" s="11">
        <v>2785.67993164062</v>
      </c>
    </row>
    <row r="4726" spans="1:4" x14ac:dyDescent="0.25">
      <c r="A4726" s="10">
        <v>43384</v>
      </c>
      <c r="B4726" s="11">
        <v>2776.8701171875</v>
      </c>
      <c r="C4726" s="11">
        <v>2795.13989257812</v>
      </c>
      <c r="D4726" s="11">
        <v>2728.3701171875</v>
      </c>
    </row>
    <row r="4727" spans="1:4" x14ac:dyDescent="0.25">
      <c r="A4727" s="10">
        <v>43385</v>
      </c>
      <c r="B4727" s="11">
        <v>2770.5400390625</v>
      </c>
      <c r="C4727" s="11">
        <v>2775.77001953125</v>
      </c>
      <c r="D4727" s="11">
        <v>2767.1298828125</v>
      </c>
    </row>
    <row r="4728" spans="1:4" x14ac:dyDescent="0.25">
      <c r="A4728" s="10">
        <v>43388</v>
      </c>
      <c r="B4728" s="11">
        <v>2763.830078125</v>
      </c>
      <c r="C4728" s="11">
        <v>2775.98999023437</v>
      </c>
      <c r="D4728" s="11">
        <v>2750.7900390625</v>
      </c>
    </row>
    <row r="4729" spans="1:4" x14ac:dyDescent="0.25">
      <c r="A4729" s="10">
        <v>43389</v>
      </c>
      <c r="B4729" s="11">
        <v>2767.05004882812</v>
      </c>
      <c r="C4729" s="11">
        <v>2813.4599609375</v>
      </c>
      <c r="D4729" s="11">
        <v>2809.919921875</v>
      </c>
    </row>
    <row r="4730" spans="1:4" x14ac:dyDescent="0.25">
      <c r="A4730" s="10">
        <v>43390</v>
      </c>
      <c r="B4730" s="11">
        <v>2811.669921875</v>
      </c>
      <c r="C4730" s="11">
        <v>2816.93994140625</v>
      </c>
      <c r="D4730" s="11">
        <v>2809.2099609375</v>
      </c>
    </row>
    <row r="4731" spans="1:4" x14ac:dyDescent="0.25">
      <c r="A4731" s="10">
        <v>43391</v>
      </c>
      <c r="B4731" s="11">
        <v>2802</v>
      </c>
      <c r="C4731" s="11">
        <v>2806.0400390625</v>
      </c>
      <c r="D4731" s="11">
        <v>2768.78002929687</v>
      </c>
    </row>
    <row r="4732" spans="1:4" x14ac:dyDescent="0.25">
      <c r="A4732" s="10">
        <v>43392</v>
      </c>
      <c r="B4732" s="11">
        <v>2775.65991210937</v>
      </c>
      <c r="C4732" s="11">
        <v>2797.77001953125</v>
      </c>
      <c r="D4732" s="11">
        <v>2767.78002929687</v>
      </c>
    </row>
    <row r="4733" spans="1:4" x14ac:dyDescent="0.25">
      <c r="A4733" s="10">
        <v>43395</v>
      </c>
      <c r="B4733" s="11">
        <v>2773.93994140625</v>
      </c>
      <c r="C4733" s="11">
        <v>2778.93994140625</v>
      </c>
      <c r="D4733" s="11">
        <v>2755.8798828125</v>
      </c>
    </row>
    <row r="4734" spans="1:4" x14ac:dyDescent="0.25">
      <c r="A4734" s="10">
        <v>43396</v>
      </c>
      <c r="B4734" s="11">
        <v>2721.03002929687</v>
      </c>
      <c r="C4734" s="11">
        <v>2753.59008789062</v>
      </c>
      <c r="D4734" s="11">
        <v>2740.68994140625</v>
      </c>
    </row>
    <row r="4735" spans="1:4" x14ac:dyDescent="0.25">
      <c r="A4735" s="10">
        <v>43397</v>
      </c>
      <c r="B4735" s="11">
        <v>2737.8701171875</v>
      </c>
      <c r="C4735" s="11">
        <v>2742.59008789062</v>
      </c>
      <c r="D4735" s="11">
        <v>2656.10009765625</v>
      </c>
    </row>
    <row r="4736" spans="1:4" x14ac:dyDescent="0.25">
      <c r="A4736" s="10">
        <v>43398</v>
      </c>
      <c r="B4736" s="11">
        <v>2674.8798828125</v>
      </c>
      <c r="C4736" s="11">
        <v>2722.69995117187</v>
      </c>
      <c r="D4736" s="11">
        <v>2705.57006835937</v>
      </c>
    </row>
    <row r="4737" spans="1:4" x14ac:dyDescent="0.25">
      <c r="A4737" s="10">
        <v>43399</v>
      </c>
      <c r="B4737" s="11">
        <v>2667.86010742187</v>
      </c>
      <c r="C4737" s="11">
        <v>2692.3798828125</v>
      </c>
      <c r="D4737" s="11">
        <v>2658.68994140625</v>
      </c>
    </row>
    <row r="4738" spans="1:4" x14ac:dyDescent="0.25">
      <c r="A4738" s="10">
        <v>43402</v>
      </c>
      <c r="B4738" s="11">
        <v>2682.64990234375</v>
      </c>
      <c r="C4738" s="11">
        <v>2706.85009765625</v>
      </c>
      <c r="D4738" s="11">
        <v>2641.25</v>
      </c>
    </row>
    <row r="4739" spans="1:4" x14ac:dyDescent="0.25">
      <c r="A4739" s="10">
        <v>43403</v>
      </c>
      <c r="B4739" s="11">
        <v>2640.67993164062</v>
      </c>
      <c r="C4739" s="11">
        <v>2685.42993164062</v>
      </c>
      <c r="D4739" s="11">
        <v>2682.6298828125</v>
      </c>
    </row>
    <row r="4740" spans="1:4" x14ac:dyDescent="0.25">
      <c r="A4740" s="10">
        <v>43404</v>
      </c>
      <c r="B4740" s="11">
        <v>2705.60009765625</v>
      </c>
      <c r="C4740" s="11">
        <v>2736.68994140625</v>
      </c>
      <c r="D4740" s="11">
        <v>2711.73999023437</v>
      </c>
    </row>
    <row r="4741" spans="1:4" x14ac:dyDescent="0.25">
      <c r="A4741" s="10">
        <v>43405</v>
      </c>
      <c r="B4741" s="11">
        <v>2717.580078125</v>
      </c>
      <c r="C4741" s="11">
        <v>2741.669921875</v>
      </c>
      <c r="D4741" s="11">
        <v>2740.3701171875</v>
      </c>
    </row>
    <row r="4742" spans="1:4" x14ac:dyDescent="0.25">
      <c r="A4742" s="10">
        <v>43406</v>
      </c>
      <c r="B4742" s="11">
        <v>2745.44995117187</v>
      </c>
      <c r="C4742" s="11">
        <v>2756.55004882812</v>
      </c>
      <c r="D4742" s="11">
        <v>2723.06005859375</v>
      </c>
    </row>
    <row r="4743" spans="1:4" x14ac:dyDescent="0.25">
      <c r="A4743" s="10">
        <v>43409</v>
      </c>
      <c r="B4743" s="11">
        <v>2726.3701171875</v>
      </c>
      <c r="C4743" s="11">
        <v>2744.27001953125</v>
      </c>
      <c r="D4743" s="11">
        <v>2738.31005859375</v>
      </c>
    </row>
    <row r="4744" spans="1:4" x14ac:dyDescent="0.25">
      <c r="A4744" s="10">
        <v>43410</v>
      </c>
      <c r="B4744" s="11">
        <v>2738.39990234375</v>
      </c>
      <c r="C4744" s="11">
        <v>2756.82006835937</v>
      </c>
      <c r="D4744" s="11">
        <v>2755.44995117187</v>
      </c>
    </row>
    <row r="4745" spans="1:4" x14ac:dyDescent="0.25">
      <c r="A4745" s="10">
        <v>43411</v>
      </c>
      <c r="B4745" s="11">
        <v>2774.1298828125</v>
      </c>
      <c r="C4745" s="11">
        <v>2815.14990234375</v>
      </c>
      <c r="D4745" s="11">
        <v>2813.88989257812</v>
      </c>
    </row>
    <row r="4746" spans="1:4" x14ac:dyDescent="0.25">
      <c r="A4746" s="10">
        <v>43412</v>
      </c>
      <c r="B4746" s="11">
        <v>2806.3798828125</v>
      </c>
      <c r="C4746" s="11">
        <v>2814.75</v>
      </c>
      <c r="D4746" s="11">
        <v>2806.830078125</v>
      </c>
    </row>
    <row r="4747" spans="1:4" x14ac:dyDescent="0.25">
      <c r="A4747" s="10">
        <v>43413</v>
      </c>
      <c r="B4747" s="11">
        <v>2794.10009765625</v>
      </c>
      <c r="C4747" s="11">
        <v>2794.10009765625</v>
      </c>
      <c r="D4747" s="11">
        <v>2781.01000976562</v>
      </c>
    </row>
    <row r="4748" spans="1:4" x14ac:dyDescent="0.25">
      <c r="A4748" s="10">
        <v>43416</v>
      </c>
      <c r="B4748" s="11">
        <v>2773.92993164062</v>
      </c>
      <c r="C4748" s="11">
        <v>2775.98999023437</v>
      </c>
      <c r="D4748" s="11">
        <v>2726.21997070312</v>
      </c>
    </row>
    <row r="4749" spans="1:4" x14ac:dyDescent="0.25">
      <c r="A4749" s="10">
        <v>43417</v>
      </c>
      <c r="B4749" s="11">
        <v>2730.05004882812</v>
      </c>
      <c r="C4749" s="11">
        <v>2754.60009765625</v>
      </c>
      <c r="D4749" s="11">
        <v>2722.17993164062</v>
      </c>
    </row>
    <row r="4750" spans="1:4" x14ac:dyDescent="0.25">
      <c r="A4750" s="10">
        <v>43418</v>
      </c>
      <c r="B4750" s="11">
        <v>2737.89990234375</v>
      </c>
      <c r="C4750" s="11">
        <v>2746.80004882812</v>
      </c>
      <c r="D4750" s="11">
        <v>2701.580078125</v>
      </c>
    </row>
    <row r="4751" spans="1:4" x14ac:dyDescent="0.25">
      <c r="A4751" s="10">
        <v>43419</v>
      </c>
      <c r="B4751" s="11">
        <v>2693.52001953125</v>
      </c>
      <c r="C4751" s="11">
        <v>2735.3798828125</v>
      </c>
      <c r="D4751" s="11">
        <v>2730.19995117187</v>
      </c>
    </row>
    <row r="4752" spans="1:4" x14ac:dyDescent="0.25">
      <c r="A4752" s="10">
        <v>43420</v>
      </c>
      <c r="B4752" s="11">
        <v>2718.5400390625</v>
      </c>
      <c r="C4752" s="11">
        <v>2746.75</v>
      </c>
      <c r="D4752" s="11">
        <v>2736.27001953125</v>
      </c>
    </row>
    <row r="4753" spans="1:4" x14ac:dyDescent="0.25">
      <c r="A4753" s="10">
        <v>43423</v>
      </c>
      <c r="B4753" s="11">
        <v>2730.73999023437</v>
      </c>
      <c r="C4753" s="11">
        <v>2733.15991210937</v>
      </c>
      <c r="D4753" s="11">
        <v>2690.72998046875</v>
      </c>
    </row>
    <row r="4754" spans="1:4" x14ac:dyDescent="0.25">
      <c r="A4754" s="10">
        <v>43424</v>
      </c>
      <c r="B4754" s="11">
        <v>2654.60009765625</v>
      </c>
      <c r="C4754" s="11">
        <v>2669.43994140625</v>
      </c>
      <c r="D4754" s="11">
        <v>2641.88989257812</v>
      </c>
    </row>
    <row r="4755" spans="1:4" x14ac:dyDescent="0.25">
      <c r="A4755" s="10">
        <v>43425</v>
      </c>
      <c r="B4755" s="11">
        <v>2657.73999023437</v>
      </c>
      <c r="C4755" s="11">
        <v>2670.72998046875</v>
      </c>
      <c r="D4755" s="11">
        <v>2649.92993164062</v>
      </c>
    </row>
    <row r="4756" spans="1:4" x14ac:dyDescent="0.25">
      <c r="A4756" s="10">
        <v>43427</v>
      </c>
      <c r="B4756" s="11">
        <v>2633.36010742187</v>
      </c>
      <c r="C4756" s="11">
        <v>2647.55004882812</v>
      </c>
      <c r="D4756" s="11">
        <v>2632.56005859375</v>
      </c>
    </row>
    <row r="4757" spans="1:4" x14ac:dyDescent="0.25">
      <c r="A4757" s="10">
        <v>43430</v>
      </c>
      <c r="B4757" s="11">
        <v>2649.96997070312</v>
      </c>
      <c r="C4757" s="11">
        <v>2674.35009765625</v>
      </c>
      <c r="D4757" s="11">
        <v>2673.44995117187</v>
      </c>
    </row>
    <row r="4758" spans="1:4" x14ac:dyDescent="0.25">
      <c r="A4758" s="10">
        <v>43431</v>
      </c>
      <c r="B4758" s="11">
        <v>2663.75</v>
      </c>
      <c r="C4758" s="11">
        <v>2682.53002929687</v>
      </c>
      <c r="D4758" s="11">
        <v>2682.169921875</v>
      </c>
    </row>
    <row r="4759" spans="1:4" x14ac:dyDescent="0.25">
      <c r="A4759" s="10">
        <v>43432</v>
      </c>
      <c r="B4759" s="11">
        <v>2691.44995117187</v>
      </c>
      <c r="C4759" s="11">
        <v>2744</v>
      </c>
      <c r="D4759" s="11">
        <v>2743.7900390625</v>
      </c>
    </row>
    <row r="4760" spans="1:4" x14ac:dyDescent="0.25">
      <c r="A4760" s="10">
        <v>43433</v>
      </c>
      <c r="B4760" s="11">
        <v>2736.96997070312</v>
      </c>
      <c r="C4760" s="11">
        <v>2753.75</v>
      </c>
      <c r="D4760" s="11">
        <v>2737.80004882812</v>
      </c>
    </row>
    <row r="4761" spans="1:4" x14ac:dyDescent="0.25">
      <c r="A4761" s="10">
        <v>43434</v>
      </c>
      <c r="B4761" s="11">
        <v>2737.76000976562</v>
      </c>
      <c r="C4761" s="11">
        <v>2760.8798828125</v>
      </c>
      <c r="D4761" s="11">
        <v>2760.169921875</v>
      </c>
    </row>
    <row r="4762" spans="1:4" x14ac:dyDescent="0.25">
      <c r="A4762" s="10">
        <v>43437</v>
      </c>
      <c r="B4762" s="11">
        <v>2790.5</v>
      </c>
      <c r="C4762" s="11">
        <v>2800.17993164062</v>
      </c>
      <c r="D4762" s="11">
        <v>2790.3701171875</v>
      </c>
    </row>
    <row r="4763" spans="1:4" x14ac:dyDescent="0.25">
      <c r="A4763" s="10">
        <v>43438</v>
      </c>
      <c r="B4763" s="11">
        <v>2782.42993164062</v>
      </c>
      <c r="C4763" s="11">
        <v>2785.92993164062</v>
      </c>
      <c r="D4763" s="11">
        <v>2700.06005859375</v>
      </c>
    </row>
    <row r="4764" spans="1:4" x14ac:dyDescent="0.25">
      <c r="A4764" s="10">
        <v>43440</v>
      </c>
      <c r="B4764" s="11">
        <v>2663.51000976562</v>
      </c>
      <c r="C4764" s="11">
        <v>2696.14990234375</v>
      </c>
      <c r="D4764" s="11">
        <v>2695.94995117187</v>
      </c>
    </row>
    <row r="4765" spans="1:4" x14ac:dyDescent="0.25">
      <c r="A4765" s="10">
        <v>43441</v>
      </c>
      <c r="B4765" s="11">
        <v>2691.26000976562</v>
      </c>
      <c r="C4765" s="11">
        <v>2708.5400390625</v>
      </c>
      <c r="D4765" s="11">
        <v>2633.080078125</v>
      </c>
    </row>
    <row r="4766" spans="1:4" x14ac:dyDescent="0.25">
      <c r="A4766" s="10">
        <v>43444</v>
      </c>
      <c r="B4766" s="11">
        <v>2630.86010742187</v>
      </c>
      <c r="C4766" s="11">
        <v>2647.51000976562</v>
      </c>
      <c r="D4766" s="11">
        <v>2637.71997070312</v>
      </c>
    </row>
    <row r="4767" spans="1:4" x14ac:dyDescent="0.25">
      <c r="A4767" s="10">
        <v>43445</v>
      </c>
      <c r="B4767" s="11">
        <v>2664.43994140625</v>
      </c>
      <c r="C4767" s="11">
        <v>2674.35009765625</v>
      </c>
      <c r="D4767" s="11">
        <v>2636.78002929687</v>
      </c>
    </row>
    <row r="4768" spans="1:4" x14ac:dyDescent="0.25">
      <c r="A4768" s="10">
        <v>43446</v>
      </c>
      <c r="B4768" s="11">
        <v>2658.22998046875</v>
      </c>
      <c r="C4768" s="11">
        <v>2685.43994140625</v>
      </c>
      <c r="D4768" s="11">
        <v>2651.07006835937</v>
      </c>
    </row>
    <row r="4769" spans="1:4" x14ac:dyDescent="0.25">
      <c r="A4769" s="10">
        <v>43447</v>
      </c>
      <c r="B4769" s="11">
        <v>2658.69995117187</v>
      </c>
      <c r="C4769" s="11">
        <v>2670.18994140625</v>
      </c>
      <c r="D4769" s="11">
        <v>2650.5400390625</v>
      </c>
    </row>
    <row r="4770" spans="1:4" x14ac:dyDescent="0.25">
      <c r="A4770" s="10">
        <v>43448</v>
      </c>
      <c r="B4770" s="11">
        <v>2629.67993164062</v>
      </c>
      <c r="C4770" s="11">
        <v>2635.07006835937</v>
      </c>
      <c r="D4770" s="11">
        <v>2599.94995117187</v>
      </c>
    </row>
    <row r="4771" spans="1:4" x14ac:dyDescent="0.25">
      <c r="A4771" s="10">
        <v>43451</v>
      </c>
      <c r="B4771" s="11">
        <v>2590.75</v>
      </c>
      <c r="C4771" s="11">
        <v>2601.1298828125</v>
      </c>
      <c r="D4771" s="11">
        <v>2545.93994140625</v>
      </c>
    </row>
    <row r="4772" spans="1:4" x14ac:dyDescent="0.25">
      <c r="A4772" s="10">
        <v>43452</v>
      </c>
      <c r="B4772" s="11">
        <v>2559.89990234375</v>
      </c>
      <c r="C4772" s="11">
        <v>2573.98999023437</v>
      </c>
      <c r="D4772" s="11">
        <v>2546.15991210937</v>
      </c>
    </row>
    <row r="4773" spans="1:4" x14ac:dyDescent="0.25">
      <c r="A4773" s="10">
        <v>43453</v>
      </c>
      <c r="B4773" s="11">
        <v>2547.05004882812</v>
      </c>
      <c r="C4773" s="11">
        <v>2585.2900390625</v>
      </c>
      <c r="D4773" s="11">
        <v>2506.9599609375</v>
      </c>
    </row>
    <row r="4774" spans="1:4" x14ac:dyDescent="0.25">
      <c r="A4774" s="10">
        <v>43454</v>
      </c>
      <c r="B4774" s="11">
        <v>2496.77001953125</v>
      </c>
      <c r="C4774" s="11">
        <v>2509.6298828125</v>
      </c>
      <c r="D4774" s="11">
        <v>2467.419921875</v>
      </c>
    </row>
    <row r="4775" spans="1:4" x14ac:dyDescent="0.25">
      <c r="A4775" s="10">
        <v>43455</v>
      </c>
      <c r="B4775" s="11">
        <v>2465.3798828125</v>
      </c>
      <c r="C4775" s="11">
        <v>2504.40991210937</v>
      </c>
      <c r="D4775" s="11">
        <v>2416.6201171875</v>
      </c>
    </row>
    <row r="4776" spans="1:4" x14ac:dyDescent="0.25">
      <c r="A4776" s="10">
        <v>43458</v>
      </c>
      <c r="B4776" s="11">
        <v>2400.56005859375</v>
      </c>
      <c r="C4776" s="11">
        <v>2410.34008789062</v>
      </c>
      <c r="D4776" s="11">
        <v>2351.10009765625</v>
      </c>
    </row>
    <row r="4777" spans="1:4" x14ac:dyDescent="0.25">
      <c r="A4777" s="10">
        <v>43460</v>
      </c>
      <c r="B4777" s="11">
        <v>2363.1201171875</v>
      </c>
      <c r="C4777" s="11">
        <v>2467.76000976562</v>
      </c>
      <c r="D4777" s="11">
        <v>2467.69995117187</v>
      </c>
    </row>
    <row r="4778" spans="1:4" x14ac:dyDescent="0.25">
      <c r="A4778" s="10">
        <v>43461</v>
      </c>
      <c r="B4778" s="11">
        <v>2442.5</v>
      </c>
      <c r="C4778" s="11">
        <v>2489.10009765625</v>
      </c>
      <c r="D4778" s="11">
        <v>2488.830078125</v>
      </c>
    </row>
    <row r="4779" spans="1:4" x14ac:dyDescent="0.25">
      <c r="A4779" s="10">
        <v>43462</v>
      </c>
      <c r="B4779" s="11">
        <v>2498.77001953125</v>
      </c>
      <c r="C4779" s="11">
        <v>2520.27001953125</v>
      </c>
      <c r="D4779" s="11">
        <v>2485.73999023437</v>
      </c>
    </row>
    <row r="4780" spans="1:4" x14ac:dyDescent="0.25">
      <c r="A4780" s="10">
        <v>43465</v>
      </c>
      <c r="B4780" s="11">
        <v>2498.93994140625</v>
      </c>
      <c r="C4780" s="11">
        <v>2509.23999023437</v>
      </c>
      <c r="D4780" s="11">
        <v>2506.85009765625</v>
      </c>
    </row>
    <row r="4781" spans="1:4" x14ac:dyDescent="0.25">
      <c r="A4781" s="10">
        <v>43467</v>
      </c>
      <c r="B4781" s="11">
        <v>2476.9599609375</v>
      </c>
      <c r="C4781" s="11">
        <v>2519.48999023437</v>
      </c>
      <c r="D4781" s="11">
        <v>2510.03002929687</v>
      </c>
    </row>
    <row r="4782" spans="1:4" x14ac:dyDescent="0.25">
      <c r="A4782" s="10">
        <v>43468</v>
      </c>
      <c r="B4782" s="11">
        <v>2491.919921875</v>
      </c>
      <c r="C4782" s="11">
        <v>2493.13989257812</v>
      </c>
      <c r="D4782" s="11">
        <v>2447.88989257812</v>
      </c>
    </row>
    <row r="4783" spans="1:4" x14ac:dyDescent="0.25">
      <c r="A4783" s="10">
        <v>43469</v>
      </c>
      <c r="B4783" s="11">
        <v>2474.330078125</v>
      </c>
      <c r="C4783" s="11">
        <v>2538.07006835937</v>
      </c>
      <c r="D4783" s="11">
        <v>2531.93994140625</v>
      </c>
    </row>
    <row r="4784" spans="1:4" x14ac:dyDescent="0.25">
      <c r="A4784" s="10">
        <v>43472</v>
      </c>
      <c r="B4784" s="11">
        <v>2535.61010742187</v>
      </c>
      <c r="C4784" s="11">
        <v>2566.15991210937</v>
      </c>
      <c r="D4784" s="11">
        <v>2549.68994140625</v>
      </c>
    </row>
    <row r="4785" spans="1:4" x14ac:dyDescent="0.25">
      <c r="A4785" s="10">
        <v>43473</v>
      </c>
      <c r="B4785" s="11">
        <v>2568.11010742187</v>
      </c>
      <c r="C4785" s="11">
        <v>2579.82006835937</v>
      </c>
      <c r="D4785" s="11">
        <v>2574.40991210937</v>
      </c>
    </row>
    <row r="4786" spans="1:4" x14ac:dyDescent="0.25">
      <c r="A4786" s="10">
        <v>43474</v>
      </c>
      <c r="B4786" s="11">
        <v>2580</v>
      </c>
      <c r="C4786" s="11">
        <v>2595.32006835937</v>
      </c>
      <c r="D4786" s="11">
        <v>2584.9599609375</v>
      </c>
    </row>
    <row r="4787" spans="1:4" x14ac:dyDescent="0.25">
      <c r="A4787" s="10">
        <v>43475</v>
      </c>
      <c r="B4787" s="11">
        <v>2573.51000976562</v>
      </c>
      <c r="C4787" s="11">
        <v>2597.82006835937</v>
      </c>
      <c r="D4787" s="11">
        <v>2596.63989257812</v>
      </c>
    </row>
    <row r="4788" spans="1:4" x14ac:dyDescent="0.25">
      <c r="A4788" s="10">
        <v>43476</v>
      </c>
      <c r="B4788" s="11">
        <v>2588.11010742187</v>
      </c>
      <c r="C4788" s="11">
        <v>2596.27001953125</v>
      </c>
      <c r="D4788" s="11">
        <v>2596.26000976562</v>
      </c>
    </row>
    <row r="4789" spans="1:4" x14ac:dyDescent="0.25">
      <c r="A4789" s="10">
        <v>43479</v>
      </c>
      <c r="B4789" s="11">
        <v>2580.31005859375</v>
      </c>
      <c r="C4789" s="11">
        <v>2589.32006835937</v>
      </c>
      <c r="D4789" s="11">
        <v>2582.61010742187</v>
      </c>
    </row>
    <row r="4790" spans="1:4" x14ac:dyDescent="0.25">
      <c r="A4790" s="10">
        <v>43480</v>
      </c>
      <c r="B4790" s="11">
        <v>2585.10009765625</v>
      </c>
      <c r="C4790" s="11">
        <v>2613.080078125</v>
      </c>
      <c r="D4790" s="11">
        <v>2610.30004882812</v>
      </c>
    </row>
    <row r="4791" spans="1:4" x14ac:dyDescent="0.25">
      <c r="A4791" s="10">
        <v>43481</v>
      </c>
      <c r="B4791" s="11">
        <v>2614.75</v>
      </c>
      <c r="C4791" s="11">
        <v>2625.76000976562</v>
      </c>
      <c r="D4791" s="11">
        <v>2616.10009765625</v>
      </c>
    </row>
    <row r="4792" spans="1:4" x14ac:dyDescent="0.25">
      <c r="A4792" s="10">
        <v>43482</v>
      </c>
      <c r="B4792" s="11">
        <v>2609.28002929687</v>
      </c>
      <c r="C4792" s="11">
        <v>2645.06005859375</v>
      </c>
      <c r="D4792" s="11">
        <v>2635.9599609375</v>
      </c>
    </row>
    <row r="4793" spans="1:4" x14ac:dyDescent="0.25">
      <c r="A4793" s="10">
        <v>43483</v>
      </c>
      <c r="B4793" s="11">
        <v>2651.27001953125</v>
      </c>
      <c r="C4793" s="11">
        <v>2675.46997070312</v>
      </c>
      <c r="D4793" s="11">
        <v>2670.7099609375</v>
      </c>
    </row>
    <row r="4794" spans="1:4" x14ac:dyDescent="0.25">
      <c r="A4794" s="10">
        <v>43487</v>
      </c>
      <c r="B4794" s="11">
        <v>2657.8798828125</v>
      </c>
      <c r="C4794" s="11">
        <v>2657.8798828125</v>
      </c>
      <c r="D4794" s="11">
        <v>2632.89990234375</v>
      </c>
    </row>
    <row r="4795" spans="1:4" x14ac:dyDescent="0.25">
      <c r="A4795" s="10">
        <v>43488</v>
      </c>
      <c r="B4795" s="11">
        <v>2643.47998046875</v>
      </c>
      <c r="C4795" s="11">
        <v>2653.18994140625</v>
      </c>
      <c r="D4795" s="11">
        <v>2638.69995117187</v>
      </c>
    </row>
    <row r="4796" spans="1:4" x14ac:dyDescent="0.25">
      <c r="A4796" s="10">
        <v>43489</v>
      </c>
      <c r="B4796" s="11">
        <v>2638.84008789062</v>
      </c>
      <c r="C4796" s="11">
        <v>2647.19995117187</v>
      </c>
      <c r="D4796" s="11">
        <v>2642.330078125</v>
      </c>
    </row>
    <row r="4797" spans="1:4" x14ac:dyDescent="0.25">
      <c r="A4797" s="10">
        <v>43490</v>
      </c>
      <c r="B4797" s="11">
        <v>2657.43994140625</v>
      </c>
      <c r="C4797" s="11">
        <v>2672.3798828125</v>
      </c>
      <c r="D4797" s="11">
        <v>2664.76000976562</v>
      </c>
    </row>
    <row r="4798" spans="1:4" x14ac:dyDescent="0.25">
      <c r="A4798" s="10">
        <v>43493</v>
      </c>
      <c r="B4798" s="11">
        <v>2644.96997070312</v>
      </c>
      <c r="C4798" s="11">
        <v>2644.96997070312</v>
      </c>
      <c r="D4798" s="11">
        <v>2643.85009765625</v>
      </c>
    </row>
    <row r="4799" spans="1:4" x14ac:dyDescent="0.25">
      <c r="A4799" s="10">
        <v>43494</v>
      </c>
      <c r="B4799" s="11">
        <v>2644.88989257812</v>
      </c>
      <c r="C4799" s="11">
        <v>2650.92993164062</v>
      </c>
      <c r="D4799" s="11">
        <v>2640</v>
      </c>
    </row>
    <row r="4800" spans="1:4" x14ac:dyDescent="0.25">
      <c r="A4800" s="10">
        <v>43495</v>
      </c>
      <c r="B4800" s="11">
        <v>2653.6201171875</v>
      </c>
      <c r="C4800" s="11">
        <v>2690.43994140625</v>
      </c>
      <c r="D4800" s="11">
        <v>2681.05004882812</v>
      </c>
    </row>
    <row r="4801" spans="1:4" x14ac:dyDescent="0.25">
      <c r="A4801" s="10">
        <v>43496</v>
      </c>
      <c r="B4801" s="11">
        <v>2685.48999023437</v>
      </c>
      <c r="C4801" s="11">
        <v>2708.94995117187</v>
      </c>
      <c r="D4801" s="11">
        <v>2704.10009765625</v>
      </c>
    </row>
    <row r="4802" spans="1:4" x14ac:dyDescent="0.25">
      <c r="A4802" s="10">
        <v>43497</v>
      </c>
      <c r="B4802" s="11">
        <v>2702.32006835937</v>
      </c>
      <c r="C4802" s="11">
        <v>2716.65991210937</v>
      </c>
      <c r="D4802" s="11">
        <v>2706.53002929687</v>
      </c>
    </row>
    <row r="4803" spans="1:4" x14ac:dyDescent="0.25">
      <c r="A4803" s="10">
        <v>43500</v>
      </c>
      <c r="B4803" s="11">
        <v>2706.48999023437</v>
      </c>
      <c r="C4803" s="11">
        <v>2724.98999023437</v>
      </c>
      <c r="D4803" s="11">
        <v>2724.8701171875</v>
      </c>
    </row>
    <row r="4804" spans="1:4" x14ac:dyDescent="0.25">
      <c r="A4804" s="10">
        <v>43501</v>
      </c>
      <c r="B4804" s="11">
        <v>2728.34008789062</v>
      </c>
      <c r="C4804" s="11">
        <v>2738.97998046875</v>
      </c>
      <c r="D4804" s="11">
        <v>2737.69995117187</v>
      </c>
    </row>
    <row r="4805" spans="1:4" x14ac:dyDescent="0.25">
      <c r="A4805" s="10">
        <v>43502</v>
      </c>
      <c r="B4805" s="11">
        <v>2735.05004882812</v>
      </c>
      <c r="C4805" s="11">
        <v>2738.080078125</v>
      </c>
      <c r="D4805" s="11">
        <v>2731.61010742187</v>
      </c>
    </row>
    <row r="4806" spans="1:4" x14ac:dyDescent="0.25">
      <c r="A4806" s="10">
        <v>43503</v>
      </c>
      <c r="B4806" s="11">
        <v>2717.53002929687</v>
      </c>
      <c r="C4806" s="11">
        <v>2719.32006835937</v>
      </c>
      <c r="D4806" s="11">
        <v>2706.05004882812</v>
      </c>
    </row>
    <row r="4807" spans="1:4" x14ac:dyDescent="0.25">
      <c r="A4807" s="10">
        <v>43504</v>
      </c>
      <c r="B4807" s="11">
        <v>2692.36010742187</v>
      </c>
      <c r="C4807" s="11">
        <v>2708.07006835937</v>
      </c>
      <c r="D4807" s="11">
        <v>2707.8798828125</v>
      </c>
    </row>
    <row r="4808" spans="1:4" x14ac:dyDescent="0.25">
      <c r="A4808" s="10">
        <v>43507</v>
      </c>
      <c r="B4808" s="11">
        <v>2712.39990234375</v>
      </c>
      <c r="C4808" s="11">
        <v>2718.05004882812</v>
      </c>
      <c r="D4808" s="11">
        <v>2709.80004882812</v>
      </c>
    </row>
    <row r="4809" spans="1:4" x14ac:dyDescent="0.25">
      <c r="A4809" s="10">
        <v>43508</v>
      </c>
      <c r="B4809" s="11">
        <v>2722.61010742187</v>
      </c>
      <c r="C4809" s="11">
        <v>2748.18994140625</v>
      </c>
      <c r="D4809" s="11">
        <v>2744.72998046875</v>
      </c>
    </row>
    <row r="4810" spans="1:4" x14ac:dyDescent="0.25">
      <c r="A4810" s="10">
        <v>43509</v>
      </c>
      <c r="B4810" s="11">
        <v>2750.30004882812</v>
      </c>
      <c r="C4810" s="11">
        <v>2761.85009765625</v>
      </c>
      <c r="D4810" s="11">
        <v>2753.03002929687</v>
      </c>
    </row>
    <row r="4811" spans="1:4" x14ac:dyDescent="0.25">
      <c r="A4811" s="10">
        <v>43510</v>
      </c>
      <c r="B4811" s="11">
        <v>2743.5</v>
      </c>
      <c r="C4811" s="11">
        <v>2757.89990234375</v>
      </c>
      <c r="D4811" s="11">
        <v>2745.72998046875</v>
      </c>
    </row>
    <row r="4812" spans="1:4" x14ac:dyDescent="0.25">
      <c r="A4812" s="10">
        <v>43511</v>
      </c>
      <c r="B4812" s="11">
        <v>2760.23999023437</v>
      </c>
      <c r="C4812" s="11">
        <v>2775.65991210937</v>
      </c>
      <c r="D4812" s="11">
        <v>2775.60009765625</v>
      </c>
    </row>
    <row r="4813" spans="1:4" x14ac:dyDescent="0.25">
      <c r="A4813" s="10">
        <v>43515</v>
      </c>
      <c r="B4813" s="11">
        <v>2769.28002929687</v>
      </c>
      <c r="C4813" s="11">
        <v>2787.330078125</v>
      </c>
      <c r="D4813" s="11">
        <v>2779.76000976562</v>
      </c>
    </row>
    <row r="4814" spans="1:4" x14ac:dyDescent="0.25">
      <c r="A4814" s="10">
        <v>43516</v>
      </c>
      <c r="B4814" s="11">
        <v>2779.05004882812</v>
      </c>
      <c r="C4814" s="11">
        <v>2789.8798828125</v>
      </c>
      <c r="D4814" s="11">
        <v>2784.69995117187</v>
      </c>
    </row>
    <row r="4815" spans="1:4" x14ac:dyDescent="0.25">
      <c r="A4815" s="10">
        <v>43517</v>
      </c>
      <c r="B4815" s="11">
        <v>2780.23999023437</v>
      </c>
      <c r="C4815" s="11">
        <v>2781.580078125</v>
      </c>
      <c r="D4815" s="11">
        <v>2774.8798828125</v>
      </c>
    </row>
    <row r="4816" spans="1:4" x14ac:dyDescent="0.25">
      <c r="A4816" s="10">
        <v>43518</v>
      </c>
      <c r="B4816" s="11">
        <v>2780.669921875</v>
      </c>
      <c r="C4816" s="11">
        <v>2794.19995117187</v>
      </c>
      <c r="D4816" s="11">
        <v>2792.669921875</v>
      </c>
    </row>
    <row r="4817" spans="1:4" x14ac:dyDescent="0.25">
      <c r="A4817" s="10">
        <v>43521</v>
      </c>
      <c r="B4817" s="11">
        <v>2804.35009765625</v>
      </c>
      <c r="C4817" s="11">
        <v>2813.48999023437</v>
      </c>
      <c r="D4817" s="11">
        <v>2796.11010742187</v>
      </c>
    </row>
    <row r="4818" spans="1:4" x14ac:dyDescent="0.25">
      <c r="A4818" s="10">
        <v>43522</v>
      </c>
      <c r="B4818" s="11">
        <v>2792.36010742187</v>
      </c>
      <c r="C4818" s="11">
        <v>2803.1201171875</v>
      </c>
      <c r="D4818" s="11">
        <v>2793.89990234375</v>
      </c>
    </row>
    <row r="4819" spans="1:4" x14ac:dyDescent="0.25">
      <c r="A4819" s="10">
        <v>43523</v>
      </c>
      <c r="B4819" s="11">
        <v>2787.5</v>
      </c>
      <c r="C4819" s="11">
        <v>2795.76000976562</v>
      </c>
      <c r="D4819" s="11">
        <v>2792.3798828125</v>
      </c>
    </row>
    <row r="4820" spans="1:4" x14ac:dyDescent="0.25">
      <c r="A4820" s="10">
        <v>43524</v>
      </c>
      <c r="B4820" s="11">
        <v>2788.11010742187</v>
      </c>
      <c r="C4820" s="11">
        <v>2793.72998046875</v>
      </c>
      <c r="D4820" s="11">
        <v>2784.48999023437</v>
      </c>
    </row>
    <row r="4821" spans="1:4" x14ac:dyDescent="0.25">
      <c r="A4821" s="10">
        <v>43525</v>
      </c>
      <c r="B4821" s="11">
        <v>2798.21997070312</v>
      </c>
      <c r="C4821" s="11">
        <v>2808.02001953125</v>
      </c>
      <c r="D4821" s="11">
        <v>2803.68994140625</v>
      </c>
    </row>
    <row r="4822" spans="1:4" x14ac:dyDescent="0.25">
      <c r="A4822" s="10">
        <v>43528</v>
      </c>
      <c r="B4822" s="11">
        <v>2814.3701171875</v>
      </c>
      <c r="C4822" s="11">
        <v>2816.8798828125</v>
      </c>
      <c r="D4822" s="11">
        <v>2792.81005859375</v>
      </c>
    </row>
    <row r="4823" spans="1:4" x14ac:dyDescent="0.25">
      <c r="A4823" s="10">
        <v>43529</v>
      </c>
      <c r="B4823" s="11">
        <v>2794.40991210937</v>
      </c>
      <c r="C4823" s="11">
        <v>2796.43994140625</v>
      </c>
      <c r="D4823" s="11">
        <v>2789.64990234375</v>
      </c>
    </row>
    <row r="4824" spans="1:4" x14ac:dyDescent="0.25">
      <c r="A4824" s="10">
        <v>43530</v>
      </c>
      <c r="B4824" s="11">
        <v>2790.27001953125</v>
      </c>
      <c r="C4824" s="11">
        <v>2790.27001953125</v>
      </c>
      <c r="D4824" s="11">
        <v>2771.44995117187</v>
      </c>
    </row>
    <row r="4825" spans="1:4" x14ac:dyDescent="0.25">
      <c r="A4825" s="10">
        <v>43531</v>
      </c>
      <c r="B4825" s="11">
        <v>2766.53002929687</v>
      </c>
      <c r="C4825" s="11">
        <v>2767.25</v>
      </c>
      <c r="D4825" s="11">
        <v>2748.92993164062</v>
      </c>
    </row>
    <row r="4826" spans="1:4" x14ac:dyDescent="0.25">
      <c r="A4826" s="10">
        <v>43532</v>
      </c>
      <c r="B4826" s="11">
        <v>2730.7900390625</v>
      </c>
      <c r="C4826" s="11">
        <v>2744.1298828125</v>
      </c>
      <c r="D4826" s="11">
        <v>2743.07006835937</v>
      </c>
    </row>
    <row r="4827" spans="1:4" x14ac:dyDescent="0.25">
      <c r="A4827" s="10">
        <v>43535</v>
      </c>
      <c r="B4827" s="11">
        <v>2747.61010742187</v>
      </c>
      <c r="C4827" s="11">
        <v>2784</v>
      </c>
      <c r="D4827" s="11">
        <v>2783.30004882812</v>
      </c>
    </row>
    <row r="4828" spans="1:4" x14ac:dyDescent="0.25">
      <c r="A4828" s="10">
        <v>43536</v>
      </c>
      <c r="B4828" s="11">
        <v>2787.34008789062</v>
      </c>
      <c r="C4828" s="11">
        <v>2798.32006835937</v>
      </c>
      <c r="D4828" s="11">
        <v>2791.52001953125</v>
      </c>
    </row>
    <row r="4829" spans="1:4" x14ac:dyDescent="0.25">
      <c r="A4829" s="10">
        <v>43537</v>
      </c>
      <c r="B4829" s="11">
        <v>2799.78002929687</v>
      </c>
      <c r="C4829" s="11">
        <v>2821.23999023437</v>
      </c>
      <c r="D4829" s="11">
        <v>2810.919921875</v>
      </c>
    </row>
    <row r="4830" spans="1:4" x14ac:dyDescent="0.25">
      <c r="A4830" s="10">
        <v>43538</v>
      </c>
      <c r="B4830" s="11">
        <v>2810.3798828125</v>
      </c>
      <c r="C4830" s="11">
        <v>2815</v>
      </c>
      <c r="D4830" s="11">
        <v>2808.47998046875</v>
      </c>
    </row>
    <row r="4831" spans="1:4" x14ac:dyDescent="0.25">
      <c r="A4831" s="10">
        <v>43539</v>
      </c>
      <c r="B4831" s="11">
        <v>2810.7900390625</v>
      </c>
      <c r="C4831" s="11">
        <v>2830.72998046875</v>
      </c>
      <c r="D4831" s="11">
        <v>2822.47998046875</v>
      </c>
    </row>
    <row r="4832" spans="1:4" x14ac:dyDescent="0.25">
      <c r="A4832" s="10">
        <v>43542</v>
      </c>
      <c r="B4832" s="11">
        <v>2822.61010742187</v>
      </c>
      <c r="C4832" s="11">
        <v>2835.40991210937</v>
      </c>
      <c r="D4832" s="11">
        <v>2832.93994140625</v>
      </c>
    </row>
    <row r="4833" spans="1:4" x14ac:dyDescent="0.25">
      <c r="A4833" s="10">
        <v>43543</v>
      </c>
      <c r="B4833" s="11">
        <v>2840.76000976562</v>
      </c>
      <c r="C4833" s="11">
        <v>2852.419921875</v>
      </c>
      <c r="D4833" s="11">
        <v>2832.57006835937</v>
      </c>
    </row>
    <row r="4834" spans="1:4" x14ac:dyDescent="0.25">
      <c r="A4834" s="10">
        <v>43544</v>
      </c>
      <c r="B4834" s="11">
        <v>2831.34008789062</v>
      </c>
      <c r="C4834" s="11">
        <v>2843.5400390625</v>
      </c>
      <c r="D4834" s="11">
        <v>2824.22998046875</v>
      </c>
    </row>
    <row r="4835" spans="1:4" x14ac:dyDescent="0.25">
      <c r="A4835" s="10">
        <v>43545</v>
      </c>
      <c r="B4835" s="11">
        <v>2819.71997070312</v>
      </c>
      <c r="C4835" s="11">
        <v>2860.31005859375</v>
      </c>
      <c r="D4835" s="11">
        <v>2854.8798828125</v>
      </c>
    </row>
    <row r="4836" spans="1:4" x14ac:dyDescent="0.25">
      <c r="A4836" s="10">
        <v>43546</v>
      </c>
      <c r="B4836" s="11">
        <v>2844.52001953125</v>
      </c>
      <c r="C4836" s="11">
        <v>2846.15991210937</v>
      </c>
      <c r="D4836" s="11">
        <v>2800.7099609375</v>
      </c>
    </row>
    <row r="4837" spans="1:4" x14ac:dyDescent="0.25">
      <c r="A4837" s="10">
        <v>43549</v>
      </c>
      <c r="B4837" s="11">
        <v>2796.01000976562</v>
      </c>
      <c r="C4837" s="11">
        <v>2809.7900390625</v>
      </c>
      <c r="D4837" s="11">
        <v>2798.36010742187</v>
      </c>
    </row>
    <row r="4838" spans="1:4" x14ac:dyDescent="0.25">
      <c r="A4838" s="10">
        <v>43550</v>
      </c>
      <c r="B4838" s="11">
        <v>2812.65991210937</v>
      </c>
      <c r="C4838" s="11">
        <v>2829.8701171875</v>
      </c>
      <c r="D4838" s="11">
        <v>2818.4599609375</v>
      </c>
    </row>
    <row r="4839" spans="1:4" x14ac:dyDescent="0.25">
      <c r="A4839" s="10">
        <v>43551</v>
      </c>
      <c r="B4839" s="11">
        <v>2819.71997070312</v>
      </c>
      <c r="C4839" s="11">
        <v>2825.56005859375</v>
      </c>
      <c r="D4839" s="11">
        <v>2805.3701171875</v>
      </c>
    </row>
    <row r="4840" spans="1:4" x14ac:dyDescent="0.25">
      <c r="A4840" s="10">
        <v>43552</v>
      </c>
      <c r="B4840" s="11">
        <v>2809.39990234375</v>
      </c>
      <c r="C4840" s="11">
        <v>2819.7099609375</v>
      </c>
      <c r="D4840" s="11">
        <v>2815.43994140625</v>
      </c>
    </row>
    <row r="4841" spans="1:4" x14ac:dyDescent="0.25">
      <c r="A4841" s="10">
        <v>43553</v>
      </c>
      <c r="B4841" s="11">
        <v>2828.27001953125</v>
      </c>
      <c r="C4841" s="11">
        <v>2836.03002929687</v>
      </c>
      <c r="D4841" s="11">
        <v>2834.39990234375</v>
      </c>
    </row>
    <row r="4842" spans="1:4" x14ac:dyDescent="0.25">
      <c r="A4842" s="10">
        <v>43556</v>
      </c>
      <c r="B4842" s="11">
        <v>2848.6298828125</v>
      </c>
      <c r="C4842" s="11">
        <v>2869.39990234375</v>
      </c>
      <c r="D4842" s="11">
        <v>2867.18994140625</v>
      </c>
    </row>
    <row r="4843" spans="1:4" x14ac:dyDescent="0.25">
      <c r="A4843" s="10">
        <v>43557</v>
      </c>
      <c r="B4843" s="11">
        <v>2868.23999023437</v>
      </c>
      <c r="C4843" s="11">
        <v>2872.89990234375</v>
      </c>
      <c r="D4843" s="11">
        <v>2867.23999023437</v>
      </c>
    </row>
    <row r="4844" spans="1:4" x14ac:dyDescent="0.25">
      <c r="A4844" s="10">
        <v>43558</v>
      </c>
      <c r="B4844" s="11">
        <v>2876.09008789062</v>
      </c>
      <c r="C4844" s="11">
        <v>2885.25</v>
      </c>
      <c r="D4844" s="11">
        <v>2873.39990234375</v>
      </c>
    </row>
    <row r="4845" spans="1:4" x14ac:dyDescent="0.25">
      <c r="A4845" s="10">
        <v>43559</v>
      </c>
      <c r="B4845" s="11">
        <v>2873.98999023437</v>
      </c>
      <c r="C4845" s="11">
        <v>2881.28002929687</v>
      </c>
      <c r="D4845" s="11">
        <v>2879.38989257812</v>
      </c>
    </row>
    <row r="4846" spans="1:4" x14ac:dyDescent="0.25">
      <c r="A4846" s="10">
        <v>43560</v>
      </c>
      <c r="B4846" s="11">
        <v>2884.15991210937</v>
      </c>
      <c r="C4846" s="11">
        <v>2893.23999023437</v>
      </c>
      <c r="D4846" s="11">
        <v>2892.73999023437</v>
      </c>
    </row>
    <row r="4847" spans="1:4" x14ac:dyDescent="0.25">
      <c r="A4847" s="10">
        <v>43563</v>
      </c>
      <c r="B4847" s="11">
        <v>2888.4599609375</v>
      </c>
      <c r="C4847" s="11">
        <v>2895.94995117187</v>
      </c>
      <c r="D4847" s="11">
        <v>2895.77001953125</v>
      </c>
    </row>
    <row r="4848" spans="1:4" x14ac:dyDescent="0.25">
      <c r="A4848" s="10">
        <v>43564</v>
      </c>
      <c r="B4848" s="11">
        <v>2886.580078125</v>
      </c>
      <c r="C4848" s="11">
        <v>2886.8798828125</v>
      </c>
      <c r="D4848" s="11">
        <v>2878.19995117187</v>
      </c>
    </row>
    <row r="4849" spans="1:4" x14ac:dyDescent="0.25">
      <c r="A4849" s="10">
        <v>43565</v>
      </c>
      <c r="B4849" s="11">
        <v>2881.3701171875</v>
      </c>
      <c r="C4849" s="11">
        <v>2889.7099609375</v>
      </c>
      <c r="D4849" s="11">
        <v>2888.2099609375</v>
      </c>
    </row>
    <row r="4850" spans="1:4" x14ac:dyDescent="0.25">
      <c r="A4850" s="10">
        <v>43566</v>
      </c>
      <c r="B4850" s="11">
        <v>2891.919921875</v>
      </c>
      <c r="C4850" s="11">
        <v>2893.419921875</v>
      </c>
      <c r="D4850" s="11">
        <v>2888.32006835937</v>
      </c>
    </row>
    <row r="4851" spans="1:4" x14ac:dyDescent="0.25">
      <c r="A4851" s="10">
        <v>43567</v>
      </c>
      <c r="B4851" s="11">
        <v>2900.86010742187</v>
      </c>
      <c r="C4851" s="11">
        <v>2910.5400390625</v>
      </c>
      <c r="D4851" s="11">
        <v>2907.40991210937</v>
      </c>
    </row>
    <row r="4852" spans="1:4" x14ac:dyDescent="0.25">
      <c r="A4852" s="10">
        <v>43570</v>
      </c>
      <c r="B4852" s="11">
        <v>2908.32006835937</v>
      </c>
      <c r="C4852" s="11">
        <v>2909.60009765625</v>
      </c>
      <c r="D4852" s="11">
        <v>2905.580078125</v>
      </c>
    </row>
    <row r="4853" spans="1:4" x14ac:dyDescent="0.25">
      <c r="A4853" s="10">
        <v>43571</v>
      </c>
      <c r="B4853" s="11">
        <v>2912.26000976562</v>
      </c>
      <c r="C4853" s="11">
        <v>2916.06005859375</v>
      </c>
      <c r="D4853" s="11">
        <v>2907.06005859375</v>
      </c>
    </row>
    <row r="4854" spans="1:4" x14ac:dyDescent="0.25">
      <c r="A4854" s="10">
        <v>43572</v>
      </c>
      <c r="B4854" s="11">
        <v>2916.0400390625</v>
      </c>
      <c r="C4854" s="11">
        <v>2918</v>
      </c>
      <c r="D4854" s="11">
        <v>2900.44995117187</v>
      </c>
    </row>
    <row r="4855" spans="1:4" x14ac:dyDescent="0.25">
      <c r="A4855" s="10">
        <v>43573</v>
      </c>
      <c r="B4855" s="11">
        <v>2904.81005859375</v>
      </c>
      <c r="C4855" s="11">
        <v>2908.39990234375</v>
      </c>
      <c r="D4855" s="11">
        <v>2905.03002929687</v>
      </c>
    </row>
    <row r="4856" spans="1:4" x14ac:dyDescent="0.25">
      <c r="A4856" s="10">
        <v>43577</v>
      </c>
      <c r="B4856" s="11">
        <v>2898.78002929687</v>
      </c>
      <c r="C4856" s="11">
        <v>2909.51000976562</v>
      </c>
      <c r="D4856" s="11">
        <v>2907.96997070312</v>
      </c>
    </row>
    <row r="4857" spans="1:4" x14ac:dyDescent="0.25">
      <c r="A4857" s="10">
        <v>43578</v>
      </c>
      <c r="B4857" s="11">
        <v>2909.98999023437</v>
      </c>
      <c r="C4857" s="11">
        <v>2936.31005859375</v>
      </c>
      <c r="D4857" s="11">
        <v>2933.67993164062</v>
      </c>
    </row>
    <row r="4858" spans="1:4" x14ac:dyDescent="0.25">
      <c r="A4858" s="10">
        <v>43579</v>
      </c>
      <c r="B4858" s="11">
        <v>2934</v>
      </c>
      <c r="C4858" s="11">
        <v>2936.830078125</v>
      </c>
      <c r="D4858" s="11">
        <v>2927.25</v>
      </c>
    </row>
    <row r="4859" spans="1:4" x14ac:dyDescent="0.25">
      <c r="A4859" s="10">
        <v>43580</v>
      </c>
      <c r="B4859" s="11">
        <v>2928.98999023437</v>
      </c>
      <c r="C4859" s="11">
        <v>2933.10009765625</v>
      </c>
      <c r="D4859" s="11">
        <v>2926.169921875</v>
      </c>
    </row>
    <row r="4860" spans="1:4" x14ac:dyDescent="0.25">
      <c r="A4860" s="10">
        <v>43581</v>
      </c>
      <c r="B4860" s="11">
        <v>2925.81005859375</v>
      </c>
      <c r="C4860" s="11">
        <v>2939.8798828125</v>
      </c>
      <c r="D4860" s="11">
        <v>2939.8798828125</v>
      </c>
    </row>
    <row r="4861" spans="1:4" x14ac:dyDescent="0.25">
      <c r="A4861" s="10">
        <v>43584</v>
      </c>
      <c r="B4861" s="11">
        <v>2940.580078125</v>
      </c>
      <c r="C4861" s="11">
        <v>2949.52001953125</v>
      </c>
      <c r="D4861" s="11">
        <v>2943.03002929687</v>
      </c>
    </row>
    <row r="4862" spans="1:4" x14ac:dyDescent="0.25">
      <c r="A4862" s="10">
        <v>43585</v>
      </c>
      <c r="B4862" s="11">
        <v>2937.13989257812</v>
      </c>
      <c r="C4862" s="11">
        <v>2948.21997070312</v>
      </c>
      <c r="D4862" s="11">
        <v>2945.830078125</v>
      </c>
    </row>
    <row r="4863" spans="1:4" x14ac:dyDescent="0.25">
      <c r="A4863" s="10">
        <v>43586</v>
      </c>
      <c r="B4863" s="11">
        <v>2952.330078125</v>
      </c>
      <c r="C4863" s="11">
        <v>2954.1298828125</v>
      </c>
      <c r="D4863" s="11">
        <v>2923.72998046875</v>
      </c>
    </row>
    <row r="4864" spans="1:4" x14ac:dyDescent="0.25">
      <c r="A4864" s="10">
        <v>43587</v>
      </c>
      <c r="B4864" s="11">
        <v>2922.15991210937</v>
      </c>
      <c r="C4864" s="11">
        <v>2931.67993164062</v>
      </c>
      <c r="D4864" s="11">
        <v>2917.52001953125</v>
      </c>
    </row>
    <row r="4865" spans="1:4" x14ac:dyDescent="0.25">
      <c r="A4865" s="10">
        <v>43588</v>
      </c>
      <c r="B4865" s="11">
        <v>2929.2099609375</v>
      </c>
      <c r="C4865" s="11">
        <v>2947.85009765625</v>
      </c>
      <c r="D4865" s="11">
        <v>2945.63989257812</v>
      </c>
    </row>
    <row r="4866" spans="1:4" x14ac:dyDescent="0.25">
      <c r="A4866" s="10">
        <v>43591</v>
      </c>
      <c r="B4866" s="11">
        <v>2908.88989257812</v>
      </c>
      <c r="C4866" s="11">
        <v>2937.32006835937</v>
      </c>
      <c r="D4866" s="11">
        <v>2932.46997070312</v>
      </c>
    </row>
    <row r="4867" spans="1:4" x14ac:dyDescent="0.25">
      <c r="A4867" s="10">
        <v>43592</v>
      </c>
      <c r="B4867" s="11">
        <v>2913.03002929687</v>
      </c>
      <c r="C4867" s="11">
        <v>2913.03002929687</v>
      </c>
      <c r="D4867" s="11">
        <v>2884.05004882812</v>
      </c>
    </row>
    <row r="4868" spans="1:4" x14ac:dyDescent="0.25">
      <c r="A4868" s="10">
        <v>43593</v>
      </c>
      <c r="B4868" s="11">
        <v>2879.61010742187</v>
      </c>
      <c r="C4868" s="11">
        <v>2897.9599609375</v>
      </c>
      <c r="D4868" s="11">
        <v>2879.419921875</v>
      </c>
    </row>
    <row r="4869" spans="1:4" x14ac:dyDescent="0.25">
      <c r="A4869" s="10">
        <v>43594</v>
      </c>
      <c r="B4869" s="11">
        <v>2859.84008789062</v>
      </c>
      <c r="C4869" s="11">
        <v>2875.96997070312</v>
      </c>
      <c r="D4869" s="11">
        <v>2870.71997070312</v>
      </c>
    </row>
    <row r="4870" spans="1:4" x14ac:dyDescent="0.25">
      <c r="A4870" s="10">
        <v>43595</v>
      </c>
      <c r="B4870" s="11">
        <v>2863.10009765625</v>
      </c>
      <c r="C4870" s="11">
        <v>2891.31005859375</v>
      </c>
      <c r="D4870" s="11">
        <v>2881.39990234375</v>
      </c>
    </row>
    <row r="4871" spans="1:4" x14ac:dyDescent="0.25">
      <c r="A4871" s="10">
        <v>43598</v>
      </c>
      <c r="B4871" s="11">
        <v>2840.18994140625</v>
      </c>
      <c r="C4871" s="11">
        <v>2840.18994140625</v>
      </c>
      <c r="D4871" s="11">
        <v>2811.8701171875</v>
      </c>
    </row>
    <row r="4872" spans="1:4" x14ac:dyDescent="0.25">
      <c r="A4872" s="10">
        <v>43599</v>
      </c>
      <c r="B4872" s="11">
        <v>2820.1201171875</v>
      </c>
      <c r="C4872" s="11">
        <v>2852.5400390625</v>
      </c>
      <c r="D4872" s="11">
        <v>2834.40991210937</v>
      </c>
    </row>
    <row r="4873" spans="1:4" x14ac:dyDescent="0.25">
      <c r="A4873" s="10">
        <v>43600</v>
      </c>
      <c r="B4873" s="11">
        <v>2820.3798828125</v>
      </c>
      <c r="C4873" s="11">
        <v>2858.67993164062</v>
      </c>
      <c r="D4873" s="11">
        <v>2850.9599609375</v>
      </c>
    </row>
    <row r="4874" spans="1:4" x14ac:dyDescent="0.25">
      <c r="A4874" s="10">
        <v>43601</v>
      </c>
      <c r="B4874" s="11">
        <v>2855.80004882812</v>
      </c>
      <c r="C4874" s="11">
        <v>2892.14990234375</v>
      </c>
      <c r="D4874" s="11">
        <v>2876.32006835937</v>
      </c>
    </row>
    <row r="4875" spans="1:4" x14ac:dyDescent="0.25">
      <c r="A4875" s="10">
        <v>43602</v>
      </c>
      <c r="B4875" s="11">
        <v>2858.60009765625</v>
      </c>
      <c r="C4875" s="11">
        <v>2885.47998046875</v>
      </c>
      <c r="D4875" s="11">
        <v>2859.53002929687</v>
      </c>
    </row>
    <row r="4876" spans="1:4" x14ac:dyDescent="0.25">
      <c r="A4876" s="10">
        <v>43605</v>
      </c>
      <c r="B4876" s="11">
        <v>2841.93994140625</v>
      </c>
      <c r="C4876" s="11">
        <v>2853.86010742187</v>
      </c>
      <c r="D4876" s="11">
        <v>2840.22998046875</v>
      </c>
    </row>
    <row r="4877" spans="1:4" x14ac:dyDescent="0.25">
      <c r="A4877" s="10">
        <v>43606</v>
      </c>
      <c r="B4877" s="11">
        <v>2854.02001953125</v>
      </c>
      <c r="C4877" s="11">
        <v>2868.8798828125</v>
      </c>
      <c r="D4877" s="11">
        <v>2864.36010742187</v>
      </c>
    </row>
    <row r="4878" spans="1:4" x14ac:dyDescent="0.25">
      <c r="A4878" s="10">
        <v>43607</v>
      </c>
      <c r="B4878" s="11">
        <v>2856.06005859375</v>
      </c>
      <c r="C4878" s="11">
        <v>2865.46997070312</v>
      </c>
      <c r="D4878" s="11">
        <v>2856.27001953125</v>
      </c>
    </row>
    <row r="4879" spans="1:4" x14ac:dyDescent="0.25">
      <c r="A4879" s="10">
        <v>43608</v>
      </c>
      <c r="B4879" s="11">
        <v>2836.69995117187</v>
      </c>
      <c r="C4879" s="11">
        <v>2836.69995117187</v>
      </c>
      <c r="D4879" s="11">
        <v>2822.23999023437</v>
      </c>
    </row>
    <row r="4880" spans="1:4" x14ac:dyDescent="0.25">
      <c r="A4880" s="10">
        <v>43609</v>
      </c>
      <c r="B4880" s="11">
        <v>2832.40991210937</v>
      </c>
      <c r="C4880" s="11">
        <v>2841.36010742187</v>
      </c>
      <c r="D4880" s="11">
        <v>2826.06005859375</v>
      </c>
    </row>
    <row r="4881" spans="1:4" x14ac:dyDescent="0.25">
      <c r="A4881" s="10">
        <v>43613</v>
      </c>
      <c r="B4881" s="11">
        <v>2830.03002929687</v>
      </c>
      <c r="C4881" s="11">
        <v>2840.51000976562</v>
      </c>
      <c r="D4881" s="11">
        <v>2802.38989257812</v>
      </c>
    </row>
    <row r="4882" spans="1:4" x14ac:dyDescent="0.25">
      <c r="A4882" s="10">
        <v>43614</v>
      </c>
      <c r="B4882" s="11">
        <v>2790.25</v>
      </c>
      <c r="C4882" s="11">
        <v>2792.03002929687</v>
      </c>
      <c r="D4882" s="11">
        <v>2783.02001953125</v>
      </c>
    </row>
    <row r="4883" spans="1:4" x14ac:dyDescent="0.25">
      <c r="A4883" s="10">
        <v>43615</v>
      </c>
      <c r="B4883" s="11">
        <v>2786.93994140625</v>
      </c>
      <c r="C4883" s="11">
        <v>2799</v>
      </c>
      <c r="D4883" s="11">
        <v>2788.86010742187</v>
      </c>
    </row>
    <row r="4884" spans="1:4" x14ac:dyDescent="0.25">
      <c r="A4884" s="10">
        <v>43616</v>
      </c>
      <c r="B4884" s="11">
        <v>2766.14990234375</v>
      </c>
      <c r="C4884" s="11">
        <v>2768.97998046875</v>
      </c>
      <c r="D4884" s="11">
        <v>2752.06005859375</v>
      </c>
    </row>
    <row r="4885" spans="1:4" x14ac:dyDescent="0.25">
      <c r="A4885" s="10">
        <v>43619</v>
      </c>
      <c r="B4885" s="11">
        <v>2751.53002929687</v>
      </c>
      <c r="C4885" s="11">
        <v>2763.07006835937</v>
      </c>
      <c r="D4885" s="11">
        <v>2744.44995117187</v>
      </c>
    </row>
    <row r="4886" spans="1:4" x14ac:dyDescent="0.25">
      <c r="A4886" s="10">
        <v>43620</v>
      </c>
      <c r="B4886" s="11">
        <v>2762.63989257812</v>
      </c>
      <c r="C4886" s="11">
        <v>2804.48999023437</v>
      </c>
      <c r="D4886" s="11">
        <v>2803.27001953125</v>
      </c>
    </row>
    <row r="4887" spans="1:4" x14ac:dyDescent="0.25">
      <c r="A4887" s="10">
        <v>43621</v>
      </c>
      <c r="B4887" s="11">
        <v>2818.09008789062</v>
      </c>
      <c r="C4887" s="11">
        <v>2827.28002929687</v>
      </c>
      <c r="D4887" s="11">
        <v>2826.14990234375</v>
      </c>
    </row>
    <row r="4888" spans="1:4" x14ac:dyDescent="0.25">
      <c r="A4888" s="10">
        <v>43622</v>
      </c>
      <c r="B4888" s="11">
        <v>2828.51000976562</v>
      </c>
      <c r="C4888" s="11">
        <v>2852.10009765625</v>
      </c>
      <c r="D4888" s="11">
        <v>2843.48999023437</v>
      </c>
    </row>
    <row r="4889" spans="1:4" x14ac:dyDescent="0.25">
      <c r="A4889" s="10">
        <v>43623</v>
      </c>
      <c r="B4889" s="11">
        <v>2852.8701171875</v>
      </c>
      <c r="C4889" s="11">
        <v>2884.96997070312</v>
      </c>
      <c r="D4889" s="11">
        <v>2873.34008789062</v>
      </c>
    </row>
    <row r="4890" spans="1:4" x14ac:dyDescent="0.25">
      <c r="A4890" s="10">
        <v>43626</v>
      </c>
      <c r="B4890" s="11">
        <v>2885.830078125</v>
      </c>
      <c r="C4890" s="11">
        <v>2904.77001953125</v>
      </c>
      <c r="D4890" s="11">
        <v>2886.72998046875</v>
      </c>
    </row>
    <row r="4891" spans="1:4" x14ac:dyDescent="0.25">
      <c r="A4891" s="10">
        <v>43627</v>
      </c>
      <c r="B4891" s="11">
        <v>2903.27001953125</v>
      </c>
      <c r="C4891" s="11">
        <v>2910.61010742187</v>
      </c>
      <c r="D4891" s="11">
        <v>2885.71997070312</v>
      </c>
    </row>
    <row r="4892" spans="1:4" x14ac:dyDescent="0.25">
      <c r="A4892" s="10">
        <v>43628</v>
      </c>
      <c r="B4892" s="11">
        <v>2882.72998046875</v>
      </c>
      <c r="C4892" s="11">
        <v>2888.57006835937</v>
      </c>
      <c r="D4892" s="11">
        <v>2879.84008789062</v>
      </c>
    </row>
    <row r="4893" spans="1:4" x14ac:dyDescent="0.25">
      <c r="A4893" s="10">
        <v>43629</v>
      </c>
      <c r="B4893" s="11">
        <v>2886.23999023437</v>
      </c>
      <c r="C4893" s="11">
        <v>2895.23999023437</v>
      </c>
      <c r="D4893" s="11">
        <v>2891.63989257812</v>
      </c>
    </row>
    <row r="4894" spans="1:4" x14ac:dyDescent="0.25">
      <c r="A4894" s="10">
        <v>43630</v>
      </c>
      <c r="B4894" s="11">
        <v>2886.82006835937</v>
      </c>
      <c r="C4894" s="11">
        <v>2894.44995117187</v>
      </c>
      <c r="D4894" s="11">
        <v>2886.97998046875</v>
      </c>
    </row>
    <row r="4895" spans="1:4" x14ac:dyDescent="0.25">
      <c r="A4895" s="10">
        <v>43633</v>
      </c>
      <c r="B4895" s="11">
        <v>2889.75</v>
      </c>
      <c r="C4895" s="11">
        <v>2897.27001953125</v>
      </c>
      <c r="D4895" s="11">
        <v>2889.669921875</v>
      </c>
    </row>
    <row r="4896" spans="1:4" x14ac:dyDescent="0.25">
      <c r="A4896" s="10">
        <v>43634</v>
      </c>
      <c r="B4896" s="11">
        <v>2906.7099609375</v>
      </c>
      <c r="C4896" s="11">
        <v>2930.7900390625</v>
      </c>
      <c r="D4896" s="11">
        <v>2917.75</v>
      </c>
    </row>
    <row r="4897" spans="1:4" x14ac:dyDescent="0.25">
      <c r="A4897" s="10">
        <v>43635</v>
      </c>
      <c r="B4897" s="11">
        <v>2920.55004882812</v>
      </c>
      <c r="C4897" s="11">
        <v>2931.73999023437</v>
      </c>
      <c r="D4897" s="11">
        <v>2926.4599609375</v>
      </c>
    </row>
    <row r="4898" spans="1:4" x14ac:dyDescent="0.25">
      <c r="A4898" s="10">
        <v>43636</v>
      </c>
      <c r="B4898" s="11">
        <v>2949.60009765625</v>
      </c>
      <c r="C4898" s="11">
        <v>2958.06005859375</v>
      </c>
      <c r="D4898" s="11">
        <v>2954.17993164062</v>
      </c>
    </row>
    <row r="4899" spans="1:4" x14ac:dyDescent="0.25">
      <c r="A4899" s="10">
        <v>43637</v>
      </c>
      <c r="B4899" s="11">
        <v>2952.7099609375</v>
      </c>
      <c r="C4899" s="11">
        <v>2964.14990234375</v>
      </c>
      <c r="D4899" s="11">
        <v>2950.4599609375</v>
      </c>
    </row>
    <row r="4900" spans="1:4" x14ac:dyDescent="0.25">
      <c r="A4900" s="10">
        <v>43640</v>
      </c>
      <c r="B4900" s="11">
        <v>2951.419921875</v>
      </c>
      <c r="C4900" s="11">
        <v>2954.919921875</v>
      </c>
      <c r="D4900" s="11">
        <v>2945.35009765625</v>
      </c>
    </row>
    <row r="4901" spans="1:4" x14ac:dyDescent="0.25">
      <c r="A4901" s="10">
        <v>43641</v>
      </c>
      <c r="B4901" s="11">
        <v>2945.78002929687</v>
      </c>
      <c r="C4901" s="11">
        <v>2946.52001953125</v>
      </c>
      <c r="D4901" s="11">
        <v>2917.3798828125</v>
      </c>
    </row>
    <row r="4902" spans="1:4" x14ac:dyDescent="0.25">
      <c r="A4902" s="10">
        <v>43642</v>
      </c>
      <c r="B4902" s="11">
        <v>2926.07006835937</v>
      </c>
      <c r="C4902" s="11">
        <v>2932.59008789062</v>
      </c>
      <c r="D4902" s="11">
        <v>2913.78002929687</v>
      </c>
    </row>
    <row r="4903" spans="1:4" x14ac:dyDescent="0.25">
      <c r="A4903" s="10">
        <v>43643</v>
      </c>
      <c r="B4903" s="11">
        <v>2919.65991210937</v>
      </c>
      <c r="C4903" s="11">
        <v>2929.30004882812</v>
      </c>
      <c r="D4903" s="11">
        <v>2924.919921875</v>
      </c>
    </row>
    <row r="4904" spans="1:4" x14ac:dyDescent="0.25">
      <c r="A4904" s="10">
        <v>43644</v>
      </c>
      <c r="B4904" s="11">
        <v>2932.93994140625</v>
      </c>
      <c r="C4904" s="11">
        <v>2943.97998046875</v>
      </c>
      <c r="D4904" s="11">
        <v>2941.76000976562</v>
      </c>
    </row>
    <row r="4905" spans="1:4" x14ac:dyDescent="0.25">
      <c r="A4905" s="10">
        <v>43647</v>
      </c>
      <c r="B4905" s="11">
        <v>2971.40991210937</v>
      </c>
      <c r="C4905" s="11">
        <v>2977.92993164062</v>
      </c>
      <c r="D4905" s="11">
        <v>2964.330078125</v>
      </c>
    </row>
    <row r="4906" spans="1:4" x14ac:dyDescent="0.25">
      <c r="A4906" s="10">
        <v>43648</v>
      </c>
      <c r="B4906" s="11">
        <v>2964.65991210937</v>
      </c>
      <c r="C4906" s="11">
        <v>2973.2099609375</v>
      </c>
      <c r="D4906" s="11">
        <v>2973.01000976562</v>
      </c>
    </row>
    <row r="4907" spans="1:4" x14ac:dyDescent="0.25">
      <c r="A4907" s="10">
        <v>43649</v>
      </c>
      <c r="B4907" s="11">
        <v>2978.080078125</v>
      </c>
      <c r="C4907" s="11">
        <v>2995.84008789062</v>
      </c>
      <c r="D4907" s="11">
        <v>2995.82006835937</v>
      </c>
    </row>
    <row r="4908" spans="1:4" x14ac:dyDescent="0.25">
      <c r="A4908" s="10">
        <v>43651</v>
      </c>
      <c r="B4908" s="11">
        <v>2984.25</v>
      </c>
      <c r="C4908" s="11">
        <v>2994.03002929687</v>
      </c>
      <c r="D4908" s="11">
        <v>2990.40991210937</v>
      </c>
    </row>
    <row r="4909" spans="1:4" x14ac:dyDescent="0.25">
      <c r="A4909" s="10">
        <v>43654</v>
      </c>
      <c r="B4909" s="11">
        <v>2979.77001953125</v>
      </c>
      <c r="C4909" s="11">
        <v>2980.76000976562</v>
      </c>
      <c r="D4909" s="11">
        <v>2975.94995117187</v>
      </c>
    </row>
    <row r="4910" spans="1:4" x14ac:dyDescent="0.25">
      <c r="A4910" s="10">
        <v>43655</v>
      </c>
      <c r="B4910" s="11">
        <v>2965.52001953125</v>
      </c>
      <c r="C4910" s="11">
        <v>2981.89990234375</v>
      </c>
      <c r="D4910" s="11">
        <v>2979.6298828125</v>
      </c>
    </row>
    <row r="4911" spans="1:4" x14ac:dyDescent="0.25">
      <c r="A4911" s="10">
        <v>43656</v>
      </c>
      <c r="B4911" s="11">
        <v>2989.30004882812</v>
      </c>
      <c r="C4911" s="11">
        <v>3002.97998046875</v>
      </c>
      <c r="D4911" s="11">
        <v>2993.07006835937</v>
      </c>
    </row>
    <row r="4912" spans="1:4" x14ac:dyDescent="0.25">
      <c r="A4912" s="10">
        <v>43657</v>
      </c>
      <c r="B4912" s="11">
        <v>2999.6201171875</v>
      </c>
      <c r="C4912" s="11">
        <v>3002.330078125</v>
      </c>
      <c r="D4912" s="11">
        <v>2999.90991210937</v>
      </c>
    </row>
    <row r="4913" spans="1:4" x14ac:dyDescent="0.25">
      <c r="A4913" s="10">
        <v>43658</v>
      </c>
      <c r="B4913" s="11">
        <v>3003.36010742187</v>
      </c>
      <c r="C4913" s="11">
        <v>3013.919921875</v>
      </c>
      <c r="D4913" s="11">
        <v>3013.77001953125</v>
      </c>
    </row>
    <row r="4914" spans="1:4" x14ac:dyDescent="0.25">
      <c r="A4914" s="10">
        <v>43661</v>
      </c>
      <c r="B4914" s="11">
        <v>3017.80004882812</v>
      </c>
      <c r="C4914" s="11">
        <v>3017.80004882812</v>
      </c>
      <c r="D4914" s="11">
        <v>3014.30004882812</v>
      </c>
    </row>
    <row r="4915" spans="1:4" x14ac:dyDescent="0.25">
      <c r="A4915" s="10">
        <v>43662</v>
      </c>
      <c r="B4915" s="11">
        <v>3012.1298828125</v>
      </c>
      <c r="C4915" s="11">
        <v>3015.02001953125</v>
      </c>
      <c r="D4915" s="11">
        <v>3004.0400390625</v>
      </c>
    </row>
    <row r="4916" spans="1:4" x14ac:dyDescent="0.25">
      <c r="A4916" s="10">
        <v>43663</v>
      </c>
      <c r="B4916" s="11">
        <v>3005.10009765625</v>
      </c>
      <c r="C4916" s="11">
        <v>3005.26000976562</v>
      </c>
      <c r="D4916" s="11">
        <v>2984.419921875</v>
      </c>
    </row>
    <row r="4917" spans="1:4" x14ac:dyDescent="0.25">
      <c r="A4917" s="10">
        <v>43664</v>
      </c>
      <c r="B4917" s="11">
        <v>2978.8701171875</v>
      </c>
      <c r="C4917" s="11">
        <v>2998.28002929687</v>
      </c>
      <c r="D4917" s="11">
        <v>2995.11010742187</v>
      </c>
    </row>
    <row r="4918" spans="1:4" x14ac:dyDescent="0.25">
      <c r="A4918" s="10">
        <v>43665</v>
      </c>
      <c r="B4918" s="11">
        <v>3004.26000976562</v>
      </c>
      <c r="C4918" s="11">
        <v>3006.02001953125</v>
      </c>
      <c r="D4918" s="11">
        <v>2976.61010742187</v>
      </c>
    </row>
    <row r="4919" spans="1:4" x14ac:dyDescent="0.25">
      <c r="A4919" s="10">
        <v>43668</v>
      </c>
      <c r="B4919" s="11">
        <v>2981.92993164062</v>
      </c>
      <c r="C4919" s="11">
        <v>2990.7099609375</v>
      </c>
      <c r="D4919" s="11">
        <v>2985.03002929687</v>
      </c>
    </row>
    <row r="4920" spans="1:4" x14ac:dyDescent="0.25">
      <c r="A4920" s="10">
        <v>43669</v>
      </c>
      <c r="B4920" s="11">
        <v>2994.73999023437</v>
      </c>
      <c r="C4920" s="11">
        <v>3005.89990234375</v>
      </c>
      <c r="D4920" s="11">
        <v>3005.46997070312</v>
      </c>
    </row>
    <row r="4921" spans="1:4" x14ac:dyDescent="0.25">
      <c r="A4921" s="10">
        <v>43670</v>
      </c>
      <c r="B4921" s="11">
        <v>2998.77001953125</v>
      </c>
      <c r="C4921" s="11">
        <v>3019.59008789062</v>
      </c>
      <c r="D4921" s="11">
        <v>3019.56005859375</v>
      </c>
    </row>
    <row r="4922" spans="1:4" x14ac:dyDescent="0.25">
      <c r="A4922" s="10">
        <v>43671</v>
      </c>
      <c r="B4922" s="11">
        <v>3016.26000976562</v>
      </c>
      <c r="C4922" s="11">
        <v>3016.31005859375</v>
      </c>
      <c r="D4922" s="11">
        <v>3003.669921875</v>
      </c>
    </row>
    <row r="4923" spans="1:4" x14ac:dyDescent="0.25">
      <c r="A4923" s="10">
        <v>43672</v>
      </c>
      <c r="B4923" s="11">
        <v>3013.25</v>
      </c>
      <c r="C4923" s="11">
        <v>3027.97998046875</v>
      </c>
      <c r="D4923" s="11">
        <v>3025.86010742187</v>
      </c>
    </row>
    <row r="4924" spans="1:4" x14ac:dyDescent="0.25">
      <c r="A4924" s="10">
        <v>43675</v>
      </c>
      <c r="B4924" s="11">
        <v>3024.46997070312</v>
      </c>
      <c r="C4924" s="11">
        <v>3025.61010742187</v>
      </c>
      <c r="D4924" s="11">
        <v>3020.96997070312</v>
      </c>
    </row>
    <row r="4925" spans="1:4" x14ac:dyDescent="0.25">
      <c r="A4925" s="10">
        <v>43676</v>
      </c>
      <c r="B4925" s="11">
        <v>3007.65991210937</v>
      </c>
      <c r="C4925" s="11">
        <v>3017.18994140625</v>
      </c>
      <c r="D4925" s="11">
        <v>3013.17993164062</v>
      </c>
    </row>
    <row r="4926" spans="1:4" x14ac:dyDescent="0.25">
      <c r="A4926" s="10">
        <v>43677</v>
      </c>
      <c r="B4926" s="11">
        <v>3016.21997070312</v>
      </c>
      <c r="C4926" s="11">
        <v>3017.39990234375</v>
      </c>
      <c r="D4926" s="11">
        <v>2980.3798828125</v>
      </c>
    </row>
    <row r="4927" spans="1:4" x14ac:dyDescent="0.25">
      <c r="A4927" s="10">
        <v>43678</v>
      </c>
      <c r="B4927" s="11">
        <v>2980.32006835937</v>
      </c>
      <c r="C4927" s="11">
        <v>3013.59008789062</v>
      </c>
      <c r="D4927" s="11">
        <v>2953.56005859375</v>
      </c>
    </row>
    <row r="4928" spans="1:4" x14ac:dyDescent="0.25">
      <c r="A4928" s="10">
        <v>43679</v>
      </c>
      <c r="B4928" s="11">
        <v>2943.89990234375</v>
      </c>
      <c r="C4928" s="11">
        <v>2945.5</v>
      </c>
      <c r="D4928" s="11">
        <v>2932.05004882812</v>
      </c>
    </row>
    <row r="4929" spans="1:4" x14ac:dyDescent="0.25">
      <c r="A4929" s="10">
        <v>43682</v>
      </c>
      <c r="B4929" s="11">
        <v>2898.07006835937</v>
      </c>
      <c r="C4929" s="11">
        <v>2898.07006835937</v>
      </c>
      <c r="D4929" s="11">
        <v>2844.73999023437</v>
      </c>
    </row>
    <row r="4930" spans="1:4" x14ac:dyDescent="0.25">
      <c r="A4930" s="10">
        <v>43683</v>
      </c>
      <c r="B4930" s="11">
        <v>2861.17993164062</v>
      </c>
      <c r="C4930" s="11">
        <v>2884.39990234375</v>
      </c>
      <c r="D4930" s="11">
        <v>2881.77001953125</v>
      </c>
    </row>
    <row r="4931" spans="1:4" x14ac:dyDescent="0.25">
      <c r="A4931" s="10">
        <v>43684</v>
      </c>
      <c r="B4931" s="11">
        <v>2858.64990234375</v>
      </c>
      <c r="C4931" s="11">
        <v>2892.169921875</v>
      </c>
      <c r="D4931" s="11">
        <v>2883.97998046875</v>
      </c>
    </row>
    <row r="4932" spans="1:4" x14ac:dyDescent="0.25">
      <c r="A4932" s="10">
        <v>43685</v>
      </c>
      <c r="B4932" s="11">
        <v>2896.2099609375</v>
      </c>
      <c r="C4932" s="11">
        <v>2938.71997070312</v>
      </c>
      <c r="D4932" s="11">
        <v>2938.09008789062</v>
      </c>
    </row>
    <row r="4933" spans="1:4" x14ac:dyDescent="0.25">
      <c r="A4933" s="10">
        <v>43686</v>
      </c>
      <c r="B4933" s="11">
        <v>2930.51000976562</v>
      </c>
      <c r="C4933" s="11">
        <v>2935.75</v>
      </c>
      <c r="D4933" s="11">
        <v>2918.64990234375</v>
      </c>
    </row>
    <row r="4934" spans="1:4" x14ac:dyDescent="0.25">
      <c r="A4934" s="10">
        <v>43689</v>
      </c>
      <c r="B4934" s="11">
        <v>2907.07006835937</v>
      </c>
      <c r="C4934" s="11">
        <v>2907.580078125</v>
      </c>
      <c r="D4934" s="11">
        <v>2882.69995117187</v>
      </c>
    </row>
    <row r="4935" spans="1:4" x14ac:dyDescent="0.25">
      <c r="A4935" s="10">
        <v>43690</v>
      </c>
      <c r="B4935" s="11">
        <v>2880.71997070312</v>
      </c>
      <c r="C4935" s="11">
        <v>2943.31005859375</v>
      </c>
      <c r="D4935" s="11">
        <v>2926.32006835937</v>
      </c>
    </row>
    <row r="4936" spans="1:4" x14ac:dyDescent="0.25">
      <c r="A4936" s="10">
        <v>43691</v>
      </c>
      <c r="B4936" s="11">
        <v>2894.14990234375</v>
      </c>
      <c r="C4936" s="11">
        <v>2894.14990234375</v>
      </c>
      <c r="D4936" s="11">
        <v>2840.60009765625</v>
      </c>
    </row>
    <row r="4937" spans="1:4" x14ac:dyDescent="0.25">
      <c r="A4937" s="10">
        <v>43692</v>
      </c>
      <c r="B4937" s="11">
        <v>2846.19995117187</v>
      </c>
      <c r="C4937" s="11">
        <v>2856.669921875</v>
      </c>
      <c r="D4937" s="11">
        <v>2847.60009765625</v>
      </c>
    </row>
    <row r="4938" spans="1:4" x14ac:dyDescent="0.25">
      <c r="A4938" s="10">
        <v>43693</v>
      </c>
      <c r="B4938" s="11">
        <v>2864.73999023437</v>
      </c>
      <c r="C4938" s="11">
        <v>2893.6298828125</v>
      </c>
      <c r="D4938" s="11">
        <v>2888.67993164062</v>
      </c>
    </row>
    <row r="4939" spans="1:4" x14ac:dyDescent="0.25">
      <c r="A4939" s="10">
        <v>43696</v>
      </c>
      <c r="B4939" s="11">
        <v>2913.47998046875</v>
      </c>
      <c r="C4939" s="11">
        <v>2931</v>
      </c>
      <c r="D4939" s="11">
        <v>2923.64990234375</v>
      </c>
    </row>
    <row r="4940" spans="1:4" x14ac:dyDescent="0.25">
      <c r="A4940" s="10">
        <v>43697</v>
      </c>
      <c r="B4940" s="11">
        <v>2919.01000976562</v>
      </c>
      <c r="C4940" s="11">
        <v>2923.6298828125</v>
      </c>
      <c r="D4940" s="11">
        <v>2900.51000976562</v>
      </c>
    </row>
    <row r="4941" spans="1:4" x14ac:dyDescent="0.25">
      <c r="A4941" s="10">
        <v>43698</v>
      </c>
      <c r="B4941" s="11">
        <v>2922.0400390625</v>
      </c>
      <c r="C4941" s="11">
        <v>2928.72998046875</v>
      </c>
      <c r="D4941" s="11">
        <v>2924.42993164062</v>
      </c>
    </row>
    <row r="4942" spans="1:4" x14ac:dyDescent="0.25">
      <c r="A4942" s="10">
        <v>43699</v>
      </c>
      <c r="B4942" s="11">
        <v>2930.93994140625</v>
      </c>
      <c r="C4942" s="11">
        <v>2939.080078125</v>
      </c>
      <c r="D4942" s="11">
        <v>2922.94995117187</v>
      </c>
    </row>
    <row r="4943" spans="1:4" x14ac:dyDescent="0.25">
      <c r="A4943" s="10">
        <v>43700</v>
      </c>
      <c r="B4943" s="11">
        <v>2911.07006835937</v>
      </c>
      <c r="C4943" s="11">
        <v>2927.01000976562</v>
      </c>
      <c r="D4943" s="11">
        <v>2847.11010742187</v>
      </c>
    </row>
    <row r="4944" spans="1:4" x14ac:dyDescent="0.25">
      <c r="A4944" s="10">
        <v>43703</v>
      </c>
      <c r="B4944" s="11">
        <v>2866.69995117187</v>
      </c>
      <c r="C4944" s="11">
        <v>2879.27001953125</v>
      </c>
      <c r="D4944" s="11">
        <v>2878.3798828125</v>
      </c>
    </row>
    <row r="4945" spans="1:4" x14ac:dyDescent="0.25">
      <c r="A4945" s="10">
        <v>43704</v>
      </c>
      <c r="B4945" s="11">
        <v>2893.13989257812</v>
      </c>
      <c r="C4945" s="11">
        <v>2898.7900390625</v>
      </c>
      <c r="D4945" s="11">
        <v>2869.15991210937</v>
      </c>
    </row>
    <row r="4946" spans="1:4" x14ac:dyDescent="0.25">
      <c r="A4946" s="10">
        <v>43705</v>
      </c>
      <c r="B4946" s="11">
        <v>2861.28002929687</v>
      </c>
      <c r="C4946" s="11">
        <v>2890.03002929687</v>
      </c>
      <c r="D4946" s="11">
        <v>2887.93994140625</v>
      </c>
    </row>
    <row r="4947" spans="1:4" x14ac:dyDescent="0.25">
      <c r="A4947" s="10">
        <v>43706</v>
      </c>
      <c r="B4947" s="11">
        <v>2910.3701171875</v>
      </c>
      <c r="C4947" s="11">
        <v>2930.5</v>
      </c>
      <c r="D4947" s="11">
        <v>2924.580078125</v>
      </c>
    </row>
    <row r="4948" spans="1:4" x14ac:dyDescent="0.25">
      <c r="A4948" s="10">
        <v>43707</v>
      </c>
      <c r="B4948" s="11">
        <v>2937.09008789062</v>
      </c>
      <c r="C4948" s="11">
        <v>2940.42993164062</v>
      </c>
      <c r="D4948" s="11">
        <v>2926.4599609375</v>
      </c>
    </row>
    <row r="4949" spans="1:4" x14ac:dyDescent="0.25">
      <c r="A4949" s="10">
        <v>43711</v>
      </c>
      <c r="B4949" s="11">
        <v>2909.01000976562</v>
      </c>
      <c r="C4949" s="11">
        <v>2914.38989257812</v>
      </c>
      <c r="D4949" s="11">
        <v>2906.27001953125</v>
      </c>
    </row>
    <row r="4950" spans="1:4" x14ac:dyDescent="0.25">
      <c r="A4950" s="10">
        <v>43712</v>
      </c>
      <c r="B4950" s="11">
        <v>2924.669921875</v>
      </c>
      <c r="C4950" s="11">
        <v>2938.84008789062</v>
      </c>
      <c r="D4950" s="11">
        <v>2937.78002929687</v>
      </c>
    </row>
    <row r="4951" spans="1:4" x14ac:dyDescent="0.25">
      <c r="A4951" s="10">
        <v>43713</v>
      </c>
      <c r="B4951" s="11">
        <v>2960.60009765625</v>
      </c>
      <c r="C4951" s="11">
        <v>2985.86010742187</v>
      </c>
      <c r="D4951" s="11">
        <v>2976</v>
      </c>
    </row>
    <row r="4952" spans="1:4" x14ac:dyDescent="0.25">
      <c r="A4952" s="10">
        <v>43714</v>
      </c>
      <c r="B4952" s="11">
        <v>2980.330078125</v>
      </c>
      <c r="C4952" s="11">
        <v>2985.03002929687</v>
      </c>
      <c r="D4952" s="11">
        <v>2978.7099609375</v>
      </c>
    </row>
    <row r="4953" spans="1:4" x14ac:dyDescent="0.25">
      <c r="A4953" s="10">
        <v>43717</v>
      </c>
      <c r="B4953" s="11">
        <v>2988.42993164062</v>
      </c>
      <c r="C4953" s="11">
        <v>2989.42993164062</v>
      </c>
      <c r="D4953" s="11">
        <v>2978.42993164062</v>
      </c>
    </row>
    <row r="4954" spans="1:4" x14ac:dyDescent="0.25">
      <c r="A4954" s="10">
        <v>43718</v>
      </c>
      <c r="B4954" s="11">
        <v>2971.01000976562</v>
      </c>
      <c r="C4954" s="11">
        <v>2979.38989257812</v>
      </c>
      <c r="D4954" s="11">
        <v>2979.38989257812</v>
      </c>
    </row>
    <row r="4955" spans="1:4" x14ac:dyDescent="0.25">
      <c r="A4955" s="10">
        <v>43719</v>
      </c>
      <c r="B4955" s="11">
        <v>2981.40991210937</v>
      </c>
      <c r="C4955" s="11">
        <v>3000.92993164062</v>
      </c>
      <c r="D4955" s="11">
        <v>3000.92993164062</v>
      </c>
    </row>
    <row r="4956" spans="1:4" x14ac:dyDescent="0.25">
      <c r="A4956" s="10">
        <v>43720</v>
      </c>
      <c r="B4956" s="11">
        <v>3009.080078125</v>
      </c>
      <c r="C4956" s="11">
        <v>3020.73999023437</v>
      </c>
      <c r="D4956" s="11">
        <v>3009.57006835937</v>
      </c>
    </row>
    <row r="4957" spans="1:4" x14ac:dyDescent="0.25">
      <c r="A4957" s="10">
        <v>43721</v>
      </c>
      <c r="B4957" s="11">
        <v>3012.2099609375</v>
      </c>
      <c r="C4957" s="11">
        <v>3017.330078125</v>
      </c>
      <c r="D4957" s="11">
        <v>3007.38989257812</v>
      </c>
    </row>
    <row r="4958" spans="1:4" x14ac:dyDescent="0.25">
      <c r="A4958" s="10">
        <v>43724</v>
      </c>
      <c r="B4958" s="11">
        <v>2996.40991210937</v>
      </c>
      <c r="C4958" s="11">
        <v>3002.18994140625</v>
      </c>
      <c r="D4958" s="11">
        <v>2997.9599609375</v>
      </c>
    </row>
    <row r="4959" spans="1:4" x14ac:dyDescent="0.25">
      <c r="A4959" s="10">
        <v>43725</v>
      </c>
      <c r="B4959" s="11">
        <v>2995.669921875</v>
      </c>
      <c r="C4959" s="11">
        <v>3006.2099609375</v>
      </c>
      <c r="D4959" s="11">
        <v>3005.69995117187</v>
      </c>
    </row>
    <row r="4960" spans="1:4" x14ac:dyDescent="0.25">
      <c r="A4960" s="10">
        <v>43726</v>
      </c>
      <c r="B4960" s="11">
        <v>3001.5</v>
      </c>
      <c r="C4960" s="11">
        <v>3007.830078125</v>
      </c>
      <c r="D4960" s="11">
        <v>3006.72998046875</v>
      </c>
    </row>
    <row r="4961" spans="1:4" x14ac:dyDescent="0.25">
      <c r="A4961" s="10">
        <v>43727</v>
      </c>
      <c r="B4961" s="11">
        <v>3010.36010742187</v>
      </c>
      <c r="C4961" s="11">
        <v>3021.98999023437</v>
      </c>
      <c r="D4961" s="11">
        <v>3006.7900390625</v>
      </c>
    </row>
    <row r="4962" spans="1:4" x14ac:dyDescent="0.25">
      <c r="A4962" s="10">
        <v>43728</v>
      </c>
      <c r="B4962" s="11">
        <v>3008.419921875</v>
      </c>
      <c r="C4962" s="11">
        <v>3016.3701171875</v>
      </c>
      <c r="D4962" s="11">
        <v>2992.07006835937</v>
      </c>
    </row>
    <row r="4963" spans="1:4" x14ac:dyDescent="0.25">
      <c r="A4963" s="10">
        <v>43731</v>
      </c>
      <c r="B4963" s="11">
        <v>2983.5</v>
      </c>
      <c r="C4963" s="11">
        <v>2999.14990234375</v>
      </c>
      <c r="D4963" s="11">
        <v>2991.78002929687</v>
      </c>
    </row>
    <row r="4964" spans="1:4" x14ac:dyDescent="0.25">
      <c r="A4964" s="10">
        <v>43732</v>
      </c>
      <c r="B4964" s="11">
        <v>3002.42993164062</v>
      </c>
      <c r="C4964" s="11">
        <v>3007.97998046875</v>
      </c>
      <c r="D4964" s="11">
        <v>2966.60009765625</v>
      </c>
    </row>
    <row r="4965" spans="1:4" x14ac:dyDescent="0.25">
      <c r="A4965" s="10">
        <v>43733</v>
      </c>
      <c r="B4965" s="11">
        <v>2968.35009765625</v>
      </c>
      <c r="C4965" s="11">
        <v>2989.82006835937</v>
      </c>
      <c r="D4965" s="11">
        <v>2984.8701171875</v>
      </c>
    </row>
    <row r="4966" spans="1:4" x14ac:dyDescent="0.25">
      <c r="A4966" s="10">
        <v>43734</v>
      </c>
      <c r="B4966" s="11">
        <v>2985.72998046875</v>
      </c>
      <c r="C4966" s="11">
        <v>2987.28002929687</v>
      </c>
      <c r="D4966" s="11">
        <v>2977.6201171875</v>
      </c>
    </row>
    <row r="4967" spans="1:4" x14ac:dyDescent="0.25">
      <c r="A4967" s="10">
        <v>43735</v>
      </c>
      <c r="B4967" s="11">
        <v>2985.46997070312</v>
      </c>
      <c r="C4967" s="11">
        <v>2987.31005859375</v>
      </c>
      <c r="D4967" s="11">
        <v>2961.7900390625</v>
      </c>
    </row>
    <row r="4968" spans="1:4" x14ac:dyDescent="0.25">
      <c r="A4968" s="10">
        <v>43738</v>
      </c>
      <c r="B4968" s="11">
        <v>2967.07006835937</v>
      </c>
      <c r="C4968" s="11">
        <v>2983.85009765625</v>
      </c>
      <c r="D4968" s="11">
        <v>2976.73999023437</v>
      </c>
    </row>
    <row r="4969" spans="1:4" x14ac:dyDescent="0.25">
      <c r="A4969" s="10">
        <v>43739</v>
      </c>
      <c r="B4969" s="11">
        <v>2983.68994140625</v>
      </c>
      <c r="C4969" s="11">
        <v>2992.53002929687</v>
      </c>
      <c r="D4969" s="11">
        <v>2940.25</v>
      </c>
    </row>
    <row r="4970" spans="1:4" x14ac:dyDescent="0.25">
      <c r="A4970" s="10">
        <v>43740</v>
      </c>
      <c r="B4970" s="11">
        <v>2924.78002929687</v>
      </c>
      <c r="C4970" s="11">
        <v>2924.78002929687</v>
      </c>
      <c r="D4970" s="11">
        <v>2887.61010742187</v>
      </c>
    </row>
    <row r="4971" spans="1:4" x14ac:dyDescent="0.25">
      <c r="A4971" s="10">
        <v>43741</v>
      </c>
      <c r="B4971" s="11">
        <v>2885.3798828125</v>
      </c>
      <c r="C4971" s="11">
        <v>2911.1298828125</v>
      </c>
      <c r="D4971" s="11">
        <v>2910.6298828125</v>
      </c>
    </row>
    <row r="4972" spans="1:4" x14ac:dyDescent="0.25">
      <c r="A4972" s="10">
        <v>43742</v>
      </c>
      <c r="B4972" s="11">
        <v>2918.56005859375</v>
      </c>
      <c r="C4972" s="11">
        <v>2953.73999023437</v>
      </c>
      <c r="D4972" s="11">
        <v>2952.01000976562</v>
      </c>
    </row>
    <row r="4973" spans="1:4" x14ac:dyDescent="0.25">
      <c r="A4973" s="10">
        <v>43745</v>
      </c>
      <c r="B4973" s="11">
        <v>2944.22998046875</v>
      </c>
      <c r="C4973" s="11">
        <v>2959.75</v>
      </c>
      <c r="D4973" s="11">
        <v>2938.7900390625</v>
      </c>
    </row>
    <row r="4974" spans="1:4" x14ac:dyDescent="0.25">
      <c r="A4974" s="10">
        <v>43746</v>
      </c>
      <c r="B4974" s="11">
        <v>2920.39990234375</v>
      </c>
      <c r="C4974" s="11">
        <v>2925.46997070312</v>
      </c>
      <c r="D4974" s="11">
        <v>2893.06005859375</v>
      </c>
    </row>
    <row r="4975" spans="1:4" x14ac:dyDescent="0.25">
      <c r="A4975" s="10">
        <v>43747</v>
      </c>
      <c r="B4975" s="11">
        <v>2911.10009765625</v>
      </c>
      <c r="C4975" s="11">
        <v>2929.32006835937</v>
      </c>
      <c r="D4975" s="11">
        <v>2919.39990234375</v>
      </c>
    </row>
    <row r="4976" spans="1:4" x14ac:dyDescent="0.25">
      <c r="A4976" s="10">
        <v>43748</v>
      </c>
      <c r="B4976" s="11">
        <v>2918.55004882812</v>
      </c>
      <c r="C4976" s="11">
        <v>2948.4599609375</v>
      </c>
      <c r="D4976" s="11">
        <v>2938.1298828125</v>
      </c>
    </row>
    <row r="4977" spans="1:4" x14ac:dyDescent="0.25">
      <c r="A4977" s="10">
        <v>43749</v>
      </c>
      <c r="B4977" s="11">
        <v>2963.07006835937</v>
      </c>
      <c r="C4977" s="11">
        <v>2993.28002929687</v>
      </c>
      <c r="D4977" s="11">
        <v>2970.27001953125</v>
      </c>
    </row>
    <row r="4978" spans="1:4" x14ac:dyDescent="0.25">
      <c r="A4978" s="10">
        <v>43752</v>
      </c>
      <c r="B4978" s="11">
        <v>2965.81005859375</v>
      </c>
      <c r="C4978" s="11">
        <v>2972.84008789062</v>
      </c>
      <c r="D4978" s="11">
        <v>2966.14990234375</v>
      </c>
    </row>
    <row r="4979" spans="1:4" x14ac:dyDescent="0.25">
      <c r="A4979" s="10">
        <v>43753</v>
      </c>
      <c r="B4979" s="11">
        <v>2973.61010742187</v>
      </c>
      <c r="C4979" s="11">
        <v>3003.28002929687</v>
      </c>
      <c r="D4979" s="11">
        <v>2995.67993164062</v>
      </c>
    </row>
    <row r="4980" spans="1:4" x14ac:dyDescent="0.25">
      <c r="A4980" s="10">
        <v>43754</v>
      </c>
      <c r="B4980" s="11">
        <v>2989.67993164062</v>
      </c>
      <c r="C4980" s="11">
        <v>2997.5400390625</v>
      </c>
      <c r="D4980" s="11">
        <v>2989.68994140625</v>
      </c>
    </row>
    <row r="4981" spans="1:4" x14ac:dyDescent="0.25">
      <c r="A4981" s="10">
        <v>43755</v>
      </c>
      <c r="B4981" s="11">
        <v>3000.77001953125</v>
      </c>
      <c r="C4981" s="11">
        <v>3008.2900390625</v>
      </c>
      <c r="D4981" s="11">
        <v>2997.94995117187</v>
      </c>
    </row>
    <row r="4982" spans="1:4" x14ac:dyDescent="0.25">
      <c r="A4982" s="10">
        <v>43756</v>
      </c>
      <c r="B4982" s="11">
        <v>2996.84008789062</v>
      </c>
      <c r="C4982" s="11">
        <v>3000</v>
      </c>
      <c r="D4982" s="11">
        <v>2986.19995117187</v>
      </c>
    </row>
    <row r="4983" spans="1:4" x14ac:dyDescent="0.25">
      <c r="A4983" s="10">
        <v>43759</v>
      </c>
      <c r="B4983" s="11">
        <v>2996.47998046875</v>
      </c>
      <c r="C4983" s="11">
        <v>3007.330078125</v>
      </c>
      <c r="D4983" s="11">
        <v>3006.71997070312</v>
      </c>
    </row>
    <row r="4984" spans="1:4" x14ac:dyDescent="0.25">
      <c r="A4984" s="10">
        <v>43760</v>
      </c>
      <c r="B4984" s="11">
        <v>3010.72998046875</v>
      </c>
      <c r="C4984" s="11">
        <v>3014.57006835937</v>
      </c>
      <c r="D4984" s="11">
        <v>2995.98999023437</v>
      </c>
    </row>
    <row r="4985" spans="1:4" x14ac:dyDescent="0.25">
      <c r="A4985" s="10">
        <v>43761</v>
      </c>
      <c r="B4985" s="11">
        <v>2994.01000976562</v>
      </c>
      <c r="C4985" s="11">
        <v>3004.78002929687</v>
      </c>
      <c r="D4985" s="11">
        <v>3004.52001953125</v>
      </c>
    </row>
    <row r="4986" spans="1:4" x14ac:dyDescent="0.25">
      <c r="A4986" s="10">
        <v>43762</v>
      </c>
      <c r="B4986" s="11">
        <v>3014.78002929687</v>
      </c>
      <c r="C4986" s="11">
        <v>3016.07006835937</v>
      </c>
      <c r="D4986" s="11">
        <v>3010.2900390625</v>
      </c>
    </row>
    <row r="4987" spans="1:4" x14ac:dyDescent="0.25">
      <c r="A4987" s="10">
        <v>43763</v>
      </c>
      <c r="B4987" s="11">
        <v>3003.32006835937</v>
      </c>
      <c r="C4987" s="11">
        <v>3027.38989257812</v>
      </c>
      <c r="D4987" s="11">
        <v>3022.55004882812</v>
      </c>
    </row>
    <row r="4988" spans="1:4" x14ac:dyDescent="0.25">
      <c r="A4988" s="10">
        <v>43766</v>
      </c>
      <c r="B4988" s="11">
        <v>3032.1201171875</v>
      </c>
      <c r="C4988" s="11">
        <v>3044.080078125</v>
      </c>
      <c r="D4988" s="11">
        <v>3039.419921875</v>
      </c>
    </row>
    <row r="4989" spans="1:4" x14ac:dyDescent="0.25">
      <c r="A4989" s="10">
        <v>43767</v>
      </c>
      <c r="B4989" s="11">
        <v>3035.38989257812</v>
      </c>
      <c r="C4989" s="11">
        <v>3047.8701171875</v>
      </c>
      <c r="D4989" s="11">
        <v>3036.88989257812</v>
      </c>
    </row>
    <row r="4990" spans="1:4" x14ac:dyDescent="0.25">
      <c r="A4990" s="10">
        <v>43768</v>
      </c>
      <c r="B4990" s="11">
        <v>3039.73999023437</v>
      </c>
      <c r="C4990" s="11">
        <v>3050.10009765625</v>
      </c>
      <c r="D4990" s="11">
        <v>3046.77001953125</v>
      </c>
    </row>
    <row r="4991" spans="1:4" x14ac:dyDescent="0.25">
      <c r="A4991" s="10">
        <v>43769</v>
      </c>
      <c r="B4991" s="11">
        <v>3046.89990234375</v>
      </c>
      <c r="C4991" s="11">
        <v>3046.89990234375</v>
      </c>
      <c r="D4991" s="11">
        <v>3037.56005859375</v>
      </c>
    </row>
    <row r="4992" spans="1:4" x14ac:dyDescent="0.25">
      <c r="A4992" s="10">
        <v>43770</v>
      </c>
      <c r="B4992" s="11">
        <v>3050.71997070312</v>
      </c>
      <c r="C4992" s="11">
        <v>3066.94995117187</v>
      </c>
      <c r="D4992" s="11">
        <v>3066.90991210937</v>
      </c>
    </row>
    <row r="4993" spans="1:4" x14ac:dyDescent="0.25">
      <c r="A4993" s="10">
        <v>43773</v>
      </c>
      <c r="B4993" s="11">
        <v>3078.9599609375</v>
      </c>
      <c r="C4993" s="11">
        <v>3085.19995117187</v>
      </c>
      <c r="D4993" s="11">
        <v>3078.27001953125</v>
      </c>
    </row>
    <row r="4994" spans="1:4" x14ac:dyDescent="0.25">
      <c r="A4994" s="10">
        <v>43774</v>
      </c>
      <c r="B4994" s="11">
        <v>3080.80004882812</v>
      </c>
      <c r="C4994" s="11">
        <v>3083.94995117187</v>
      </c>
      <c r="D4994" s="11">
        <v>3074.6201171875</v>
      </c>
    </row>
    <row r="4995" spans="1:4" x14ac:dyDescent="0.25">
      <c r="A4995" s="10">
        <v>43775</v>
      </c>
      <c r="B4995" s="11">
        <v>3075.10009765625</v>
      </c>
      <c r="C4995" s="11">
        <v>3078.34008789062</v>
      </c>
      <c r="D4995" s="11">
        <v>3076.78002929687</v>
      </c>
    </row>
    <row r="4996" spans="1:4" x14ac:dyDescent="0.25">
      <c r="A4996" s="10">
        <v>43776</v>
      </c>
      <c r="B4996" s="11">
        <v>3087.02001953125</v>
      </c>
      <c r="C4996" s="11">
        <v>3097.77001953125</v>
      </c>
      <c r="D4996" s="11">
        <v>3085.17993164062</v>
      </c>
    </row>
    <row r="4997" spans="1:4" x14ac:dyDescent="0.25">
      <c r="A4997" s="10">
        <v>43777</v>
      </c>
      <c r="B4997" s="11">
        <v>3081.25</v>
      </c>
      <c r="C4997" s="11">
        <v>3093.09008789062</v>
      </c>
      <c r="D4997" s="11">
        <v>3093.080078125</v>
      </c>
    </row>
    <row r="4998" spans="1:4" x14ac:dyDescent="0.25">
      <c r="A4998" s="10">
        <v>43780</v>
      </c>
      <c r="B4998" s="11">
        <v>3080.330078125</v>
      </c>
      <c r="C4998" s="11">
        <v>3088.330078125</v>
      </c>
      <c r="D4998" s="11">
        <v>3087.01000976562</v>
      </c>
    </row>
    <row r="4999" spans="1:4" x14ac:dyDescent="0.25">
      <c r="A4999" s="10">
        <v>43781</v>
      </c>
      <c r="B4999" s="11">
        <v>3089.28002929687</v>
      </c>
      <c r="C4999" s="11">
        <v>3102.61010742187</v>
      </c>
      <c r="D4999" s="11">
        <v>3091.84008789062</v>
      </c>
    </row>
    <row r="5000" spans="1:4" x14ac:dyDescent="0.25">
      <c r="A5000" s="10">
        <v>43782</v>
      </c>
      <c r="B5000" s="11">
        <v>3084.17993164062</v>
      </c>
      <c r="C5000" s="11">
        <v>3098.06005859375</v>
      </c>
      <c r="D5000" s="11">
        <v>3094.0400390625</v>
      </c>
    </row>
    <row r="5001" spans="1:4" x14ac:dyDescent="0.25">
      <c r="A5001" s="10">
        <v>43783</v>
      </c>
      <c r="B5001" s="11">
        <v>3090.75</v>
      </c>
      <c r="C5001" s="11">
        <v>3098.19995117187</v>
      </c>
      <c r="D5001" s="11">
        <v>3096.6298828125</v>
      </c>
    </row>
    <row r="5002" spans="1:4" x14ac:dyDescent="0.25">
      <c r="A5002" s="10">
        <v>43784</v>
      </c>
      <c r="B5002" s="11">
        <v>3107.919921875</v>
      </c>
      <c r="C5002" s="11">
        <v>3120.4599609375</v>
      </c>
      <c r="D5002" s="11">
        <v>3120.4599609375</v>
      </c>
    </row>
    <row r="5003" spans="1:4" x14ac:dyDescent="0.25">
      <c r="A5003" s="10">
        <v>43787</v>
      </c>
      <c r="B5003" s="11">
        <v>3117.90991210937</v>
      </c>
      <c r="C5003" s="11">
        <v>3124.169921875</v>
      </c>
      <c r="D5003" s="11">
        <v>3122.03002929687</v>
      </c>
    </row>
    <row r="5004" spans="1:4" x14ac:dyDescent="0.25">
      <c r="A5004" s="10">
        <v>43788</v>
      </c>
      <c r="B5004" s="11">
        <v>3127.44995117187</v>
      </c>
      <c r="C5004" s="11">
        <v>3127.63989257812</v>
      </c>
      <c r="D5004" s="11">
        <v>3120.17993164062</v>
      </c>
    </row>
    <row r="5005" spans="1:4" x14ac:dyDescent="0.25">
      <c r="A5005" s="10">
        <v>43789</v>
      </c>
      <c r="B5005" s="11">
        <v>3114.65991210937</v>
      </c>
      <c r="C5005" s="11">
        <v>3118.96997070312</v>
      </c>
      <c r="D5005" s="11">
        <v>3108.4599609375</v>
      </c>
    </row>
    <row r="5006" spans="1:4" x14ac:dyDescent="0.25">
      <c r="A5006" s="10">
        <v>43790</v>
      </c>
      <c r="B5006" s="11">
        <v>3108.48999023437</v>
      </c>
      <c r="C5006" s="11">
        <v>3110.11010742187</v>
      </c>
      <c r="D5006" s="11">
        <v>3103.5400390625</v>
      </c>
    </row>
    <row r="5007" spans="1:4" x14ac:dyDescent="0.25">
      <c r="A5007" s="10">
        <v>43791</v>
      </c>
      <c r="B5007" s="11">
        <v>3111.40991210937</v>
      </c>
      <c r="C5007" s="11">
        <v>3112.8701171875</v>
      </c>
      <c r="D5007" s="11">
        <v>3110.2900390625</v>
      </c>
    </row>
    <row r="5008" spans="1:4" x14ac:dyDescent="0.25">
      <c r="A5008" s="10">
        <v>43794</v>
      </c>
      <c r="B5008" s="11">
        <v>3117.43994140625</v>
      </c>
      <c r="C5008" s="11">
        <v>3133.830078125</v>
      </c>
      <c r="D5008" s="11">
        <v>3133.63989257812</v>
      </c>
    </row>
    <row r="5009" spans="1:4" x14ac:dyDescent="0.25">
      <c r="A5009" s="10">
        <v>43795</v>
      </c>
      <c r="B5009" s="11">
        <v>3134.85009765625</v>
      </c>
      <c r="C5009" s="11">
        <v>3142.68994140625</v>
      </c>
      <c r="D5009" s="11">
        <v>3140.52001953125</v>
      </c>
    </row>
    <row r="5010" spans="1:4" x14ac:dyDescent="0.25">
      <c r="A5010" s="10">
        <v>43796</v>
      </c>
      <c r="B5010" s="11">
        <v>3145.48999023437</v>
      </c>
      <c r="C5010" s="11">
        <v>3154.26000976562</v>
      </c>
      <c r="D5010" s="11">
        <v>3153.6298828125</v>
      </c>
    </row>
    <row r="5011" spans="1:4" x14ac:dyDescent="0.25">
      <c r="A5011" s="10">
        <v>43798</v>
      </c>
      <c r="B5011" s="11">
        <v>3147.17993164062</v>
      </c>
      <c r="C5011" s="11">
        <v>3150.30004882812</v>
      </c>
      <c r="D5011" s="11">
        <v>3140.97998046875</v>
      </c>
    </row>
    <row r="5012" spans="1:4" x14ac:dyDescent="0.25">
      <c r="A5012" s="10">
        <v>43801</v>
      </c>
      <c r="B5012" s="11">
        <v>3143.85009765625</v>
      </c>
      <c r="C5012" s="11">
        <v>3144.31005859375</v>
      </c>
      <c r="D5012" s="11">
        <v>3113.8701171875</v>
      </c>
    </row>
    <row r="5013" spans="1:4" x14ac:dyDescent="0.25">
      <c r="A5013" s="10">
        <v>43802</v>
      </c>
      <c r="B5013" s="11">
        <v>3087.40991210937</v>
      </c>
      <c r="C5013" s="11">
        <v>3094.96997070312</v>
      </c>
      <c r="D5013" s="11">
        <v>3093.19995117187</v>
      </c>
    </row>
    <row r="5014" spans="1:4" x14ac:dyDescent="0.25">
      <c r="A5014" s="10">
        <v>43803</v>
      </c>
      <c r="B5014" s="11">
        <v>3103.5</v>
      </c>
      <c r="C5014" s="11">
        <v>3119.3798828125</v>
      </c>
      <c r="D5014" s="11">
        <v>3112.76000976562</v>
      </c>
    </row>
    <row r="5015" spans="1:4" x14ac:dyDescent="0.25">
      <c r="A5015" s="10">
        <v>43804</v>
      </c>
      <c r="B5015" s="11">
        <v>3119.2099609375</v>
      </c>
      <c r="C5015" s="11">
        <v>3119.44995117187</v>
      </c>
      <c r="D5015" s="11">
        <v>3117.42993164062</v>
      </c>
    </row>
    <row r="5016" spans="1:4" x14ac:dyDescent="0.25">
      <c r="A5016" s="10">
        <v>43805</v>
      </c>
      <c r="B5016" s="11">
        <v>3134.6201171875</v>
      </c>
      <c r="C5016" s="11">
        <v>3150.60009765625</v>
      </c>
      <c r="D5016" s="11">
        <v>3145.90991210937</v>
      </c>
    </row>
    <row r="5017" spans="1:4" x14ac:dyDescent="0.25">
      <c r="A5017" s="10">
        <v>43808</v>
      </c>
      <c r="B5017" s="11">
        <v>3141.86010742187</v>
      </c>
      <c r="C5017" s="11">
        <v>3148.8701171875</v>
      </c>
      <c r="D5017" s="11">
        <v>3135.9599609375</v>
      </c>
    </row>
    <row r="5018" spans="1:4" x14ac:dyDescent="0.25">
      <c r="A5018" s="10">
        <v>43809</v>
      </c>
      <c r="B5018" s="11">
        <v>3135.36010742187</v>
      </c>
      <c r="C5018" s="11">
        <v>3142.1201171875</v>
      </c>
      <c r="D5018" s="11">
        <v>3132.52001953125</v>
      </c>
    </row>
    <row r="5019" spans="1:4" x14ac:dyDescent="0.25">
      <c r="A5019" s="10">
        <v>43810</v>
      </c>
      <c r="B5019" s="11">
        <v>3135.75</v>
      </c>
      <c r="C5019" s="11">
        <v>3143.97998046875</v>
      </c>
      <c r="D5019" s="11">
        <v>3141.6298828125</v>
      </c>
    </row>
    <row r="5020" spans="1:4" x14ac:dyDescent="0.25">
      <c r="A5020" s="10">
        <v>43811</v>
      </c>
      <c r="B5020" s="11">
        <v>3141.22998046875</v>
      </c>
      <c r="C5020" s="11">
        <v>3176.28002929687</v>
      </c>
      <c r="D5020" s="11">
        <v>3168.57006835937</v>
      </c>
    </row>
    <row r="5021" spans="1:4" x14ac:dyDescent="0.25">
      <c r="A5021" s="10">
        <v>43812</v>
      </c>
      <c r="B5021" s="11">
        <v>3166.64990234375</v>
      </c>
      <c r="C5021" s="11">
        <v>3182.67993164062</v>
      </c>
      <c r="D5021" s="11">
        <v>3168.80004882812</v>
      </c>
    </row>
    <row r="5022" spans="1:4" x14ac:dyDescent="0.25">
      <c r="A5022" s="10">
        <v>43815</v>
      </c>
      <c r="B5022" s="11">
        <v>3183.6298828125</v>
      </c>
      <c r="C5022" s="11">
        <v>3197.7099609375</v>
      </c>
      <c r="D5022" s="11">
        <v>3191.44995117187</v>
      </c>
    </row>
    <row r="5023" spans="1:4" x14ac:dyDescent="0.25">
      <c r="A5023" s="10">
        <v>43816</v>
      </c>
      <c r="B5023" s="11">
        <v>3195.39990234375</v>
      </c>
      <c r="C5023" s="11">
        <v>3198.21997070312</v>
      </c>
      <c r="D5023" s="11">
        <v>3192.52001953125</v>
      </c>
    </row>
    <row r="5024" spans="1:4" x14ac:dyDescent="0.25">
      <c r="A5024" s="10">
        <v>43817</v>
      </c>
      <c r="B5024" s="11">
        <v>3195.2099609375</v>
      </c>
      <c r="C5024" s="11">
        <v>3198.47998046875</v>
      </c>
      <c r="D5024" s="11">
        <v>3191.13989257812</v>
      </c>
    </row>
    <row r="5025" spans="1:4" x14ac:dyDescent="0.25">
      <c r="A5025" s="10">
        <v>43818</v>
      </c>
      <c r="B5025" s="11">
        <v>3192.32006835937</v>
      </c>
      <c r="C5025" s="11">
        <v>3205.47998046875</v>
      </c>
      <c r="D5025" s="11">
        <v>3205.3701171875</v>
      </c>
    </row>
    <row r="5026" spans="1:4" x14ac:dyDescent="0.25">
      <c r="A5026" s="10">
        <v>43819</v>
      </c>
      <c r="B5026" s="11">
        <v>3223.330078125</v>
      </c>
      <c r="C5026" s="11">
        <v>3225.64990234375</v>
      </c>
      <c r="D5026" s="11">
        <v>3221.21997070312</v>
      </c>
    </row>
    <row r="5027" spans="1:4" x14ac:dyDescent="0.25">
      <c r="A5027" s="10">
        <v>43822</v>
      </c>
      <c r="B5027" s="11">
        <v>3226.05004882812</v>
      </c>
      <c r="C5027" s="11">
        <v>3227.78002929687</v>
      </c>
      <c r="D5027" s="11">
        <v>3224.01000976562</v>
      </c>
    </row>
    <row r="5028" spans="1:4" x14ac:dyDescent="0.25">
      <c r="A5028" s="10">
        <v>43823</v>
      </c>
      <c r="B5028" s="11">
        <v>3225.44995117187</v>
      </c>
      <c r="C5028" s="11">
        <v>3226.42993164062</v>
      </c>
      <c r="D5028" s="11">
        <v>3223.3798828125</v>
      </c>
    </row>
    <row r="5029" spans="1:4" x14ac:dyDescent="0.25">
      <c r="A5029" s="10">
        <v>43825</v>
      </c>
      <c r="B5029" s="11">
        <v>3227.19995117187</v>
      </c>
      <c r="C5029" s="11">
        <v>3240.080078125</v>
      </c>
      <c r="D5029" s="11">
        <v>3239.90991210937</v>
      </c>
    </row>
    <row r="5030" spans="1:4" x14ac:dyDescent="0.25">
      <c r="A5030" s="10">
        <v>43826</v>
      </c>
      <c r="B5030" s="11">
        <v>3247.22998046875</v>
      </c>
      <c r="C5030" s="11">
        <v>3247.92993164062</v>
      </c>
      <c r="D5030" s="11">
        <v>3240.02001953125</v>
      </c>
    </row>
    <row r="5031" spans="1:4" x14ac:dyDescent="0.25">
      <c r="A5031" s="10">
        <v>43829</v>
      </c>
      <c r="B5031" s="11">
        <v>3240.09008789062</v>
      </c>
      <c r="C5031" s="11">
        <v>3240.919921875</v>
      </c>
      <c r="D5031" s="11">
        <v>3221.2900390625</v>
      </c>
    </row>
    <row r="5032" spans="1:4" x14ac:dyDescent="0.25">
      <c r="A5032" s="10">
        <v>43830</v>
      </c>
      <c r="B5032" s="11">
        <v>3215.17993164062</v>
      </c>
      <c r="C5032" s="11">
        <v>3231.71997070312</v>
      </c>
      <c r="D5032" s="11">
        <v>3230.78002929687</v>
      </c>
    </row>
    <row r="5033" spans="1:4" x14ac:dyDescent="0.25">
      <c r="A5033" s="10">
        <v>43832</v>
      </c>
      <c r="B5033" s="11">
        <v>3244.669921875</v>
      </c>
      <c r="C5033" s="11">
        <v>3258.13989257812</v>
      </c>
      <c r="D5033" s="11">
        <v>3257.85009765625</v>
      </c>
    </row>
    <row r="5034" spans="1:4" x14ac:dyDescent="0.25">
      <c r="A5034" s="10">
        <v>43833</v>
      </c>
      <c r="B5034" s="11">
        <v>3226.36010742187</v>
      </c>
      <c r="C5034" s="11">
        <v>3246.14990234375</v>
      </c>
      <c r="D5034" s="11">
        <v>3234.85009765625</v>
      </c>
    </row>
    <row r="5035" spans="1:4" x14ac:dyDescent="0.25">
      <c r="A5035" s="10">
        <v>43836</v>
      </c>
      <c r="B5035" s="11">
        <v>3217.55004882812</v>
      </c>
      <c r="C5035" s="11">
        <v>3246.84008789062</v>
      </c>
      <c r="D5035" s="11">
        <v>3246.28002929687</v>
      </c>
    </row>
    <row r="5036" spans="1:4" x14ac:dyDescent="0.25">
      <c r="A5036" s="10">
        <v>43837</v>
      </c>
      <c r="B5036" s="11">
        <v>3241.86010742187</v>
      </c>
      <c r="C5036" s="11">
        <v>3244.90991210937</v>
      </c>
      <c r="D5036" s="11">
        <v>3237.17993164062</v>
      </c>
    </row>
    <row r="5037" spans="1:4" x14ac:dyDescent="0.25">
      <c r="A5037" s="10">
        <v>43838</v>
      </c>
      <c r="B5037" s="11">
        <v>3238.59008789062</v>
      </c>
      <c r="C5037" s="11">
        <v>3267.07006835937</v>
      </c>
      <c r="D5037" s="11">
        <v>3253.05004882812</v>
      </c>
    </row>
    <row r="5038" spans="1:4" x14ac:dyDescent="0.25">
      <c r="A5038" s="10">
        <v>43839</v>
      </c>
      <c r="B5038" s="11">
        <v>3266.03002929687</v>
      </c>
      <c r="C5038" s="11">
        <v>3275.580078125</v>
      </c>
      <c r="D5038" s="11">
        <v>3274.69995117187</v>
      </c>
    </row>
    <row r="5039" spans="1:4" x14ac:dyDescent="0.25">
      <c r="A5039" s="10">
        <v>43840</v>
      </c>
      <c r="B5039" s="11">
        <v>3281.81005859375</v>
      </c>
      <c r="C5039" s="11">
        <v>3282.98999023437</v>
      </c>
      <c r="D5039" s="11">
        <v>3265.35009765625</v>
      </c>
    </row>
    <row r="5040" spans="1:4" x14ac:dyDescent="0.25">
      <c r="A5040" s="10">
        <v>43843</v>
      </c>
      <c r="B5040" s="11">
        <v>3271.1298828125</v>
      </c>
      <c r="C5040" s="11">
        <v>3288.1298828125</v>
      </c>
      <c r="D5040" s="11">
        <v>3288.1298828125</v>
      </c>
    </row>
    <row r="5041" spans="1:4" x14ac:dyDescent="0.25">
      <c r="A5041" s="10">
        <v>43844</v>
      </c>
      <c r="B5041" s="11">
        <v>3285.35009765625</v>
      </c>
      <c r="C5041" s="11">
        <v>3294.25</v>
      </c>
      <c r="D5041" s="11">
        <v>3283.14990234375</v>
      </c>
    </row>
    <row r="5042" spans="1:4" x14ac:dyDescent="0.25">
      <c r="A5042" s="10">
        <v>43845</v>
      </c>
      <c r="B5042" s="11">
        <v>3282.27001953125</v>
      </c>
      <c r="C5042" s="11">
        <v>3298.65991210937</v>
      </c>
      <c r="D5042" s="11">
        <v>3289.2900390625</v>
      </c>
    </row>
    <row r="5043" spans="1:4" x14ac:dyDescent="0.25">
      <c r="A5043" s="10">
        <v>43846</v>
      </c>
      <c r="B5043" s="11">
        <v>3302.96997070312</v>
      </c>
      <c r="C5043" s="11">
        <v>3317.11010742187</v>
      </c>
      <c r="D5043" s="11">
        <v>3316.81005859375</v>
      </c>
    </row>
    <row r="5044" spans="1:4" x14ac:dyDescent="0.25">
      <c r="A5044" s="10">
        <v>43847</v>
      </c>
      <c r="B5044" s="11">
        <v>3323.65991210937</v>
      </c>
      <c r="C5044" s="11">
        <v>3329.8798828125</v>
      </c>
      <c r="D5044" s="11">
        <v>3329.6201171875</v>
      </c>
    </row>
    <row r="5045" spans="1:4" x14ac:dyDescent="0.25">
      <c r="A5045" s="10">
        <v>43851</v>
      </c>
      <c r="B5045" s="11">
        <v>3321.03002929687</v>
      </c>
      <c r="C5045" s="11">
        <v>3329.7900390625</v>
      </c>
      <c r="D5045" s="11">
        <v>3320.7900390625</v>
      </c>
    </row>
    <row r="5046" spans="1:4" x14ac:dyDescent="0.25">
      <c r="A5046" s="10">
        <v>43852</v>
      </c>
      <c r="B5046" s="11">
        <v>3330.02001953125</v>
      </c>
      <c r="C5046" s="11">
        <v>3337.77001953125</v>
      </c>
      <c r="D5046" s="11">
        <v>3321.75</v>
      </c>
    </row>
    <row r="5047" spans="1:4" x14ac:dyDescent="0.25">
      <c r="A5047" s="10">
        <v>43853</v>
      </c>
      <c r="B5047" s="11">
        <v>3315.77001953125</v>
      </c>
      <c r="C5047" s="11">
        <v>3326.8798828125</v>
      </c>
      <c r="D5047" s="11">
        <v>3325.5400390625</v>
      </c>
    </row>
    <row r="5048" spans="1:4" x14ac:dyDescent="0.25">
      <c r="A5048" s="10">
        <v>43854</v>
      </c>
      <c r="B5048" s="11">
        <v>3333.10009765625</v>
      </c>
      <c r="C5048" s="11">
        <v>3333.17993164062</v>
      </c>
      <c r="D5048" s="11">
        <v>3295.46997070312</v>
      </c>
    </row>
    <row r="5049" spans="1:4" x14ac:dyDescent="0.25">
      <c r="A5049" s="10">
        <v>43857</v>
      </c>
      <c r="B5049" s="11">
        <v>3247.15991210937</v>
      </c>
      <c r="C5049" s="11">
        <v>3258.85009765625</v>
      </c>
      <c r="D5049" s="11">
        <v>3243.6298828125</v>
      </c>
    </row>
    <row r="5050" spans="1:4" x14ac:dyDescent="0.25">
      <c r="A5050" s="10">
        <v>43858</v>
      </c>
      <c r="B5050" s="11">
        <v>3255.35009765625</v>
      </c>
      <c r="C5050" s="11">
        <v>3285.78002929687</v>
      </c>
      <c r="D5050" s="11">
        <v>3276.23999023437</v>
      </c>
    </row>
    <row r="5051" spans="1:4" x14ac:dyDescent="0.25">
      <c r="A5051" s="10">
        <v>43859</v>
      </c>
      <c r="B5051" s="11">
        <v>3289.4599609375</v>
      </c>
      <c r="C5051" s="11">
        <v>3293.46997070312</v>
      </c>
      <c r="D5051" s="11">
        <v>3273.39990234375</v>
      </c>
    </row>
    <row r="5052" spans="1:4" x14ac:dyDescent="0.25">
      <c r="A5052" s="10">
        <v>43860</v>
      </c>
      <c r="B5052" s="11">
        <v>3256.44995117187</v>
      </c>
      <c r="C5052" s="11">
        <v>3285.90991210937</v>
      </c>
      <c r="D5052" s="11">
        <v>3283.65991210937</v>
      </c>
    </row>
    <row r="5053" spans="1:4" x14ac:dyDescent="0.25">
      <c r="A5053" s="10">
        <v>43861</v>
      </c>
      <c r="B5053" s="11">
        <v>3282.330078125</v>
      </c>
      <c r="C5053" s="11">
        <v>3282.330078125</v>
      </c>
      <c r="D5053" s="11">
        <v>3225.52001953125</v>
      </c>
    </row>
    <row r="5054" spans="1:4" x14ac:dyDescent="0.25">
      <c r="A5054" s="10">
        <v>43864</v>
      </c>
      <c r="B5054" s="11">
        <v>3235.65991210937</v>
      </c>
      <c r="C5054" s="11">
        <v>3268.43994140625</v>
      </c>
      <c r="D5054" s="11">
        <v>3248.919921875</v>
      </c>
    </row>
    <row r="5055" spans="1:4" x14ac:dyDescent="0.25">
      <c r="A5055" s="10">
        <v>43865</v>
      </c>
      <c r="B5055" s="11">
        <v>3280.61010742187</v>
      </c>
      <c r="C5055" s="11">
        <v>3306.919921875</v>
      </c>
      <c r="D5055" s="11">
        <v>3297.59008789062</v>
      </c>
    </row>
    <row r="5056" spans="1:4" x14ac:dyDescent="0.25">
      <c r="A5056" s="10">
        <v>43866</v>
      </c>
      <c r="B5056" s="11">
        <v>3324.90991210937</v>
      </c>
      <c r="C5056" s="11">
        <v>3337.580078125</v>
      </c>
      <c r="D5056" s="11">
        <v>3334.68994140625</v>
      </c>
    </row>
    <row r="5057" spans="1:4" x14ac:dyDescent="0.25">
      <c r="A5057" s="10">
        <v>43867</v>
      </c>
      <c r="B5057" s="11">
        <v>3344.919921875</v>
      </c>
      <c r="C5057" s="11">
        <v>3347.9599609375</v>
      </c>
      <c r="D5057" s="11">
        <v>3345.78002929687</v>
      </c>
    </row>
    <row r="5058" spans="1:4" x14ac:dyDescent="0.25">
      <c r="A5058" s="10">
        <v>43868</v>
      </c>
      <c r="B5058" s="11">
        <v>3335.5400390625</v>
      </c>
      <c r="C5058" s="11">
        <v>3341.419921875</v>
      </c>
      <c r="D5058" s="11">
        <v>3327.7099609375</v>
      </c>
    </row>
    <row r="5059" spans="1:4" x14ac:dyDescent="0.25">
      <c r="A5059" s="10">
        <v>43871</v>
      </c>
      <c r="B5059" s="11">
        <v>3318.28002929687</v>
      </c>
      <c r="C5059" s="11">
        <v>3352.26000976562</v>
      </c>
      <c r="D5059" s="11">
        <v>3352.09008789062</v>
      </c>
    </row>
    <row r="5060" spans="1:4" x14ac:dyDescent="0.25">
      <c r="A5060" s="10">
        <v>43872</v>
      </c>
      <c r="B5060" s="11">
        <v>3365.8701171875</v>
      </c>
      <c r="C5060" s="11">
        <v>3375.6298828125</v>
      </c>
      <c r="D5060" s="11">
        <v>3357.75</v>
      </c>
    </row>
    <row r="5061" spans="1:4" x14ac:dyDescent="0.25">
      <c r="A5061" s="10">
        <v>43873</v>
      </c>
      <c r="B5061" s="11">
        <v>3370.5</v>
      </c>
      <c r="C5061" s="11">
        <v>3381.46997070312</v>
      </c>
      <c r="D5061" s="11">
        <v>3379.44995117187</v>
      </c>
    </row>
    <row r="5062" spans="1:4" x14ac:dyDescent="0.25">
      <c r="A5062" s="10">
        <v>43874</v>
      </c>
      <c r="B5062" s="11">
        <v>3365.89990234375</v>
      </c>
      <c r="C5062" s="11">
        <v>3385.09008789062</v>
      </c>
      <c r="D5062" s="11">
        <v>3373.93994140625</v>
      </c>
    </row>
    <row r="5063" spans="1:4" x14ac:dyDescent="0.25">
      <c r="A5063" s="10">
        <v>43875</v>
      </c>
      <c r="B5063" s="11">
        <v>3378.080078125</v>
      </c>
      <c r="C5063" s="11">
        <v>3380.68994140625</v>
      </c>
      <c r="D5063" s="11">
        <v>3380.15991210937</v>
      </c>
    </row>
    <row r="5064" spans="1:4" x14ac:dyDescent="0.25">
      <c r="A5064" s="10">
        <v>43879</v>
      </c>
      <c r="B5064" s="11">
        <v>3369.0400390625</v>
      </c>
      <c r="C5064" s="11">
        <v>3375.01000976562</v>
      </c>
      <c r="D5064" s="11">
        <v>3370.2900390625</v>
      </c>
    </row>
    <row r="5065" spans="1:4" x14ac:dyDescent="0.25">
      <c r="A5065" s="10">
        <v>43880</v>
      </c>
      <c r="B5065" s="11">
        <v>3380.38989257812</v>
      </c>
      <c r="C5065" s="11">
        <v>3393.52001953125</v>
      </c>
      <c r="D5065" s="11">
        <v>3386.14990234375</v>
      </c>
    </row>
    <row r="5066" spans="1:4" x14ac:dyDescent="0.25">
      <c r="A5066" s="10">
        <v>43881</v>
      </c>
      <c r="B5066" s="11">
        <v>3380.44995117187</v>
      </c>
      <c r="C5066" s="11">
        <v>3389.14990234375</v>
      </c>
      <c r="D5066" s="11">
        <v>3373.22998046875</v>
      </c>
    </row>
    <row r="5067" spans="1:4" x14ac:dyDescent="0.25">
      <c r="A5067" s="10">
        <v>43882</v>
      </c>
      <c r="B5067" s="11">
        <v>3360.5</v>
      </c>
      <c r="C5067" s="11">
        <v>3360.76000976562</v>
      </c>
      <c r="D5067" s="11">
        <v>3337.75</v>
      </c>
    </row>
    <row r="5068" spans="1:4" x14ac:dyDescent="0.25">
      <c r="A5068" s="10">
        <v>43885</v>
      </c>
      <c r="B5068" s="11">
        <v>3257.61010742187</v>
      </c>
      <c r="C5068" s="11">
        <v>3259.81005859375</v>
      </c>
      <c r="D5068" s="11">
        <v>3225.88989257812</v>
      </c>
    </row>
    <row r="5069" spans="1:4" x14ac:dyDescent="0.25">
      <c r="A5069" s="10">
        <v>43886</v>
      </c>
      <c r="B5069" s="11">
        <v>3238.93994140625</v>
      </c>
      <c r="C5069" s="11">
        <v>3246.98999023437</v>
      </c>
      <c r="D5069" s="11">
        <v>3128.2099609375</v>
      </c>
    </row>
    <row r="5070" spans="1:4" x14ac:dyDescent="0.25">
      <c r="A5070" s="10">
        <v>43887</v>
      </c>
      <c r="B5070" s="11">
        <v>3139.89990234375</v>
      </c>
      <c r="C5070" s="11">
        <v>3182.51000976562</v>
      </c>
      <c r="D5070" s="11">
        <v>3116.38989257812</v>
      </c>
    </row>
    <row r="5071" spans="1:4" x14ac:dyDescent="0.25">
      <c r="A5071" s="10">
        <v>43888</v>
      </c>
      <c r="B5071" s="11">
        <v>3062.5400390625</v>
      </c>
      <c r="C5071" s="11">
        <v>3097.07006835937</v>
      </c>
      <c r="D5071" s="11">
        <v>2978.76000976562</v>
      </c>
    </row>
    <row r="5072" spans="1:4" x14ac:dyDescent="0.25">
      <c r="A5072" s="10">
        <v>43889</v>
      </c>
      <c r="B5072" s="11">
        <v>2916.89990234375</v>
      </c>
      <c r="C5072" s="11">
        <v>2959.71997070312</v>
      </c>
      <c r="D5072" s="11">
        <v>2954.21997070312</v>
      </c>
    </row>
    <row r="5073" spans="1:4" x14ac:dyDescent="0.25">
      <c r="A5073" s="10">
        <v>43892</v>
      </c>
      <c r="B5073" s="11">
        <v>2974.28002929687</v>
      </c>
      <c r="C5073" s="11">
        <v>3090.9599609375</v>
      </c>
      <c r="D5073" s="11">
        <v>3090.22998046875</v>
      </c>
    </row>
    <row r="5074" spans="1:4" x14ac:dyDescent="0.25">
      <c r="A5074" s="10">
        <v>43893</v>
      </c>
      <c r="B5074" s="11">
        <v>3096.4599609375</v>
      </c>
      <c r="C5074" s="11">
        <v>3136.71997070312</v>
      </c>
      <c r="D5074" s="11">
        <v>3003.3701171875</v>
      </c>
    </row>
    <row r="5075" spans="1:4" x14ac:dyDescent="0.25">
      <c r="A5075" s="10">
        <v>43894</v>
      </c>
      <c r="B5075" s="11">
        <v>3045.75</v>
      </c>
      <c r="C5075" s="11">
        <v>3130.96997070312</v>
      </c>
      <c r="D5075" s="11">
        <v>3130.1201171875</v>
      </c>
    </row>
    <row r="5076" spans="1:4" x14ac:dyDescent="0.25">
      <c r="A5076" s="10">
        <v>43895</v>
      </c>
      <c r="B5076" s="11">
        <v>3075.69995117187</v>
      </c>
      <c r="C5076" s="11">
        <v>3083.0400390625</v>
      </c>
      <c r="D5076" s="11">
        <v>3023.93994140625</v>
      </c>
    </row>
    <row r="5077" spans="1:4" x14ac:dyDescent="0.25">
      <c r="A5077" s="10">
        <v>43896</v>
      </c>
      <c r="B5077" s="11">
        <v>2954.19995117187</v>
      </c>
      <c r="C5077" s="11">
        <v>2985.92993164062</v>
      </c>
      <c r="D5077" s="11">
        <v>2972.3701171875</v>
      </c>
    </row>
    <row r="5078" spans="1:4" x14ac:dyDescent="0.25">
      <c r="A5078" s="10">
        <v>43899</v>
      </c>
      <c r="B5078" s="11">
        <v>2863.88989257812</v>
      </c>
      <c r="C5078" s="11">
        <v>2863.88989257812</v>
      </c>
      <c r="D5078" s="11">
        <v>2746.56005859375</v>
      </c>
    </row>
    <row r="5079" spans="1:4" x14ac:dyDescent="0.25">
      <c r="A5079" s="10">
        <v>43900</v>
      </c>
      <c r="B5079" s="11">
        <v>2813.47998046875</v>
      </c>
      <c r="C5079" s="11">
        <v>2882.59008789062</v>
      </c>
      <c r="D5079" s="11">
        <v>2882.22998046875</v>
      </c>
    </row>
    <row r="5080" spans="1:4" x14ac:dyDescent="0.25">
      <c r="A5080" s="10">
        <v>43901</v>
      </c>
      <c r="B5080" s="11">
        <v>2825.60009765625</v>
      </c>
      <c r="C5080" s="11">
        <v>2825.60009765625</v>
      </c>
      <c r="D5080" s="11">
        <v>2741.3798828125</v>
      </c>
    </row>
    <row r="5081" spans="1:4" x14ac:dyDescent="0.25">
      <c r="A5081" s="10">
        <v>43902</v>
      </c>
      <c r="B5081" s="11">
        <v>2630.86010742187</v>
      </c>
      <c r="C5081" s="11">
        <v>2660.94995117187</v>
      </c>
      <c r="D5081" s="11">
        <v>2480.63989257812</v>
      </c>
    </row>
    <row r="5082" spans="1:4" x14ac:dyDescent="0.25">
      <c r="A5082" s="10">
        <v>43903</v>
      </c>
      <c r="B5082" s="11">
        <v>2569.98999023437</v>
      </c>
      <c r="C5082" s="11">
        <v>2711.330078125</v>
      </c>
      <c r="D5082" s="11">
        <v>2711.02001953125</v>
      </c>
    </row>
    <row r="5083" spans="1:4" x14ac:dyDescent="0.25">
      <c r="A5083" s="10">
        <v>43906</v>
      </c>
      <c r="B5083" s="11">
        <v>2508.59008789062</v>
      </c>
      <c r="C5083" s="11">
        <v>2562.97998046875</v>
      </c>
      <c r="D5083" s="11">
        <v>2386.1298828125</v>
      </c>
    </row>
    <row r="5084" spans="1:4" x14ac:dyDescent="0.25">
      <c r="A5084" s="10">
        <v>43907</v>
      </c>
      <c r="B5084" s="11">
        <v>2425.65991210937</v>
      </c>
      <c r="C5084" s="11">
        <v>2553.92993164062</v>
      </c>
      <c r="D5084" s="11">
        <v>2529.18994140625</v>
      </c>
    </row>
    <row r="5085" spans="1:4" x14ac:dyDescent="0.25">
      <c r="A5085" s="10">
        <v>43908</v>
      </c>
      <c r="B5085" s="11">
        <v>2436.5</v>
      </c>
      <c r="C5085" s="11">
        <v>2453.57006835937</v>
      </c>
      <c r="D5085" s="11">
        <v>2398.10009765625</v>
      </c>
    </row>
    <row r="5086" spans="1:4" x14ac:dyDescent="0.25">
      <c r="A5086" s="10">
        <v>43909</v>
      </c>
      <c r="B5086" s="11">
        <v>2393.47998046875</v>
      </c>
      <c r="C5086" s="11">
        <v>2466.96997070312</v>
      </c>
      <c r="D5086" s="11">
        <v>2409.38989257812</v>
      </c>
    </row>
    <row r="5087" spans="1:4" x14ac:dyDescent="0.25">
      <c r="A5087" s="10">
        <v>43910</v>
      </c>
      <c r="B5087" s="11">
        <v>2431.93994140625</v>
      </c>
      <c r="C5087" s="11">
        <v>2453.01000976562</v>
      </c>
      <c r="D5087" s="11">
        <v>2304.919921875</v>
      </c>
    </row>
    <row r="5088" spans="1:4" x14ac:dyDescent="0.25">
      <c r="A5088" s="10">
        <v>43913</v>
      </c>
      <c r="B5088" s="11">
        <v>2290.7099609375</v>
      </c>
      <c r="C5088" s="11">
        <v>2300.72998046875</v>
      </c>
      <c r="D5088" s="11">
        <v>2237.39990234375</v>
      </c>
    </row>
    <row r="5089" spans="1:4" x14ac:dyDescent="0.25">
      <c r="A5089" s="10">
        <v>43914</v>
      </c>
      <c r="B5089" s="11">
        <v>2344.43994140625</v>
      </c>
      <c r="C5089" s="11">
        <v>2449.7099609375</v>
      </c>
      <c r="D5089" s="11">
        <v>2447.330078125</v>
      </c>
    </row>
    <row r="5090" spans="1:4" x14ac:dyDescent="0.25">
      <c r="A5090" s="10">
        <v>43915</v>
      </c>
      <c r="B5090" s="11">
        <v>2457.77001953125</v>
      </c>
      <c r="C5090" s="11">
        <v>2571.419921875</v>
      </c>
      <c r="D5090" s="11">
        <v>2475.56005859375</v>
      </c>
    </row>
    <row r="5091" spans="1:4" x14ac:dyDescent="0.25">
      <c r="A5091" s="10">
        <v>43916</v>
      </c>
      <c r="B5091" s="11">
        <v>2501.2900390625</v>
      </c>
      <c r="C5091" s="11">
        <v>2637.01000976562</v>
      </c>
      <c r="D5091" s="11">
        <v>2630.07006835937</v>
      </c>
    </row>
    <row r="5092" spans="1:4" x14ac:dyDescent="0.25">
      <c r="A5092" s="10">
        <v>43917</v>
      </c>
      <c r="B5092" s="11">
        <v>2555.8701171875</v>
      </c>
      <c r="C5092" s="11">
        <v>2615.90991210937</v>
      </c>
      <c r="D5092" s="11">
        <v>2541.46997070312</v>
      </c>
    </row>
    <row r="5093" spans="1:4" x14ac:dyDescent="0.25">
      <c r="A5093" s="10">
        <v>43920</v>
      </c>
      <c r="B5093" s="11">
        <v>2558.97998046875</v>
      </c>
      <c r="C5093" s="11">
        <v>2631.80004882812</v>
      </c>
      <c r="D5093" s="11">
        <v>2626.64990234375</v>
      </c>
    </row>
    <row r="5094" spans="1:4" x14ac:dyDescent="0.25">
      <c r="A5094" s="10">
        <v>43921</v>
      </c>
      <c r="B5094" s="11">
        <v>2614.68994140625</v>
      </c>
      <c r="C5094" s="11">
        <v>2641.38989257812</v>
      </c>
      <c r="D5094" s="11">
        <v>2584.59008789062</v>
      </c>
    </row>
    <row r="5095" spans="1:4" x14ac:dyDescent="0.25">
      <c r="A5095" s="10">
        <v>43922</v>
      </c>
      <c r="B5095" s="11">
        <v>2498.080078125</v>
      </c>
      <c r="C5095" s="11">
        <v>2522.75</v>
      </c>
      <c r="D5095" s="11">
        <v>2470.5</v>
      </c>
    </row>
    <row r="5096" spans="1:4" x14ac:dyDescent="0.25">
      <c r="A5096" s="10">
        <v>43923</v>
      </c>
      <c r="B5096" s="11">
        <v>2458.5400390625</v>
      </c>
      <c r="C5096" s="11">
        <v>2533.21997070312</v>
      </c>
      <c r="D5096" s="11">
        <v>2526.89990234375</v>
      </c>
    </row>
    <row r="5097" spans="1:4" x14ac:dyDescent="0.25">
      <c r="A5097" s="10">
        <v>43924</v>
      </c>
      <c r="B5097" s="11">
        <v>2514.919921875</v>
      </c>
      <c r="C5097" s="11">
        <v>2538.17993164062</v>
      </c>
      <c r="D5097" s="11">
        <v>2488.64990234375</v>
      </c>
    </row>
    <row r="5098" spans="1:4" x14ac:dyDescent="0.25">
      <c r="A5098" s="10">
        <v>43927</v>
      </c>
      <c r="B5098" s="11">
        <v>2578.28002929687</v>
      </c>
      <c r="C5098" s="11">
        <v>2676.85009765625</v>
      </c>
      <c r="D5098" s="11">
        <v>2663.67993164062</v>
      </c>
    </row>
    <row r="5099" spans="1:4" x14ac:dyDescent="0.25">
      <c r="A5099" s="10">
        <v>43928</v>
      </c>
      <c r="B5099" s="11">
        <v>2738.64990234375</v>
      </c>
      <c r="C5099" s="11">
        <v>2756.88989257812</v>
      </c>
      <c r="D5099" s="11">
        <v>2659.40991210937</v>
      </c>
    </row>
    <row r="5100" spans="1:4" x14ac:dyDescent="0.25">
      <c r="A5100" s="10">
        <v>43929</v>
      </c>
      <c r="B5100" s="11">
        <v>2685</v>
      </c>
      <c r="C5100" s="11">
        <v>2760.75</v>
      </c>
      <c r="D5100" s="11">
        <v>2749.97998046875</v>
      </c>
    </row>
    <row r="5101" spans="1:4" x14ac:dyDescent="0.25">
      <c r="A5101" s="10">
        <v>43930</v>
      </c>
      <c r="B5101" s="11">
        <v>2776.98999023437</v>
      </c>
      <c r="C5101" s="11">
        <v>2818.57006835937</v>
      </c>
      <c r="D5101" s="11">
        <v>2789.82006835937</v>
      </c>
    </row>
    <row r="5102" spans="1:4" x14ac:dyDescent="0.25">
      <c r="A5102" s="10">
        <v>43934</v>
      </c>
      <c r="B5102" s="11">
        <v>2782.4599609375</v>
      </c>
      <c r="C5102" s="11">
        <v>2782.4599609375</v>
      </c>
      <c r="D5102" s="11">
        <v>2761.6298828125</v>
      </c>
    </row>
    <row r="5103" spans="1:4" x14ac:dyDescent="0.25">
      <c r="A5103" s="10">
        <v>43935</v>
      </c>
      <c r="B5103" s="11">
        <v>2805.10009765625</v>
      </c>
      <c r="C5103" s="11">
        <v>2851.85009765625</v>
      </c>
      <c r="D5103" s="11">
        <v>2846.06005859375</v>
      </c>
    </row>
    <row r="5104" spans="1:4" x14ac:dyDescent="0.25">
      <c r="A5104" s="10">
        <v>43936</v>
      </c>
      <c r="B5104" s="11">
        <v>2795.63989257812</v>
      </c>
      <c r="C5104" s="11">
        <v>2801.8798828125</v>
      </c>
      <c r="D5104" s="11">
        <v>2783.36010742187</v>
      </c>
    </row>
    <row r="5105" spans="1:4" x14ac:dyDescent="0.25">
      <c r="A5105" s="10">
        <v>43937</v>
      </c>
      <c r="B5105" s="11">
        <v>2799.34008789062</v>
      </c>
      <c r="C5105" s="11">
        <v>2806.51000976562</v>
      </c>
      <c r="D5105" s="11">
        <v>2799.55004882812</v>
      </c>
    </row>
    <row r="5106" spans="1:4" x14ac:dyDescent="0.25">
      <c r="A5106" s="10">
        <v>43938</v>
      </c>
      <c r="B5106" s="11">
        <v>2842.42993164062</v>
      </c>
      <c r="C5106" s="11">
        <v>2879.21997070312</v>
      </c>
      <c r="D5106" s="11">
        <v>2874.56005859375</v>
      </c>
    </row>
    <row r="5107" spans="1:4" x14ac:dyDescent="0.25">
      <c r="A5107" s="10">
        <v>43941</v>
      </c>
      <c r="B5107" s="11">
        <v>2845.6201171875</v>
      </c>
      <c r="C5107" s="11">
        <v>2868.97998046875</v>
      </c>
      <c r="D5107" s="11">
        <v>2823.15991210937</v>
      </c>
    </row>
    <row r="5108" spans="1:4" x14ac:dyDescent="0.25">
      <c r="A5108" s="10">
        <v>43942</v>
      </c>
      <c r="B5108" s="11">
        <v>2784.81005859375</v>
      </c>
      <c r="C5108" s="11">
        <v>2785.5400390625</v>
      </c>
      <c r="D5108" s="11">
        <v>2736.56005859375</v>
      </c>
    </row>
    <row r="5109" spans="1:4" x14ac:dyDescent="0.25">
      <c r="A5109" s="10">
        <v>43943</v>
      </c>
      <c r="B5109" s="11">
        <v>2787.88989257812</v>
      </c>
      <c r="C5109" s="11">
        <v>2815.10009765625</v>
      </c>
      <c r="D5109" s="11">
        <v>2799.31005859375</v>
      </c>
    </row>
    <row r="5110" spans="1:4" x14ac:dyDescent="0.25">
      <c r="A5110" s="10">
        <v>43944</v>
      </c>
      <c r="B5110" s="11">
        <v>2810.419921875</v>
      </c>
      <c r="C5110" s="11">
        <v>2844.89990234375</v>
      </c>
      <c r="D5110" s="11">
        <v>2797.80004882812</v>
      </c>
    </row>
    <row r="5111" spans="1:4" x14ac:dyDescent="0.25">
      <c r="A5111" s="10">
        <v>43945</v>
      </c>
      <c r="B5111" s="11">
        <v>2812.63989257812</v>
      </c>
      <c r="C5111" s="11">
        <v>2842.7099609375</v>
      </c>
      <c r="D5111" s="11">
        <v>2836.73999023437</v>
      </c>
    </row>
    <row r="5112" spans="1:4" x14ac:dyDescent="0.25">
      <c r="A5112" s="10">
        <v>43948</v>
      </c>
      <c r="B5112" s="11">
        <v>2854.64990234375</v>
      </c>
      <c r="C5112" s="11">
        <v>2887.71997070312</v>
      </c>
      <c r="D5112" s="11">
        <v>2878.47998046875</v>
      </c>
    </row>
    <row r="5113" spans="1:4" x14ac:dyDescent="0.25">
      <c r="A5113" s="10">
        <v>43949</v>
      </c>
      <c r="B5113" s="11">
        <v>2909.9599609375</v>
      </c>
      <c r="C5113" s="11">
        <v>2921.14990234375</v>
      </c>
      <c r="D5113" s="11">
        <v>2863.38989257812</v>
      </c>
    </row>
    <row r="5114" spans="1:4" x14ac:dyDescent="0.25">
      <c r="A5114" s="10">
        <v>43950</v>
      </c>
      <c r="B5114" s="11">
        <v>2918.4599609375</v>
      </c>
      <c r="C5114" s="11">
        <v>2954.86010742187</v>
      </c>
      <c r="D5114" s="11">
        <v>2939.51000976562</v>
      </c>
    </row>
    <row r="5115" spans="1:4" x14ac:dyDescent="0.25">
      <c r="A5115" s="10">
        <v>43951</v>
      </c>
      <c r="B5115" s="11">
        <v>2930.90991210937</v>
      </c>
      <c r="C5115" s="11">
        <v>2930.90991210937</v>
      </c>
      <c r="D5115" s="11">
        <v>2912.42993164062</v>
      </c>
    </row>
    <row r="5116" spans="1:4" x14ac:dyDescent="0.25">
      <c r="A5116" s="10">
        <v>43952</v>
      </c>
      <c r="B5116" s="11">
        <v>2869.09008789062</v>
      </c>
      <c r="C5116" s="11">
        <v>2869.09008789062</v>
      </c>
      <c r="D5116" s="11">
        <v>2830.7099609375</v>
      </c>
    </row>
    <row r="5117" spans="1:4" x14ac:dyDescent="0.25">
      <c r="A5117" s="10">
        <v>43955</v>
      </c>
      <c r="B5117" s="11">
        <v>2815.01000976562</v>
      </c>
      <c r="C5117" s="11">
        <v>2844.23999023437</v>
      </c>
      <c r="D5117" s="11">
        <v>2842.73999023437</v>
      </c>
    </row>
    <row r="5118" spans="1:4" x14ac:dyDescent="0.25">
      <c r="A5118" s="10">
        <v>43956</v>
      </c>
      <c r="B5118" s="11">
        <v>2868.8798828125</v>
      </c>
      <c r="C5118" s="11">
        <v>2898.22998046875</v>
      </c>
      <c r="D5118" s="11">
        <v>2868.43994140625</v>
      </c>
    </row>
    <row r="5119" spans="1:4" x14ac:dyDescent="0.25">
      <c r="A5119" s="10">
        <v>43957</v>
      </c>
      <c r="B5119" s="11">
        <v>2883.13989257812</v>
      </c>
      <c r="C5119" s="11">
        <v>2891.11010742187</v>
      </c>
      <c r="D5119" s="11">
        <v>2848.419921875</v>
      </c>
    </row>
    <row r="5120" spans="1:4" x14ac:dyDescent="0.25">
      <c r="A5120" s="10">
        <v>43958</v>
      </c>
      <c r="B5120" s="11">
        <v>2878.26000976562</v>
      </c>
      <c r="C5120" s="11">
        <v>2901.919921875</v>
      </c>
      <c r="D5120" s="11">
        <v>2881.18994140625</v>
      </c>
    </row>
    <row r="5121" spans="1:4" x14ac:dyDescent="0.25">
      <c r="A5121" s="10">
        <v>43959</v>
      </c>
      <c r="B5121" s="11">
        <v>2908.830078125</v>
      </c>
      <c r="C5121" s="11">
        <v>2932.15991210937</v>
      </c>
      <c r="D5121" s="11">
        <v>2929.80004882812</v>
      </c>
    </row>
    <row r="5122" spans="1:4" x14ac:dyDescent="0.25">
      <c r="A5122" s="10">
        <v>43962</v>
      </c>
      <c r="B5122" s="11">
        <v>2915.4599609375</v>
      </c>
      <c r="C5122" s="11">
        <v>2944.25</v>
      </c>
      <c r="D5122" s="11">
        <v>2930.18994140625</v>
      </c>
    </row>
    <row r="5123" spans="1:4" x14ac:dyDescent="0.25">
      <c r="A5123" s="10">
        <v>43963</v>
      </c>
      <c r="B5123" s="11">
        <v>2939.5</v>
      </c>
      <c r="C5123" s="11">
        <v>2945.82006835937</v>
      </c>
      <c r="D5123" s="11">
        <v>2870.1201171875</v>
      </c>
    </row>
    <row r="5124" spans="1:4" x14ac:dyDescent="0.25">
      <c r="A5124" s="10">
        <v>43964</v>
      </c>
      <c r="B5124" s="11">
        <v>2865.86010742187</v>
      </c>
      <c r="C5124" s="11">
        <v>2874.13989257812</v>
      </c>
      <c r="D5124" s="11">
        <v>2820</v>
      </c>
    </row>
    <row r="5125" spans="1:4" x14ac:dyDescent="0.25">
      <c r="A5125" s="10">
        <v>43965</v>
      </c>
      <c r="B5125" s="11">
        <v>2794.5400390625</v>
      </c>
      <c r="C5125" s="11">
        <v>2852.80004882812</v>
      </c>
      <c r="D5125" s="11">
        <v>2852.5</v>
      </c>
    </row>
    <row r="5126" spans="1:4" x14ac:dyDescent="0.25">
      <c r="A5126" s="10">
        <v>43966</v>
      </c>
      <c r="B5126" s="11">
        <v>2829.94995117187</v>
      </c>
      <c r="C5126" s="11">
        <v>2865.01000976562</v>
      </c>
      <c r="D5126" s="11">
        <v>2863.69995117187</v>
      </c>
    </row>
    <row r="5127" spans="1:4" x14ac:dyDescent="0.25">
      <c r="A5127" s="10">
        <v>43969</v>
      </c>
      <c r="B5127" s="11">
        <v>2913.86010742187</v>
      </c>
      <c r="C5127" s="11">
        <v>2968.09008789062</v>
      </c>
      <c r="D5127" s="11">
        <v>2953.90991210937</v>
      </c>
    </row>
    <row r="5128" spans="1:4" x14ac:dyDescent="0.25">
      <c r="A5128" s="10">
        <v>43970</v>
      </c>
      <c r="B5128" s="11">
        <v>2948.59008789062</v>
      </c>
      <c r="C5128" s="11">
        <v>2964.2099609375</v>
      </c>
      <c r="D5128" s="11">
        <v>2922.93994140625</v>
      </c>
    </row>
    <row r="5129" spans="1:4" x14ac:dyDescent="0.25">
      <c r="A5129" s="10">
        <v>43971</v>
      </c>
      <c r="B5129" s="11">
        <v>2953.6298828125</v>
      </c>
      <c r="C5129" s="11">
        <v>2980.2900390625</v>
      </c>
      <c r="D5129" s="11">
        <v>2971.61010742187</v>
      </c>
    </row>
    <row r="5130" spans="1:4" x14ac:dyDescent="0.25">
      <c r="A5130" s="10">
        <v>43972</v>
      </c>
      <c r="B5130" s="11">
        <v>2969.94995117187</v>
      </c>
      <c r="C5130" s="11">
        <v>2978.5</v>
      </c>
      <c r="D5130" s="11">
        <v>2948.51000976562</v>
      </c>
    </row>
    <row r="5131" spans="1:4" x14ac:dyDescent="0.25">
      <c r="A5131" s="10">
        <v>43973</v>
      </c>
      <c r="B5131" s="11">
        <v>2948.05004882812</v>
      </c>
      <c r="C5131" s="11">
        <v>2956.76000976562</v>
      </c>
      <c r="D5131" s="11">
        <v>2955.44995117187</v>
      </c>
    </row>
    <row r="5132" spans="1:4" x14ac:dyDescent="0.25">
      <c r="A5132" s="10">
        <v>43977</v>
      </c>
      <c r="B5132" s="11">
        <v>3004.080078125</v>
      </c>
      <c r="C5132" s="11">
        <v>3021.71997070312</v>
      </c>
      <c r="D5132" s="11">
        <v>2991.77001953125</v>
      </c>
    </row>
    <row r="5133" spans="1:4" x14ac:dyDescent="0.25">
      <c r="A5133" s="10">
        <v>43978</v>
      </c>
      <c r="B5133" s="11">
        <v>3015.64990234375</v>
      </c>
      <c r="C5133" s="11">
        <v>3036.25</v>
      </c>
      <c r="D5133" s="11">
        <v>3036.1298828125</v>
      </c>
    </row>
    <row r="5134" spans="1:4" x14ac:dyDescent="0.25">
      <c r="A5134" s="10">
        <v>43979</v>
      </c>
      <c r="B5134" s="11">
        <v>3046.61010742187</v>
      </c>
      <c r="C5134" s="11">
        <v>3068.669921875</v>
      </c>
      <c r="D5134" s="11">
        <v>3029.72998046875</v>
      </c>
    </row>
    <row r="5135" spans="1:4" x14ac:dyDescent="0.25">
      <c r="A5135" s="10">
        <v>43980</v>
      </c>
      <c r="B5135" s="11">
        <v>3025.169921875</v>
      </c>
      <c r="C5135" s="11">
        <v>3049.169921875</v>
      </c>
      <c r="D5135" s="11">
        <v>3044.31005859375</v>
      </c>
    </row>
    <row r="5136" spans="1:4" x14ac:dyDescent="0.25">
      <c r="A5136" s="10">
        <v>43983</v>
      </c>
      <c r="B5136" s="11">
        <v>3038.78002929687</v>
      </c>
      <c r="C5136" s="11">
        <v>3062.17993164062</v>
      </c>
      <c r="D5136" s="11">
        <v>3055.72998046875</v>
      </c>
    </row>
    <row r="5137" spans="1:4" x14ac:dyDescent="0.25">
      <c r="A5137" s="10">
        <v>43984</v>
      </c>
      <c r="B5137" s="11">
        <v>3064.78002929687</v>
      </c>
      <c r="C5137" s="11">
        <v>3081.07006835937</v>
      </c>
      <c r="D5137" s="11">
        <v>3080.82006835937</v>
      </c>
    </row>
    <row r="5138" spans="1:4" x14ac:dyDescent="0.25">
      <c r="A5138" s="10">
        <v>43985</v>
      </c>
      <c r="B5138" s="11">
        <v>3098.89990234375</v>
      </c>
      <c r="C5138" s="11">
        <v>3130.93994140625</v>
      </c>
      <c r="D5138" s="11">
        <v>3122.8701171875</v>
      </c>
    </row>
    <row r="5139" spans="1:4" x14ac:dyDescent="0.25">
      <c r="A5139" s="10">
        <v>43986</v>
      </c>
      <c r="B5139" s="11">
        <v>3111.56005859375</v>
      </c>
      <c r="C5139" s="11">
        <v>3128.90991210937</v>
      </c>
      <c r="D5139" s="11">
        <v>3112.35009765625</v>
      </c>
    </row>
    <row r="5140" spans="1:4" x14ac:dyDescent="0.25">
      <c r="A5140" s="10">
        <v>43987</v>
      </c>
      <c r="B5140" s="11">
        <v>3163.84008789062</v>
      </c>
      <c r="C5140" s="11">
        <v>3211.71997070312</v>
      </c>
      <c r="D5140" s="11">
        <v>3193.92993164062</v>
      </c>
    </row>
    <row r="5141" spans="1:4" x14ac:dyDescent="0.25">
      <c r="A5141" s="10">
        <v>43990</v>
      </c>
      <c r="B5141" s="11">
        <v>3199.919921875</v>
      </c>
      <c r="C5141" s="11">
        <v>3233.1298828125</v>
      </c>
      <c r="D5141" s="11">
        <v>3232.38989257812</v>
      </c>
    </row>
    <row r="5142" spans="1:4" x14ac:dyDescent="0.25">
      <c r="A5142" s="10">
        <v>43991</v>
      </c>
      <c r="B5142" s="11">
        <v>3213.32006835937</v>
      </c>
      <c r="C5142" s="11">
        <v>3222.7099609375</v>
      </c>
      <c r="D5142" s="11">
        <v>3207.17993164062</v>
      </c>
    </row>
    <row r="5143" spans="1:4" x14ac:dyDescent="0.25">
      <c r="A5143" s="10">
        <v>43992</v>
      </c>
      <c r="B5143" s="11">
        <v>3213.419921875</v>
      </c>
      <c r="C5143" s="11">
        <v>3223.27001953125</v>
      </c>
      <c r="D5143" s="11">
        <v>3190.13989257812</v>
      </c>
    </row>
    <row r="5144" spans="1:4" x14ac:dyDescent="0.25">
      <c r="A5144" s="10">
        <v>43993</v>
      </c>
      <c r="B5144" s="11">
        <v>3123.53002929687</v>
      </c>
      <c r="C5144" s="11">
        <v>3123.53002929687</v>
      </c>
      <c r="D5144" s="11">
        <v>3002.10009765625</v>
      </c>
    </row>
    <row r="5145" spans="1:4" x14ac:dyDescent="0.25">
      <c r="A5145" s="10">
        <v>43994</v>
      </c>
      <c r="B5145" s="11">
        <v>3071.0400390625</v>
      </c>
      <c r="C5145" s="11">
        <v>3088.419921875</v>
      </c>
      <c r="D5145" s="11">
        <v>3041.31005859375</v>
      </c>
    </row>
    <row r="5146" spans="1:4" x14ac:dyDescent="0.25">
      <c r="A5146" s="10">
        <v>43997</v>
      </c>
      <c r="B5146" s="11">
        <v>2993.76000976562</v>
      </c>
      <c r="C5146" s="11">
        <v>3079.76000976562</v>
      </c>
      <c r="D5146" s="11">
        <v>3066.59008789062</v>
      </c>
    </row>
    <row r="5147" spans="1:4" x14ac:dyDescent="0.25">
      <c r="A5147" s="10">
        <v>43998</v>
      </c>
      <c r="B5147" s="11">
        <v>3131</v>
      </c>
      <c r="C5147" s="11">
        <v>3153.44995117187</v>
      </c>
      <c r="D5147" s="11">
        <v>3124.73999023437</v>
      </c>
    </row>
    <row r="5148" spans="1:4" x14ac:dyDescent="0.25">
      <c r="A5148" s="10">
        <v>43999</v>
      </c>
      <c r="B5148" s="11">
        <v>3136.1298828125</v>
      </c>
      <c r="C5148" s="11">
        <v>3141.15991210937</v>
      </c>
      <c r="D5148" s="11">
        <v>3113.48999023437</v>
      </c>
    </row>
    <row r="5149" spans="1:4" x14ac:dyDescent="0.25">
      <c r="A5149" s="10">
        <v>44000</v>
      </c>
      <c r="B5149" s="11">
        <v>3101.63989257812</v>
      </c>
      <c r="C5149" s="11">
        <v>3120</v>
      </c>
      <c r="D5149" s="11">
        <v>3115.34008789062</v>
      </c>
    </row>
    <row r="5150" spans="1:4" x14ac:dyDescent="0.25">
      <c r="A5150" s="10">
        <v>44001</v>
      </c>
      <c r="B5150" s="11">
        <v>3140.2900390625</v>
      </c>
      <c r="C5150" s="11">
        <v>3155.53002929687</v>
      </c>
      <c r="D5150" s="11">
        <v>3097.73999023437</v>
      </c>
    </row>
    <row r="5151" spans="1:4" x14ac:dyDescent="0.25">
      <c r="A5151" s="10">
        <v>44004</v>
      </c>
      <c r="B5151" s="11">
        <v>3094.419921875</v>
      </c>
      <c r="C5151" s="11">
        <v>3120.919921875</v>
      </c>
      <c r="D5151" s="11">
        <v>3117.86010742187</v>
      </c>
    </row>
    <row r="5152" spans="1:4" x14ac:dyDescent="0.25">
      <c r="A5152" s="10">
        <v>44005</v>
      </c>
      <c r="B5152" s="11">
        <v>3138.69995117187</v>
      </c>
      <c r="C5152" s="11">
        <v>3154.89990234375</v>
      </c>
      <c r="D5152" s="11">
        <v>3131.2900390625</v>
      </c>
    </row>
    <row r="5153" spans="1:4" x14ac:dyDescent="0.25">
      <c r="A5153" s="10">
        <v>44006</v>
      </c>
      <c r="B5153" s="11">
        <v>3114.39990234375</v>
      </c>
      <c r="C5153" s="11">
        <v>3115.01000976562</v>
      </c>
      <c r="D5153" s="11">
        <v>3050.330078125</v>
      </c>
    </row>
    <row r="5154" spans="1:4" x14ac:dyDescent="0.25">
      <c r="A5154" s="10">
        <v>44007</v>
      </c>
      <c r="B5154" s="11">
        <v>3046.60009765625</v>
      </c>
      <c r="C5154" s="11">
        <v>3086.25</v>
      </c>
      <c r="D5154" s="11">
        <v>3083.76000976562</v>
      </c>
    </row>
    <row r="5155" spans="1:4" x14ac:dyDescent="0.25">
      <c r="A5155" s="10">
        <v>44008</v>
      </c>
      <c r="B5155" s="11">
        <v>3073.19995117187</v>
      </c>
      <c r="C5155" s="11">
        <v>3073.72998046875</v>
      </c>
      <c r="D5155" s="11">
        <v>3009.05004882812</v>
      </c>
    </row>
    <row r="5156" spans="1:4" x14ac:dyDescent="0.25">
      <c r="A5156" s="10">
        <v>44011</v>
      </c>
      <c r="B5156" s="11">
        <v>3018.59008789062</v>
      </c>
      <c r="C5156" s="11">
        <v>3053.88989257812</v>
      </c>
      <c r="D5156" s="11">
        <v>3053.23999023437</v>
      </c>
    </row>
    <row r="5157" spans="1:4" x14ac:dyDescent="0.25">
      <c r="A5157" s="10">
        <v>44012</v>
      </c>
      <c r="B5157" s="11">
        <v>3050.19995117187</v>
      </c>
      <c r="C5157" s="11">
        <v>3111.51000976562</v>
      </c>
      <c r="D5157" s="11">
        <v>3100.2900390625</v>
      </c>
    </row>
    <row r="5158" spans="1:4" x14ac:dyDescent="0.25">
      <c r="A5158" s="10">
        <v>44013</v>
      </c>
      <c r="B5158" s="11">
        <v>3105.919921875</v>
      </c>
      <c r="C5158" s="11">
        <v>3128.43994140625</v>
      </c>
      <c r="D5158" s="11">
        <v>3115.86010742187</v>
      </c>
    </row>
    <row r="5159" spans="1:4" x14ac:dyDescent="0.25">
      <c r="A5159" s="10">
        <v>44014</v>
      </c>
      <c r="B5159" s="11">
        <v>3143.63989257812</v>
      </c>
      <c r="C5159" s="11">
        <v>3165.81005859375</v>
      </c>
      <c r="D5159" s="11">
        <v>3130.01000976562</v>
      </c>
    </row>
    <row r="5160" spans="1:4" x14ac:dyDescent="0.25">
      <c r="A5160" s="10">
        <v>44018</v>
      </c>
      <c r="B5160" s="11">
        <v>3155.2900390625</v>
      </c>
      <c r="C5160" s="11">
        <v>3182.59008789062</v>
      </c>
      <c r="D5160" s="11">
        <v>3179.71997070312</v>
      </c>
    </row>
    <row r="5161" spans="1:4" x14ac:dyDescent="0.25">
      <c r="A5161" s="10">
        <v>44019</v>
      </c>
      <c r="B5161" s="11">
        <v>3166.43994140625</v>
      </c>
      <c r="C5161" s="11">
        <v>3184.14990234375</v>
      </c>
      <c r="D5161" s="11">
        <v>3145.32006835937</v>
      </c>
    </row>
    <row r="5162" spans="1:4" x14ac:dyDescent="0.25">
      <c r="A5162" s="10">
        <v>44020</v>
      </c>
      <c r="B5162" s="11">
        <v>3153.07006835937</v>
      </c>
      <c r="C5162" s="11">
        <v>3171.80004882812</v>
      </c>
      <c r="D5162" s="11">
        <v>3169.93994140625</v>
      </c>
    </row>
    <row r="5163" spans="1:4" x14ac:dyDescent="0.25">
      <c r="A5163" s="10">
        <v>44021</v>
      </c>
      <c r="B5163" s="11">
        <v>3176.169921875</v>
      </c>
      <c r="C5163" s="11">
        <v>3179.78002929687</v>
      </c>
      <c r="D5163" s="11">
        <v>3152.05004882812</v>
      </c>
    </row>
    <row r="5164" spans="1:4" x14ac:dyDescent="0.25">
      <c r="A5164" s="10">
        <v>44022</v>
      </c>
      <c r="B5164" s="11">
        <v>3152.46997070312</v>
      </c>
      <c r="C5164" s="11">
        <v>3186.82006835937</v>
      </c>
      <c r="D5164" s="11">
        <v>3185.0400390625</v>
      </c>
    </row>
    <row r="5165" spans="1:4" x14ac:dyDescent="0.25">
      <c r="A5165" s="10">
        <v>44025</v>
      </c>
      <c r="B5165" s="11">
        <v>3205.080078125</v>
      </c>
      <c r="C5165" s="11">
        <v>3235.32006835937</v>
      </c>
      <c r="D5165" s="11">
        <v>3155.21997070312</v>
      </c>
    </row>
    <row r="5166" spans="1:4" x14ac:dyDescent="0.25">
      <c r="A5166" s="10">
        <v>44026</v>
      </c>
      <c r="B5166" s="11">
        <v>3141.11010742187</v>
      </c>
      <c r="C5166" s="11">
        <v>3200.94995117187</v>
      </c>
      <c r="D5166" s="11">
        <v>3197.52001953125</v>
      </c>
    </row>
    <row r="5167" spans="1:4" x14ac:dyDescent="0.25">
      <c r="A5167" s="10">
        <v>44027</v>
      </c>
      <c r="B5167" s="11">
        <v>3225.97998046875</v>
      </c>
      <c r="C5167" s="11">
        <v>3238.28002929687</v>
      </c>
      <c r="D5167" s="11">
        <v>3226.56005859375</v>
      </c>
    </row>
    <row r="5168" spans="1:4" x14ac:dyDescent="0.25">
      <c r="A5168" s="10">
        <v>44028</v>
      </c>
      <c r="B5168" s="11">
        <v>3208.36010742187</v>
      </c>
      <c r="C5168" s="11">
        <v>3220.38989257812</v>
      </c>
      <c r="D5168" s="11">
        <v>3215.57006835937</v>
      </c>
    </row>
    <row r="5169" spans="1:4" x14ac:dyDescent="0.25">
      <c r="A5169" s="10">
        <v>44029</v>
      </c>
      <c r="B5169" s="11">
        <v>3224.2099609375</v>
      </c>
      <c r="C5169" s="11">
        <v>3233.52001953125</v>
      </c>
      <c r="D5169" s="11">
        <v>3224.72998046875</v>
      </c>
    </row>
    <row r="5170" spans="1:4" x14ac:dyDescent="0.25">
      <c r="A5170" s="10">
        <v>44032</v>
      </c>
      <c r="B5170" s="11">
        <v>3224.2900390625</v>
      </c>
      <c r="C5170" s="11">
        <v>3258.61010742187</v>
      </c>
      <c r="D5170" s="11">
        <v>3251.84008789062</v>
      </c>
    </row>
    <row r="5171" spans="1:4" x14ac:dyDescent="0.25">
      <c r="A5171" s="10">
        <v>44033</v>
      </c>
      <c r="B5171" s="11">
        <v>3268.52001953125</v>
      </c>
      <c r="C5171" s="11">
        <v>3277.2900390625</v>
      </c>
      <c r="D5171" s="11">
        <v>3257.30004882812</v>
      </c>
    </row>
    <row r="5172" spans="1:4" x14ac:dyDescent="0.25">
      <c r="A5172" s="10">
        <v>44034</v>
      </c>
      <c r="B5172" s="11">
        <v>3254.86010742187</v>
      </c>
      <c r="C5172" s="11">
        <v>3279.32006835937</v>
      </c>
      <c r="D5172" s="11">
        <v>3276.02001953125</v>
      </c>
    </row>
    <row r="5173" spans="1:4" x14ac:dyDescent="0.25">
      <c r="A5173" s="10">
        <v>44035</v>
      </c>
      <c r="B5173" s="11">
        <v>3271.63989257812</v>
      </c>
      <c r="C5173" s="11">
        <v>3279.98999023437</v>
      </c>
      <c r="D5173" s="11">
        <v>3235.65991210937</v>
      </c>
    </row>
    <row r="5174" spans="1:4" x14ac:dyDescent="0.25">
      <c r="A5174" s="10">
        <v>44036</v>
      </c>
      <c r="B5174" s="11">
        <v>3218.580078125</v>
      </c>
      <c r="C5174" s="11">
        <v>3227.26000976562</v>
      </c>
      <c r="D5174" s="11">
        <v>3215.6298828125</v>
      </c>
    </row>
    <row r="5175" spans="1:4" x14ac:dyDescent="0.25">
      <c r="A5175" s="10">
        <v>44039</v>
      </c>
      <c r="B5175" s="11">
        <v>3219.84008789062</v>
      </c>
      <c r="C5175" s="11">
        <v>3241.42993164062</v>
      </c>
      <c r="D5175" s="11">
        <v>3239.40991210937</v>
      </c>
    </row>
    <row r="5176" spans="1:4" x14ac:dyDescent="0.25">
      <c r="A5176" s="10">
        <v>44040</v>
      </c>
      <c r="B5176" s="11">
        <v>3234.27001953125</v>
      </c>
      <c r="C5176" s="11">
        <v>3243.71997070312</v>
      </c>
      <c r="D5176" s="11">
        <v>3218.43994140625</v>
      </c>
    </row>
    <row r="5177" spans="1:4" x14ac:dyDescent="0.25">
      <c r="A5177" s="10">
        <v>44041</v>
      </c>
      <c r="B5177" s="11">
        <v>3227.21997070312</v>
      </c>
      <c r="C5177" s="11">
        <v>3264.73999023437</v>
      </c>
      <c r="D5177" s="11">
        <v>3258.43994140625</v>
      </c>
    </row>
    <row r="5178" spans="1:4" x14ac:dyDescent="0.25">
      <c r="A5178" s="10">
        <v>44042</v>
      </c>
      <c r="B5178" s="11">
        <v>3231.76000976562</v>
      </c>
      <c r="C5178" s="11">
        <v>3250.919921875</v>
      </c>
      <c r="D5178" s="11">
        <v>3246.21997070312</v>
      </c>
    </row>
    <row r="5179" spans="1:4" x14ac:dyDescent="0.25">
      <c r="A5179" s="10">
        <v>44043</v>
      </c>
      <c r="B5179" s="11">
        <v>3270.44995117187</v>
      </c>
      <c r="C5179" s="11">
        <v>3272.169921875</v>
      </c>
      <c r="D5179" s="11">
        <v>3271.1201171875</v>
      </c>
    </row>
    <row r="5180" spans="1:4" x14ac:dyDescent="0.25">
      <c r="A5180" s="10">
        <v>44046</v>
      </c>
      <c r="B5180" s="11">
        <v>3288.26000976562</v>
      </c>
      <c r="C5180" s="11">
        <v>3302.72998046875</v>
      </c>
      <c r="D5180" s="11">
        <v>3294.61010742187</v>
      </c>
    </row>
    <row r="5181" spans="1:4" x14ac:dyDescent="0.25">
      <c r="A5181" s="10">
        <v>44047</v>
      </c>
      <c r="B5181" s="11">
        <v>3289.919921875</v>
      </c>
      <c r="C5181" s="11">
        <v>3306.84008789062</v>
      </c>
      <c r="D5181" s="11">
        <v>3306.51000976562</v>
      </c>
    </row>
    <row r="5182" spans="1:4" x14ac:dyDescent="0.25">
      <c r="A5182" s="10">
        <v>44048</v>
      </c>
      <c r="B5182" s="11">
        <v>3317.3701171875</v>
      </c>
      <c r="C5182" s="11">
        <v>3330.77001953125</v>
      </c>
      <c r="D5182" s="11">
        <v>3327.77001953125</v>
      </c>
    </row>
    <row r="5183" spans="1:4" x14ac:dyDescent="0.25">
      <c r="A5183" s="10">
        <v>44049</v>
      </c>
      <c r="B5183" s="11">
        <v>3323.169921875</v>
      </c>
      <c r="C5183" s="11">
        <v>3351.03002929687</v>
      </c>
      <c r="D5183" s="11">
        <v>3349.15991210937</v>
      </c>
    </row>
    <row r="5184" spans="1:4" x14ac:dyDescent="0.25">
      <c r="A5184" s="10">
        <v>44050</v>
      </c>
      <c r="B5184" s="11">
        <v>3340.05004882812</v>
      </c>
      <c r="C5184" s="11">
        <v>3352.5400390625</v>
      </c>
      <c r="D5184" s="11">
        <v>3351.28002929687</v>
      </c>
    </row>
    <row r="5185" spans="1:4" x14ac:dyDescent="0.25">
      <c r="A5185" s="10">
        <v>44053</v>
      </c>
      <c r="B5185" s="11">
        <v>3356.0400390625</v>
      </c>
      <c r="C5185" s="11">
        <v>3363.2900390625</v>
      </c>
      <c r="D5185" s="11">
        <v>3360.46997070312</v>
      </c>
    </row>
    <row r="5186" spans="1:4" x14ac:dyDescent="0.25">
      <c r="A5186" s="10">
        <v>44054</v>
      </c>
      <c r="B5186" s="11">
        <v>3370.34008789062</v>
      </c>
      <c r="C5186" s="11">
        <v>3381.01000976562</v>
      </c>
      <c r="D5186" s="11">
        <v>3333.68994140625</v>
      </c>
    </row>
    <row r="5187" spans="1:4" x14ac:dyDescent="0.25">
      <c r="A5187" s="10">
        <v>44055</v>
      </c>
      <c r="B5187" s="11">
        <v>3355.4599609375</v>
      </c>
      <c r="C5187" s="11">
        <v>3387.88989257812</v>
      </c>
      <c r="D5187" s="11">
        <v>3380.35009765625</v>
      </c>
    </row>
    <row r="5188" spans="1:4" x14ac:dyDescent="0.25">
      <c r="A5188" s="10">
        <v>44056</v>
      </c>
      <c r="B5188" s="11">
        <v>3372.94995117187</v>
      </c>
      <c r="C5188" s="11">
        <v>3387.23999023437</v>
      </c>
      <c r="D5188" s="11">
        <v>3373.42993164062</v>
      </c>
    </row>
    <row r="5189" spans="1:4" x14ac:dyDescent="0.25">
      <c r="A5189" s="10">
        <v>44057</v>
      </c>
      <c r="B5189" s="11">
        <v>3368.65991210937</v>
      </c>
      <c r="C5189" s="11">
        <v>3378.51000976562</v>
      </c>
      <c r="D5189" s="11">
        <v>3372.85009765625</v>
      </c>
    </row>
    <row r="5190" spans="1:4" x14ac:dyDescent="0.25">
      <c r="A5190" s="10">
        <v>44060</v>
      </c>
      <c r="B5190" s="11">
        <v>3380.86010742187</v>
      </c>
      <c r="C5190" s="11">
        <v>3387.59008789062</v>
      </c>
      <c r="D5190" s="11">
        <v>3381.98999023437</v>
      </c>
    </row>
    <row r="5191" spans="1:4" x14ac:dyDescent="0.25">
      <c r="A5191" s="10">
        <v>44061</v>
      </c>
      <c r="B5191" s="11">
        <v>3387.0400390625</v>
      </c>
      <c r="C5191" s="11">
        <v>3395.06005859375</v>
      </c>
      <c r="D5191" s="11">
        <v>3389.78002929687</v>
      </c>
    </row>
    <row r="5192" spans="1:4" x14ac:dyDescent="0.25">
      <c r="A5192" s="10">
        <v>44062</v>
      </c>
      <c r="B5192" s="11">
        <v>3392.51000976562</v>
      </c>
      <c r="C5192" s="11">
        <v>3399.5400390625</v>
      </c>
      <c r="D5192" s="11">
        <v>3374.85009765625</v>
      </c>
    </row>
    <row r="5193" spans="1:4" x14ac:dyDescent="0.25">
      <c r="A5193" s="10">
        <v>44063</v>
      </c>
      <c r="B5193" s="11">
        <v>3360.47998046875</v>
      </c>
      <c r="C5193" s="11">
        <v>3390.80004882812</v>
      </c>
      <c r="D5193" s="11">
        <v>3385.51000976562</v>
      </c>
    </row>
    <row r="5194" spans="1:4" x14ac:dyDescent="0.25">
      <c r="A5194" s="10">
        <v>44064</v>
      </c>
      <c r="B5194" s="11">
        <v>3386.01000976562</v>
      </c>
      <c r="C5194" s="11">
        <v>3399.9599609375</v>
      </c>
      <c r="D5194" s="11">
        <v>3397.15991210937</v>
      </c>
    </row>
    <row r="5195" spans="1:4" x14ac:dyDescent="0.25">
      <c r="A5195" s="10">
        <v>44067</v>
      </c>
      <c r="B5195" s="11">
        <v>3418.09008789062</v>
      </c>
      <c r="C5195" s="11">
        <v>3432.09008789062</v>
      </c>
      <c r="D5195" s="11">
        <v>3431.28002929687</v>
      </c>
    </row>
    <row r="5196" spans="1:4" x14ac:dyDescent="0.25">
      <c r="A5196" s="10">
        <v>44068</v>
      </c>
      <c r="B5196" s="11">
        <v>3435.94995117187</v>
      </c>
      <c r="C5196" s="11">
        <v>3444.2099609375</v>
      </c>
      <c r="D5196" s="11">
        <v>3443.6201171875</v>
      </c>
    </row>
    <row r="5197" spans="1:4" x14ac:dyDescent="0.25">
      <c r="A5197" s="10">
        <v>44069</v>
      </c>
      <c r="B5197" s="11">
        <v>3449.96997070312</v>
      </c>
      <c r="C5197" s="11">
        <v>3481.07006835937</v>
      </c>
      <c r="D5197" s="11">
        <v>3478.72998046875</v>
      </c>
    </row>
    <row r="5198" spans="1:4" x14ac:dyDescent="0.25">
      <c r="A5198" s="10">
        <v>44070</v>
      </c>
      <c r="B5198" s="11">
        <v>3485.13989257812</v>
      </c>
      <c r="C5198" s="11">
        <v>3501.3798828125</v>
      </c>
      <c r="D5198" s="11">
        <v>3484.55004882812</v>
      </c>
    </row>
    <row r="5199" spans="1:4" x14ac:dyDescent="0.25">
      <c r="A5199" s="10">
        <v>44071</v>
      </c>
      <c r="B5199" s="11">
        <v>3494.68994140625</v>
      </c>
      <c r="C5199" s="11">
        <v>3509.22998046875</v>
      </c>
      <c r="D5199" s="11">
        <v>3508.01000976562</v>
      </c>
    </row>
    <row r="5200" spans="1:4" x14ac:dyDescent="0.25">
      <c r="A5200" s="10">
        <v>44074</v>
      </c>
      <c r="B5200" s="11">
        <v>3509.72998046875</v>
      </c>
      <c r="C5200" s="11">
        <v>3514.77001953125</v>
      </c>
      <c r="D5200" s="11">
        <v>3500.31005859375</v>
      </c>
    </row>
    <row r="5201" spans="1:4" x14ac:dyDescent="0.25">
      <c r="A5201" s="10">
        <v>44075</v>
      </c>
      <c r="B5201" s="11">
        <v>3507.43994140625</v>
      </c>
      <c r="C5201" s="11">
        <v>3528.03002929687</v>
      </c>
      <c r="D5201" s="11">
        <v>3526.64990234375</v>
      </c>
    </row>
    <row r="5202" spans="1:4" x14ac:dyDescent="0.25">
      <c r="A5202" s="10">
        <v>44076</v>
      </c>
      <c r="B5202" s="11">
        <v>3543.76000976562</v>
      </c>
      <c r="C5202" s="11">
        <v>3588.11010742187</v>
      </c>
      <c r="D5202" s="11">
        <v>3580.84008789062</v>
      </c>
    </row>
    <row r="5203" spans="1:4" x14ac:dyDescent="0.25">
      <c r="A5203" s="10">
        <v>44077</v>
      </c>
      <c r="B5203" s="11">
        <v>3564.73999023437</v>
      </c>
      <c r="C5203" s="11">
        <v>3564.85009765625</v>
      </c>
      <c r="D5203" s="11">
        <v>3455.06005859375</v>
      </c>
    </row>
    <row r="5204" spans="1:4" x14ac:dyDescent="0.25">
      <c r="A5204" s="10">
        <v>44078</v>
      </c>
      <c r="B5204" s="11">
        <v>3453.60009765625</v>
      </c>
      <c r="C5204" s="11">
        <v>3479.14990234375</v>
      </c>
      <c r="D5204" s="11">
        <v>3426.9599609375</v>
      </c>
    </row>
    <row r="5205" spans="1:4" x14ac:dyDescent="0.25">
      <c r="A5205" s="10">
        <v>44082</v>
      </c>
      <c r="B5205" s="11">
        <v>3371.8798828125</v>
      </c>
      <c r="C5205" s="11">
        <v>3379.96997070312</v>
      </c>
      <c r="D5205" s="11">
        <v>3331.84008789062</v>
      </c>
    </row>
    <row r="5206" spans="1:4" x14ac:dyDescent="0.25">
      <c r="A5206" s="10">
        <v>44083</v>
      </c>
      <c r="B5206" s="11">
        <v>3369.82006835937</v>
      </c>
      <c r="C5206" s="11">
        <v>3424.77001953125</v>
      </c>
      <c r="D5206" s="11">
        <v>3398.9599609375</v>
      </c>
    </row>
    <row r="5207" spans="1:4" x14ac:dyDescent="0.25">
      <c r="A5207" s="10">
        <v>44084</v>
      </c>
      <c r="B5207" s="11">
        <v>3412.56005859375</v>
      </c>
      <c r="C5207" s="11">
        <v>3425.55004882812</v>
      </c>
      <c r="D5207" s="11">
        <v>3339.18994140625</v>
      </c>
    </row>
    <row r="5208" spans="1:4" x14ac:dyDescent="0.25">
      <c r="A5208" s="10">
        <v>44085</v>
      </c>
      <c r="B5208" s="11">
        <v>3352.69995117187</v>
      </c>
      <c r="C5208" s="11">
        <v>3368.94995117187</v>
      </c>
      <c r="D5208" s="11">
        <v>3340.96997070312</v>
      </c>
    </row>
    <row r="5209" spans="1:4" x14ac:dyDescent="0.25">
      <c r="A5209" s="10">
        <v>44088</v>
      </c>
      <c r="B5209" s="11">
        <v>3363.56005859375</v>
      </c>
      <c r="C5209" s="11">
        <v>3402.92993164062</v>
      </c>
      <c r="D5209" s="11">
        <v>3383.5400390625</v>
      </c>
    </row>
    <row r="5210" spans="1:4" x14ac:dyDescent="0.25">
      <c r="A5210" s="10">
        <v>44089</v>
      </c>
      <c r="B5210" s="11">
        <v>3407.72998046875</v>
      </c>
      <c r="C5210" s="11">
        <v>3419.47998046875</v>
      </c>
      <c r="D5210" s="11">
        <v>3401.19995117187</v>
      </c>
    </row>
    <row r="5211" spans="1:4" x14ac:dyDescent="0.25">
      <c r="A5211" s="10">
        <v>44090</v>
      </c>
      <c r="B5211" s="11">
        <v>3411.22998046875</v>
      </c>
      <c r="C5211" s="11">
        <v>3428.919921875</v>
      </c>
      <c r="D5211" s="11">
        <v>3385.48999023437</v>
      </c>
    </row>
    <row r="5212" spans="1:4" x14ac:dyDescent="0.25">
      <c r="A5212" s="10">
        <v>44091</v>
      </c>
      <c r="B5212" s="11">
        <v>3346.86010742187</v>
      </c>
      <c r="C5212" s="11">
        <v>3375.169921875</v>
      </c>
      <c r="D5212" s="11">
        <v>3357.01000976562</v>
      </c>
    </row>
    <row r="5213" spans="1:4" x14ac:dyDescent="0.25">
      <c r="A5213" s="10">
        <v>44092</v>
      </c>
      <c r="B5213" s="11">
        <v>3357.3798828125</v>
      </c>
      <c r="C5213" s="11">
        <v>3362.27001953125</v>
      </c>
      <c r="D5213" s="11">
        <v>3319.46997070312</v>
      </c>
    </row>
    <row r="5214" spans="1:4" x14ac:dyDescent="0.25">
      <c r="A5214" s="10">
        <v>44095</v>
      </c>
      <c r="B5214" s="11">
        <v>3285.57006835937</v>
      </c>
      <c r="C5214" s="11">
        <v>3285.57006835937</v>
      </c>
      <c r="D5214" s="11">
        <v>3281.06005859375</v>
      </c>
    </row>
    <row r="5215" spans="1:4" x14ac:dyDescent="0.25">
      <c r="A5215" s="10">
        <v>44096</v>
      </c>
      <c r="B5215" s="11">
        <v>3295.75</v>
      </c>
      <c r="C5215" s="11">
        <v>3320.31005859375</v>
      </c>
      <c r="D5215" s="11">
        <v>3315.57006835937</v>
      </c>
    </row>
    <row r="5216" spans="1:4" x14ac:dyDescent="0.25">
      <c r="A5216" s="10">
        <v>44097</v>
      </c>
      <c r="B5216" s="11">
        <v>3320.11010742187</v>
      </c>
      <c r="C5216" s="11">
        <v>3323.35009765625</v>
      </c>
      <c r="D5216" s="11">
        <v>3236.919921875</v>
      </c>
    </row>
    <row r="5217" spans="1:4" x14ac:dyDescent="0.25">
      <c r="A5217" s="10">
        <v>44098</v>
      </c>
      <c r="B5217" s="11">
        <v>3226.13989257812</v>
      </c>
      <c r="C5217" s="11">
        <v>3278.69995117187</v>
      </c>
      <c r="D5217" s="11">
        <v>3246.59008789062</v>
      </c>
    </row>
    <row r="5218" spans="1:4" x14ac:dyDescent="0.25">
      <c r="A5218" s="10">
        <v>44099</v>
      </c>
      <c r="B5218" s="11">
        <v>3236.65991210937</v>
      </c>
      <c r="C5218" s="11">
        <v>3306.8798828125</v>
      </c>
      <c r="D5218" s="11">
        <v>3298.4599609375</v>
      </c>
    </row>
    <row r="5219" spans="1:4" x14ac:dyDescent="0.25">
      <c r="A5219" s="10">
        <v>44102</v>
      </c>
      <c r="B5219" s="11">
        <v>3333.89990234375</v>
      </c>
      <c r="C5219" s="11">
        <v>3360.73999023437</v>
      </c>
      <c r="D5219" s="11">
        <v>3351.60009765625</v>
      </c>
    </row>
    <row r="5220" spans="1:4" x14ac:dyDescent="0.25">
      <c r="A5220" s="10">
        <v>44103</v>
      </c>
      <c r="B5220" s="11">
        <v>3350.919921875</v>
      </c>
      <c r="C5220" s="11">
        <v>3357.919921875</v>
      </c>
      <c r="D5220" s="11">
        <v>3335.46997070312</v>
      </c>
    </row>
    <row r="5221" spans="1:4" x14ac:dyDescent="0.25">
      <c r="A5221" s="10">
        <v>44104</v>
      </c>
      <c r="B5221" s="11">
        <v>3341.2099609375</v>
      </c>
      <c r="C5221" s="11">
        <v>3393.56005859375</v>
      </c>
      <c r="D5221" s="11">
        <v>3363</v>
      </c>
    </row>
    <row r="5222" spans="1:4" x14ac:dyDescent="0.25">
      <c r="A5222" s="10">
        <v>44105</v>
      </c>
      <c r="B5222" s="11">
        <v>3385.8701171875</v>
      </c>
      <c r="C5222" s="11">
        <v>3397.17993164062</v>
      </c>
      <c r="D5222" s="11">
        <v>3380.80004882812</v>
      </c>
    </row>
    <row r="5223" spans="1:4" x14ac:dyDescent="0.25">
      <c r="A5223" s="10">
        <v>44106</v>
      </c>
      <c r="B5223" s="11">
        <v>3338.93994140625</v>
      </c>
      <c r="C5223" s="11">
        <v>3369.10009765625</v>
      </c>
      <c r="D5223" s="11">
        <v>3348.419921875</v>
      </c>
    </row>
    <row r="5224" spans="1:4" x14ac:dyDescent="0.25">
      <c r="A5224" s="10">
        <v>44109</v>
      </c>
      <c r="B5224" s="11">
        <v>3367.27001953125</v>
      </c>
      <c r="C5224" s="11">
        <v>3409.57006835937</v>
      </c>
      <c r="D5224" s="11">
        <v>3408.60009765625</v>
      </c>
    </row>
    <row r="5225" spans="1:4" x14ac:dyDescent="0.25">
      <c r="A5225" s="10">
        <v>44110</v>
      </c>
      <c r="B5225" s="11">
        <v>3408.73999023437</v>
      </c>
      <c r="C5225" s="11">
        <v>3431.56005859375</v>
      </c>
      <c r="D5225" s="11">
        <v>3360.96997070312</v>
      </c>
    </row>
    <row r="5226" spans="1:4" x14ac:dyDescent="0.25">
      <c r="A5226" s="10">
        <v>44111</v>
      </c>
      <c r="B5226" s="11">
        <v>3384.56005859375</v>
      </c>
      <c r="C5226" s="11">
        <v>3426.26000976562</v>
      </c>
      <c r="D5226" s="11">
        <v>3419.43994140625</v>
      </c>
    </row>
    <row r="5227" spans="1:4" x14ac:dyDescent="0.25">
      <c r="A5227" s="10">
        <v>44112</v>
      </c>
      <c r="B5227" s="11">
        <v>3434.28002929687</v>
      </c>
      <c r="C5227" s="11">
        <v>3447.28002929687</v>
      </c>
      <c r="D5227" s="11">
        <v>3446.830078125</v>
      </c>
    </row>
    <row r="5228" spans="1:4" x14ac:dyDescent="0.25">
      <c r="A5228" s="10">
        <v>44113</v>
      </c>
      <c r="B5228" s="11">
        <v>3459.669921875</v>
      </c>
      <c r="C5228" s="11">
        <v>3482.34008789062</v>
      </c>
      <c r="D5228" s="11">
        <v>3477.13989257812</v>
      </c>
    </row>
    <row r="5229" spans="1:4" x14ac:dyDescent="0.25">
      <c r="A5229" s="10">
        <v>44116</v>
      </c>
      <c r="B5229" s="11">
        <v>3500.02001953125</v>
      </c>
      <c r="C5229" s="11">
        <v>3549.85009765625</v>
      </c>
      <c r="D5229" s="11">
        <v>3534.21997070312</v>
      </c>
    </row>
    <row r="5230" spans="1:4" x14ac:dyDescent="0.25">
      <c r="A5230" s="10">
        <v>44117</v>
      </c>
      <c r="B5230" s="11">
        <v>3534.01000976562</v>
      </c>
      <c r="C5230" s="11">
        <v>3534.01000976562</v>
      </c>
      <c r="D5230" s="11">
        <v>3511.92993164062</v>
      </c>
    </row>
    <row r="5231" spans="1:4" x14ac:dyDescent="0.25">
      <c r="A5231" s="10">
        <v>44118</v>
      </c>
      <c r="B5231" s="11">
        <v>3515.46997070312</v>
      </c>
      <c r="C5231" s="11">
        <v>3527.93994140625</v>
      </c>
      <c r="D5231" s="11">
        <v>3488.669921875</v>
      </c>
    </row>
    <row r="5232" spans="1:4" x14ac:dyDescent="0.25">
      <c r="A5232" s="10">
        <v>44119</v>
      </c>
      <c r="B5232" s="11">
        <v>3453.71997070312</v>
      </c>
      <c r="C5232" s="11">
        <v>3489.080078125</v>
      </c>
      <c r="D5232" s="11">
        <v>3483.34008789062</v>
      </c>
    </row>
    <row r="5233" spans="1:4" x14ac:dyDescent="0.25">
      <c r="A5233" s="10">
        <v>44120</v>
      </c>
      <c r="B5233" s="11">
        <v>3493.5</v>
      </c>
      <c r="C5233" s="11">
        <v>3515.76000976562</v>
      </c>
      <c r="D5233" s="11">
        <v>3483.81005859375</v>
      </c>
    </row>
    <row r="5234" spans="1:4" x14ac:dyDescent="0.25">
      <c r="A5234" s="10">
        <v>44123</v>
      </c>
      <c r="B5234" s="11">
        <v>3493.65991210937</v>
      </c>
      <c r="C5234" s="11">
        <v>3502.419921875</v>
      </c>
      <c r="D5234" s="11">
        <v>3426.919921875</v>
      </c>
    </row>
    <row r="5235" spans="1:4" x14ac:dyDescent="0.25">
      <c r="A5235" s="10">
        <v>44124</v>
      </c>
      <c r="B5235" s="11">
        <v>3439.3798828125</v>
      </c>
      <c r="C5235" s="11">
        <v>3476.92993164062</v>
      </c>
      <c r="D5235" s="11">
        <v>3443.1201171875</v>
      </c>
    </row>
    <row r="5236" spans="1:4" x14ac:dyDescent="0.25">
      <c r="A5236" s="10">
        <v>44125</v>
      </c>
      <c r="B5236" s="11">
        <v>3439.90991210937</v>
      </c>
      <c r="C5236" s="11">
        <v>3464.86010742187</v>
      </c>
      <c r="D5236" s="11">
        <v>3435.56005859375</v>
      </c>
    </row>
    <row r="5237" spans="1:4" x14ac:dyDescent="0.25">
      <c r="A5237" s="10">
        <v>44126</v>
      </c>
      <c r="B5237" s="11">
        <v>3438.5</v>
      </c>
      <c r="C5237" s="11">
        <v>3460.53002929687</v>
      </c>
      <c r="D5237" s="11">
        <v>3453.48999023437</v>
      </c>
    </row>
    <row r="5238" spans="1:4" x14ac:dyDescent="0.25">
      <c r="A5238" s="10">
        <v>44127</v>
      </c>
      <c r="B5238" s="11">
        <v>3464.89990234375</v>
      </c>
      <c r="C5238" s="11">
        <v>3466.4599609375</v>
      </c>
      <c r="D5238" s="11">
        <v>3465.38989257812</v>
      </c>
    </row>
    <row r="5239" spans="1:4" x14ac:dyDescent="0.25">
      <c r="A5239" s="10">
        <v>44130</v>
      </c>
      <c r="B5239" s="11">
        <v>3441.419921875</v>
      </c>
      <c r="C5239" s="11">
        <v>3441.419921875</v>
      </c>
      <c r="D5239" s="11">
        <v>3400.96997070312</v>
      </c>
    </row>
    <row r="5240" spans="1:4" x14ac:dyDescent="0.25">
      <c r="A5240" s="10">
        <v>44131</v>
      </c>
      <c r="B5240" s="11">
        <v>3403.14990234375</v>
      </c>
      <c r="C5240" s="11">
        <v>3409.51000976562</v>
      </c>
      <c r="D5240" s="11">
        <v>3390.67993164062</v>
      </c>
    </row>
    <row r="5241" spans="1:4" x14ac:dyDescent="0.25">
      <c r="A5241" s="10">
        <v>44132</v>
      </c>
      <c r="B5241" s="11">
        <v>3342.47998046875</v>
      </c>
      <c r="C5241" s="11">
        <v>3342.47998046875</v>
      </c>
      <c r="D5241" s="11">
        <v>3271.03002929687</v>
      </c>
    </row>
    <row r="5242" spans="1:4" x14ac:dyDescent="0.25">
      <c r="A5242" s="10">
        <v>44133</v>
      </c>
      <c r="B5242" s="11">
        <v>3277.169921875</v>
      </c>
      <c r="C5242" s="11">
        <v>3341.05004882812</v>
      </c>
      <c r="D5242" s="11">
        <v>3310.11010742187</v>
      </c>
    </row>
    <row r="5243" spans="1:4" x14ac:dyDescent="0.25">
      <c r="A5243" s="10">
        <v>44134</v>
      </c>
      <c r="B5243" s="11">
        <v>3293.59008789062</v>
      </c>
      <c r="C5243" s="11">
        <v>3304.92993164062</v>
      </c>
      <c r="D5243" s="11">
        <v>3269.9599609375</v>
      </c>
    </row>
    <row r="5244" spans="1:4" x14ac:dyDescent="0.25">
      <c r="A5244" s="10">
        <v>44137</v>
      </c>
      <c r="B5244" s="11">
        <v>3296.19995117187</v>
      </c>
      <c r="C5244" s="11">
        <v>3330.13989257812</v>
      </c>
      <c r="D5244" s="11">
        <v>3310.23999023437</v>
      </c>
    </row>
    <row r="5245" spans="1:4" x14ac:dyDescent="0.25">
      <c r="A5245" s="10">
        <v>44138</v>
      </c>
      <c r="B5245" s="11">
        <v>3336.25</v>
      </c>
      <c r="C5245" s="11">
        <v>3389.48999023437</v>
      </c>
      <c r="D5245" s="11">
        <v>3369.15991210937</v>
      </c>
    </row>
    <row r="5246" spans="1:4" x14ac:dyDescent="0.25">
      <c r="A5246" s="10">
        <v>44139</v>
      </c>
      <c r="B5246" s="11">
        <v>3406.4599609375</v>
      </c>
      <c r="C5246" s="11">
        <v>3486.25</v>
      </c>
      <c r="D5246" s="11">
        <v>3443.43994140625</v>
      </c>
    </row>
    <row r="5247" spans="1:4" x14ac:dyDescent="0.25">
      <c r="A5247" s="10">
        <v>44140</v>
      </c>
      <c r="B5247" s="11">
        <v>3485.73999023437</v>
      </c>
      <c r="C5247" s="11">
        <v>3529.05004882812</v>
      </c>
      <c r="D5247" s="11">
        <v>3510.44995117187</v>
      </c>
    </row>
    <row r="5248" spans="1:4" x14ac:dyDescent="0.25">
      <c r="A5248" s="10">
        <v>44141</v>
      </c>
      <c r="B5248" s="11">
        <v>3508.34008789062</v>
      </c>
      <c r="C5248" s="11">
        <v>3521.580078125</v>
      </c>
      <c r="D5248" s="11">
        <v>3509.43994140625</v>
      </c>
    </row>
    <row r="5249" spans="1:4" x14ac:dyDescent="0.25">
      <c r="A5249" s="10">
        <v>44144</v>
      </c>
      <c r="B5249" s="11">
        <v>3583.0400390625</v>
      </c>
      <c r="C5249" s="11">
        <v>3645.98999023437</v>
      </c>
      <c r="D5249" s="11">
        <v>3550.5</v>
      </c>
    </row>
    <row r="5250" spans="1:4" x14ac:dyDescent="0.25">
      <c r="A5250" s="10">
        <v>44145</v>
      </c>
      <c r="B5250" s="11">
        <v>3543.26000976562</v>
      </c>
      <c r="C5250" s="11">
        <v>3557.21997070312</v>
      </c>
      <c r="D5250" s="11">
        <v>3545.53002929687</v>
      </c>
    </row>
    <row r="5251" spans="1:4" x14ac:dyDescent="0.25">
      <c r="A5251" s="10">
        <v>44146</v>
      </c>
      <c r="B5251" s="11">
        <v>3563.21997070312</v>
      </c>
      <c r="C5251" s="11">
        <v>3581.15991210937</v>
      </c>
      <c r="D5251" s="11">
        <v>3572.65991210937</v>
      </c>
    </row>
    <row r="5252" spans="1:4" x14ac:dyDescent="0.25">
      <c r="A5252" s="10">
        <v>44147</v>
      </c>
      <c r="B5252" s="11">
        <v>3562.669921875</v>
      </c>
      <c r="C5252" s="11">
        <v>3569.02001953125</v>
      </c>
      <c r="D5252" s="11">
        <v>3537.01000976562</v>
      </c>
    </row>
    <row r="5253" spans="1:4" x14ac:dyDescent="0.25">
      <c r="A5253" s="10">
        <v>44148</v>
      </c>
      <c r="B5253" s="11">
        <v>3552.57006835937</v>
      </c>
      <c r="C5253" s="11">
        <v>3593.65991210937</v>
      </c>
      <c r="D5253" s="11">
        <v>3585.14990234375</v>
      </c>
    </row>
    <row r="5254" spans="1:4" x14ac:dyDescent="0.25">
      <c r="A5254" s="10">
        <v>44151</v>
      </c>
      <c r="B5254" s="11">
        <v>3600.15991210937</v>
      </c>
      <c r="C5254" s="11">
        <v>3628.51000976562</v>
      </c>
      <c r="D5254" s="11">
        <v>3626.90991210937</v>
      </c>
    </row>
    <row r="5255" spans="1:4" x14ac:dyDescent="0.25">
      <c r="A5255" s="10">
        <v>44152</v>
      </c>
      <c r="B5255" s="11">
        <v>3610.31005859375</v>
      </c>
      <c r="C5255" s="11">
        <v>3623.11010742187</v>
      </c>
      <c r="D5255" s="11">
        <v>3609.53002929687</v>
      </c>
    </row>
    <row r="5256" spans="1:4" x14ac:dyDescent="0.25">
      <c r="A5256" s="10">
        <v>44153</v>
      </c>
      <c r="B5256" s="11">
        <v>3612.09008789062</v>
      </c>
      <c r="C5256" s="11">
        <v>3619.09008789062</v>
      </c>
      <c r="D5256" s="11">
        <v>3567.7900390625</v>
      </c>
    </row>
    <row r="5257" spans="1:4" x14ac:dyDescent="0.25">
      <c r="A5257" s="10">
        <v>44154</v>
      </c>
      <c r="B5257" s="11">
        <v>3559.40991210937</v>
      </c>
      <c r="C5257" s="11">
        <v>3585.21997070312</v>
      </c>
      <c r="D5257" s="11">
        <v>3581.8701171875</v>
      </c>
    </row>
    <row r="5258" spans="1:4" x14ac:dyDescent="0.25">
      <c r="A5258" s="10">
        <v>44155</v>
      </c>
      <c r="B5258" s="11">
        <v>3579.31005859375</v>
      </c>
      <c r="C5258" s="11">
        <v>3581.22998046875</v>
      </c>
      <c r="D5258" s="11">
        <v>3557.5400390625</v>
      </c>
    </row>
    <row r="5259" spans="1:4" x14ac:dyDescent="0.25">
      <c r="A5259" s="10">
        <v>44158</v>
      </c>
      <c r="B5259" s="11">
        <v>3566.82006835937</v>
      </c>
      <c r="C5259" s="11">
        <v>3589.81005859375</v>
      </c>
      <c r="D5259" s="11">
        <v>3577.59008789062</v>
      </c>
    </row>
    <row r="5260" spans="1:4" x14ac:dyDescent="0.25">
      <c r="A5260" s="10">
        <v>44159</v>
      </c>
      <c r="B5260" s="11">
        <v>3594.52001953125</v>
      </c>
      <c r="C5260" s="11">
        <v>3642.31005859375</v>
      </c>
      <c r="D5260" s="11">
        <v>3635.40991210937</v>
      </c>
    </row>
    <row r="5261" spans="1:4" x14ac:dyDescent="0.25">
      <c r="A5261" s="10">
        <v>44160</v>
      </c>
      <c r="B5261" s="11">
        <v>3635.5</v>
      </c>
      <c r="C5261" s="11">
        <v>3635.5</v>
      </c>
      <c r="D5261" s="11">
        <v>3629.64990234375</v>
      </c>
    </row>
    <row r="5262" spans="1:4" x14ac:dyDescent="0.25">
      <c r="A5262" s="10">
        <v>44162</v>
      </c>
      <c r="B5262" s="11">
        <v>3638.55004882812</v>
      </c>
      <c r="C5262" s="11">
        <v>3644.31005859375</v>
      </c>
      <c r="D5262" s="11">
        <v>3638.35009765625</v>
      </c>
    </row>
    <row r="5263" spans="1:4" x14ac:dyDescent="0.25">
      <c r="A5263" s="10">
        <v>44165</v>
      </c>
      <c r="B5263" s="11">
        <v>3634.17993164062</v>
      </c>
      <c r="C5263" s="11">
        <v>3634.17993164062</v>
      </c>
      <c r="D5263" s="11">
        <v>3621.6298828125</v>
      </c>
    </row>
    <row r="5264" spans="1:4" x14ac:dyDescent="0.25">
      <c r="A5264" s="10">
        <v>44166</v>
      </c>
      <c r="B5264" s="11">
        <v>3645.8701171875</v>
      </c>
      <c r="C5264" s="11">
        <v>3678.44995117187</v>
      </c>
      <c r="D5264" s="11">
        <v>3662.44995117187</v>
      </c>
    </row>
    <row r="5265" spans="1:4" x14ac:dyDescent="0.25">
      <c r="A5265" s="10">
        <v>44167</v>
      </c>
      <c r="B5265" s="11">
        <v>3653.78002929687</v>
      </c>
      <c r="C5265" s="11">
        <v>3670.9599609375</v>
      </c>
      <c r="D5265" s="11">
        <v>3669.01000976562</v>
      </c>
    </row>
    <row r="5266" spans="1:4" x14ac:dyDescent="0.25">
      <c r="A5266" s="10">
        <v>44168</v>
      </c>
      <c r="B5266" s="11">
        <v>3668.28002929687</v>
      </c>
      <c r="C5266" s="11">
        <v>3682.72998046875</v>
      </c>
      <c r="D5266" s="11">
        <v>3666.71997070312</v>
      </c>
    </row>
    <row r="5267" spans="1:4" x14ac:dyDescent="0.25">
      <c r="A5267" s="10">
        <v>44169</v>
      </c>
      <c r="B5267" s="11">
        <v>3670.93994140625</v>
      </c>
      <c r="C5267" s="11">
        <v>3699.19995117187</v>
      </c>
      <c r="D5267" s="11">
        <v>3699.1201171875</v>
      </c>
    </row>
    <row r="5268" spans="1:4" x14ac:dyDescent="0.25">
      <c r="A5268" s="10">
        <v>44172</v>
      </c>
      <c r="B5268" s="11">
        <v>3694.72998046875</v>
      </c>
      <c r="C5268" s="11">
        <v>3697.40991210937</v>
      </c>
      <c r="D5268" s="11">
        <v>3691.9599609375</v>
      </c>
    </row>
    <row r="5269" spans="1:4" x14ac:dyDescent="0.25">
      <c r="A5269" s="10">
        <v>44173</v>
      </c>
      <c r="B5269" s="11">
        <v>3683.05004882812</v>
      </c>
      <c r="C5269" s="11">
        <v>3708.44995117187</v>
      </c>
      <c r="D5269" s="11">
        <v>3702.25</v>
      </c>
    </row>
    <row r="5270" spans="1:4" x14ac:dyDescent="0.25">
      <c r="A5270" s="10">
        <v>44174</v>
      </c>
      <c r="B5270" s="11">
        <v>3705.97998046875</v>
      </c>
      <c r="C5270" s="11">
        <v>3712.38989257812</v>
      </c>
      <c r="D5270" s="11">
        <v>3672.82006835937</v>
      </c>
    </row>
    <row r="5271" spans="1:4" x14ac:dyDescent="0.25">
      <c r="A5271" s="10">
        <v>44175</v>
      </c>
      <c r="B5271" s="11">
        <v>3659.1298828125</v>
      </c>
      <c r="C5271" s="11">
        <v>3678.48999023437</v>
      </c>
      <c r="D5271" s="11">
        <v>3668.10009765625</v>
      </c>
    </row>
    <row r="5272" spans="1:4" x14ac:dyDescent="0.25">
      <c r="A5272" s="10">
        <v>44176</v>
      </c>
      <c r="B5272" s="11">
        <v>3656.080078125</v>
      </c>
      <c r="C5272" s="11">
        <v>3665.90991210937</v>
      </c>
      <c r="D5272" s="11">
        <v>3663.4599609375</v>
      </c>
    </row>
    <row r="5273" spans="1:4" x14ac:dyDescent="0.25">
      <c r="A5273" s="10">
        <v>44179</v>
      </c>
      <c r="B5273" s="11">
        <v>3675.27001953125</v>
      </c>
      <c r="C5273" s="11">
        <v>3697.61010742187</v>
      </c>
      <c r="D5273" s="11">
        <v>3647.48999023437</v>
      </c>
    </row>
    <row r="5274" spans="1:4" x14ac:dyDescent="0.25">
      <c r="A5274" s="10">
        <v>44180</v>
      </c>
      <c r="B5274" s="11">
        <v>3666.40991210937</v>
      </c>
      <c r="C5274" s="11">
        <v>3695.2900390625</v>
      </c>
      <c r="D5274" s="11">
        <v>3694.6201171875</v>
      </c>
    </row>
    <row r="5275" spans="1:4" x14ac:dyDescent="0.25">
      <c r="A5275" s="10">
        <v>44181</v>
      </c>
      <c r="B5275" s="11">
        <v>3696.25</v>
      </c>
      <c r="C5275" s="11">
        <v>3711.27001953125</v>
      </c>
      <c r="D5275" s="11">
        <v>3701.169921875</v>
      </c>
    </row>
    <row r="5276" spans="1:4" x14ac:dyDescent="0.25">
      <c r="A5276" s="10">
        <v>44182</v>
      </c>
      <c r="B5276" s="11">
        <v>3713.64990234375</v>
      </c>
      <c r="C5276" s="11">
        <v>3725.1201171875</v>
      </c>
      <c r="D5276" s="11">
        <v>3722.47998046875</v>
      </c>
    </row>
    <row r="5277" spans="1:4" x14ac:dyDescent="0.25">
      <c r="A5277" s="10">
        <v>44183</v>
      </c>
      <c r="B5277" s="11">
        <v>3722.38989257812</v>
      </c>
      <c r="C5277" s="11">
        <v>3726.69995117187</v>
      </c>
      <c r="D5277" s="11">
        <v>3709.40991210937</v>
      </c>
    </row>
    <row r="5278" spans="1:4" x14ac:dyDescent="0.25">
      <c r="A5278" s="10">
        <v>44186</v>
      </c>
      <c r="B5278" s="11">
        <v>3684.28002929687</v>
      </c>
      <c r="C5278" s="11">
        <v>3702.89990234375</v>
      </c>
      <c r="D5278" s="11">
        <v>3694.919921875</v>
      </c>
    </row>
    <row r="5279" spans="1:4" x14ac:dyDescent="0.25">
      <c r="A5279" s="10">
        <v>44187</v>
      </c>
      <c r="B5279" s="11">
        <v>3698.080078125</v>
      </c>
      <c r="C5279" s="11">
        <v>3698.26000976562</v>
      </c>
      <c r="D5279" s="11">
        <v>3687.26000976562</v>
      </c>
    </row>
    <row r="5280" spans="1:4" x14ac:dyDescent="0.25">
      <c r="A5280" s="10">
        <v>44188</v>
      </c>
      <c r="B5280" s="11">
        <v>3693.419921875</v>
      </c>
      <c r="C5280" s="11">
        <v>3711.23999023437</v>
      </c>
      <c r="D5280" s="11">
        <v>3690.01000976562</v>
      </c>
    </row>
    <row r="5281" spans="1:4" x14ac:dyDescent="0.25">
      <c r="A5281" s="10">
        <v>44189</v>
      </c>
      <c r="B5281" s="11">
        <v>3694.03002929687</v>
      </c>
      <c r="C5281" s="11">
        <v>3703.82006835937</v>
      </c>
      <c r="D5281" s="11">
        <v>3703.06005859375</v>
      </c>
    </row>
    <row r="5282" spans="1:4" x14ac:dyDescent="0.25">
      <c r="A5282" s="10">
        <v>44193</v>
      </c>
      <c r="B5282" s="11">
        <v>3723.03002929687</v>
      </c>
      <c r="C5282" s="11">
        <v>3740.51000976562</v>
      </c>
      <c r="D5282" s="11">
        <v>3735.36010742187</v>
      </c>
    </row>
    <row r="5283" spans="1:4" x14ac:dyDescent="0.25">
      <c r="A5283" s="10">
        <v>44194</v>
      </c>
      <c r="B5283" s="11">
        <v>3750.01000976562</v>
      </c>
      <c r="C5283" s="11">
        <v>3756.1201171875</v>
      </c>
      <c r="D5283" s="11">
        <v>3727.0400390625</v>
      </c>
    </row>
    <row r="5284" spans="1:4" x14ac:dyDescent="0.25">
      <c r="A5284" s="10">
        <v>44195</v>
      </c>
      <c r="B5284" s="11">
        <v>3736.18994140625</v>
      </c>
      <c r="C5284" s="11">
        <v>3744.6298828125</v>
      </c>
      <c r="D5284" s="11">
        <v>3732.0400390625</v>
      </c>
    </row>
    <row r="5285" spans="1:4" x14ac:dyDescent="0.25">
      <c r="A5285" s="10">
        <v>44196</v>
      </c>
      <c r="B5285" s="11">
        <v>3733.27001953125</v>
      </c>
      <c r="C5285" s="11">
        <v>3760.19995117187</v>
      </c>
      <c r="D5285" s="11">
        <v>3756.07006835937</v>
      </c>
    </row>
    <row r="5286" spans="1:4" x14ac:dyDescent="0.25">
      <c r="A5286" s="10">
        <v>44200</v>
      </c>
      <c r="B5286" s="11">
        <v>3764.61010742187</v>
      </c>
      <c r="C5286" s="11">
        <v>3769.98999023437</v>
      </c>
      <c r="D5286" s="11">
        <v>3700.64990234375</v>
      </c>
    </row>
    <row r="5287" spans="1:4" x14ac:dyDescent="0.25">
      <c r="A5287" s="10">
        <v>44201</v>
      </c>
      <c r="B5287" s="11">
        <v>3698.02001953125</v>
      </c>
      <c r="C5287" s="11">
        <v>3737.830078125</v>
      </c>
      <c r="D5287" s="11">
        <v>3726.86010742187</v>
      </c>
    </row>
    <row r="5288" spans="1:4" x14ac:dyDescent="0.25">
      <c r="A5288" s="10">
        <v>44202</v>
      </c>
      <c r="B5288" s="11">
        <v>3712.19995117187</v>
      </c>
      <c r="C5288" s="11">
        <v>3783.0400390625</v>
      </c>
      <c r="D5288" s="11">
        <v>3748.13989257812</v>
      </c>
    </row>
    <row r="5289" spans="1:4" x14ac:dyDescent="0.25">
      <c r="A5289" s="10">
        <v>44203</v>
      </c>
      <c r="B5289" s="11">
        <v>3764.7099609375</v>
      </c>
      <c r="C5289" s="11">
        <v>3811.55004882812</v>
      </c>
      <c r="D5289" s="11">
        <v>3803.7900390625</v>
      </c>
    </row>
    <row r="5290" spans="1:4" x14ac:dyDescent="0.25">
      <c r="A5290" s="10">
        <v>44204</v>
      </c>
      <c r="B5290" s="11">
        <v>3815.05004882812</v>
      </c>
      <c r="C5290" s="11">
        <v>3826.68994140625</v>
      </c>
      <c r="D5290" s="11">
        <v>3824.67993164062</v>
      </c>
    </row>
    <row r="5291" spans="1:4" x14ac:dyDescent="0.25">
      <c r="A5291" s="10">
        <v>44207</v>
      </c>
      <c r="B5291" s="11">
        <v>3803.13989257812</v>
      </c>
      <c r="C5291" s="11">
        <v>3817.86010742187</v>
      </c>
      <c r="D5291" s="11">
        <v>3799.61010742187</v>
      </c>
    </row>
    <row r="5292" spans="1:4" x14ac:dyDescent="0.25">
      <c r="A5292" s="10">
        <v>44208</v>
      </c>
      <c r="B5292" s="11">
        <v>3801.6201171875</v>
      </c>
      <c r="C5292" s="11">
        <v>3810.78002929687</v>
      </c>
      <c r="D5292" s="11">
        <v>3801.18994140625</v>
      </c>
    </row>
    <row r="5293" spans="1:4" x14ac:dyDescent="0.25">
      <c r="A5293" s="10">
        <v>44209</v>
      </c>
      <c r="B5293" s="11">
        <v>3802.22998046875</v>
      </c>
      <c r="C5293" s="11">
        <v>3820.9599609375</v>
      </c>
      <c r="D5293" s="11">
        <v>3809.84008789062</v>
      </c>
    </row>
    <row r="5294" spans="1:4" x14ac:dyDescent="0.25">
      <c r="A5294" s="10">
        <v>44210</v>
      </c>
      <c r="B5294" s="11">
        <v>3814.97998046875</v>
      </c>
      <c r="C5294" s="11">
        <v>3823.60009765625</v>
      </c>
      <c r="D5294" s="11">
        <v>3795.5400390625</v>
      </c>
    </row>
    <row r="5295" spans="1:4" x14ac:dyDescent="0.25">
      <c r="A5295" s="10">
        <v>44211</v>
      </c>
      <c r="B5295" s="11">
        <v>3788.72998046875</v>
      </c>
      <c r="C5295" s="11">
        <v>3788.72998046875</v>
      </c>
      <c r="D5295" s="11">
        <v>3768.25</v>
      </c>
    </row>
    <row r="5296" spans="1:4" x14ac:dyDescent="0.25">
      <c r="A5296" s="10">
        <v>44215</v>
      </c>
      <c r="B5296" s="11">
        <v>3781.8798828125</v>
      </c>
      <c r="C5296" s="11">
        <v>3804.53002929687</v>
      </c>
      <c r="D5296" s="11">
        <v>3798.90991210937</v>
      </c>
    </row>
    <row r="5297" spans="1:4" x14ac:dyDescent="0.25">
      <c r="A5297" s="10">
        <v>44216</v>
      </c>
      <c r="B5297" s="11">
        <v>3816.21997070312</v>
      </c>
      <c r="C5297" s="11">
        <v>3859.75</v>
      </c>
      <c r="D5297" s="11">
        <v>3851.85009765625</v>
      </c>
    </row>
    <row r="5298" spans="1:4" x14ac:dyDescent="0.25">
      <c r="A5298" s="10">
        <v>44217</v>
      </c>
      <c r="B5298" s="11">
        <v>3857.4599609375</v>
      </c>
      <c r="C5298" s="11">
        <v>3861.44995117187</v>
      </c>
      <c r="D5298" s="11">
        <v>3853.07006835937</v>
      </c>
    </row>
    <row r="5299" spans="1:4" x14ac:dyDescent="0.25">
      <c r="A5299" s="10">
        <v>44218</v>
      </c>
      <c r="B5299" s="11">
        <v>3844.23999023437</v>
      </c>
      <c r="C5299" s="11">
        <v>3852.31005859375</v>
      </c>
      <c r="D5299" s="11">
        <v>3841.46997070312</v>
      </c>
    </row>
    <row r="5300" spans="1:4" x14ac:dyDescent="0.25">
      <c r="A5300" s="10">
        <v>44221</v>
      </c>
      <c r="B5300" s="11">
        <v>3851.67993164062</v>
      </c>
      <c r="C5300" s="11">
        <v>3859.22998046875</v>
      </c>
      <c r="D5300" s="11">
        <v>3855.36010742187</v>
      </c>
    </row>
    <row r="5301" spans="1:4" x14ac:dyDescent="0.25">
      <c r="A5301" s="10">
        <v>44222</v>
      </c>
      <c r="B5301" s="11">
        <v>3862.9599609375</v>
      </c>
      <c r="C5301" s="11">
        <v>3870.89990234375</v>
      </c>
      <c r="D5301" s="11">
        <v>3849.6201171875</v>
      </c>
    </row>
    <row r="5302" spans="1:4" x14ac:dyDescent="0.25">
      <c r="A5302" s="10">
        <v>44223</v>
      </c>
      <c r="B5302" s="11">
        <v>3836.830078125</v>
      </c>
      <c r="C5302" s="11">
        <v>3836.830078125</v>
      </c>
      <c r="D5302" s="11">
        <v>3750.77001953125</v>
      </c>
    </row>
    <row r="5303" spans="1:4" x14ac:dyDescent="0.25">
      <c r="A5303" s="10">
        <v>44224</v>
      </c>
      <c r="B5303" s="11">
        <v>3755.75</v>
      </c>
      <c r="C5303" s="11">
        <v>3830.5</v>
      </c>
      <c r="D5303" s="11">
        <v>3787.3798828125</v>
      </c>
    </row>
    <row r="5304" spans="1:4" x14ac:dyDescent="0.25">
      <c r="A5304" s="10">
        <v>44225</v>
      </c>
      <c r="B5304" s="11">
        <v>3778.05004882812</v>
      </c>
      <c r="C5304" s="11">
        <v>3778.05004882812</v>
      </c>
      <c r="D5304" s="11">
        <v>3714.23999023437</v>
      </c>
    </row>
    <row r="5305" spans="1:4" x14ac:dyDescent="0.25">
      <c r="A5305" s="10">
        <v>44228</v>
      </c>
      <c r="B5305" s="11">
        <v>3731.169921875</v>
      </c>
      <c r="C5305" s="11">
        <v>3784.32006835937</v>
      </c>
      <c r="D5305" s="11">
        <v>3773.86010742187</v>
      </c>
    </row>
    <row r="5306" spans="1:4" x14ac:dyDescent="0.25">
      <c r="A5306" s="10">
        <v>44229</v>
      </c>
      <c r="B5306" s="11">
        <v>3791.84008789062</v>
      </c>
      <c r="C5306" s="11">
        <v>3843.09008789062</v>
      </c>
      <c r="D5306" s="11">
        <v>3826.31005859375</v>
      </c>
    </row>
    <row r="5307" spans="1:4" x14ac:dyDescent="0.25">
      <c r="A5307" s="10">
        <v>44230</v>
      </c>
      <c r="B5307" s="11">
        <v>3840.27001953125</v>
      </c>
      <c r="C5307" s="11">
        <v>3847.51000976562</v>
      </c>
      <c r="D5307" s="11">
        <v>3830.169921875</v>
      </c>
    </row>
    <row r="5308" spans="1:4" x14ac:dyDescent="0.25">
      <c r="A5308" s="10">
        <v>44231</v>
      </c>
      <c r="B5308" s="11">
        <v>3836.65991210937</v>
      </c>
      <c r="C5308" s="11">
        <v>3872.419921875</v>
      </c>
      <c r="D5308" s="11">
        <v>3871.73999023437</v>
      </c>
    </row>
    <row r="5309" spans="1:4" x14ac:dyDescent="0.25">
      <c r="A5309" s="10">
        <v>44232</v>
      </c>
      <c r="B5309" s="11">
        <v>3878.30004882812</v>
      </c>
      <c r="C5309" s="11">
        <v>3894.56005859375</v>
      </c>
      <c r="D5309" s="11">
        <v>3886.830078125</v>
      </c>
    </row>
    <row r="5310" spans="1:4" x14ac:dyDescent="0.25">
      <c r="A5310" s="10">
        <v>44235</v>
      </c>
      <c r="B5310" s="11">
        <v>3892.59008789062</v>
      </c>
      <c r="C5310" s="11">
        <v>3915.77001953125</v>
      </c>
      <c r="D5310" s="11">
        <v>3915.59008789062</v>
      </c>
    </row>
    <row r="5311" spans="1:4" x14ac:dyDescent="0.25">
      <c r="A5311" s="10">
        <v>44236</v>
      </c>
      <c r="B5311" s="11">
        <v>3910.48999023437</v>
      </c>
      <c r="C5311" s="11">
        <v>3918.35009765625</v>
      </c>
      <c r="D5311" s="11">
        <v>3911.22998046875</v>
      </c>
    </row>
    <row r="5312" spans="1:4" x14ac:dyDescent="0.25">
      <c r="A5312" s="10">
        <v>44237</v>
      </c>
      <c r="B5312" s="11">
        <v>3920.78002929687</v>
      </c>
      <c r="C5312" s="11">
        <v>3931.5</v>
      </c>
      <c r="D5312" s="11">
        <v>3909.8798828125</v>
      </c>
    </row>
    <row r="5313" spans="1:4" x14ac:dyDescent="0.25">
      <c r="A5313" s="10">
        <v>44238</v>
      </c>
      <c r="B5313" s="11">
        <v>3916.39990234375</v>
      </c>
      <c r="C5313" s="11">
        <v>3925.98999023437</v>
      </c>
      <c r="D5313" s="11">
        <v>3916.3798828125</v>
      </c>
    </row>
    <row r="5314" spans="1:4" x14ac:dyDescent="0.25">
      <c r="A5314" s="10">
        <v>44239</v>
      </c>
      <c r="B5314" s="11">
        <v>3911.64990234375</v>
      </c>
      <c r="C5314" s="11">
        <v>3937.22998046875</v>
      </c>
      <c r="D5314" s="11">
        <v>3934.830078125</v>
      </c>
    </row>
    <row r="5315" spans="1:4" x14ac:dyDescent="0.25">
      <c r="A5315" s="10">
        <v>44243</v>
      </c>
      <c r="B5315" s="11">
        <v>3939.61010742187</v>
      </c>
      <c r="C5315" s="11">
        <v>3950.42993164062</v>
      </c>
      <c r="D5315" s="11">
        <v>3932.59008789062</v>
      </c>
    </row>
    <row r="5316" spans="1:4" x14ac:dyDescent="0.25">
      <c r="A5316" s="10">
        <v>44244</v>
      </c>
      <c r="B5316" s="11">
        <v>3918.5</v>
      </c>
      <c r="C5316" s="11">
        <v>3933.61010742187</v>
      </c>
      <c r="D5316" s="11">
        <v>3931.330078125</v>
      </c>
    </row>
    <row r="5317" spans="1:4" x14ac:dyDescent="0.25">
      <c r="A5317" s="10">
        <v>44245</v>
      </c>
      <c r="B5317" s="11">
        <v>3915.86010742187</v>
      </c>
      <c r="C5317" s="11">
        <v>3921.97998046875</v>
      </c>
      <c r="D5317" s="11">
        <v>3913.96997070312</v>
      </c>
    </row>
    <row r="5318" spans="1:4" x14ac:dyDescent="0.25">
      <c r="A5318" s="10">
        <v>44246</v>
      </c>
      <c r="B5318" s="11">
        <v>3921.15991210937</v>
      </c>
      <c r="C5318" s="11">
        <v>3930.40991210937</v>
      </c>
      <c r="D5318" s="11">
        <v>3906.7099609375</v>
      </c>
    </row>
    <row r="5319" spans="1:4" x14ac:dyDescent="0.25">
      <c r="A5319" s="10">
        <v>44249</v>
      </c>
      <c r="B5319" s="11">
        <v>3885.55004882812</v>
      </c>
      <c r="C5319" s="11">
        <v>3902.919921875</v>
      </c>
      <c r="D5319" s="11">
        <v>3876.5</v>
      </c>
    </row>
    <row r="5320" spans="1:4" x14ac:dyDescent="0.25">
      <c r="A5320" s="10">
        <v>44250</v>
      </c>
      <c r="B5320" s="11">
        <v>3857.07006835937</v>
      </c>
      <c r="C5320" s="11">
        <v>3895.97998046875</v>
      </c>
      <c r="D5320" s="11">
        <v>3881.3701171875</v>
      </c>
    </row>
    <row r="5321" spans="1:4" x14ac:dyDescent="0.25">
      <c r="A5321" s="10">
        <v>44251</v>
      </c>
      <c r="B5321" s="11">
        <v>3873.7099609375</v>
      </c>
      <c r="C5321" s="11">
        <v>3928.64990234375</v>
      </c>
      <c r="D5321" s="11">
        <v>3925.42993164062</v>
      </c>
    </row>
    <row r="5322" spans="1:4" x14ac:dyDescent="0.25">
      <c r="A5322" s="10">
        <v>44252</v>
      </c>
      <c r="B5322" s="11">
        <v>3915.80004882812</v>
      </c>
      <c r="C5322" s="11">
        <v>3925.02001953125</v>
      </c>
      <c r="D5322" s="11">
        <v>3829.34008789062</v>
      </c>
    </row>
    <row r="5323" spans="1:4" x14ac:dyDescent="0.25">
      <c r="A5323" s="10">
        <v>44253</v>
      </c>
      <c r="B5323" s="11">
        <v>3839.65991210937</v>
      </c>
      <c r="C5323" s="11">
        <v>3861.080078125</v>
      </c>
      <c r="D5323" s="11">
        <v>3811.14990234375</v>
      </c>
    </row>
    <row r="5324" spans="1:4" x14ac:dyDescent="0.25">
      <c r="A5324" s="10">
        <v>44256</v>
      </c>
      <c r="B5324" s="11">
        <v>3842.51000976562</v>
      </c>
      <c r="C5324" s="11">
        <v>3914.5</v>
      </c>
      <c r="D5324" s="11">
        <v>3901.82006835937</v>
      </c>
    </row>
    <row r="5325" spans="1:4" x14ac:dyDescent="0.25">
      <c r="A5325" s="10">
        <v>44257</v>
      </c>
      <c r="B5325" s="11">
        <v>3903.63989257812</v>
      </c>
      <c r="C5325" s="11">
        <v>3906.40991210937</v>
      </c>
      <c r="D5325" s="11">
        <v>3870.2900390625</v>
      </c>
    </row>
    <row r="5326" spans="1:4" x14ac:dyDescent="0.25">
      <c r="A5326" s="10">
        <v>44258</v>
      </c>
      <c r="B5326" s="11">
        <v>3863.98999023437</v>
      </c>
      <c r="C5326" s="11">
        <v>3874.46997070312</v>
      </c>
      <c r="D5326" s="11">
        <v>3819.71997070312</v>
      </c>
    </row>
    <row r="5327" spans="1:4" x14ac:dyDescent="0.25">
      <c r="A5327" s="10">
        <v>44259</v>
      </c>
      <c r="B5327" s="11">
        <v>3818.53002929687</v>
      </c>
      <c r="C5327" s="11">
        <v>3843.669921875</v>
      </c>
      <c r="D5327" s="11">
        <v>3768.46997070312</v>
      </c>
    </row>
    <row r="5328" spans="1:4" x14ac:dyDescent="0.25">
      <c r="A5328" s="10">
        <v>44260</v>
      </c>
      <c r="B5328" s="11">
        <v>3793.580078125</v>
      </c>
      <c r="C5328" s="11">
        <v>3851.68994140625</v>
      </c>
      <c r="D5328" s="11">
        <v>3841.93994140625</v>
      </c>
    </row>
    <row r="5329" spans="1:4" x14ac:dyDescent="0.25">
      <c r="A5329" s="10">
        <v>44263</v>
      </c>
      <c r="B5329" s="11">
        <v>3844.38989257812</v>
      </c>
      <c r="C5329" s="11">
        <v>3881.06005859375</v>
      </c>
      <c r="D5329" s="11">
        <v>3821.35009765625</v>
      </c>
    </row>
    <row r="5330" spans="1:4" x14ac:dyDescent="0.25">
      <c r="A5330" s="10">
        <v>44264</v>
      </c>
      <c r="B5330" s="11">
        <v>3851.92993164062</v>
      </c>
      <c r="C5330" s="11">
        <v>3903.76000976562</v>
      </c>
      <c r="D5330" s="11">
        <v>3875.43994140625</v>
      </c>
    </row>
    <row r="5331" spans="1:4" x14ac:dyDescent="0.25">
      <c r="A5331" s="10">
        <v>44265</v>
      </c>
      <c r="B5331" s="11">
        <v>3891.98999023437</v>
      </c>
      <c r="C5331" s="11">
        <v>3917.35009765625</v>
      </c>
      <c r="D5331" s="11">
        <v>3898.81005859375</v>
      </c>
    </row>
    <row r="5332" spans="1:4" x14ac:dyDescent="0.25">
      <c r="A5332" s="10">
        <v>44266</v>
      </c>
      <c r="B5332" s="11">
        <v>3915.5400390625</v>
      </c>
      <c r="C5332" s="11">
        <v>3960.27001953125</v>
      </c>
      <c r="D5332" s="11">
        <v>3939.34008789062</v>
      </c>
    </row>
    <row r="5333" spans="1:4" x14ac:dyDescent="0.25">
      <c r="A5333" s="10">
        <v>44267</v>
      </c>
      <c r="B5333" s="11">
        <v>3924.52001953125</v>
      </c>
      <c r="C5333" s="11">
        <v>3944.98999023437</v>
      </c>
      <c r="D5333" s="11">
        <v>3943.34008789062</v>
      </c>
    </row>
    <row r="5334" spans="1:4" x14ac:dyDescent="0.25">
      <c r="A5334" s="10">
        <v>44270</v>
      </c>
      <c r="B5334" s="11">
        <v>3942.9599609375</v>
      </c>
      <c r="C5334" s="11">
        <v>3970.080078125</v>
      </c>
      <c r="D5334" s="11">
        <v>3968.93994140625</v>
      </c>
    </row>
    <row r="5335" spans="1:4" x14ac:dyDescent="0.25">
      <c r="A5335" s="10">
        <v>44271</v>
      </c>
      <c r="B5335" s="11">
        <v>3973.59008789062</v>
      </c>
      <c r="C5335" s="11">
        <v>3981.0400390625</v>
      </c>
      <c r="D5335" s="11">
        <v>3962.7099609375</v>
      </c>
    </row>
    <row r="5336" spans="1:4" x14ac:dyDescent="0.25">
      <c r="A5336" s="10">
        <v>44272</v>
      </c>
      <c r="B5336" s="11">
        <v>3949.57006835937</v>
      </c>
      <c r="C5336" s="11">
        <v>3983.8701171875</v>
      </c>
      <c r="D5336" s="11">
        <v>3974.1201171875</v>
      </c>
    </row>
    <row r="5337" spans="1:4" x14ac:dyDescent="0.25">
      <c r="A5337" s="10">
        <v>44273</v>
      </c>
      <c r="B5337" s="11">
        <v>3953.5</v>
      </c>
      <c r="C5337" s="11">
        <v>3969.6201171875</v>
      </c>
      <c r="D5337" s="11">
        <v>3915.4599609375</v>
      </c>
    </row>
    <row r="5338" spans="1:4" x14ac:dyDescent="0.25">
      <c r="A5338" s="10">
        <v>44274</v>
      </c>
      <c r="B5338" s="11">
        <v>3913.13989257812</v>
      </c>
      <c r="C5338" s="11">
        <v>3930.1201171875</v>
      </c>
      <c r="D5338" s="11">
        <v>3913.10009765625</v>
      </c>
    </row>
    <row r="5339" spans="1:4" x14ac:dyDescent="0.25">
      <c r="A5339" s="10">
        <v>44277</v>
      </c>
      <c r="B5339" s="11">
        <v>3916.47998046875</v>
      </c>
      <c r="C5339" s="11">
        <v>3955.31005859375</v>
      </c>
      <c r="D5339" s="11">
        <v>3940.59008789062</v>
      </c>
    </row>
    <row r="5340" spans="1:4" x14ac:dyDescent="0.25">
      <c r="A5340" s="10">
        <v>44278</v>
      </c>
      <c r="B5340" s="11">
        <v>3937.60009765625</v>
      </c>
      <c r="C5340" s="11">
        <v>3949.1298828125</v>
      </c>
      <c r="D5340" s="11">
        <v>3910.52001953125</v>
      </c>
    </row>
    <row r="5341" spans="1:4" x14ac:dyDescent="0.25">
      <c r="A5341" s="10">
        <v>44279</v>
      </c>
      <c r="B5341" s="11">
        <v>3919.92993164062</v>
      </c>
      <c r="C5341" s="11">
        <v>3942.080078125</v>
      </c>
      <c r="D5341" s="11">
        <v>3889.13989257812</v>
      </c>
    </row>
    <row r="5342" spans="1:4" x14ac:dyDescent="0.25">
      <c r="A5342" s="10">
        <v>44280</v>
      </c>
      <c r="B5342" s="11">
        <v>3879.34008789062</v>
      </c>
      <c r="C5342" s="11">
        <v>3919.5400390625</v>
      </c>
      <c r="D5342" s="11">
        <v>3909.52001953125</v>
      </c>
    </row>
    <row r="5343" spans="1:4" x14ac:dyDescent="0.25">
      <c r="A5343" s="10">
        <v>44281</v>
      </c>
      <c r="B5343" s="11">
        <v>3917.1201171875</v>
      </c>
      <c r="C5343" s="11">
        <v>3978.18994140625</v>
      </c>
      <c r="D5343" s="11">
        <v>3974.5400390625</v>
      </c>
    </row>
    <row r="5344" spans="1:4" x14ac:dyDescent="0.25">
      <c r="A5344" s="10">
        <v>44284</v>
      </c>
      <c r="B5344" s="11">
        <v>3969.31005859375</v>
      </c>
      <c r="C5344" s="11">
        <v>3981.830078125</v>
      </c>
      <c r="D5344" s="11">
        <v>3971.09008789062</v>
      </c>
    </row>
    <row r="5345" spans="1:4" x14ac:dyDescent="0.25">
      <c r="A5345" s="10">
        <v>44285</v>
      </c>
      <c r="B5345" s="11">
        <v>3963.34008789062</v>
      </c>
      <c r="C5345" s="11">
        <v>3968.01000976562</v>
      </c>
      <c r="D5345" s="11">
        <v>3958.55004882812</v>
      </c>
    </row>
    <row r="5346" spans="1:4" x14ac:dyDescent="0.25">
      <c r="A5346" s="10">
        <v>44286</v>
      </c>
      <c r="B5346" s="11">
        <v>3967.25</v>
      </c>
      <c r="C5346" s="11">
        <v>3994.40991210937</v>
      </c>
      <c r="D5346" s="11">
        <v>3972.88989257812</v>
      </c>
    </row>
    <row r="5347" spans="1:4" x14ac:dyDescent="0.25">
      <c r="A5347" s="10">
        <v>44287</v>
      </c>
      <c r="B5347" s="11">
        <v>3992.78002929687</v>
      </c>
      <c r="C5347" s="11">
        <v>4020.6298828125</v>
      </c>
      <c r="D5347" s="11">
        <v>4019.8701171875</v>
      </c>
    </row>
    <row r="5348" spans="1:4" x14ac:dyDescent="0.25">
      <c r="A5348" s="10">
        <v>44291</v>
      </c>
      <c r="B5348" s="11">
        <v>4034.43994140625</v>
      </c>
      <c r="C5348" s="11">
        <v>4083.419921875</v>
      </c>
      <c r="D5348" s="11">
        <v>4077.90991210937</v>
      </c>
    </row>
    <row r="5349" spans="1:4" x14ac:dyDescent="0.25">
      <c r="A5349" s="10">
        <v>44292</v>
      </c>
      <c r="B5349" s="11">
        <v>4075.57006835937</v>
      </c>
      <c r="C5349" s="11">
        <v>4086.22998046875</v>
      </c>
      <c r="D5349" s="11">
        <v>4073.93994140625</v>
      </c>
    </row>
    <row r="5350" spans="1:4" x14ac:dyDescent="0.25">
      <c r="A5350" s="10">
        <v>44293</v>
      </c>
      <c r="B5350" s="11">
        <v>4074.2900390625</v>
      </c>
      <c r="C5350" s="11">
        <v>4083.1298828125</v>
      </c>
      <c r="D5350" s="11">
        <v>4079.94995117187</v>
      </c>
    </row>
    <row r="5351" spans="1:4" x14ac:dyDescent="0.25">
      <c r="A5351" s="10">
        <v>44294</v>
      </c>
      <c r="B5351" s="11">
        <v>4089.94995117187</v>
      </c>
      <c r="C5351" s="11">
        <v>4098.18994140625</v>
      </c>
      <c r="D5351" s="11">
        <v>4097.169921875</v>
      </c>
    </row>
    <row r="5352" spans="1:4" x14ac:dyDescent="0.25">
      <c r="A5352" s="10">
        <v>44295</v>
      </c>
      <c r="B5352" s="11">
        <v>4096.10986328125</v>
      </c>
      <c r="C5352" s="11">
        <v>4129.47998046875</v>
      </c>
      <c r="D5352" s="11">
        <v>4128.7998046875</v>
      </c>
    </row>
    <row r="5353" spans="1:4" x14ac:dyDescent="0.25">
      <c r="A5353" s="10">
        <v>44298</v>
      </c>
      <c r="B5353" s="11">
        <v>4124.7099609375</v>
      </c>
      <c r="C5353" s="11">
        <v>4131.759765625</v>
      </c>
      <c r="D5353" s="11">
        <v>4127.990234375</v>
      </c>
    </row>
    <row r="5354" spans="1:4" x14ac:dyDescent="0.25">
      <c r="A5354" s="10">
        <v>44299</v>
      </c>
      <c r="B5354" s="11">
        <v>4130.10009765625</v>
      </c>
      <c r="C5354" s="11">
        <v>4148</v>
      </c>
      <c r="D5354" s="11">
        <v>4141.58984375</v>
      </c>
    </row>
    <row r="5355" spans="1:4" x14ac:dyDescent="0.25">
      <c r="A5355" s="10">
        <v>44300</v>
      </c>
      <c r="B5355" s="11">
        <v>4141.580078125</v>
      </c>
      <c r="C5355" s="11">
        <v>4151.68994140625</v>
      </c>
      <c r="D5355" s="11">
        <v>4124.66015625</v>
      </c>
    </row>
    <row r="5356" spans="1:4" x14ac:dyDescent="0.25">
      <c r="A5356" s="10">
        <v>44301</v>
      </c>
      <c r="B5356" s="11">
        <v>4139.759765625</v>
      </c>
      <c r="C5356" s="11">
        <v>4173.490234375</v>
      </c>
      <c r="D5356" s="11">
        <v>4170.419921875</v>
      </c>
    </row>
    <row r="5357" spans="1:4" x14ac:dyDescent="0.25">
      <c r="A5357" s="10">
        <v>44302</v>
      </c>
      <c r="B5357" s="11">
        <v>4174.14013671875</v>
      </c>
      <c r="C5357" s="11">
        <v>4191.31005859375</v>
      </c>
      <c r="D5357" s="11">
        <v>4185.47021484375</v>
      </c>
    </row>
    <row r="5358" spans="1:4" x14ac:dyDescent="0.25">
      <c r="A5358" s="10">
        <v>44305</v>
      </c>
      <c r="B5358" s="11">
        <v>4179.7998046875</v>
      </c>
      <c r="C5358" s="11">
        <v>4180.81005859375</v>
      </c>
      <c r="D5358" s="11">
        <v>4163.259765625</v>
      </c>
    </row>
    <row r="5359" spans="1:4" x14ac:dyDescent="0.25">
      <c r="A5359" s="10">
        <v>44306</v>
      </c>
      <c r="B5359" s="11">
        <v>4159.18017578125</v>
      </c>
      <c r="C5359" s="11">
        <v>4159.18017578125</v>
      </c>
      <c r="D5359" s="11">
        <v>4134.93994140625</v>
      </c>
    </row>
    <row r="5360" spans="1:4" x14ac:dyDescent="0.25">
      <c r="A5360" s="10">
        <v>44307</v>
      </c>
      <c r="B5360" s="11">
        <v>4128.419921875</v>
      </c>
      <c r="C5360" s="11">
        <v>4175.02001953125</v>
      </c>
      <c r="D5360" s="11">
        <v>4173.419921875</v>
      </c>
    </row>
    <row r="5361" spans="1:4" x14ac:dyDescent="0.25">
      <c r="A5361" s="10">
        <v>44308</v>
      </c>
      <c r="B5361" s="11">
        <v>4170.4599609375</v>
      </c>
      <c r="C5361" s="11">
        <v>4179.56982421875</v>
      </c>
      <c r="D5361" s="11">
        <v>4134.97998046875</v>
      </c>
    </row>
    <row r="5362" spans="1:4" x14ac:dyDescent="0.25">
      <c r="A5362" s="10">
        <v>44309</v>
      </c>
      <c r="B5362" s="11">
        <v>4138.77978515625</v>
      </c>
      <c r="C5362" s="11">
        <v>4194.169921875</v>
      </c>
      <c r="D5362" s="11">
        <v>4180.169921875</v>
      </c>
    </row>
    <row r="5363" spans="1:4" x14ac:dyDescent="0.25">
      <c r="A5363" s="10">
        <v>44312</v>
      </c>
      <c r="B5363" s="11">
        <v>4185.02978515625</v>
      </c>
      <c r="C5363" s="11">
        <v>4194.18994140625</v>
      </c>
      <c r="D5363" s="11">
        <v>4187.6201171875</v>
      </c>
    </row>
    <row r="5364" spans="1:4" x14ac:dyDescent="0.25">
      <c r="A5364" s="10">
        <v>44313</v>
      </c>
      <c r="B5364" s="11">
        <v>4188.25</v>
      </c>
      <c r="C5364" s="11">
        <v>4193.35009765625</v>
      </c>
      <c r="D5364" s="11">
        <v>4186.72021484375</v>
      </c>
    </row>
    <row r="5365" spans="1:4" x14ac:dyDescent="0.25">
      <c r="A5365" s="10">
        <v>44314</v>
      </c>
      <c r="B5365" s="11">
        <v>4185.14013671875</v>
      </c>
      <c r="C5365" s="11">
        <v>4201.52978515625</v>
      </c>
      <c r="D5365" s="11">
        <v>4183.18017578125</v>
      </c>
    </row>
    <row r="5366" spans="1:4" x14ac:dyDescent="0.25">
      <c r="A5366" s="10">
        <v>44315</v>
      </c>
      <c r="B5366" s="11">
        <v>4206.14013671875</v>
      </c>
      <c r="C5366" s="11">
        <v>4218.77978515625</v>
      </c>
      <c r="D5366" s="11">
        <v>4211.47021484375</v>
      </c>
    </row>
    <row r="5367" spans="1:4" x14ac:dyDescent="0.25">
      <c r="A5367" s="10">
        <v>44316</v>
      </c>
      <c r="B5367" s="11">
        <v>4198.10009765625</v>
      </c>
      <c r="C5367" s="11">
        <v>4198.10009765625</v>
      </c>
      <c r="D5367" s="11">
        <v>4181.169921875</v>
      </c>
    </row>
    <row r="5368" spans="1:4" x14ac:dyDescent="0.25">
      <c r="A5368" s="10">
        <v>44319</v>
      </c>
      <c r="B5368" s="11">
        <v>4191.97998046875</v>
      </c>
      <c r="C5368" s="11">
        <v>4209.39013671875</v>
      </c>
      <c r="D5368" s="11">
        <v>4192.66015625</v>
      </c>
    </row>
    <row r="5369" spans="1:4" x14ac:dyDescent="0.25">
      <c r="A5369" s="10">
        <v>44320</v>
      </c>
      <c r="B5369" s="11">
        <v>4179.0400390625</v>
      </c>
      <c r="C5369" s="11">
        <v>4179.0400390625</v>
      </c>
      <c r="D5369" s="11">
        <v>4164.66015625</v>
      </c>
    </row>
    <row r="5370" spans="1:4" x14ac:dyDescent="0.25">
      <c r="A5370" s="10">
        <v>44321</v>
      </c>
      <c r="B5370" s="11">
        <v>4177.06005859375</v>
      </c>
      <c r="C5370" s="11">
        <v>4187.72021484375</v>
      </c>
      <c r="D5370" s="11">
        <v>4167.58984375</v>
      </c>
    </row>
    <row r="5371" spans="1:4" x14ac:dyDescent="0.25">
      <c r="A5371" s="10">
        <v>44322</v>
      </c>
      <c r="B5371" s="11">
        <v>4169.14013671875</v>
      </c>
      <c r="C5371" s="11">
        <v>4202.7001953125</v>
      </c>
      <c r="D5371" s="11">
        <v>4201.6201171875</v>
      </c>
    </row>
    <row r="5372" spans="1:4" x14ac:dyDescent="0.25">
      <c r="A5372" s="10">
        <v>44323</v>
      </c>
      <c r="B5372" s="11">
        <v>4210.33984375</v>
      </c>
      <c r="C5372" s="11">
        <v>4238.0400390625</v>
      </c>
      <c r="D5372" s="11">
        <v>4232.60009765625</v>
      </c>
    </row>
    <row r="5373" spans="1:4" x14ac:dyDescent="0.25">
      <c r="A5373" s="10">
        <v>44326</v>
      </c>
      <c r="B5373" s="11">
        <v>4228.2900390625</v>
      </c>
      <c r="C5373" s="11">
        <v>4236.39013671875</v>
      </c>
      <c r="D5373" s="11">
        <v>4188.43017578125</v>
      </c>
    </row>
    <row r="5374" spans="1:4" x14ac:dyDescent="0.25">
      <c r="A5374" s="10">
        <v>44327</v>
      </c>
      <c r="B5374" s="11">
        <v>4150.33984375</v>
      </c>
      <c r="C5374" s="11">
        <v>4162.0400390625</v>
      </c>
      <c r="D5374" s="11">
        <v>4152.10009765625</v>
      </c>
    </row>
    <row r="5375" spans="1:4" x14ac:dyDescent="0.25">
      <c r="A5375" s="10">
        <v>44328</v>
      </c>
      <c r="B5375" s="11">
        <v>4130.5498046875</v>
      </c>
      <c r="C5375" s="11">
        <v>4134.72998046875</v>
      </c>
      <c r="D5375" s="11">
        <v>4063.0400390625</v>
      </c>
    </row>
    <row r="5376" spans="1:4" x14ac:dyDescent="0.25">
      <c r="A5376" s="10">
        <v>44329</v>
      </c>
      <c r="B5376" s="11">
        <v>4074.98999023437</v>
      </c>
      <c r="C5376" s="11">
        <v>4131.580078125</v>
      </c>
      <c r="D5376" s="11">
        <v>4112.5</v>
      </c>
    </row>
    <row r="5377" spans="1:4" x14ac:dyDescent="0.25">
      <c r="A5377" s="10">
        <v>44330</v>
      </c>
      <c r="B5377" s="11">
        <v>4129.580078125</v>
      </c>
      <c r="C5377" s="11">
        <v>4183.1298828125</v>
      </c>
      <c r="D5377" s="11">
        <v>4173.85009765625</v>
      </c>
    </row>
    <row r="5378" spans="1:4" x14ac:dyDescent="0.25">
      <c r="A5378" s="10">
        <v>44333</v>
      </c>
      <c r="B5378" s="11">
        <v>4169.919921875</v>
      </c>
      <c r="C5378" s="11">
        <v>4171.919921875</v>
      </c>
      <c r="D5378" s="11">
        <v>4163.2900390625</v>
      </c>
    </row>
    <row r="5379" spans="1:4" x14ac:dyDescent="0.25">
      <c r="A5379" s="10">
        <v>44334</v>
      </c>
      <c r="B5379" s="11">
        <v>4165.93994140625</v>
      </c>
      <c r="C5379" s="11">
        <v>4169.14990234375</v>
      </c>
      <c r="D5379" s="11">
        <v>4127.830078125</v>
      </c>
    </row>
    <row r="5380" spans="1:4" x14ac:dyDescent="0.25">
      <c r="A5380" s="10">
        <v>44335</v>
      </c>
      <c r="B5380" s="11">
        <v>4098.4501953125</v>
      </c>
      <c r="C5380" s="11">
        <v>4116.93017578125</v>
      </c>
      <c r="D5380" s="11">
        <v>4115.68017578125</v>
      </c>
    </row>
    <row r="5381" spans="1:4" x14ac:dyDescent="0.25">
      <c r="A5381" s="10">
        <v>44336</v>
      </c>
      <c r="B5381" s="11">
        <v>4121.97021484375</v>
      </c>
      <c r="C5381" s="11">
        <v>4172.7998046875</v>
      </c>
      <c r="D5381" s="11">
        <v>4159.1201171875</v>
      </c>
    </row>
    <row r="5382" spans="1:4" x14ac:dyDescent="0.25">
      <c r="A5382" s="10">
        <v>44337</v>
      </c>
      <c r="B5382" s="11">
        <v>4168.60986328125</v>
      </c>
      <c r="C5382" s="11">
        <v>4188.72021484375</v>
      </c>
      <c r="D5382" s="11">
        <v>4155.85986328125</v>
      </c>
    </row>
    <row r="5383" spans="1:4" x14ac:dyDescent="0.25">
      <c r="A5383" s="10">
        <v>44340</v>
      </c>
      <c r="B5383" s="11">
        <v>4170.16015625</v>
      </c>
      <c r="C5383" s="11">
        <v>4209.52001953125</v>
      </c>
      <c r="D5383" s="11">
        <v>4197.0498046875</v>
      </c>
    </row>
    <row r="5384" spans="1:4" x14ac:dyDescent="0.25">
      <c r="A5384" s="10">
        <v>44341</v>
      </c>
      <c r="B5384" s="11">
        <v>4205.93994140625</v>
      </c>
      <c r="C5384" s="11">
        <v>4213.419921875</v>
      </c>
      <c r="D5384" s="11">
        <v>4188.1298828125</v>
      </c>
    </row>
    <row r="5385" spans="1:4" x14ac:dyDescent="0.25">
      <c r="A5385" s="10">
        <v>44342</v>
      </c>
      <c r="B5385" s="11">
        <v>4191.58984375</v>
      </c>
      <c r="C5385" s="11">
        <v>4202.60986328125</v>
      </c>
      <c r="D5385" s="11">
        <v>4195.990234375</v>
      </c>
    </row>
    <row r="5386" spans="1:4" x14ac:dyDescent="0.25">
      <c r="A5386" s="10">
        <v>44343</v>
      </c>
      <c r="B5386" s="11">
        <v>4201.93994140625</v>
      </c>
      <c r="C5386" s="11">
        <v>4213.3798828125</v>
      </c>
      <c r="D5386" s="11">
        <v>4200.8798828125</v>
      </c>
    </row>
    <row r="5387" spans="1:4" x14ac:dyDescent="0.25">
      <c r="A5387" s="10">
        <v>44344</v>
      </c>
      <c r="B5387" s="11">
        <v>4210.77001953125</v>
      </c>
      <c r="C5387" s="11">
        <v>4218.35986328125</v>
      </c>
      <c r="D5387" s="11">
        <v>4204.10986328125</v>
      </c>
    </row>
    <row r="5388" spans="1:4" x14ac:dyDescent="0.25">
      <c r="A5388" s="10">
        <v>44348</v>
      </c>
      <c r="B5388" s="11">
        <v>4216.52001953125</v>
      </c>
      <c r="C5388" s="11">
        <v>4234.1201171875</v>
      </c>
      <c r="D5388" s="11">
        <v>4202.0400390625</v>
      </c>
    </row>
    <row r="5389" spans="1:4" x14ac:dyDescent="0.25">
      <c r="A5389" s="10">
        <v>44349</v>
      </c>
      <c r="B5389" s="11">
        <v>4206.81982421875</v>
      </c>
      <c r="C5389" s="11">
        <v>4217.3701171875</v>
      </c>
      <c r="D5389" s="11">
        <v>4208.1201171875</v>
      </c>
    </row>
    <row r="5390" spans="1:4" x14ac:dyDescent="0.25">
      <c r="A5390" s="10">
        <v>44350</v>
      </c>
      <c r="B5390" s="11">
        <v>4191.43017578125</v>
      </c>
      <c r="C5390" s="11">
        <v>4204.39013671875</v>
      </c>
      <c r="D5390" s="11">
        <v>4192.85009765625</v>
      </c>
    </row>
    <row r="5391" spans="1:4" x14ac:dyDescent="0.25">
      <c r="A5391" s="10">
        <v>44351</v>
      </c>
      <c r="B5391" s="11">
        <v>4206.0498046875</v>
      </c>
      <c r="C5391" s="11">
        <v>4233.4501953125</v>
      </c>
      <c r="D5391" s="11">
        <v>4229.89013671875</v>
      </c>
    </row>
    <row r="5392" spans="1:4" x14ac:dyDescent="0.25">
      <c r="A5392" s="10">
        <v>44354</v>
      </c>
      <c r="B5392" s="11">
        <v>4229.33984375</v>
      </c>
      <c r="C5392" s="11">
        <v>4232.33984375</v>
      </c>
      <c r="D5392" s="11">
        <v>4226.52001953125</v>
      </c>
    </row>
    <row r="5393" spans="1:4" x14ac:dyDescent="0.25">
      <c r="A5393" s="10">
        <v>44355</v>
      </c>
      <c r="B5393" s="11">
        <v>4233.81005859375</v>
      </c>
      <c r="C5393" s="11">
        <v>4236.740234375</v>
      </c>
      <c r="D5393" s="11">
        <v>4227.259765625</v>
      </c>
    </row>
    <row r="5394" spans="1:4" x14ac:dyDescent="0.25">
      <c r="A5394" s="10">
        <v>44356</v>
      </c>
      <c r="B5394" s="11">
        <v>4232.990234375</v>
      </c>
      <c r="C5394" s="11">
        <v>4237.08984375</v>
      </c>
      <c r="D5394" s="11">
        <v>4219.5498046875</v>
      </c>
    </row>
    <row r="5395" spans="1:4" x14ac:dyDescent="0.25">
      <c r="A5395" s="10">
        <v>44357</v>
      </c>
      <c r="B5395" s="11">
        <v>4228.56005859375</v>
      </c>
      <c r="C5395" s="11">
        <v>4249.740234375</v>
      </c>
      <c r="D5395" s="11">
        <v>4239.18017578125</v>
      </c>
    </row>
    <row r="5396" spans="1:4" x14ac:dyDescent="0.25">
      <c r="A5396" s="10">
        <v>44358</v>
      </c>
      <c r="B5396" s="11">
        <v>4242.89990234375</v>
      </c>
      <c r="C5396" s="11">
        <v>4248.3798828125</v>
      </c>
      <c r="D5396" s="11">
        <v>4247.43994140625</v>
      </c>
    </row>
    <row r="5397" spans="1:4" x14ac:dyDescent="0.25">
      <c r="A5397" s="10">
        <v>44361</v>
      </c>
      <c r="B5397" s="11">
        <v>4248.31005859375</v>
      </c>
      <c r="C5397" s="11">
        <v>4255.58984375</v>
      </c>
      <c r="D5397" s="11">
        <v>4255.14990234375</v>
      </c>
    </row>
    <row r="5398" spans="1:4" x14ac:dyDescent="0.25">
      <c r="A5398" s="10">
        <v>44362</v>
      </c>
      <c r="B5398" s="11">
        <v>4255.27978515625</v>
      </c>
      <c r="C5398" s="11">
        <v>4257.16015625</v>
      </c>
      <c r="D5398" s="11">
        <v>4246.58984375</v>
      </c>
    </row>
    <row r="5399" spans="1:4" x14ac:dyDescent="0.25">
      <c r="A5399" s="10">
        <v>44363</v>
      </c>
      <c r="B5399" s="11">
        <v>4248.8701171875</v>
      </c>
      <c r="C5399" s="11">
        <v>4251.89013671875</v>
      </c>
      <c r="D5399" s="11">
        <v>4223.7001953125</v>
      </c>
    </row>
    <row r="5400" spans="1:4" x14ac:dyDescent="0.25">
      <c r="A5400" s="10">
        <v>44364</v>
      </c>
      <c r="B5400" s="11">
        <v>4220.3701171875</v>
      </c>
      <c r="C5400" s="11">
        <v>4232.2900390625</v>
      </c>
      <c r="D5400" s="11">
        <v>4221.85986328125</v>
      </c>
    </row>
    <row r="5401" spans="1:4" x14ac:dyDescent="0.25">
      <c r="A5401" s="10">
        <v>44365</v>
      </c>
      <c r="B5401" s="11">
        <v>4204.77978515625</v>
      </c>
      <c r="C5401" s="11">
        <v>4204.77978515625</v>
      </c>
      <c r="D5401" s="11">
        <v>4166.4501953125</v>
      </c>
    </row>
    <row r="5402" spans="1:4" x14ac:dyDescent="0.25">
      <c r="A5402" s="10">
        <v>44368</v>
      </c>
      <c r="B5402" s="11">
        <v>4173.39990234375</v>
      </c>
      <c r="C5402" s="11">
        <v>4226.240234375</v>
      </c>
      <c r="D5402" s="11">
        <v>4224.7900390625</v>
      </c>
    </row>
    <row r="5403" spans="1:4" x14ac:dyDescent="0.25">
      <c r="A5403" s="10">
        <v>44369</v>
      </c>
      <c r="B5403" s="11">
        <v>4224.60986328125</v>
      </c>
      <c r="C5403" s="11">
        <v>4255.83984375</v>
      </c>
      <c r="D5403" s="11">
        <v>4246.43994140625</v>
      </c>
    </row>
    <row r="5404" spans="1:4" x14ac:dyDescent="0.25">
      <c r="A5404" s="10">
        <v>44370</v>
      </c>
      <c r="B5404" s="11">
        <v>4249.27001953125</v>
      </c>
      <c r="C5404" s="11">
        <v>4256.60009765625</v>
      </c>
      <c r="D5404" s="11">
        <v>4241.83984375</v>
      </c>
    </row>
    <row r="5405" spans="1:4" x14ac:dyDescent="0.25">
      <c r="A5405" s="10">
        <v>44371</v>
      </c>
      <c r="B5405" s="11">
        <v>4256.97021484375</v>
      </c>
      <c r="C5405" s="11">
        <v>4271.27978515625</v>
      </c>
      <c r="D5405" s="11">
        <v>4266.490234375</v>
      </c>
    </row>
    <row r="5406" spans="1:4" x14ac:dyDescent="0.25">
      <c r="A5406" s="10">
        <v>44372</v>
      </c>
      <c r="B5406" s="11">
        <v>4274.4501953125</v>
      </c>
      <c r="C5406" s="11">
        <v>4286.1201171875</v>
      </c>
      <c r="D5406" s="11">
        <v>4280.7001953125</v>
      </c>
    </row>
    <row r="5407" spans="1:4" x14ac:dyDescent="0.25">
      <c r="A5407" s="10">
        <v>44375</v>
      </c>
      <c r="B5407" s="11">
        <v>4284.89990234375</v>
      </c>
      <c r="C5407" s="11">
        <v>4292.14013671875</v>
      </c>
      <c r="D5407" s="11">
        <v>4290.60986328125</v>
      </c>
    </row>
    <row r="5408" spans="1:4" x14ac:dyDescent="0.25">
      <c r="A5408" s="10">
        <v>44376</v>
      </c>
      <c r="B5408" s="11">
        <v>4293.2099609375</v>
      </c>
      <c r="C5408" s="11">
        <v>4300.52001953125</v>
      </c>
      <c r="D5408" s="11">
        <v>4291.7998046875</v>
      </c>
    </row>
    <row r="5409" spans="1:4" x14ac:dyDescent="0.25">
      <c r="A5409" s="10">
        <v>44377</v>
      </c>
      <c r="B5409" s="11">
        <v>4290.64990234375</v>
      </c>
      <c r="C5409" s="11">
        <v>4302.43017578125</v>
      </c>
      <c r="D5409" s="11">
        <v>4297.5</v>
      </c>
    </row>
    <row r="5410" spans="1:4" x14ac:dyDescent="0.25">
      <c r="A5410" s="10">
        <v>44378</v>
      </c>
      <c r="B5410" s="11">
        <v>4300.72998046875</v>
      </c>
      <c r="C5410" s="11">
        <v>4320.66015625</v>
      </c>
      <c r="D5410" s="11">
        <v>4319.93994140625</v>
      </c>
    </row>
    <row r="5411" spans="1:4" x14ac:dyDescent="0.25">
      <c r="A5411" s="10">
        <v>44379</v>
      </c>
      <c r="B5411" s="11">
        <v>4326.60009765625</v>
      </c>
      <c r="C5411" s="11">
        <v>4355.43017578125</v>
      </c>
      <c r="D5411" s="11">
        <v>4352.33984375</v>
      </c>
    </row>
    <row r="5412" spans="1:4" x14ac:dyDescent="0.25">
      <c r="A5412" s="10">
        <v>44383</v>
      </c>
      <c r="B5412" s="11">
        <v>4356.4599609375</v>
      </c>
      <c r="C5412" s="11">
        <v>4356.4599609375</v>
      </c>
      <c r="D5412" s="11">
        <v>4343.5400390625</v>
      </c>
    </row>
    <row r="5413" spans="1:4" x14ac:dyDescent="0.25">
      <c r="A5413" s="10">
        <v>44384</v>
      </c>
      <c r="B5413" s="11">
        <v>4351.009765625</v>
      </c>
      <c r="C5413" s="11">
        <v>4361.8798828125</v>
      </c>
      <c r="D5413" s="11">
        <v>4358.1298828125</v>
      </c>
    </row>
    <row r="5414" spans="1:4" x14ac:dyDescent="0.25">
      <c r="A5414" s="10">
        <v>44385</v>
      </c>
      <c r="B5414" s="11">
        <v>4321.06982421875</v>
      </c>
      <c r="C5414" s="11">
        <v>4330.8798828125</v>
      </c>
      <c r="D5414" s="11">
        <v>4320.81982421875</v>
      </c>
    </row>
    <row r="5415" spans="1:4" x14ac:dyDescent="0.25">
      <c r="A5415" s="10">
        <v>44386</v>
      </c>
      <c r="B5415" s="11">
        <v>4329.3798828125</v>
      </c>
      <c r="C5415" s="11">
        <v>4371.60009765625</v>
      </c>
      <c r="D5415" s="11">
        <v>4369.5498046875</v>
      </c>
    </row>
    <row r="5416" spans="1:4" x14ac:dyDescent="0.25">
      <c r="A5416" s="10">
        <v>44389</v>
      </c>
      <c r="B5416" s="11">
        <v>4372.41015625</v>
      </c>
      <c r="C5416" s="11">
        <v>4386.68017578125</v>
      </c>
      <c r="D5416" s="11">
        <v>4384.6298828125</v>
      </c>
    </row>
    <row r="5417" spans="1:4" x14ac:dyDescent="0.25">
      <c r="A5417" s="10">
        <v>44390</v>
      </c>
      <c r="B5417" s="11">
        <v>4381.06982421875</v>
      </c>
      <c r="C5417" s="11">
        <v>4392.3701171875</v>
      </c>
      <c r="D5417" s="11">
        <v>4369.2099609375</v>
      </c>
    </row>
    <row r="5418" spans="1:4" x14ac:dyDescent="0.25">
      <c r="A5418" s="10">
        <v>44391</v>
      </c>
      <c r="B5418" s="11">
        <v>4380.10986328125</v>
      </c>
      <c r="C5418" s="11">
        <v>4393.68017578125</v>
      </c>
      <c r="D5418" s="11">
        <v>4374.2998046875</v>
      </c>
    </row>
    <row r="5419" spans="1:4" x14ac:dyDescent="0.25">
      <c r="A5419" s="10">
        <v>44392</v>
      </c>
      <c r="B5419" s="11">
        <v>4369.02001953125</v>
      </c>
      <c r="C5419" s="11">
        <v>4369.02001953125</v>
      </c>
      <c r="D5419" s="11">
        <v>4360.02978515625</v>
      </c>
    </row>
    <row r="5420" spans="1:4" x14ac:dyDescent="0.25">
      <c r="A5420" s="10">
        <v>44393</v>
      </c>
      <c r="B5420" s="11">
        <v>4367.43017578125</v>
      </c>
      <c r="C5420" s="11">
        <v>4375.08984375</v>
      </c>
      <c r="D5420" s="11">
        <v>4327.16015625</v>
      </c>
    </row>
    <row r="5421" spans="1:4" x14ac:dyDescent="0.25">
      <c r="A5421" s="10">
        <v>44396</v>
      </c>
      <c r="B5421" s="11">
        <v>4296.39990234375</v>
      </c>
      <c r="C5421" s="11">
        <v>4296.39990234375</v>
      </c>
      <c r="D5421" s="11">
        <v>4258.490234375</v>
      </c>
    </row>
    <row r="5422" spans="1:4" x14ac:dyDescent="0.25">
      <c r="A5422" s="10">
        <v>44397</v>
      </c>
      <c r="B5422" s="11">
        <v>4265.10986328125</v>
      </c>
      <c r="C5422" s="11">
        <v>4336.83984375</v>
      </c>
      <c r="D5422" s="11">
        <v>4323.06005859375</v>
      </c>
    </row>
    <row r="5423" spans="1:4" x14ac:dyDescent="0.25">
      <c r="A5423" s="10">
        <v>44398</v>
      </c>
      <c r="B5423" s="11">
        <v>4331.1298828125</v>
      </c>
      <c r="C5423" s="11">
        <v>4359.7001953125</v>
      </c>
      <c r="D5423" s="11">
        <v>4358.68994140625</v>
      </c>
    </row>
    <row r="5424" spans="1:4" x14ac:dyDescent="0.25">
      <c r="A5424" s="10">
        <v>44399</v>
      </c>
      <c r="B5424" s="11">
        <v>4361.27001953125</v>
      </c>
      <c r="C5424" s="11">
        <v>4369.8701171875</v>
      </c>
      <c r="D5424" s="11">
        <v>4367.47998046875</v>
      </c>
    </row>
    <row r="5425" spans="1:4" x14ac:dyDescent="0.25">
      <c r="A5425" s="10">
        <v>44400</v>
      </c>
      <c r="B5425" s="11">
        <v>4381.2001953125</v>
      </c>
      <c r="C5425" s="11">
        <v>4415.18017578125</v>
      </c>
      <c r="D5425" s="11">
        <v>4411.7900390625</v>
      </c>
    </row>
    <row r="5426" spans="1:4" x14ac:dyDescent="0.25">
      <c r="A5426" s="10">
        <v>44403</v>
      </c>
      <c r="B5426" s="11">
        <v>4409.580078125</v>
      </c>
      <c r="C5426" s="11">
        <v>4422.72998046875</v>
      </c>
      <c r="D5426" s="11">
        <v>4422.2998046875</v>
      </c>
    </row>
    <row r="5427" spans="1:4" x14ac:dyDescent="0.25">
      <c r="A5427" s="10">
        <v>44404</v>
      </c>
      <c r="B5427" s="11">
        <v>4416.3798828125</v>
      </c>
      <c r="C5427" s="11">
        <v>4416.3798828125</v>
      </c>
      <c r="D5427" s="11">
        <v>4401.4599609375</v>
      </c>
    </row>
    <row r="5428" spans="1:4" x14ac:dyDescent="0.25">
      <c r="A5428" s="10">
        <v>44405</v>
      </c>
      <c r="B5428" s="11">
        <v>4402.9501953125</v>
      </c>
      <c r="C5428" s="11">
        <v>4415.47021484375</v>
      </c>
      <c r="D5428" s="11">
        <v>4400.64013671875</v>
      </c>
    </row>
    <row r="5429" spans="1:4" x14ac:dyDescent="0.25">
      <c r="A5429" s="10">
        <v>44406</v>
      </c>
      <c r="B5429" s="11">
        <v>4403.58984375</v>
      </c>
      <c r="C5429" s="11">
        <v>4429.97021484375</v>
      </c>
      <c r="D5429" s="11">
        <v>4419.14990234375</v>
      </c>
    </row>
    <row r="5430" spans="1:4" x14ac:dyDescent="0.25">
      <c r="A5430" s="10">
        <v>44407</v>
      </c>
      <c r="B5430" s="11">
        <v>4395.1201171875</v>
      </c>
      <c r="C5430" s="11">
        <v>4412.25</v>
      </c>
      <c r="D5430" s="11">
        <v>4395.259765625</v>
      </c>
    </row>
    <row r="5431" spans="1:4" x14ac:dyDescent="0.25">
      <c r="A5431" s="10">
        <v>44410</v>
      </c>
      <c r="B5431" s="11">
        <v>4406.85986328125</v>
      </c>
      <c r="C5431" s="11">
        <v>4422.18017578125</v>
      </c>
      <c r="D5431" s="11">
        <v>4387.16015625</v>
      </c>
    </row>
    <row r="5432" spans="1:4" x14ac:dyDescent="0.25">
      <c r="A5432" s="10">
        <v>44411</v>
      </c>
      <c r="B5432" s="11">
        <v>4392.740234375</v>
      </c>
      <c r="C5432" s="11">
        <v>4423.7900390625</v>
      </c>
      <c r="D5432" s="11">
        <v>4423.14990234375</v>
      </c>
    </row>
    <row r="5433" spans="1:4" x14ac:dyDescent="0.25">
      <c r="A5433" s="10">
        <v>44412</v>
      </c>
      <c r="B5433" s="11">
        <v>4415.9501953125</v>
      </c>
      <c r="C5433" s="11">
        <v>4416.169921875</v>
      </c>
      <c r="D5433" s="11">
        <v>4402.66015625</v>
      </c>
    </row>
    <row r="5434" spans="1:4" x14ac:dyDescent="0.25">
      <c r="A5434" s="10">
        <v>44413</v>
      </c>
      <c r="B5434" s="11">
        <v>4408.85986328125</v>
      </c>
      <c r="C5434" s="11">
        <v>4429.759765625</v>
      </c>
      <c r="D5434" s="11">
        <v>4429.10009765625</v>
      </c>
    </row>
    <row r="5435" spans="1:4" x14ac:dyDescent="0.25">
      <c r="A5435" s="10">
        <v>44414</v>
      </c>
      <c r="B5435" s="11">
        <v>4429.06982421875</v>
      </c>
      <c r="C5435" s="11">
        <v>4440.81982421875</v>
      </c>
      <c r="D5435" s="11">
        <v>4436.52001953125</v>
      </c>
    </row>
    <row r="5436" spans="1:4" x14ac:dyDescent="0.25">
      <c r="A5436" s="10">
        <v>44417</v>
      </c>
      <c r="B5436" s="11">
        <v>4437.77001953125</v>
      </c>
      <c r="C5436" s="11">
        <v>4439.39013671875</v>
      </c>
      <c r="D5436" s="11">
        <v>4432.35009765625</v>
      </c>
    </row>
    <row r="5437" spans="1:4" x14ac:dyDescent="0.25">
      <c r="A5437" s="10">
        <v>44418</v>
      </c>
      <c r="B5437" s="11">
        <v>4435.7900390625</v>
      </c>
      <c r="C5437" s="11">
        <v>4445.2099609375</v>
      </c>
      <c r="D5437" s="11">
        <v>4436.75</v>
      </c>
    </row>
    <row r="5438" spans="1:4" x14ac:dyDescent="0.25">
      <c r="A5438" s="10">
        <v>44419</v>
      </c>
      <c r="B5438" s="11">
        <v>4442.18017578125</v>
      </c>
      <c r="C5438" s="11">
        <v>4449.43994140625</v>
      </c>
      <c r="D5438" s="11">
        <v>4442.41015625</v>
      </c>
    </row>
    <row r="5439" spans="1:4" x14ac:dyDescent="0.25">
      <c r="A5439" s="10">
        <v>44420</v>
      </c>
      <c r="B5439" s="11">
        <v>4446.080078125</v>
      </c>
      <c r="C5439" s="11">
        <v>4461.77001953125</v>
      </c>
      <c r="D5439" s="11">
        <v>4460.830078125</v>
      </c>
    </row>
    <row r="5440" spans="1:4" x14ac:dyDescent="0.25">
      <c r="A5440" s="10">
        <v>44421</v>
      </c>
      <c r="B5440" s="11">
        <v>4464.83984375</v>
      </c>
      <c r="C5440" s="11">
        <v>4468.3701171875</v>
      </c>
      <c r="D5440" s="11">
        <v>4468</v>
      </c>
    </row>
    <row r="5441" spans="1:4" x14ac:dyDescent="0.25">
      <c r="A5441" s="10">
        <v>44424</v>
      </c>
      <c r="B5441" s="11">
        <v>4461.64990234375</v>
      </c>
      <c r="C5441" s="11">
        <v>4480.259765625</v>
      </c>
      <c r="D5441" s="11">
        <v>4479.7099609375</v>
      </c>
    </row>
    <row r="5442" spans="1:4" x14ac:dyDescent="0.25">
      <c r="A5442" s="10">
        <v>44425</v>
      </c>
      <c r="B5442" s="11">
        <v>4462.1201171875</v>
      </c>
      <c r="C5442" s="11">
        <v>4462.1201171875</v>
      </c>
      <c r="D5442" s="11">
        <v>4448.080078125</v>
      </c>
    </row>
    <row r="5443" spans="1:4" x14ac:dyDescent="0.25">
      <c r="A5443" s="10">
        <v>44426</v>
      </c>
      <c r="B5443" s="11">
        <v>4440.93994140625</v>
      </c>
      <c r="C5443" s="11">
        <v>4454.31982421875</v>
      </c>
      <c r="D5443" s="11">
        <v>4400.27001953125</v>
      </c>
    </row>
    <row r="5444" spans="1:4" x14ac:dyDescent="0.25">
      <c r="A5444" s="10">
        <v>44427</v>
      </c>
      <c r="B5444" s="11">
        <v>4382.43994140625</v>
      </c>
      <c r="C5444" s="11">
        <v>4418.60986328125</v>
      </c>
      <c r="D5444" s="11">
        <v>4405.7998046875</v>
      </c>
    </row>
    <row r="5445" spans="1:4" x14ac:dyDescent="0.25">
      <c r="A5445" s="10">
        <v>44428</v>
      </c>
      <c r="B5445" s="11">
        <v>4410.56005859375</v>
      </c>
      <c r="C5445" s="11">
        <v>4444.35009765625</v>
      </c>
      <c r="D5445" s="11">
        <v>4441.669921875</v>
      </c>
    </row>
    <row r="5446" spans="1:4" x14ac:dyDescent="0.25">
      <c r="A5446" s="10">
        <v>44431</v>
      </c>
      <c r="B5446" s="11">
        <v>4450.2900390625</v>
      </c>
      <c r="C5446" s="11">
        <v>4489.8798828125</v>
      </c>
      <c r="D5446" s="11">
        <v>4479.52978515625</v>
      </c>
    </row>
    <row r="5447" spans="1:4" x14ac:dyDescent="0.25">
      <c r="A5447" s="10">
        <v>44432</v>
      </c>
      <c r="B5447" s="11">
        <v>4484.39990234375</v>
      </c>
      <c r="C5447" s="11">
        <v>4492.81005859375</v>
      </c>
      <c r="D5447" s="11">
        <v>4486.22998046875</v>
      </c>
    </row>
    <row r="5448" spans="1:4" x14ac:dyDescent="0.25">
      <c r="A5448" s="10">
        <v>44433</v>
      </c>
      <c r="B5448" s="11">
        <v>4490.4501953125</v>
      </c>
      <c r="C5448" s="11">
        <v>4501.7099609375</v>
      </c>
      <c r="D5448" s="11">
        <v>4496.18994140625</v>
      </c>
    </row>
    <row r="5449" spans="1:4" x14ac:dyDescent="0.25">
      <c r="A5449" s="10">
        <v>44434</v>
      </c>
      <c r="B5449" s="11">
        <v>4493.75</v>
      </c>
      <c r="C5449" s="11">
        <v>4495.89990234375</v>
      </c>
      <c r="D5449" s="11">
        <v>4470</v>
      </c>
    </row>
    <row r="5450" spans="1:4" x14ac:dyDescent="0.25">
      <c r="A5450" s="10">
        <v>44435</v>
      </c>
      <c r="B5450" s="11">
        <v>4474.10009765625</v>
      </c>
      <c r="C5450" s="11">
        <v>4513.330078125</v>
      </c>
      <c r="D5450" s="11">
        <v>4509.3701171875</v>
      </c>
    </row>
    <row r="5451" spans="1:4" x14ac:dyDescent="0.25">
      <c r="A5451" s="10">
        <v>44438</v>
      </c>
      <c r="B5451" s="11">
        <v>4513.759765625</v>
      </c>
      <c r="C5451" s="11">
        <v>4537.35986328125</v>
      </c>
      <c r="D5451" s="11">
        <v>4528.7900390625</v>
      </c>
    </row>
    <row r="5452" spans="1:4" x14ac:dyDescent="0.25">
      <c r="A5452" s="10">
        <v>44439</v>
      </c>
      <c r="B5452" s="11">
        <v>4529.75</v>
      </c>
      <c r="C5452" s="11">
        <v>4531.39013671875</v>
      </c>
      <c r="D5452" s="11">
        <v>4522.68017578125</v>
      </c>
    </row>
    <row r="5453" spans="1:4" x14ac:dyDescent="0.25">
      <c r="A5453" s="10">
        <v>44440</v>
      </c>
      <c r="B5453" s="11">
        <v>4528.7998046875</v>
      </c>
      <c r="C5453" s="11">
        <v>4537.10986328125</v>
      </c>
      <c r="D5453" s="11">
        <v>4524.08984375</v>
      </c>
    </row>
    <row r="5454" spans="1:4" x14ac:dyDescent="0.25">
      <c r="A5454" s="10">
        <v>44441</v>
      </c>
      <c r="B5454" s="11">
        <v>4534.47998046875</v>
      </c>
      <c r="C5454" s="11">
        <v>4545.85009765625</v>
      </c>
      <c r="D5454" s="11">
        <v>4536.9501953125</v>
      </c>
    </row>
    <row r="5455" spans="1:4" x14ac:dyDescent="0.25">
      <c r="A5455" s="10">
        <v>44442</v>
      </c>
      <c r="B5455" s="11">
        <v>4532.419921875</v>
      </c>
      <c r="C5455" s="11">
        <v>4541.4501953125</v>
      </c>
      <c r="D5455" s="11">
        <v>4535.43017578125</v>
      </c>
    </row>
    <row r="5456" spans="1:4" x14ac:dyDescent="0.25">
      <c r="A5456" s="10">
        <v>44446</v>
      </c>
      <c r="B5456" s="11">
        <v>4535.3798828125</v>
      </c>
      <c r="C5456" s="11">
        <v>4535.3798828125</v>
      </c>
      <c r="D5456" s="11">
        <v>4520.02978515625</v>
      </c>
    </row>
    <row r="5457" spans="1:4" x14ac:dyDescent="0.25">
      <c r="A5457" s="10">
        <v>44447</v>
      </c>
      <c r="B5457" s="11">
        <v>4518.08984375</v>
      </c>
      <c r="C5457" s="11">
        <v>4521.7900390625</v>
      </c>
      <c r="D5457" s="11">
        <v>4514.06982421875</v>
      </c>
    </row>
    <row r="5458" spans="1:4" x14ac:dyDescent="0.25">
      <c r="A5458" s="10">
        <v>44448</v>
      </c>
      <c r="B5458" s="11">
        <v>4513.02001953125</v>
      </c>
      <c r="C5458" s="11">
        <v>4529.89990234375</v>
      </c>
      <c r="D5458" s="11">
        <v>4493.27978515625</v>
      </c>
    </row>
    <row r="5459" spans="1:4" x14ac:dyDescent="0.25">
      <c r="A5459" s="10">
        <v>44449</v>
      </c>
      <c r="B5459" s="11">
        <v>4506.919921875</v>
      </c>
      <c r="C5459" s="11">
        <v>4520.47021484375</v>
      </c>
      <c r="D5459" s="11">
        <v>4458.580078125</v>
      </c>
    </row>
    <row r="5460" spans="1:4" x14ac:dyDescent="0.25">
      <c r="A5460" s="10">
        <v>44452</v>
      </c>
      <c r="B5460" s="11">
        <v>4474.81005859375</v>
      </c>
      <c r="C5460" s="11">
        <v>4492.990234375</v>
      </c>
      <c r="D5460" s="11">
        <v>4468.72998046875</v>
      </c>
    </row>
    <row r="5461" spans="1:4" x14ac:dyDescent="0.25">
      <c r="A5461" s="10">
        <v>44453</v>
      </c>
      <c r="B5461" s="11">
        <v>4479.330078125</v>
      </c>
      <c r="C5461" s="11">
        <v>4485.68017578125</v>
      </c>
      <c r="D5461" s="11">
        <v>4443.0498046875</v>
      </c>
    </row>
    <row r="5462" spans="1:4" x14ac:dyDescent="0.25">
      <c r="A5462" s="10">
        <v>44454</v>
      </c>
      <c r="B5462" s="11">
        <v>4447.490234375</v>
      </c>
      <c r="C5462" s="11">
        <v>4486.8701171875</v>
      </c>
      <c r="D5462" s="11">
        <v>4480.7001953125</v>
      </c>
    </row>
    <row r="5463" spans="1:4" x14ac:dyDescent="0.25">
      <c r="A5463" s="10">
        <v>44455</v>
      </c>
      <c r="B5463" s="11">
        <v>4477.08984375</v>
      </c>
      <c r="C5463" s="11">
        <v>4485.8701171875</v>
      </c>
      <c r="D5463" s="11">
        <v>4473.75</v>
      </c>
    </row>
    <row r="5464" spans="1:4" x14ac:dyDescent="0.25">
      <c r="A5464" s="10">
        <v>44456</v>
      </c>
      <c r="B5464" s="11">
        <v>4469.740234375</v>
      </c>
      <c r="C5464" s="11">
        <v>4471.52001953125</v>
      </c>
      <c r="D5464" s="11">
        <v>4432.990234375</v>
      </c>
    </row>
    <row r="5465" spans="1:4" x14ac:dyDescent="0.25">
      <c r="A5465" s="10">
        <v>44459</v>
      </c>
      <c r="B5465" s="11">
        <v>4402.9501953125</v>
      </c>
      <c r="C5465" s="11">
        <v>4402.9501953125</v>
      </c>
      <c r="D5465" s="11">
        <v>4357.72998046875</v>
      </c>
    </row>
    <row r="5466" spans="1:4" x14ac:dyDescent="0.25">
      <c r="A5466" s="10">
        <v>44460</v>
      </c>
      <c r="B5466" s="11">
        <v>4374.4501953125</v>
      </c>
      <c r="C5466" s="11">
        <v>4394.8701171875</v>
      </c>
      <c r="D5466" s="11">
        <v>4354.18994140625</v>
      </c>
    </row>
    <row r="5467" spans="1:4" x14ac:dyDescent="0.25">
      <c r="A5467" s="10">
        <v>44461</v>
      </c>
      <c r="B5467" s="11">
        <v>4367.43017578125</v>
      </c>
      <c r="C5467" s="11">
        <v>4416.75</v>
      </c>
      <c r="D5467" s="11">
        <v>4395.64013671875</v>
      </c>
    </row>
    <row r="5468" spans="1:4" x14ac:dyDescent="0.25">
      <c r="A5468" s="10">
        <v>44462</v>
      </c>
      <c r="B5468" s="11">
        <v>4406.75</v>
      </c>
      <c r="C5468" s="11">
        <v>4465.39990234375</v>
      </c>
      <c r="D5468" s="11">
        <v>4448.97998046875</v>
      </c>
    </row>
    <row r="5469" spans="1:4" x14ac:dyDescent="0.25">
      <c r="A5469" s="10">
        <v>44463</v>
      </c>
      <c r="B5469" s="11">
        <v>4438.0400390625</v>
      </c>
      <c r="C5469" s="11">
        <v>4463.1201171875</v>
      </c>
      <c r="D5469" s="11">
        <v>4455.47998046875</v>
      </c>
    </row>
    <row r="5470" spans="1:4" x14ac:dyDescent="0.25">
      <c r="A5470" s="10">
        <v>44466</v>
      </c>
      <c r="B5470" s="11">
        <v>4442.1201171875</v>
      </c>
      <c r="C5470" s="11">
        <v>4457.2998046875</v>
      </c>
      <c r="D5470" s="11">
        <v>4443.10986328125</v>
      </c>
    </row>
    <row r="5471" spans="1:4" x14ac:dyDescent="0.25">
      <c r="A5471" s="10">
        <v>44467</v>
      </c>
      <c r="B5471" s="11">
        <v>4419.5400390625</v>
      </c>
      <c r="C5471" s="11">
        <v>4419.5400390625</v>
      </c>
      <c r="D5471" s="11">
        <v>4352.6298828125</v>
      </c>
    </row>
    <row r="5472" spans="1:4" x14ac:dyDescent="0.25">
      <c r="A5472" s="10">
        <v>44468</v>
      </c>
      <c r="B5472" s="11">
        <v>4362.41015625</v>
      </c>
      <c r="C5472" s="11">
        <v>4385.56982421875</v>
      </c>
      <c r="D5472" s="11">
        <v>4359.4599609375</v>
      </c>
    </row>
    <row r="5473" spans="1:4" x14ac:dyDescent="0.25">
      <c r="A5473" s="10">
        <v>44469</v>
      </c>
      <c r="B5473" s="11">
        <v>4370.669921875</v>
      </c>
      <c r="C5473" s="11">
        <v>4382.5498046875</v>
      </c>
      <c r="D5473" s="11">
        <v>4307.5400390625</v>
      </c>
    </row>
    <row r="5474" spans="1:4" x14ac:dyDescent="0.25">
      <c r="A5474" s="10">
        <v>44470</v>
      </c>
      <c r="B5474" s="11">
        <v>4317.16015625</v>
      </c>
      <c r="C5474" s="11">
        <v>4375.18994140625</v>
      </c>
      <c r="D5474" s="11">
        <v>4357.0400390625</v>
      </c>
    </row>
    <row r="5475" spans="1:4" x14ac:dyDescent="0.25">
      <c r="A5475" s="10">
        <v>44473</v>
      </c>
      <c r="B5475" s="11">
        <v>4348.83984375</v>
      </c>
      <c r="C5475" s="11">
        <v>4355.509765625</v>
      </c>
      <c r="D5475" s="11">
        <v>4300.4599609375</v>
      </c>
    </row>
    <row r="5476" spans="1:4" x14ac:dyDescent="0.25">
      <c r="A5476" s="10">
        <v>44474</v>
      </c>
      <c r="B5476" s="11">
        <v>4309.8701171875</v>
      </c>
      <c r="C5476" s="11">
        <v>4369.22998046875</v>
      </c>
      <c r="D5476" s="11">
        <v>4345.72021484375</v>
      </c>
    </row>
    <row r="5477" spans="1:4" x14ac:dyDescent="0.25">
      <c r="A5477" s="10">
        <v>44475</v>
      </c>
      <c r="B5477" s="11">
        <v>4319.56982421875</v>
      </c>
      <c r="C5477" s="11">
        <v>4365.56982421875</v>
      </c>
      <c r="D5477" s="11">
        <v>4363.5498046875</v>
      </c>
    </row>
    <row r="5478" spans="1:4" x14ac:dyDescent="0.25">
      <c r="A5478" s="10">
        <v>44476</v>
      </c>
      <c r="B5478" s="11">
        <v>4383.72998046875</v>
      </c>
      <c r="C5478" s="11">
        <v>4429.97021484375</v>
      </c>
      <c r="D5478" s="11">
        <v>4399.759765625</v>
      </c>
    </row>
    <row r="5479" spans="1:4" x14ac:dyDescent="0.25">
      <c r="A5479" s="10">
        <v>44477</v>
      </c>
      <c r="B5479" s="11">
        <v>4406.509765625</v>
      </c>
      <c r="C5479" s="11">
        <v>4412.02001953125</v>
      </c>
      <c r="D5479" s="11">
        <v>4391.33984375</v>
      </c>
    </row>
    <row r="5480" spans="1:4" x14ac:dyDescent="0.25">
      <c r="A5480" s="10">
        <v>44480</v>
      </c>
      <c r="B5480" s="11">
        <v>4385.43994140625</v>
      </c>
      <c r="C5480" s="11">
        <v>4415.8798828125</v>
      </c>
      <c r="D5480" s="11">
        <v>4361.18994140625</v>
      </c>
    </row>
    <row r="5481" spans="1:4" x14ac:dyDescent="0.25">
      <c r="A5481" s="10">
        <v>44481</v>
      </c>
      <c r="B5481" s="11">
        <v>4368.31005859375</v>
      </c>
      <c r="C5481" s="11">
        <v>4374.89013671875</v>
      </c>
      <c r="D5481" s="11">
        <v>4350.64990234375</v>
      </c>
    </row>
    <row r="5482" spans="1:4" x14ac:dyDescent="0.25">
      <c r="A5482" s="10">
        <v>44482</v>
      </c>
      <c r="B5482" s="11">
        <v>4358.009765625</v>
      </c>
      <c r="C5482" s="11">
        <v>4372.8701171875</v>
      </c>
      <c r="D5482" s="11">
        <v>4363.7998046875</v>
      </c>
    </row>
    <row r="5483" spans="1:4" x14ac:dyDescent="0.25">
      <c r="A5483" s="10">
        <v>44483</v>
      </c>
      <c r="B5483" s="11">
        <v>4386.75</v>
      </c>
      <c r="C5483" s="11">
        <v>4439.72998046875</v>
      </c>
      <c r="D5483" s="11">
        <v>4438.259765625</v>
      </c>
    </row>
    <row r="5484" spans="1:4" x14ac:dyDescent="0.25">
      <c r="A5484" s="10">
        <v>44484</v>
      </c>
      <c r="B5484" s="11">
        <v>4447.68994140625</v>
      </c>
      <c r="C5484" s="11">
        <v>4475.81982421875</v>
      </c>
      <c r="D5484" s="11">
        <v>4471.3701171875</v>
      </c>
    </row>
    <row r="5485" spans="1:4" x14ac:dyDescent="0.25">
      <c r="A5485" s="10">
        <v>44487</v>
      </c>
      <c r="B5485" s="11">
        <v>4463.72021484375</v>
      </c>
      <c r="C5485" s="11">
        <v>4488.75</v>
      </c>
      <c r="D5485" s="11">
        <v>4486.4599609375</v>
      </c>
    </row>
    <row r="5486" spans="1:4" x14ac:dyDescent="0.25">
      <c r="A5486" s="10">
        <v>44488</v>
      </c>
      <c r="B5486" s="11">
        <v>4497.33984375</v>
      </c>
      <c r="C5486" s="11">
        <v>4520.39990234375</v>
      </c>
      <c r="D5486" s="11">
        <v>4519.6298828125</v>
      </c>
    </row>
    <row r="5487" spans="1:4" x14ac:dyDescent="0.25">
      <c r="A5487" s="10">
        <v>44489</v>
      </c>
      <c r="B5487" s="11">
        <v>4524.419921875</v>
      </c>
      <c r="C5487" s="11">
        <v>4540.8701171875</v>
      </c>
      <c r="D5487" s="11">
        <v>4536.18994140625</v>
      </c>
    </row>
    <row r="5488" spans="1:4" x14ac:dyDescent="0.25">
      <c r="A5488" s="10">
        <v>44490</v>
      </c>
      <c r="B5488" s="11">
        <v>4532.240234375</v>
      </c>
      <c r="C5488" s="11">
        <v>4551.43994140625</v>
      </c>
      <c r="D5488" s="11">
        <v>4549.77978515625</v>
      </c>
    </row>
    <row r="5489" spans="1:4" x14ac:dyDescent="0.25">
      <c r="A5489" s="10">
        <v>44491</v>
      </c>
      <c r="B5489" s="11">
        <v>4546.1201171875</v>
      </c>
      <c r="C5489" s="11">
        <v>4559.669921875</v>
      </c>
      <c r="D5489" s="11">
        <v>4544.89990234375</v>
      </c>
    </row>
    <row r="5490" spans="1:4" x14ac:dyDescent="0.25">
      <c r="A5490" s="10">
        <v>44494</v>
      </c>
      <c r="B5490" s="11">
        <v>4553.68994140625</v>
      </c>
      <c r="C5490" s="11">
        <v>4572.6201171875</v>
      </c>
      <c r="D5490" s="11">
        <v>4566.47998046875</v>
      </c>
    </row>
    <row r="5491" spans="1:4" x14ac:dyDescent="0.25">
      <c r="A5491" s="10">
        <v>44495</v>
      </c>
      <c r="B5491" s="11">
        <v>4578.68994140625</v>
      </c>
      <c r="C5491" s="11">
        <v>4598.52978515625</v>
      </c>
      <c r="D5491" s="11">
        <v>4574.7900390625</v>
      </c>
    </row>
    <row r="5492" spans="1:4" x14ac:dyDescent="0.25">
      <c r="A5492" s="10">
        <v>44496</v>
      </c>
      <c r="B5492" s="11">
        <v>4580.22021484375</v>
      </c>
      <c r="C5492" s="11">
        <v>4584.56982421875</v>
      </c>
      <c r="D5492" s="11">
        <v>4551.68017578125</v>
      </c>
    </row>
    <row r="5493" spans="1:4" x14ac:dyDescent="0.25">
      <c r="A5493" s="10">
        <v>44497</v>
      </c>
      <c r="B5493" s="11">
        <v>4562.83984375</v>
      </c>
      <c r="C5493" s="11">
        <v>4597.5498046875</v>
      </c>
      <c r="D5493" s="11">
        <v>4596.419921875</v>
      </c>
    </row>
    <row r="5494" spans="1:4" x14ac:dyDescent="0.25">
      <c r="A5494" s="10">
        <v>44498</v>
      </c>
      <c r="B5494" s="11">
        <v>4572.8701171875</v>
      </c>
      <c r="C5494" s="11">
        <v>4608.080078125</v>
      </c>
      <c r="D5494" s="11">
        <v>4605.3798828125</v>
      </c>
    </row>
    <row r="5495" spans="1:4" x14ac:dyDescent="0.25">
      <c r="A5495" s="10">
        <v>44501</v>
      </c>
      <c r="B5495" s="11">
        <v>4610.6201171875</v>
      </c>
      <c r="C5495" s="11">
        <v>4620.33984375</v>
      </c>
      <c r="D5495" s="11">
        <v>4613.669921875</v>
      </c>
    </row>
    <row r="5496" spans="1:4" x14ac:dyDescent="0.25">
      <c r="A5496" s="10">
        <v>44502</v>
      </c>
      <c r="B5496" s="11">
        <v>4613.33984375</v>
      </c>
      <c r="C5496" s="11">
        <v>4635.14990234375</v>
      </c>
      <c r="D5496" s="11">
        <v>4630.64990234375</v>
      </c>
    </row>
    <row r="5497" spans="1:4" x14ac:dyDescent="0.25">
      <c r="A5497" s="10">
        <v>44503</v>
      </c>
      <c r="B5497" s="11">
        <v>4630.64990234375</v>
      </c>
      <c r="C5497" s="11">
        <v>4663.4599609375</v>
      </c>
      <c r="D5497" s="11">
        <v>4660.56982421875</v>
      </c>
    </row>
    <row r="5498" spans="1:4" x14ac:dyDescent="0.25">
      <c r="A5498" s="10">
        <v>44504</v>
      </c>
      <c r="B5498" s="11">
        <v>4662.93017578125</v>
      </c>
      <c r="C5498" s="11">
        <v>4683</v>
      </c>
      <c r="D5498" s="11">
        <v>4680.06005859375</v>
      </c>
    </row>
    <row r="5499" spans="1:4" x14ac:dyDescent="0.25">
      <c r="A5499" s="10">
        <v>44505</v>
      </c>
      <c r="B5499" s="11">
        <v>4699.259765625</v>
      </c>
      <c r="C5499" s="11">
        <v>4718.5</v>
      </c>
      <c r="D5499" s="11">
        <v>4697.52978515625</v>
      </c>
    </row>
    <row r="5500" spans="1:4" x14ac:dyDescent="0.25">
      <c r="A5500" s="10">
        <v>44508</v>
      </c>
      <c r="B5500" s="11">
        <v>4701.47998046875</v>
      </c>
      <c r="C5500" s="11">
        <v>4714.919921875</v>
      </c>
      <c r="D5500" s="11">
        <v>4701.7001953125</v>
      </c>
    </row>
    <row r="5501" spans="1:4" x14ac:dyDescent="0.25">
      <c r="A5501" s="10">
        <v>44509</v>
      </c>
      <c r="B5501" s="11">
        <v>4707.25</v>
      </c>
      <c r="C5501" s="11">
        <v>4708.52978515625</v>
      </c>
      <c r="D5501" s="11">
        <v>4685.25</v>
      </c>
    </row>
    <row r="5502" spans="1:4" x14ac:dyDescent="0.25">
      <c r="A5502" s="10">
        <v>44510</v>
      </c>
      <c r="B5502" s="11">
        <v>4670.259765625</v>
      </c>
      <c r="C5502" s="11">
        <v>4684.85009765625</v>
      </c>
      <c r="D5502" s="11">
        <v>4646.7099609375</v>
      </c>
    </row>
    <row r="5503" spans="1:4" x14ac:dyDescent="0.25">
      <c r="A5503" s="10">
        <v>44511</v>
      </c>
      <c r="B5503" s="11">
        <v>4659.39013671875</v>
      </c>
      <c r="C5503" s="11">
        <v>4664.5498046875</v>
      </c>
      <c r="D5503" s="11">
        <v>4649.27001953125</v>
      </c>
    </row>
    <row r="5504" spans="1:4" x14ac:dyDescent="0.25">
      <c r="A5504" s="10">
        <v>44512</v>
      </c>
      <c r="B5504" s="11">
        <v>4655.240234375</v>
      </c>
      <c r="C5504" s="11">
        <v>4688.47021484375</v>
      </c>
      <c r="D5504" s="11">
        <v>4682.85009765625</v>
      </c>
    </row>
    <row r="5505" spans="1:4" x14ac:dyDescent="0.25">
      <c r="A5505" s="10">
        <v>44515</v>
      </c>
      <c r="B5505" s="11">
        <v>4689.2998046875</v>
      </c>
      <c r="C5505" s="11">
        <v>4697.419921875</v>
      </c>
      <c r="D5505" s="11">
        <v>4682.7998046875</v>
      </c>
    </row>
    <row r="5506" spans="1:4" x14ac:dyDescent="0.25">
      <c r="A5506" s="10">
        <v>44516</v>
      </c>
      <c r="B5506" s="11">
        <v>4679.419921875</v>
      </c>
      <c r="C5506" s="11">
        <v>4714.9501953125</v>
      </c>
      <c r="D5506" s="11">
        <v>4700.89990234375</v>
      </c>
    </row>
    <row r="5507" spans="1:4" x14ac:dyDescent="0.25">
      <c r="A5507" s="10">
        <v>44517</v>
      </c>
      <c r="B5507" s="11">
        <v>4701.5</v>
      </c>
      <c r="C5507" s="11">
        <v>4701.5</v>
      </c>
      <c r="D5507" s="11">
        <v>4688.669921875</v>
      </c>
    </row>
    <row r="5508" spans="1:4" x14ac:dyDescent="0.25">
      <c r="A5508" s="10">
        <v>44518</v>
      </c>
      <c r="B5508" s="11">
        <v>4700.72021484375</v>
      </c>
      <c r="C5508" s="11">
        <v>4708.7998046875</v>
      </c>
      <c r="D5508" s="11">
        <v>4704.5400390625</v>
      </c>
    </row>
    <row r="5509" spans="1:4" x14ac:dyDescent="0.25">
      <c r="A5509" s="10">
        <v>44519</v>
      </c>
      <c r="B5509" s="11">
        <v>4708.43994140625</v>
      </c>
      <c r="C5509" s="11">
        <v>4717.75</v>
      </c>
      <c r="D5509" s="11">
        <v>4697.9599609375</v>
      </c>
    </row>
    <row r="5510" spans="1:4" x14ac:dyDescent="0.25">
      <c r="A5510" s="10">
        <v>44522</v>
      </c>
      <c r="B5510" s="11">
        <v>4712</v>
      </c>
      <c r="C5510" s="11">
        <v>4743.830078125</v>
      </c>
      <c r="D5510" s="11">
        <v>4682.93994140625</v>
      </c>
    </row>
    <row r="5511" spans="1:4" x14ac:dyDescent="0.25">
      <c r="A5511" s="10">
        <v>44523</v>
      </c>
      <c r="B5511" s="11">
        <v>4678.47998046875</v>
      </c>
      <c r="C5511" s="11">
        <v>4699.39013671875</v>
      </c>
      <c r="D5511" s="11">
        <v>4690.7001953125</v>
      </c>
    </row>
    <row r="5512" spans="1:4" x14ac:dyDescent="0.25">
      <c r="A5512" s="10">
        <v>44524</v>
      </c>
      <c r="B5512" s="11">
        <v>4675.77978515625</v>
      </c>
      <c r="C5512" s="11">
        <v>4702.8701171875</v>
      </c>
      <c r="D5512" s="11">
        <v>4701.4599609375</v>
      </c>
    </row>
    <row r="5513" spans="1:4" x14ac:dyDescent="0.25">
      <c r="A5513" s="10">
        <v>44526</v>
      </c>
      <c r="B5513" s="11">
        <v>4664.6298828125</v>
      </c>
      <c r="C5513" s="11">
        <v>4664.6298828125</v>
      </c>
      <c r="D5513" s="11">
        <v>4594.6201171875</v>
      </c>
    </row>
    <row r="5514" spans="1:4" x14ac:dyDescent="0.25">
      <c r="A5514" s="10">
        <v>44529</v>
      </c>
      <c r="B5514" s="11">
        <v>4628.75</v>
      </c>
      <c r="C5514" s="11">
        <v>4672.9501953125</v>
      </c>
      <c r="D5514" s="11">
        <v>4655.27001953125</v>
      </c>
    </row>
    <row r="5515" spans="1:4" x14ac:dyDescent="0.25">
      <c r="A5515" s="10">
        <v>44530</v>
      </c>
      <c r="B5515" s="11">
        <v>4640.25</v>
      </c>
      <c r="C5515" s="11">
        <v>4646.02001953125</v>
      </c>
      <c r="D5515" s="11">
        <v>4567</v>
      </c>
    </row>
    <row r="5516" spans="1:4" x14ac:dyDescent="0.25">
      <c r="A5516" s="10">
        <v>44531</v>
      </c>
      <c r="B5516" s="11">
        <v>4602.81982421875</v>
      </c>
      <c r="C5516" s="11">
        <v>4652.93994140625</v>
      </c>
      <c r="D5516" s="11">
        <v>4513.0400390625</v>
      </c>
    </row>
    <row r="5517" spans="1:4" x14ac:dyDescent="0.25">
      <c r="A5517" s="10">
        <v>44532</v>
      </c>
      <c r="B5517" s="11">
        <v>4504.72998046875</v>
      </c>
      <c r="C5517" s="11">
        <v>4595.4599609375</v>
      </c>
      <c r="D5517" s="11">
        <v>4577.10009765625</v>
      </c>
    </row>
    <row r="5518" spans="1:4" x14ac:dyDescent="0.25">
      <c r="A5518" s="10">
        <v>44533</v>
      </c>
      <c r="B5518" s="11">
        <v>4589.490234375</v>
      </c>
      <c r="C5518" s="11">
        <v>4608.02978515625</v>
      </c>
      <c r="D5518" s="11">
        <v>4538.43017578125</v>
      </c>
    </row>
    <row r="5519" spans="1:4" x14ac:dyDescent="0.25">
      <c r="A5519" s="10">
        <v>44536</v>
      </c>
      <c r="B5519" s="11">
        <v>4548.3701171875</v>
      </c>
      <c r="C5519" s="11">
        <v>4612.60009765625</v>
      </c>
      <c r="D5519" s="11">
        <v>4591.669921875</v>
      </c>
    </row>
    <row r="5520" spans="1:4" x14ac:dyDescent="0.25">
      <c r="A5520" s="10">
        <v>44537</v>
      </c>
      <c r="B5520" s="11">
        <v>4631.97021484375</v>
      </c>
      <c r="C5520" s="11">
        <v>4694.0400390625</v>
      </c>
      <c r="D5520" s="11">
        <v>4686.75</v>
      </c>
    </row>
    <row r="5521" spans="1:4" x14ac:dyDescent="0.25">
      <c r="A5521" s="10">
        <v>44538</v>
      </c>
      <c r="B5521" s="11">
        <v>4690.85986328125</v>
      </c>
      <c r="C5521" s="11">
        <v>4705.06005859375</v>
      </c>
      <c r="D5521" s="11">
        <v>4701.2099609375</v>
      </c>
    </row>
    <row r="5522" spans="1:4" x14ac:dyDescent="0.25">
      <c r="A5522" s="10">
        <v>44539</v>
      </c>
      <c r="B5522" s="11">
        <v>4691</v>
      </c>
      <c r="C5522" s="11">
        <v>4695.259765625</v>
      </c>
      <c r="D5522" s="11">
        <v>4667.4501953125</v>
      </c>
    </row>
    <row r="5523" spans="1:4" x14ac:dyDescent="0.25">
      <c r="A5523" s="10">
        <v>44540</v>
      </c>
      <c r="B5523" s="11">
        <v>4687.64013671875</v>
      </c>
      <c r="C5523" s="11">
        <v>4713.56982421875</v>
      </c>
      <c r="D5523" s="11">
        <v>4712.02001953125</v>
      </c>
    </row>
    <row r="5524" spans="1:4" x14ac:dyDescent="0.25">
      <c r="A5524" s="10">
        <v>44543</v>
      </c>
      <c r="B5524" s="11">
        <v>4710.2998046875</v>
      </c>
      <c r="C5524" s="11">
        <v>4710.2998046875</v>
      </c>
      <c r="D5524" s="11">
        <v>4668.97021484375</v>
      </c>
    </row>
    <row r="5525" spans="1:4" x14ac:dyDescent="0.25">
      <c r="A5525" s="10">
        <v>44544</v>
      </c>
      <c r="B5525" s="11">
        <v>4642.990234375</v>
      </c>
      <c r="C5525" s="11">
        <v>4660.47021484375</v>
      </c>
      <c r="D5525" s="11">
        <v>4634.08984375</v>
      </c>
    </row>
    <row r="5526" spans="1:4" x14ac:dyDescent="0.25">
      <c r="A5526" s="10">
        <v>44545</v>
      </c>
      <c r="B5526" s="11">
        <v>4636.4599609375</v>
      </c>
      <c r="C5526" s="11">
        <v>4712.60009765625</v>
      </c>
      <c r="D5526" s="11">
        <v>4709.85009765625</v>
      </c>
    </row>
    <row r="5527" spans="1:4" x14ac:dyDescent="0.25">
      <c r="A5527" s="10">
        <v>44546</v>
      </c>
      <c r="B5527" s="11">
        <v>4719.1298828125</v>
      </c>
      <c r="C5527" s="11">
        <v>4731.990234375</v>
      </c>
      <c r="D5527" s="11">
        <v>4668.669921875</v>
      </c>
    </row>
    <row r="5528" spans="1:4" x14ac:dyDescent="0.25">
      <c r="A5528" s="10">
        <v>44547</v>
      </c>
      <c r="B5528" s="11">
        <v>4652.5</v>
      </c>
      <c r="C5528" s="11">
        <v>4666.7001953125</v>
      </c>
      <c r="D5528" s="11">
        <v>4620.64013671875</v>
      </c>
    </row>
    <row r="5529" spans="1:4" x14ac:dyDescent="0.25">
      <c r="A5529" s="10">
        <v>44550</v>
      </c>
      <c r="B5529" s="11">
        <v>4587.89990234375</v>
      </c>
      <c r="C5529" s="11">
        <v>4587.89990234375</v>
      </c>
      <c r="D5529" s="11">
        <v>4568.02001953125</v>
      </c>
    </row>
    <row r="5530" spans="1:4" x14ac:dyDescent="0.25">
      <c r="A5530" s="10">
        <v>44551</v>
      </c>
      <c r="B5530" s="11">
        <v>4594.9599609375</v>
      </c>
      <c r="C5530" s="11">
        <v>4651.14013671875</v>
      </c>
      <c r="D5530" s="11">
        <v>4649.22998046875</v>
      </c>
    </row>
    <row r="5531" spans="1:4" x14ac:dyDescent="0.25">
      <c r="A5531" s="10">
        <v>44552</v>
      </c>
      <c r="B5531" s="11">
        <v>4650.35986328125</v>
      </c>
      <c r="C5531" s="11">
        <v>4697.669921875</v>
      </c>
      <c r="D5531" s="11">
        <v>4696.56005859375</v>
      </c>
    </row>
    <row r="5532" spans="1:4" x14ac:dyDescent="0.25">
      <c r="A5532" s="10">
        <v>44553</v>
      </c>
      <c r="B5532" s="11">
        <v>4703.9599609375</v>
      </c>
      <c r="C5532" s="11">
        <v>4740.740234375</v>
      </c>
      <c r="D5532" s="11">
        <v>4725.7900390625</v>
      </c>
    </row>
    <row r="5533" spans="1:4" x14ac:dyDescent="0.25">
      <c r="A5533" s="10">
        <v>44557</v>
      </c>
      <c r="B5533" s="11">
        <v>4733.990234375</v>
      </c>
      <c r="C5533" s="11">
        <v>4791.490234375</v>
      </c>
      <c r="D5533" s="11">
        <v>4791.18994140625</v>
      </c>
    </row>
    <row r="5534" spans="1:4" x14ac:dyDescent="0.25">
      <c r="A5534" s="10">
        <v>44558</v>
      </c>
      <c r="B5534" s="11">
        <v>4795.490234375</v>
      </c>
      <c r="C5534" s="11">
        <v>4807.02001953125</v>
      </c>
      <c r="D5534" s="11">
        <v>4786.35009765625</v>
      </c>
    </row>
    <row r="5535" spans="1:4" x14ac:dyDescent="0.25">
      <c r="A5535" s="10">
        <v>44559</v>
      </c>
      <c r="B5535" s="11">
        <v>4788.64013671875</v>
      </c>
      <c r="C5535" s="11">
        <v>4804.06005859375</v>
      </c>
      <c r="D5535" s="11">
        <v>4793.06005859375</v>
      </c>
    </row>
    <row r="5536" spans="1:4" x14ac:dyDescent="0.25">
      <c r="A5536" s="10">
        <v>44560</v>
      </c>
      <c r="B5536" s="11">
        <v>4794.22998046875</v>
      </c>
      <c r="C5536" s="11">
        <v>4808.93017578125</v>
      </c>
      <c r="D5536" s="11">
        <v>4778.72998046875</v>
      </c>
    </row>
    <row r="5537" spans="1:4" x14ac:dyDescent="0.25">
      <c r="A5537" s="10">
        <v>44561</v>
      </c>
      <c r="B5537" s="11">
        <v>4775.2099609375</v>
      </c>
      <c r="C5537" s="11">
        <v>4786.830078125</v>
      </c>
      <c r="D5537" s="11">
        <v>4766.18017578125</v>
      </c>
    </row>
    <row r="5538" spans="1:4" x14ac:dyDescent="0.25">
      <c r="A5538" s="10">
        <v>44564</v>
      </c>
      <c r="B5538" s="11">
        <v>4778.14013671875</v>
      </c>
      <c r="C5538" s="11">
        <v>4796.64013671875</v>
      </c>
      <c r="D5538" s="11">
        <v>4796.56005859375</v>
      </c>
    </row>
    <row r="5539" spans="1:4" x14ac:dyDescent="0.25">
      <c r="A5539" s="10">
        <v>44565</v>
      </c>
      <c r="B5539" s="11">
        <v>4804.509765625</v>
      </c>
      <c r="C5539" s="11">
        <v>4818.6201171875</v>
      </c>
      <c r="D5539" s="11">
        <v>4793.5400390625</v>
      </c>
    </row>
    <row r="5540" spans="1:4" x14ac:dyDescent="0.25">
      <c r="A5540" s="10">
        <v>44566</v>
      </c>
      <c r="B5540" s="11">
        <v>4787.990234375</v>
      </c>
      <c r="C5540" s="11">
        <v>4797.7001953125</v>
      </c>
      <c r="D5540" s="11">
        <v>4700.580078125</v>
      </c>
    </row>
    <row r="5541" spans="1:4" x14ac:dyDescent="0.25">
      <c r="A5541" s="10">
        <v>44567</v>
      </c>
      <c r="B5541" s="11">
        <v>4693.39013671875</v>
      </c>
      <c r="C5541" s="11">
        <v>4725.009765625</v>
      </c>
      <c r="D5541" s="11">
        <v>4696.0498046875</v>
      </c>
    </row>
    <row r="5542" spans="1:4" x14ac:dyDescent="0.25">
      <c r="A5542" s="10">
        <v>44568</v>
      </c>
      <c r="B5542" s="11">
        <v>4697.66015625</v>
      </c>
      <c r="C5542" s="11">
        <v>4707.9501953125</v>
      </c>
      <c r="D5542" s="11">
        <v>4677.02978515625</v>
      </c>
    </row>
    <row r="5543" spans="1:4" x14ac:dyDescent="0.25">
      <c r="A5543" s="10">
        <v>44571</v>
      </c>
      <c r="B5543" s="11">
        <v>4655.33984375</v>
      </c>
      <c r="C5543" s="11">
        <v>4673.02001953125</v>
      </c>
      <c r="D5543" s="11">
        <v>4670.2900390625</v>
      </c>
    </row>
    <row r="5544" spans="1:4" x14ac:dyDescent="0.25">
      <c r="A5544" s="10">
        <v>44572</v>
      </c>
      <c r="B5544" s="11">
        <v>4669.14013671875</v>
      </c>
      <c r="C5544" s="11">
        <v>4714.1298828125</v>
      </c>
      <c r="D5544" s="11">
        <v>4713.06982421875</v>
      </c>
    </row>
    <row r="5545" spans="1:4" x14ac:dyDescent="0.25">
      <c r="A5545" s="10">
        <v>44573</v>
      </c>
      <c r="B5545" s="11">
        <v>4728.58984375</v>
      </c>
      <c r="C5545" s="11">
        <v>4748.830078125</v>
      </c>
      <c r="D5545" s="11">
        <v>4726.35009765625</v>
      </c>
    </row>
    <row r="5546" spans="1:4" x14ac:dyDescent="0.25">
      <c r="A5546" s="10">
        <v>44574</v>
      </c>
      <c r="B5546" s="11">
        <v>4733.56005859375</v>
      </c>
      <c r="C5546" s="11">
        <v>4744.1298828125</v>
      </c>
      <c r="D5546" s="11">
        <v>4659.02978515625</v>
      </c>
    </row>
    <row r="5547" spans="1:4" x14ac:dyDescent="0.25">
      <c r="A5547" s="10">
        <v>44575</v>
      </c>
      <c r="B5547" s="11">
        <v>4637.990234375</v>
      </c>
      <c r="C5547" s="11">
        <v>4665.1298828125</v>
      </c>
      <c r="D5547" s="11">
        <v>4662.85009765625</v>
      </c>
    </row>
    <row r="5548" spans="1:4" x14ac:dyDescent="0.25">
      <c r="A5548" s="10">
        <v>44579</v>
      </c>
      <c r="B5548" s="11">
        <v>4632.240234375</v>
      </c>
      <c r="C5548" s="11">
        <v>4632.240234375</v>
      </c>
      <c r="D5548" s="11">
        <v>4577.10986328125</v>
      </c>
    </row>
    <row r="5549" spans="1:4" x14ac:dyDescent="0.25">
      <c r="A5549" s="10">
        <v>44580</v>
      </c>
      <c r="B5549" s="11">
        <v>4588.02978515625</v>
      </c>
      <c r="C5549" s="11">
        <v>4611.5498046875</v>
      </c>
      <c r="D5549" s="11">
        <v>4532.759765625</v>
      </c>
    </row>
    <row r="5550" spans="1:4" x14ac:dyDescent="0.25">
      <c r="A5550" s="10">
        <v>44581</v>
      </c>
      <c r="B5550" s="11">
        <v>4547.35009765625</v>
      </c>
      <c r="C5550" s="11">
        <v>4602.10986328125</v>
      </c>
      <c r="D5550" s="11">
        <v>4482.72998046875</v>
      </c>
    </row>
    <row r="5551" spans="1:4" x14ac:dyDescent="0.25">
      <c r="A5551" s="10">
        <v>44582</v>
      </c>
      <c r="B5551" s="11">
        <v>4471.3798828125</v>
      </c>
      <c r="C5551" s="11">
        <v>4494.52001953125</v>
      </c>
      <c r="D5551" s="11">
        <v>4397.93994140625</v>
      </c>
    </row>
    <row r="5552" spans="1:4" x14ac:dyDescent="0.25">
      <c r="A5552" s="10">
        <v>44585</v>
      </c>
      <c r="B5552" s="11">
        <v>4356.31982421875</v>
      </c>
      <c r="C5552" s="11">
        <v>4417.35009765625</v>
      </c>
      <c r="D5552" s="11">
        <v>4410.1298828125</v>
      </c>
    </row>
    <row r="5553" spans="1:4" x14ac:dyDescent="0.25">
      <c r="A5553" s="10">
        <v>44586</v>
      </c>
      <c r="B5553" s="11">
        <v>4366.64013671875</v>
      </c>
      <c r="C5553" s="11">
        <v>4411.009765625</v>
      </c>
      <c r="D5553" s="11">
        <v>4356.4501953125</v>
      </c>
    </row>
    <row r="5554" spans="1:4" x14ac:dyDescent="0.25">
      <c r="A5554" s="10">
        <v>44587</v>
      </c>
      <c r="B5554" s="11">
        <v>4408.43017578125</v>
      </c>
      <c r="C5554" s="11">
        <v>4453.22998046875</v>
      </c>
      <c r="D5554" s="11">
        <v>4349.93017578125</v>
      </c>
    </row>
    <row r="5555" spans="1:4" x14ac:dyDescent="0.25">
      <c r="A5555" s="10">
        <v>44588</v>
      </c>
      <c r="B5555" s="11">
        <v>4380.580078125</v>
      </c>
      <c r="C5555" s="11">
        <v>4428.740234375</v>
      </c>
      <c r="D5555" s="11">
        <v>4326.509765625</v>
      </c>
    </row>
    <row r="5556" spans="1:4" x14ac:dyDescent="0.25">
      <c r="A5556" s="10">
        <v>44589</v>
      </c>
      <c r="B5556" s="11">
        <v>4336.18994140625</v>
      </c>
      <c r="C5556" s="11">
        <v>4432.72021484375</v>
      </c>
      <c r="D5556" s="11">
        <v>4431.85009765625</v>
      </c>
    </row>
    <row r="5557" spans="1:4" x14ac:dyDescent="0.25">
      <c r="A5557" s="10">
        <v>44592</v>
      </c>
      <c r="B5557" s="11">
        <v>4431.7900390625</v>
      </c>
      <c r="C5557" s="11">
        <v>4516.89013671875</v>
      </c>
      <c r="D5557" s="11">
        <v>4515.5498046875</v>
      </c>
    </row>
    <row r="5558" spans="1:4" x14ac:dyDescent="0.25">
      <c r="A5558" s="10">
        <v>44593</v>
      </c>
      <c r="B5558" s="11">
        <v>4519.56982421875</v>
      </c>
      <c r="C5558" s="11">
        <v>4550.490234375</v>
      </c>
      <c r="D5558" s="11">
        <v>4546.5400390625</v>
      </c>
    </row>
    <row r="5559" spans="1:4" x14ac:dyDescent="0.25">
      <c r="A5559" s="10">
        <v>44594</v>
      </c>
      <c r="B5559" s="11">
        <v>4566.39013671875</v>
      </c>
      <c r="C5559" s="11">
        <v>4595.31005859375</v>
      </c>
      <c r="D5559" s="11">
        <v>4589.3798828125</v>
      </c>
    </row>
    <row r="5560" spans="1:4" x14ac:dyDescent="0.25">
      <c r="A5560" s="10">
        <v>44595</v>
      </c>
      <c r="B5560" s="11">
        <v>4535.41015625</v>
      </c>
      <c r="C5560" s="11">
        <v>4542.8798828125</v>
      </c>
      <c r="D5560" s="11">
        <v>4477.43994140625</v>
      </c>
    </row>
    <row r="5561" spans="1:4" x14ac:dyDescent="0.25">
      <c r="A5561" s="10">
        <v>44596</v>
      </c>
      <c r="B5561" s="11">
        <v>4482.7900390625</v>
      </c>
      <c r="C5561" s="11">
        <v>4539.66015625</v>
      </c>
      <c r="D5561" s="11">
        <v>4500.52978515625</v>
      </c>
    </row>
    <row r="5562" spans="1:4" x14ac:dyDescent="0.25">
      <c r="A5562" s="10">
        <v>44599</v>
      </c>
      <c r="B5562" s="11">
        <v>4505.75</v>
      </c>
      <c r="C5562" s="11">
        <v>4521.85986328125</v>
      </c>
      <c r="D5562" s="11">
        <v>4483.8701171875</v>
      </c>
    </row>
    <row r="5563" spans="1:4" x14ac:dyDescent="0.25">
      <c r="A5563" s="10">
        <v>44600</v>
      </c>
      <c r="B5563" s="11">
        <v>4480.02001953125</v>
      </c>
      <c r="C5563" s="11">
        <v>4531.31982421875</v>
      </c>
      <c r="D5563" s="11">
        <v>4521.5400390625</v>
      </c>
    </row>
    <row r="5564" spans="1:4" x14ac:dyDescent="0.25">
      <c r="A5564" s="10">
        <v>44601</v>
      </c>
      <c r="B5564" s="11">
        <v>4547</v>
      </c>
      <c r="C5564" s="11">
        <v>4590.02978515625</v>
      </c>
      <c r="D5564" s="11">
        <v>4587.18017578125</v>
      </c>
    </row>
    <row r="5565" spans="1:4" x14ac:dyDescent="0.25">
      <c r="A5565" s="10">
        <v>44602</v>
      </c>
      <c r="B5565" s="11">
        <v>4553.240234375</v>
      </c>
      <c r="C5565" s="11">
        <v>4588.919921875</v>
      </c>
      <c r="D5565" s="11">
        <v>4504.080078125</v>
      </c>
    </row>
    <row r="5566" spans="1:4" x14ac:dyDescent="0.25">
      <c r="A5566" s="10">
        <v>44603</v>
      </c>
      <c r="B5566" s="11">
        <v>4506.27001953125</v>
      </c>
      <c r="C5566" s="11">
        <v>4526.330078125</v>
      </c>
      <c r="D5566" s="11">
        <v>4418.64013671875</v>
      </c>
    </row>
    <row r="5567" spans="1:4" x14ac:dyDescent="0.25">
      <c r="A5567" s="10">
        <v>44606</v>
      </c>
      <c r="B5567" s="11">
        <v>4412.60986328125</v>
      </c>
      <c r="C5567" s="11">
        <v>4426.22021484375</v>
      </c>
      <c r="D5567" s="11">
        <v>4401.669921875</v>
      </c>
    </row>
    <row r="5568" spans="1:4" x14ac:dyDescent="0.25">
      <c r="A5568" s="10">
        <v>44607</v>
      </c>
      <c r="B5568" s="11">
        <v>4429.27978515625</v>
      </c>
      <c r="C5568" s="11">
        <v>4472.77001953125</v>
      </c>
      <c r="D5568" s="11">
        <v>4471.06982421875</v>
      </c>
    </row>
    <row r="5569" spans="1:4" x14ac:dyDescent="0.25">
      <c r="A5569" s="10">
        <v>44608</v>
      </c>
      <c r="B5569" s="11">
        <v>4455.75</v>
      </c>
      <c r="C5569" s="11">
        <v>4489.5498046875</v>
      </c>
      <c r="D5569" s="11">
        <v>4475.009765625</v>
      </c>
    </row>
    <row r="5570" spans="1:4" x14ac:dyDescent="0.25">
      <c r="A5570" s="10">
        <v>44609</v>
      </c>
      <c r="B5570" s="11">
        <v>4456.06005859375</v>
      </c>
      <c r="C5570" s="11">
        <v>4456.06005859375</v>
      </c>
      <c r="D5570" s="11">
        <v>4380.259765625</v>
      </c>
    </row>
    <row r="5571" spans="1:4" x14ac:dyDescent="0.25">
      <c r="A5571" s="10">
        <v>44610</v>
      </c>
      <c r="B5571" s="11">
        <v>4384.56982421875</v>
      </c>
      <c r="C5571" s="11">
        <v>4394.60009765625</v>
      </c>
      <c r="D5571" s="11">
        <v>4348.8701171875</v>
      </c>
    </row>
    <row r="5572" spans="1:4" x14ac:dyDescent="0.25">
      <c r="A5572" s="10">
        <v>44614</v>
      </c>
      <c r="B5572" s="11">
        <v>4332.740234375</v>
      </c>
      <c r="C5572" s="11">
        <v>4362.1201171875</v>
      </c>
      <c r="D5572" s="11">
        <v>4304.759765625</v>
      </c>
    </row>
    <row r="5573" spans="1:4" x14ac:dyDescent="0.25">
      <c r="A5573" s="10">
        <v>44615</v>
      </c>
      <c r="B5573" s="11">
        <v>4324.93017578125</v>
      </c>
      <c r="C5573" s="11">
        <v>4341.509765625</v>
      </c>
      <c r="D5573" s="11">
        <v>4225.5</v>
      </c>
    </row>
    <row r="5574" spans="1:4" x14ac:dyDescent="0.25">
      <c r="A5574" s="10">
        <v>44616</v>
      </c>
      <c r="B5574" s="11">
        <v>4155.77001953125</v>
      </c>
      <c r="C5574" s="11">
        <v>4294.72998046875</v>
      </c>
      <c r="D5574" s="11">
        <v>4288.7001953125</v>
      </c>
    </row>
    <row r="5575" spans="1:4" x14ac:dyDescent="0.25">
      <c r="A5575" s="10">
        <v>44617</v>
      </c>
      <c r="B5575" s="11">
        <v>4298.3798828125</v>
      </c>
      <c r="C5575" s="11">
        <v>4385.33984375</v>
      </c>
      <c r="D5575" s="11">
        <v>4384.64990234375</v>
      </c>
    </row>
    <row r="5576" spans="1:4" x14ac:dyDescent="0.25">
      <c r="A5576" s="10">
        <v>44620</v>
      </c>
      <c r="B5576" s="11">
        <v>4354.169921875</v>
      </c>
      <c r="C5576" s="11">
        <v>4388.83984375</v>
      </c>
      <c r="D5576" s="11">
        <v>4373.93994140625</v>
      </c>
    </row>
    <row r="5577" spans="1:4" x14ac:dyDescent="0.25">
      <c r="A5577" s="10">
        <v>44621</v>
      </c>
      <c r="B5577" s="11">
        <v>4363.14013671875</v>
      </c>
      <c r="C5577" s="11">
        <v>4378.4501953125</v>
      </c>
      <c r="D5577" s="11">
        <v>4306.259765625</v>
      </c>
    </row>
    <row r="5578" spans="1:4" x14ac:dyDescent="0.25">
      <c r="A5578" s="10">
        <v>44622</v>
      </c>
      <c r="B5578" s="11">
        <v>4322.56005859375</v>
      </c>
      <c r="C5578" s="11">
        <v>4401.47998046875</v>
      </c>
      <c r="D5578" s="11">
        <v>4386.5400390625</v>
      </c>
    </row>
    <row r="5579" spans="1:4" x14ac:dyDescent="0.25">
      <c r="A5579" s="10">
        <v>44623</v>
      </c>
      <c r="B5579" s="11">
        <v>4401.31005859375</v>
      </c>
      <c r="C5579" s="11">
        <v>4416.77978515625</v>
      </c>
      <c r="D5579" s="11">
        <v>4363.490234375</v>
      </c>
    </row>
    <row r="5580" spans="1:4" x14ac:dyDescent="0.25">
      <c r="A5580" s="10">
        <v>44624</v>
      </c>
      <c r="B5580" s="11">
        <v>4342.1201171875</v>
      </c>
      <c r="C5580" s="11">
        <v>4342.1201171875</v>
      </c>
      <c r="D5580" s="11">
        <v>4328.8701171875</v>
      </c>
    </row>
    <row r="5581" spans="1:4" x14ac:dyDescent="0.25">
      <c r="A5581" s="10">
        <v>44627</v>
      </c>
      <c r="B5581" s="11">
        <v>4327.009765625</v>
      </c>
      <c r="C5581" s="11">
        <v>4327.009765625</v>
      </c>
      <c r="D5581" s="11">
        <v>4201.08984375</v>
      </c>
    </row>
    <row r="5582" spans="1:4" x14ac:dyDescent="0.25">
      <c r="A5582" s="10">
        <v>44628</v>
      </c>
      <c r="B5582" s="11">
        <v>4202.66015625</v>
      </c>
      <c r="C5582" s="11">
        <v>4276.93994140625</v>
      </c>
      <c r="D5582" s="11">
        <v>4170.7001953125</v>
      </c>
    </row>
    <row r="5583" spans="1:4" x14ac:dyDescent="0.25">
      <c r="A5583" s="10">
        <v>44629</v>
      </c>
      <c r="B5583" s="11">
        <v>4223.10009765625</v>
      </c>
      <c r="C5583" s="11">
        <v>4299.39990234375</v>
      </c>
      <c r="D5583" s="11">
        <v>4277.8798828125</v>
      </c>
    </row>
    <row r="5584" spans="1:4" x14ac:dyDescent="0.25">
      <c r="A5584" s="10">
        <v>44630</v>
      </c>
      <c r="B5584" s="11">
        <v>4252.5498046875</v>
      </c>
      <c r="C5584" s="11">
        <v>4268.27978515625</v>
      </c>
      <c r="D5584" s="11">
        <v>4259.52001953125</v>
      </c>
    </row>
    <row r="5585" spans="1:4" x14ac:dyDescent="0.25">
      <c r="A5585" s="10">
        <v>44631</v>
      </c>
      <c r="B5585" s="11">
        <v>4279.5</v>
      </c>
      <c r="C5585" s="11">
        <v>4291.009765625</v>
      </c>
      <c r="D5585" s="11">
        <v>4204.31005859375</v>
      </c>
    </row>
    <row r="5586" spans="1:4" x14ac:dyDescent="0.25">
      <c r="A5586" s="10">
        <v>44634</v>
      </c>
      <c r="B5586" s="11">
        <v>4202.75</v>
      </c>
      <c r="C5586" s="11">
        <v>4247.56982421875</v>
      </c>
      <c r="D5586" s="11">
        <v>4173.10986328125</v>
      </c>
    </row>
    <row r="5587" spans="1:4" x14ac:dyDescent="0.25">
      <c r="A5587" s="10">
        <v>44635</v>
      </c>
      <c r="B5587" s="11">
        <v>4188.81982421875</v>
      </c>
      <c r="C5587" s="11">
        <v>4271.0498046875</v>
      </c>
      <c r="D5587" s="11">
        <v>4262.4501953125</v>
      </c>
    </row>
    <row r="5588" spans="1:4" x14ac:dyDescent="0.25">
      <c r="A5588" s="10">
        <v>44636</v>
      </c>
      <c r="B5588" s="11">
        <v>4288.14013671875</v>
      </c>
      <c r="C5588" s="11">
        <v>4358.89990234375</v>
      </c>
      <c r="D5588" s="11">
        <v>4357.85986328125</v>
      </c>
    </row>
    <row r="5589" spans="1:4" x14ac:dyDescent="0.25">
      <c r="A5589" s="10">
        <v>44637</v>
      </c>
      <c r="B5589" s="11">
        <v>4345.10986328125</v>
      </c>
      <c r="C5589" s="11">
        <v>4412.669921875</v>
      </c>
      <c r="D5589" s="11">
        <v>4411.669921875</v>
      </c>
    </row>
    <row r="5590" spans="1:4" x14ac:dyDescent="0.25">
      <c r="A5590" s="10">
        <v>44638</v>
      </c>
      <c r="B5590" s="11">
        <v>4407.33984375</v>
      </c>
      <c r="C5590" s="11">
        <v>4465.39990234375</v>
      </c>
      <c r="D5590" s="11">
        <v>4463.1201171875</v>
      </c>
    </row>
    <row r="5591" spans="1:4" x14ac:dyDescent="0.25">
      <c r="A5591" s="10">
        <v>44641</v>
      </c>
      <c r="B5591" s="11">
        <v>4462.39990234375</v>
      </c>
      <c r="C5591" s="11">
        <v>4481.75</v>
      </c>
      <c r="D5591" s="11">
        <v>4461.18017578125</v>
      </c>
    </row>
    <row r="5592" spans="1:4" x14ac:dyDescent="0.25">
      <c r="A5592" s="10">
        <v>44642</v>
      </c>
      <c r="B5592" s="11">
        <v>4469.10009765625</v>
      </c>
      <c r="C5592" s="11">
        <v>4522</v>
      </c>
      <c r="D5592" s="11">
        <v>4511.60986328125</v>
      </c>
    </row>
    <row r="5593" spans="1:4" x14ac:dyDescent="0.25">
      <c r="A5593" s="10">
        <v>44643</v>
      </c>
      <c r="B5593" s="11">
        <v>4493.10009765625</v>
      </c>
      <c r="C5593" s="11">
        <v>4501.06982421875</v>
      </c>
      <c r="D5593" s="11">
        <v>4456.240234375</v>
      </c>
    </row>
    <row r="5594" spans="1:4" x14ac:dyDescent="0.25">
      <c r="A5594" s="10">
        <v>44644</v>
      </c>
      <c r="B5594" s="11">
        <v>4469.97998046875</v>
      </c>
      <c r="C5594" s="11">
        <v>4520.580078125</v>
      </c>
      <c r="D5594" s="11">
        <v>4520.16015625</v>
      </c>
    </row>
    <row r="5595" spans="1:4" x14ac:dyDescent="0.25">
      <c r="A5595" s="10">
        <v>44645</v>
      </c>
      <c r="B5595" s="11">
        <v>4522.91015625</v>
      </c>
      <c r="C5595" s="11">
        <v>4546.02978515625</v>
      </c>
      <c r="D5595" s="11">
        <v>4543.06005859375</v>
      </c>
    </row>
    <row r="5596" spans="1:4" x14ac:dyDescent="0.25">
      <c r="A5596" s="10">
        <v>44648</v>
      </c>
      <c r="B5596" s="11">
        <v>4541.08984375</v>
      </c>
      <c r="C5596" s="11">
        <v>4575.64990234375</v>
      </c>
      <c r="D5596" s="11">
        <v>4575.52001953125</v>
      </c>
    </row>
    <row r="5597" spans="1:4" x14ac:dyDescent="0.25">
      <c r="A5597" s="10">
        <v>44649</v>
      </c>
      <c r="B5597" s="11">
        <v>4602.85986328125</v>
      </c>
      <c r="C5597" s="11">
        <v>4637.2998046875</v>
      </c>
      <c r="D5597" s="11">
        <v>4631.60009765625</v>
      </c>
    </row>
    <row r="5598" spans="1:4" x14ac:dyDescent="0.25">
      <c r="A5598" s="10">
        <v>44650</v>
      </c>
      <c r="B5598" s="11">
        <v>4624.2001953125</v>
      </c>
      <c r="C5598" s="11">
        <v>4627.77001953125</v>
      </c>
      <c r="D5598" s="11">
        <v>4602.4501953125</v>
      </c>
    </row>
    <row r="5599" spans="1:4" x14ac:dyDescent="0.25">
      <c r="A5599" s="10">
        <v>44651</v>
      </c>
      <c r="B5599" s="11">
        <v>4599.02001953125</v>
      </c>
      <c r="C5599" s="11">
        <v>4603.06982421875</v>
      </c>
      <c r="D5599" s="11">
        <v>4530.41015625</v>
      </c>
    </row>
    <row r="5600" spans="1:4" x14ac:dyDescent="0.25">
      <c r="A5600" s="10">
        <v>44652</v>
      </c>
      <c r="B5600" s="11">
        <v>4540.31982421875</v>
      </c>
      <c r="C5600" s="11">
        <v>4548.7001953125</v>
      </c>
      <c r="D5600" s="11">
        <v>4545.85986328125</v>
      </c>
    </row>
    <row r="5601" spans="1:4" x14ac:dyDescent="0.25">
      <c r="A5601" s="10">
        <v>44655</v>
      </c>
      <c r="B5601" s="11">
        <v>4547.97021484375</v>
      </c>
      <c r="C5601" s="11">
        <v>4583.5</v>
      </c>
      <c r="D5601" s="11">
        <v>4582.64013671875</v>
      </c>
    </row>
    <row r="5602" spans="1:4" x14ac:dyDescent="0.25">
      <c r="A5602" s="10">
        <v>44656</v>
      </c>
      <c r="B5602" s="11">
        <v>4572.4501953125</v>
      </c>
      <c r="C5602" s="11">
        <v>4593.4501953125</v>
      </c>
      <c r="D5602" s="11">
        <v>4525.1201171875</v>
      </c>
    </row>
    <row r="5603" spans="1:4" x14ac:dyDescent="0.25">
      <c r="A5603" s="10">
        <v>44657</v>
      </c>
      <c r="B5603" s="11">
        <v>4494.169921875</v>
      </c>
      <c r="C5603" s="11">
        <v>4503.93994140625</v>
      </c>
      <c r="D5603" s="11">
        <v>4481.14990234375</v>
      </c>
    </row>
    <row r="5604" spans="1:4" x14ac:dyDescent="0.25">
      <c r="A5604" s="10">
        <v>44658</v>
      </c>
      <c r="B5604" s="11">
        <v>4474.64990234375</v>
      </c>
      <c r="C5604" s="11">
        <v>4521.16015625</v>
      </c>
      <c r="D5604" s="11">
        <v>4500.2099609375</v>
      </c>
    </row>
    <row r="5605" spans="1:4" x14ac:dyDescent="0.25">
      <c r="A5605" s="10">
        <v>44659</v>
      </c>
      <c r="B5605" s="11">
        <v>4494.14990234375</v>
      </c>
      <c r="C5605" s="11">
        <v>4520.41015625</v>
      </c>
      <c r="D5605" s="11">
        <v>4488.27978515625</v>
      </c>
    </row>
    <row r="5606" spans="1:4" x14ac:dyDescent="0.25">
      <c r="A5606" s="10">
        <v>44662</v>
      </c>
      <c r="B5606" s="11">
        <v>4462.64013671875</v>
      </c>
      <c r="C5606" s="11">
        <v>4464.35009765625</v>
      </c>
      <c r="D5606" s="11">
        <v>4412.52978515625</v>
      </c>
    </row>
    <row r="5607" spans="1:4" x14ac:dyDescent="0.25">
      <c r="A5607" s="10">
        <v>44663</v>
      </c>
      <c r="B5607" s="11">
        <v>4437.58984375</v>
      </c>
      <c r="C5607" s="11">
        <v>4471</v>
      </c>
      <c r="D5607" s="11">
        <v>4397.4501953125</v>
      </c>
    </row>
    <row r="5608" spans="1:4" x14ac:dyDescent="0.25">
      <c r="A5608" s="10">
        <v>44664</v>
      </c>
      <c r="B5608" s="11">
        <v>4394.2998046875</v>
      </c>
      <c r="C5608" s="11">
        <v>4453.919921875</v>
      </c>
      <c r="D5608" s="11">
        <v>4446.58984375</v>
      </c>
    </row>
    <row r="5609" spans="1:4" x14ac:dyDescent="0.25">
      <c r="A5609" s="10">
        <v>44665</v>
      </c>
      <c r="B5609" s="11">
        <v>4449.1201171875</v>
      </c>
      <c r="C5609" s="11">
        <v>4460.4599609375</v>
      </c>
      <c r="D5609" s="11">
        <v>4392.58984375</v>
      </c>
    </row>
    <row r="5610" spans="1:4" x14ac:dyDescent="0.25">
      <c r="A5610" s="10">
        <v>44669</v>
      </c>
      <c r="B5610" s="11">
        <v>4385.6298828125</v>
      </c>
      <c r="C5610" s="11">
        <v>4410.31005859375</v>
      </c>
      <c r="D5610" s="11">
        <v>4391.68994140625</v>
      </c>
    </row>
    <row r="5611" spans="1:4" x14ac:dyDescent="0.25">
      <c r="A5611" s="10">
        <v>44670</v>
      </c>
      <c r="B5611" s="11">
        <v>4390.6298828125</v>
      </c>
      <c r="C5611" s="11">
        <v>4471.02978515625</v>
      </c>
      <c r="D5611" s="11">
        <v>4462.2099609375</v>
      </c>
    </row>
    <row r="5612" spans="1:4" x14ac:dyDescent="0.25">
      <c r="A5612" s="10">
        <v>44671</v>
      </c>
      <c r="B5612" s="11">
        <v>4472.259765625</v>
      </c>
      <c r="C5612" s="11">
        <v>4488.2900390625</v>
      </c>
      <c r="D5612" s="11">
        <v>4459.4501953125</v>
      </c>
    </row>
    <row r="5613" spans="1:4" x14ac:dyDescent="0.25">
      <c r="A5613" s="10">
        <v>44672</v>
      </c>
      <c r="B5613" s="11">
        <v>4489.169921875</v>
      </c>
      <c r="C5613" s="11">
        <v>4512.93994140625</v>
      </c>
      <c r="D5613" s="11">
        <v>4393.66015625</v>
      </c>
    </row>
    <row r="5614" spans="1:4" x14ac:dyDescent="0.25">
      <c r="A5614" s="10">
        <v>44673</v>
      </c>
      <c r="B5614" s="11">
        <v>4385.830078125</v>
      </c>
      <c r="C5614" s="11">
        <v>4385.830078125</v>
      </c>
      <c r="D5614" s="11">
        <v>4271.77978515625</v>
      </c>
    </row>
    <row r="5615" spans="1:4" x14ac:dyDescent="0.25">
      <c r="A5615" s="10">
        <v>44676</v>
      </c>
      <c r="B5615" s="11">
        <v>4255.33984375</v>
      </c>
      <c r="C5615" s="11">
        <v>4299.02001953125</v>
      </c>
      <c r="D5615" s="11">
        <v>4296.1201171875</v>
      </c>
    </row>
    <row r="5616" spans="1:4" x14ac:dyDescent="0.25">
      <c r="A5616" s="10">
        <v>44677</v>
      </c>
      <c r="B5616" s="11">
        <v>4278.14013671875</v>
      </c>
      <c r="C5616" s="11">
        <v>4278.14013671875</v>
      </c>
      <c r="D5616" s="11">
        <v>4175.2001953125</v>
      </c>
    </row>
    <row r="5617" spans="1:4" x14ac:dyDescent="0.25">
      <c r="A5617" s="10">
        <v>44678</v>
      </c>
      <c r="B5617" s="11">
        <v>4186.52001953125</v>
      </c>
      <c r="C5617" s="11">
        <v>4240.7099609375</v>
      </c>
      <c r="D5617" s="11">
        <v>4183.9599609375</v>
      </c>
    </row>
    <row r="5618" spans="1:4" x14ac:dyDescent="0.25">
      <c r="A5618" s="10">
        <v>44679</v>
      </c>
      <c r="B5618" s="11">
        <v>4222.580078125</v>
      </c>
      <c r="C5618" s="11">
        <v>4308.4501953125</v>
      </c>
      <c r="D5618" s="11">
        <v>4287.5</v>
      </c>
    </row>
    <row r="5619" spans="1:4" x14ac:dyDescent="0.25">
      <c r="A5619" s="10">
        <v>44680</v>
      </c>
      <c r="B5619" s="11">
        <v>4253.75</v>
      </c>
      <c r="C5619" s="11">
        <v>4269.68017578125</v>
      </c>
      <c r="D5619" s="11">
        <v>4131.93017578125</v>
      </c>
    </row>
    <row r="5620" spans="1:4" x14ac:dyDescent="0.25">
      <c r="A5620" s="10">
        <v>44683</v>
      </c>
      <c r="B5620" s="11">
        <v>4130.60986328125</v>
      </c>
      <c r="C5620" s="11">
        <v>4169.81005859375</v>
      </c>
      <c r="D5620" s="11">
        <v>4155.3798828125</v>
      </c>
    </row>
    <row r="5621" spans="1:4" x14ac:dyDescent="0.25">
      <c r="A5621" s="10">
        <v>44684</v>
      </c>
      <c r="B5621" s="11">
        <v>4159.77978515625</v>
      </c>
      <c r="C5621" s="11">
        <v>4200.10009765625</v>
      </c>
      <c r="D5621" s="11">
        <v>4175.47998046875</v>
      </c>
    </row>
    <row r="5622" spans="1:4" x14ac:dyDescent="0.25">
      <c r="A5622" s="10">
        <v>44685</v>
      </c>
      <c r="B5622" s="11">
        <v>4181.18017578125</v>
      </c>
      <c r="C5622" s="11">
        <v>4307.66015625</v>
      </c>
      <c r="D5622" s="11">
        <v>4300.169921875</v>
      </c>
    </row>
    <row r="5623" spans="1:4" x14ac:dyDescent="0.25">
      <c r="A5623" s="10">
        <v>44686</v>
      </c>
      <c r="B5623" s="11">
        <v>4270.43017578125</v>
      </c>
      <c r="C5623" s="11">
        <v>4270.43017578125</v>
      </c>
      <c r="D5623" s="11">
        <v>4146.8701171875</v>
      </c>
    </row>
    <row r="5624" spans="1:4" x14ac:dyDescent="0.25">
      <c r="A5624" s="10">
        <v>44687</v>
      </c>
      <c r="B5624" s="11">
        <v>4128.169921875</v>
      </c>
      <c r="C5624" s="11">
        <v>4157.68994140625</v>
      </c>
      <c r="D5624" s="11">
        <v>4123.33984375</v>
      </c>
    </row>
    <row r="5625" spans="1:4" x14ac:dyDescent="0.25">
      <c r="A5625" s="10">
        <v>44690</v>
      </c>
      <c r="B5625" s="11">
        <v>4081.27001953125</v>
      </c>
      <c r="C5625" s="11">
        <v>4081.27001953125</v>
      </c>
      <c r="D5625" s="11">
        <v>3991.23999023437</v>
      </c>
    </row>
    <row r="5626" spans="1:4" x14ac:dyDescent="0.25">
      <c r="A5626" s="10">
        <v>44691</v>
      </c>
      <c r="B5626" s="11">
        <v>4035.17993164062</v>
      </c>
      <c r="C5626" s="11">
        <v>4068.82006835937</v>
      </c>
      <c r="D5626" s="11">
        <v>4001.05004882812</v>
      </c>
    </row>
    <row r="5627" spans="1:4" x14ac:dyDescent="0.25">
      <c r="A5627" s="10">
        <v>44692</v>
      </c>
      <c r="B5627" s="11">
        <v>3990.080078125</v>
      </c>
      <c r="C5627" s="11">
        <v>4049.09008789062</v>
      </c>
      <c r="D5627" s="11">
        <v>3935.17993164062</v>
      </c>
    </row>
    <row r="5628" spans="1:4" x14ac:dyDescent="0.25">
      <c r="A5628" s="10">
        <v>44693</v>
      </c>
      <c r="B5628" s="11">
        <v>3903.94995117187</v>
      </c>
      <c r="C5628" s="11">
        <v>3964.80004882812</v>
      </c>
      <c r="D5628" s="11">
        <v>3930.080078125</v>
      </c>
    </row>
    <row r="5629" spans="1:4" x14ac:dyDescent="0.25">
      <c r="A5629" s="10">
        <v>44694</v>
      </c>
      <c r="B5629" s="11">
        <v>3963.89990234375</v>
      </c>
      <c r="C5629" s="11">
        <v>4038.8798828125</v>
      </c>
      <c r="D5629" s="11">
        <v>4023.88989257812</v>
      </c>
    </row>
    <row r="5630" spans="1:4" x14ac:dyDescent="0.25">
      <c r="A5630" s="10">
        <v>44697</v>
      </c>
      <c r="B5630" s="11">
        <v>4013.02001953125</v>
      </c>
      <c r="C5630" s="11">
        <v>4046.4599609375</v>
      </c>
      <c r="D5630" s="11">
        <v>4008.01000976562</v>
      </c>
    </row>
    <row r="5631" spans="1:4" x14ac:dyDescent="0.25">
      <c r="A5631" s="10">
        <v>44698</v>
      </c>
      <c r="B5631" s="11">
        <v>4052</v>
      </c>
      <c r="C5631" s="11">
        <v>4090.71997070312</v>
      </c>
      <c r="D5631" s="11">
        <v>4088.85009765625</v>
      </c>
    </row>
    <row r="5632" spans="1:4" x14ac:dyDescent="0.25">
      <c r="A5632" s="10">
        <v>44699</v>
      </c>
      <c r="B5632" s="11">
        <v>4051.97998046875</v>
      </c>
      <c r="C5632" s="11">
        <v>4051.97998046875</v>
      </c>
      <c r="D5632" s="11">
        <v>3923.67993164062</v>
      </c>
    </row>
    <row r="5633" spans="1:4" x14ac:dyDescent="0.25">
      <c r="A5633" s="10">
        <v>44700</v>
      </c>
      <c r="B5633" s="11">
        <v>3899</v>
      </c>
      <c r="C5633" s="11">
        <v>3945.9599609375</v>
      </c>
      <c r="D5633" s="11">
        <v>3900.7900390625</v>
      </c>
    </row>
    <row r="5634" spans="1:4" x14ac:dyDescent="0.25">
      <c r="A5634" s="10">
        <v>44701</v>
      </c>
      <c r="B5634" s="11">
        <v>3927.76000976562</v>
      </c>
      <c r="C5634" s="11">
        <v>3943.419921875</v>
      </c>
      <c r="D5634" s="11">
        <v>3901.36010742187</v>
      </c>
    </row>
    <row r="5635" spans="1:4" x14ac:dyDescent="0.25">
      <c r="A5635" s="10">
        <v>44704</v>
      </c>
      <c r="B5635" s="11">
        <v>3919.419921875</v>
      </c>
      <c r="C5635" s="11">
        <v>3981.8798828125</v>
      </c>
      <c r="D5635" s="11">
        <v>3973.75</v>
      </c>
    </row>
    <row r="5636" spans="1:4" x14ac:dyDescent="0.25">
      <c r="A5636" s="10">
        <v>44705</v>
      </c>
      <c r="B5636" s="11">
        <v>3942.93994140625</v>
      </c>
      <c r="C5636" s="11">
        <v>3955.67993164062</v>
      </c>
      <c r="D5636" s="11">
        <v>3941.47998046875</v>
      </c>
    </row>
    <row r="5637" spans="1:4" x14ac:dyDescent="0.25">
      <c r="A5637" s="10">
        <v>44706</v>
      </c>
      <c r="B5637" s="11">
        <v>3929.59008789062</v>
      </c>
      <c r="C5637" s="11">
        <v>3999.330078125</v>
      </c>
      <c r="D5637" s="11">
        <v>3978.72998046875</v>
      </c>
    </row>
    <row r="5638" spans="1:4" x14ac:dyDescent="0.25">
      <c r="A5638" s="10">
        <v>44707</v>
      </c>
      <c r="B5638" s="11">
        <v>3984.60009765625</v>
      </c>
      <c r="C5638" s="11">
        <v>4075.13989257812</v>
      </c>
      <c r="D5638" s="11">
        <v>4057.84008789062</v>
      </c>
    </row>
    <row r="5639" spans="1:4" x14ac:dyDescent="0.25">
      <c r="A5639" s="10">
        <v>44708</v>
      </c>
      <c r="B5639" s="11">
        <v>4077.42993164062</v>
      </c>
      <c r="C5639" s="11">
        <v>4158.490234375</v>
      </c>
      <c r="D5639" s="11">
        <v>4158.240234375</v>
      </c>
    </row>
    <row r="5640" spans="1:4" x14ac:dyDescent="0.25">
      <c r="A5640" s="10">
        <v>44712</v>
      </c>
      <c r="B5640" s="11">
        <v>4151.08984375</v>
      </c>
      <c r="C5640" s="11">
        <v>4168.33984375</v>
      </c>
      <c r="D5640" s="11">
        <v>4132.14990234375</v>
      </c>
    </row>
    <row r="5641" spans="1:4" x14ac:dyDescent="0.25">
      <c r="A5641" s="10">
        <v>44713</v>
      </c>
      <c r="B5641" s="11">
        <v>4149.77978515625</v>
      </c>
      <c r="C5641" s="11">
        <v>4166.5400390625</v>
      </c>
      <c r="D5641" s="11">
        <v>4101.22998046875</v>
      </c>
    </row>
    <row r="5642" spans="1:4" x14ac:dyDescent="0.25">
      <c r="A5642" s="10">
        <v>44714</v>
      </c>
      <c r="B5642" s="11">
        <v>4095.40991210937</v>
      </c>
      <c r="C5642" s="11">
        <v>4177.509765625</v>
      </c>
      <c r="D5642" s="11">
        <v>4176.81982421875</v>
      </c>
    </row>
    <row r="5643" spans="1:4" x14ac:dyDescent="0.25">
      <c r="A5643" s="10">
        <v>44715</v>
      </c>
      <c r="B5643" s="11">
        <v>4137.56982421875</v>
      </c>
      <c r="C5643" s="11">
        <v>4142.669921875</v>
      </c>
      <c r="D5643" s="11">
        <v>4108.5400390625</v>
      </c>
    </row>
    <row r="5644" spans="1:4" x14ac:dyDescent="0.25">
      <c r="A5644" s="10">
        <v>44718</v>
      </c>
      <c r="B5644" s="11">
        <v>4134.72021484375</v>
      </c>
      <c r="C5644" s="11">
        <v>4168.77978515625</v>
      </c>
      <c r="D5644" s="11">
        <v>4121.43017578125</v>
      </c>
    </row>
    <row r="5645" spans="1:4" x14ac:dyDescent="0.25">
      <c r="A5645" s="10">
        <v>44719</v>
      </c>
      <c r="B5645" s="11">
        <v>4096.47021484375</v>
      </c>
      <c r="C5645" s="11">
        <v>4164.85986328125</v>
      </c>
      <c r="D5645" s="11">
        <v>4160.68017578125</v>
      </c>
    </row>
    <row r="5646" spans="1:4" x14ac:dyDescent="0.25">
      <c r="A5646" s="10">
        <v>44720</v>
      </c>
      <c r="B5646" s="11">
        <v>4147.1201171875</v>
      </c>
      <c r="C5646" s="11">
        <v>4160.14013671875</v>
      </c>
      <c r="D5646" s="11">
        <v>4115.77001953125</v>
      </c>
    </row>
    <row r="5647" spans="1:4" x14ac:dyDescent="0.25">
      <c r="A5647" s="10">
        <v>44721</v>
      </c>
      <c r="B5647" s="11">
        <v>4101.64990234375</v>
      </c>
      <c r="C5647" s="11">
        <v>4119.10009765625</v>
      </c>
      <c r="D5647" s="11">
        <v>4017.82006835937</v>
      </c>
    </row>
    <row r="5648" spans="1:4" x14ac:dyDescent="0.25">
      <c r="A5648" s="10">
        <v>44722</v>
      </c>
      <c r="B5648" s="11">
        <v>3974.38989257812</v>
      </c>
      <c r="C5648" s="11">
        <v>3974.38989257812</v>
      </c>
      <c r="D5648" s="11">
        <v>3900.86010742187</v>
      </c>
    </row>
    <row r="5649" spans="1:4" x14ac:dyDescent="0.25">
      <c r="A5649" s="10">
        <v>44725</v>
      </c>
      <c r="B5649" s="11">
        <v>3838.14990234375</v>
      </c>
      <c r="C5649" s="11">
        <v>3838.14990234375</v>
      </c>
      <c r="D5649" s="11">
        <v>3749.6298828125</v>
      </c>
    </row>
    <row r="5650" spans="1:4" x14ac:dyDescent="0.25">
      <c r="A5650" s="10">
        <v>44726</v>
      </c>
      <c r="B5650" s="11">
        <v>3763.52001953125</v>
      </c>
      <c r="C5650" s="11">
        <v>3778.17993164062</v>
      </c>
      <c r="D5650" s="11">
        <v>3735.47998046875</v>
      </c>
    </row>
    <row r="5651" spans="1:4" x14ac:dyDescent="0.25">
      <c r="A5651" s="10">
        <v>44727</v>
      </c>
      <c r="B5651" s="11">
        <v>3764.05004882812</v>
      </c>
      <c r="C5651" s="11">
        <v>3837.56005859375</v>
      </c>
      <c r="D5651" s="11">
        <v>3789.98999023437</v>
      </c>
    </row>
    <row r="5652" spans="1:4" x14ac:dyDescent="0.25">
      <c r="A5652" s="10">
        <v>44728</v>
      </c>
      <c r="B5652" s="11">
        <v>3728.17993164062</v>
      </c>
      <c r="C5652" s="11">
        <v>3728.17993164062</v>
      </c>
      <c r="D5652" s="11">
        <v>3666.77001953125</v>
      </c>
    </row>
    <row r="5653" spans="1:4" x14ac:dyDescent="0.25">
      <c r="A5653" s="10">
        <v>44729</v>
      </c>
      <c r="B5653" s="11">
        <v>3665.89990234375</v>
      </c>
      <c r="C5653" s="11">
        <v>3707.7099609375</v>
      </c>
      <c r="D5653" s="11">
        <v>3674.84008789062</v>
      </c>
    </row>
    <row r="5654" spans="1:4" x14ac:dyDescent="0.25">
      <c r="A5654" s="10">
        <v>44733</v>
      </c>
      <c r="B5654" s="11">
        <v>3715.31005859375</v>
      </c>
      <c r="C5654" s="11">
        <v>3779.64990234375</v>
      </c>
      <c r="D5654" s="11">
        <v>3764.7900390625</v>
      </c>
    </row>
    <row r="5655" spans="1:4" x14ac:dyDescent="0.25">
      <c r="A5655" s="10">
        <v>44734</v>
      </c>
      <c r="B5655" s="11">
        <v>3733.88989257812</v>
      </c>
      <c r="C5655" s="11">
        <v>3801.7900390625</v>
      </c>
      <c r="D5655" s="11">
        <v>3759.88989257812</v>
      </c>
    </row>
    <row r="5656" spans="1:4" x14ac:dyDescent="0.25">
      <c r="A5656" s="10">
        <v>44735</v>
      </c>
      <c r="B5656" s="11">
        <v>3774.7099609375</v>
      </c>
      <c r="C5656" s="11">
        <v>3802.580078125</v>
      </c>
      <c r="D5656" s="11">
        <v>3795.72998046875</v>
      </c>
    </row>
    <row r="5657" spans="1:4" x14ac:dyDescent="0.25">
      <c r="A5657" s="10">
        <v>44736</v>
      </c>
      <c r="B5657" s="11">
        <v>3821.75</v>
      </c>
      <c r="C5657" s="11">
        <v>3913.64990234375</v>
      </c>
      <c r="D5657" s="11">
        <v>3911.73999023437</v>
      </c>
    </row>
    <row r="5658" spans="1:4" x14ac:dyDescent="0.25">
      <c r="A5658" s="10">
        <v>44739</v>
      </c>
      <c r="B5658" s="11">
        <v>3920.76000976562</v>
      </c>
      <c r="C5658" s="11">
        <v>3927.71997070312</v>
      </c>
      <c r="D5658" s="11">
        <v>3900.11010742187</v>
      </c>
    </row>
    <row r="5659" spans="1:4" x14ac:dyDescent="0.25">
      <c r="A5659" s="10">
        <v>44740</v>
      </c>
      <c r="B5659" s="11">
        <v>3913</v>
      </c>
      <c r="C5659" s="11">
        <v>3945.86010742187</v>
      </c>
      <c r="D5659" s="11">
        <v>3821.55004882812</v>
      </c>
    </row>
    <row r="5660" spans="1:4" x14ac:dyDescent="0.25">
      <c r="A5660" s="10">
        <v>44741</v>
      </c>
      <c r="B5660" s="11">
        <v>3825.09008789062</v>
      </c>
      <c r="C5660" s="11">
        <v>3836.5</v>
      </c>
      <c r="D5660" s="11">
        <v>3818.830078125</v>
      </c>
    </row>
    <row r="5661" spans="1:4" x14ac:dyDescent="0.25">
      <c r="A5661" s="10">
        <v>44742</v>
      </c>
      <c r="B5661" s="11">
        <v>3785.98999023437</v>
      </c>
      <c r="C5661" s="11">
        <v>3818.98999023437</v>
      </c>
      <c r="D5661" s="11">
        <v>3785.3798828125</v>
      </c>
    </row>
    <row r="5662" spans="1:4" x14ac:dyDescent="0.25">
      <c r="A5662" s="10">
        <v>44743</v>
      </c>
      <c r="B5662" s="11">
        <v>3781</v>
      </c>
      <c r="C5662" s="11">
        <v>3829.82006835937</v>
      </c>
      <c r="D5662" s="11">
        <v>3825.330078125</v>
      </c>
    </row>
    <row r="5663" spans="1:4" x14ac:dyDescent="0.25">
      <c r="A5663" s="10">
        <v>44747</v>
      </c>
      <c r="B5663" s="11">
        <v>3792.61010742187</v>
      </c>
      <c r="C5663" s="11">
        <v>3832.18994140625</v>
      </c>
      <c r="D5663" s="11">
        <v>3831.38989257812</v>
      </c>
    </row>
    <row r="5664" spans="1:4" x14ac:dyDescent="0.25">
      <c r="A5664" s="10">
        <v>44748</v>
      </c>
      <c r="B5664" s="11">
        <v>3831.97998046875</v>
      </c>
      <c r="C5664" s="11">
        <v>3870.90991210937</v>
      </c>
      <c r="D5664" s="11">
        <v>3845.080078125</v>
      </c>
    </row>
    <row r="5665" spans="1:4" x14ac:dyDescent="0.25">
      <c r="A5665" s="10">
        <v>44749</v>
      </c>
      <c r="B5665" s="11">
        <v>3858.85009765625</v>
      </c>
      <c r="C5665" s="11">
        <v>3910.6298828125</v>
      </c>
      <c r="D5665" s="11">
        <v>3902.6201171875</v>
      </c>
    </row>
    <row r="5666" spans="1:4" x14ac:dyDescent="0.25">
      <c r="A5666" s="10">
        <v>44750</v>
      </c>
      <c r="B5666" s="11">
        <v>3888.26000976562</v>
      </c>
      <c r="C5666" s="11">
        <v>3918.5</v>
      </c>
      <c r="D5666" s="11">
        <v>3899.3798828125</v>
      </c>
    </row>
    <row r="5667" spans="1:4" x14ac:dyDescent="0.25">
      <c r="A5667" s="10">
        <v>44753</v>
      </c>
      <c r="B5667" s="11">
        <v>3880.93994140625</v>
      </c>
      <c r="C5667" s="11">
        <v>3880.93994140625</v>
      </c>
      <c r="D5667" s="11">
        <v>3854.42993164062</v>
      </c>
    </row>
    <row r="5668" spans="1:4" x14ac:dyDescent="0.25">
      <c r="A5668" s="10">
        <v>44754</v>
      </c>
      <c r="B5668" s="11">
        <v>3851.94995117187</v>
      </c>
      <c r="C5668" s="11">
        <v>3873.40991210937</v>
      </c>
      <c r="D5668" s="11">
        <v>3818.80004882812</v>
      </c>
    </row>
    <row r="5669" spans="1:4" x14ac:dyDescent="0.25">
      <c r="A5669" s="10">
        <v>44755</v>
      </c>
      <c r="B5669" s="11">
        <v>3779.669921875</v>
      </c>
      <c r="C5669" s="11">
        <v>3829.43994140625</v>
      </c>
      <c r="D5669" s="11">
        <v>3801.78002929687</v>
      </c>
    </row>
    <row r="5670" spans="1:4" x14ac:dyDescent="0.25">
      <c r="A5670" s="10">
        <v>44756</v>
      </c>
      <c r="B5670" s="11">
        <v>3763.98999023437</v>
      </c>
      <c r="C5670" s="11">
        <v>3796.40991210937</v>
      </c>
      <c r="D5670" s="11">
        <v>3790.3798828125</v>
      </c>
    </row>
    <row r="5671" spans="1:4" x14ac:dyDescent="0.25">
      <c r="A5671" s="10">
        <v>44757</v>
      </c>
      <c r="B5671" s="11">
        <v>3818</v>
      </c>
      <c r="C5671" s="11">
        <v>3863.6201171875</v>
      </c>
      <c r="D5671" s="11">
        <v>3863.15991210937</v>
      </c>
    </row>
    <row r="5672" spans="1:4" x14ac:dyDescent="0.25">
      <c r="A5672" s="10">
        <v>44760</v>
      </c>
      <c r="B5672" s="11">
        <v>3883.7900390625</v>
      </c>
      <c r="C5672" s="11">
        <v>3902.43994140625</v>
      </c>
      <c r="D5672" s="11">
        <v>3830.85009765625</v>
      </c>
    </row>
    <row r="5673" spans="1:4" x14ac:dyDescent="0.25">
      <c r="A5673" s="10">
        <v>44761</v>
      </c>
      <c r="B5673" s="11">
        <v>3860.72998046875</v>
      </c>
      <c r="C5673" s="11">
        <v>3939.81005859375</v>
      </c>
      <c r="D5673" s="11">
        <v>3936.68994140625</v>
      </c>
    </row>
    <row r="5674" spans="1:4" x14ac:dyDescent="0.25">
      <c r="A5674" s="10">
        <v>44762</v>
      </c>
      <c r="B5674" s="11">
        <v>3935.32006835937</v>
      </c>
      <c r="C5674" s="11">
        <v>3974.1298828125</v>
      </c>
      <c r="D5674" s="11">
        <v>3959.89990234375</v>
      </c>
    </row>
    <row r="5675" spans="1:4" x14ac:dyDescent="0.25">
      <c r="A5675" s="10">
        <v>44763</v>
      </c>
      <c r="B5675" s="11">
        <v>3955.46997070312</v>
      </c>
      <c r="C5675" s="11">
        <v>3999.2900390625</v>
      </c>
      <c r="D5675" s="11">
        <v>3998.94995117187</v>
      </c>
    </row>
    <row r="5676" spans="1:4" x14ac:dyDescent="0.25">
      <c r="A5676" s="10">
        <v>44764</v>
      </c>
      <c r="B5676" s="11">
        <v>3998.42993164062</v>
      </c>
      <c r="C5676" s="11">
        <v>4012.43994140625</v>
      </c>
      <c r="D5676" s="11">
        <v>3961.6298828125</v>
      </c>
    </row>
    <row r="5677" spans="1:4" x14ac:dyDescent="0.25">
      <c r="A5677" s="10">
        <v>44767</v>
      </c>
      <c r="B5677" s="11">
        <v>3965.71997070312</v>
      </c>
      <c r="C5677" s="11">
        <v>3975.30004882812</v>
      </c>
      <c r="D5677" s="11">
        <v>3966.84008789062</v>
      </c>
    </row>
    <row r="5678" spans="1:4" x14ac:dyDescent="0.25">
      <c r="A5678" s="10">
        <v>44768</v>
      </c>
      <c r="B5678" s="11">
        <v>3953.21997070312</v>
      </c>
      <c r="C5678" s="11">
        <v>3953.21997070312</v>
      </c>
      <c r="D5678" s="11">
        <v>3921.05004882812</v>
      </c>
    </row>
    <row r="5679" spans="1:4" x14ac:dyDescent="0.25">
      <c r="A5679" s="10">
        <v>44769</v>
      </c>
      <c r="B5679" s="11">
        <v>3951.42993164062</v>
      </c>
      <c r="C5679" s="11">
        <v>4039.56005859375</v>
      </c>
      <c r="D5679" s="11">
        <v>4023.61010742187</v>
      </c>
    </row>
    <row r="5680" spans="1:4" x14ac:dyDescent="0.25">
      <c r="A5680" s="10">
        <v>44770</v>
      </c>
      <c r="B5680" s="11">
        <v>4026.1298828125</v>
      </c>
      <c r="C5680" s="11">
        <v>4078.94995117187</v>
      </c>
      <c r="D5680" s="11">
        <v>4072.42993164062</v>
      </c>
    </row>
    <row r="5681" spans="1:4" x14ac:dyDescent="0.25">
      <c r="A5681" s="10">
        <v>44771</v>
      </c>
      <c r="B5681" s="11">
        <v>4087.330078125</v>
      </c>
      <c r="C5681" s="11">
        <v>4140.14990234375</v>
      </c>
      <c r="D5681" s="11">
        <v>4130.2900390625</v>
      </c>
    </row>
    <row r="5682" spans="1:4" x14ac:dyDescent="0.25">
      <c r="A5682" s="10">
        <v>44774</v>
      </c>
      <c r="B5682" s="11">
        <v>4112.3798828125</v>
      </c>
      <c r="C5682" s="11">
        <v>4144.9501953125</v>
      </c>
      <c r="D5682" s="11">
        <v>4118.6298828125</v>
      </c>
    </row>
    <row r="5683" spans="1:4" x14ac:dyDescent="0.25">
      <c r="A5683" s="10">
        <v>44775</v>
      </c>
      <c r="B5683" s="11">
        <v>4104.2099609375</v>
      </c>
      <c r="C5683" s="11">
        <v>4140.47021484375</v>
      </c>
      <c r="D5683" s="11">
        <v>4091.18994140625</v>
      </c>
    </row>
    <row r="5684" spans="1:4" x14ac:dyDescent="0.25">
      <c r="A5684" s="10">
        <v>44776</v>
      </c>
      <c r="B5684" s="11">
        <v>4107.9599609375</v>
      </c>
      <c r="C5684" s="11">
        <v>4167.66015625</v>
      </c>
      <c r="D5684" s="11">
        <v>4155.169921875</v>
      </c>
    </row>
    <row r="5685" spans="1:4" x14ac:dyDescent="0.25">
      <c r="A5685" s="10">
        <v>44777</v>
      </c>
      <c r="B5685" s="11">
        <v>4154.85009765625</v>
      </c>
      <c r="C5685" s="11">
        <v>4161.2900390625</v>
      </c>
      <c r="D5685" s="11">
        <v>4151.93994140625</v>
      </c>
    </row>
    <row r="5686" spans="1:4" x14ac:dyDescent="0.25">
      <c r="A5686" s="10">
        <v>44778</v>
      </c>
      <c r="B5686" s="11">
        <v>4115.8701171875</v>
      </c>
      <c r="C5686" s="11">
        <v>4151.580078125</v>
      </c>
      <c r="D5686" s="11">
        <v>4145.18994140625</v>
      </c>
    </row>
    <row r="5687" spans="1:4" x14ac:dyDescent="0.25">
      <c r="A5687" s="10">
        <v>44781</v>
      </c>
      <c r="B5687" s="11">
        <v>4155.93017578125</v>
      </c>
      <c r="C5687" s="11">
        <v>4186.6201171875</v>
      </c>
      <c r="D5687" s="11">
        <v>4140.06005859375</v>
      </c>
    </row>
    <row r="5688" spans="1:4" x14ac:dyDescent="0.25">
      <c r="A5688" s="10">
        <v>44782</v>
      </c>
      <c r="B5688" s="11">
        <v>4133.10986328125</v>
      </c>
      <c r="C5688" s="11">
        <v>4137.2998046875</v>
      </c>
      <c r="D5688" s="11">
        <v>4122.47021484375</v>
      </c>
    </row>
    <row r="5689" spans="1:4" x14ac:dyDescent="0.25">
      <c r="A5689" s="10">
        <v>44783</v>
      </c>
      <c r="B5689" s="11">
        <v>4181.02001953125</v>
      </c>
      <c r="C5689" s="11">
        <v>4211.02978515625</v>
      </c>
      <c r="D5689" s="11">
        <v>4210.240234375</v>
      </c>
    </row>
    <row r="5690" spans="1:4" x14ac:dyDescent="0.25">
      <c r="A5690" s="10">
        <v>44784</v>
      </c>
      <c r="B5690" s="11">
        <v>4227.39990234375</v>
      </c>
      <c r="C5690" s="11">
        <v>4257.91015625</v>
      </c>
      <c r="D5690" s="11">
        <v>4207.27001953125</v>
      </c>
    </row>
    <row r="5691" spans="1:4" x14ac:dyDescent="0.25">
      <c r="A5691" s="10">
        <v>44785</v>
      </c>
      <c r="B5691" s="11">
        <v>4225.02001953125</v>
      </c>
      <c r="C5691" s="11">
        <v>4280.47021484375</v>
      </c>
      <c r="D5691" s="11">
        <v>4280.14990234375</v>
      </c>
    </row>
    <row r="5692" spans="1:4" x14ac:dyDescent="0.25">
      <c r="A5692" s="10">
        <v>44788</v>
      </c>
      <c r="B5692" s="11">
        <v>4269.3701171875</v>
      </c>
      <c r="C5692" s="11">
        <v>4301.7900390625</v>
      </c>
      <c r="D5692" s="11">
        <v>4297.14013671875</v>
      </c>
    </row>
    <row r="5693" spans="1:4" x14ac:dyDescent="0.25">
      <c r="A5693" s="10">
        <v>44789</v>
      </c>
      <c r="B5693" s="11">
        <v>4290.4599609375</v>
      </c>
      <c r="C5693" s="11">
        <v>4325.27978515625</v>
      </c>
      <c r="D5693" s="11">
        <v>4305.2001953125</v>
      </c>
    </row>
    <row r="5694" spans="1:4" x14ac:dyDescent="0.25">
      <c r="A5694" s="10">
        <v>44790</v>
      </c>
      <c r="B5694" s="11">
        <v>4280.39990234375</v>
      </c>
      <c r="C5694" s="11">
        <v>4302.18017578125</v>
      </c>
      <c r="D5694" s="11">
        <v>4274.0400390625</v>
      </c>
    </row>
    <row r="5695" spans="1:4" x14ac:dyDescent="0.25">
      <c r="A5695" s="10">
        <v>44791</v>
      </c>
      <c r="B5695" s="11">
        <v>4273.1298828125</v>
      </c>
      <c r="C5695" s="11">
        <v>4292.52978515625</v>
      </c>
      <c r="D5695" s="11">
        <v>4283.740234375</v>
      </c>
    </row>
    <row r="5696" spans="1:4" x14ac:dyDescent="0.25">
      <c r="A5696" s="10">
        <v>44792</v>
      </c>
      <c r="B5696" s="11">
        <v>4266.31005859375</v>
      </c>
      <c r="C5696" s="11">
        <v>4266.31005859375</v>
      </c>
      <c r="D5696" s="11">
        <v>4228.47998046875</v>
      </c>
    </row>
    <row r="5697" spans="1:4" x14ac:dyDescent="0.25">
      <c r="A5697" s="10">
        <v>44795</v>
      </c>
      <c r="B5697" s="11">
        <v>4195.080078125</v>
      </c>
      <c r="C5697" s="11">
        <v>4195.080078125</v>
      </c>
      <c r="D5697" s="11">
        <v>4137.990234375</v>
      </c>
    </row>
    <row r="5698" spans="1:4" x14ac:dyDescent="0.25">
      <c r="A5698" s="10">
        <v>44796</v>
      </c>
      <c r="B5698" s="11">
        <v>4133.08984375</v>
      </c>
      <c r="C5698" s="11">
        <v>4159.77001953125</v>
      </c>
      <c r="D5698" s="11">
        <v>4128.72998046875</v>
      </c>
    </row>
    <row r="5699" spans="1:4" x14ac:dyDescent="0.25">
      <c r="A5699" s="10">
        <v>44797</v>
      </c>
      <c r="B5699" s="11">
        <v>4126.5498046875</v>
      </c>
      <c r="C5699" s="11">
        <v>4156.56005859375</v>
      </c>
      <c r="D5699" s="11">
        <v>4140.77001953125</v>
      </c>
    </row>
    <row r="5700" spans="1:4" x14ac:dyDescent="0.25">
      <c r="A5700" s="10">
        <v>44798</v>
      </c>
      <c r="B5700" s="11">
        <v>4153.259765625</v>
      </c>
      <c r="C5700" s="11">
        <v>4200.5400390625</v>
      </c>
      <c r="D5700" s="11">
        <v>4199.1201171875</v>
      </c>
    </row>
    <row r="5701" spans="1:4" x14ac:dyDescent="0.25">
      <c r="A5701" s="10">
        <v>44799</v>
      </c>
      <c r="B5701" s="11">
        <v>4198.740234375</v>
      </c>
      <c r="C5701" s="11">
        <v>4203.0400390625</v>
      </c>
      <c r="D5701" s="11">
        <v>4057.65991210937</v>
      </c>
    </row>
    <row r="5702" spans="1:4" x14ac:dyDescent="0.25">
      <c r="A5702" s="10">
        <v>44802</v>
      </c>
      <c r="B5702" s="11">
        <v>4034.580078125</v>
      </c>
      <c r="C5702" s="11">
        <v>4062.98999023437</v>
      </c>
      <c r="D5702" s="11">
        <v>4030.61010742187</v>
      </c>
    </row>
    <row r="5703" spans="1:4" x14ac:dyDescent="0.25">
      <c r="A5703" s="10">
        <v>44803</v>
      </c>
      <c r="B5703" s="11">
        <v>4041.25</v>
      </c>
      <c r="C5703" s="11">
        <v>4044.97998046875</v>
      </c>
      <c r="D5703" s="11">
        <v>3986.15991210937</v>
      </c>
    </row>
    <row r="5704" spans="1:4" x14ac:dyDescent="0.25">
      <c r="A5704" s="10">
        <v>44804</v>
      </c>
      <c r="B5704" s="11">
        <v>4000.669921875</v>
      </c>
      <c r="C5704" s="11">
        <v>4015.3701171875</v>
      </c>
      <c r="D5704" s="11">
        <v>3955</v>
      </c>
    </row>
    <row r="5705" spans="1:4" x14ac:dyDescent="0.25">
      <c r="A5705" s="10">
        <v>44805</v>
      </c>
      <c r="B5705" s="11">
        <v>3936.72998046875</v>
      </c>
      <c r="C5705" s="11">
        <v>3970.22998046875</v>
      </c>
      <c r="D5705" s="11">
        <v>3966.85009765625</v>
      </c>
    </row>
    <row r="5706" spans="1:4" x14ac:dyDescent="0.25">
      <c r="A5706" s="10">
        <v>44806</v>
      </c>
      <c r="B5706" s="11">
        <v>3994.65991210937</v>
      </c>
      <c r="C5706" s="11">
        <v>4018.42993164062</v>
      </c>
      <c r="D5706" s="11">
        <v>3924.26000976562</v>
      </c>
    </row>
    <row r="5707" spans="1:4" x14ac:dyDescent="0.25">
      <c r="A5707" s="10">
        <v>44810</v>
      </c>
      <c r="B5707" s="11">
        <v>3930.88989257812</v>
      </c>
      <c r="C5707" s="11">
        <v>3942.55004882812</v>
      </c>
      <c r="D5707" s="11">
        <v>3908.18994140625</v>
      </c>
    </row>
    <row r="5708" spans="1:4" x14ac:dyDescent="0.25">
      <c r="A5708" s="10">
        <v>44811</v>
      </c>
      <c r="B5708" s="11">
        <v>3909.42993164062</v>
      </c>
      <c r="C5708" s="11">
        <v>3987.88989257812</v>
      </c>
      <c r="D5708" s="11">
        <v>3979.8701171875</v>
      </c>
    </row>
    <row r="5709" spans="1:4" x14ac:dyDescent="0.25">
      <c r="A5709" s="10">
        <v>44812</v>
      </c>
      <c r="B5709" s="11">
        <v>3959.93994140625</v>
      </c>
      <c r="C5709" s="11">
        <v>4010.5</v>
      </c>
      <c r="D5709" s="11">
        <v>4006.17993164062</v>
      </c>
    </row>
    <row r="5710" spans="1:4" x14ac:dyDescent="0.25">
      <c r="A5710" s="10">
        <v>44813</v>
      </c>
      <c r="B5710" s="11">
        <v>4022.93994140625</v>
      </c>
      <c r="C5710" s="11">
        <v>4076.81005859375</v>
      </c>
      <c r="D5710" s="11">
        <v>4067.36010742187</v>
      </c>
    </row>
    <row r="5711" spans="1:4" x14ac:dyDescent="0.25">
      <c r="A5711" s="10">
        <v>44816</v>
      </c>
      <c r="B5711" s="11">
        <v>4083.669921875</v>
      </c>
      <c r="C5711" s="11">
        <v>4119.27978515625</v>
      </c>
      <c r="D5711" s="11">
        <v>4110.41015625</v>
      </c>
    </row>
    <row r="5712" spans="1:4" x14ac:dyDescent="0.25">
      <c r="A5712" s="10">
        <v>44817</v>
      </c>
      <c r="B5712" s="11">
        <v>4037.1201171875</v>
      </c>
      <c r="C5712" s="11">
        <v>4037.1201171875</v>
      </c>
      <c r="D5712" s="11">
        <v>3932.68994140625</v>
      </c>
    </row>
    <row r="5713" spans="1:4" x14ac:dyDescent="0.25">
      <c r="A5713" s="10">
        <v>44818</v>
      </c>
      <c r="B5713" s="11">
        <v>3940.72998046875</v>
      </c>
      <c r="C5713" s="11">
        <v>3961.93994140625</v>
      </c>
      <c r="D5713" s="11">
        <v>3946.01000976562</v>
      </c>
    </row>
    <row r="5714" spans="1:4" x14ac:dyDescent="0.25">
      <c r="A5714" s="10">
        <v>44819</v>
      </c>
      <c r="B5714" s="11">
        <v>3932.40991210937</v>
      </c>
      <c r="C5714" s="11">
        <v>3959.13989257812</v>
      </c>
      <c r="D5714" s="11">
        <v>3901.35009765625</v>
      </c>
    </row>
    <row r="5715" spans="1:4" x14ac:dyDescent="0.25">
      <c r="A5715" s="10">
        <v>44820</v>
      </c>
      <c r="B5715" s="11">
        <v>3880.94995117187</v>
      </c>
      <c r="C5715" s="11">
        <v>3880.94995117187</v>
      </c>
      <c r="D5715" s="11">
        <v>3873.330078125</v>
      </c>
    </row>
    <row r="5716" spans="1:4" x14ac:dyDescent="0.25">
      <c r="A5716" s="10">
        <v>44823</v>
      </c>
      <c r="B5716" s="11">
        <v>3849.90991210937</v>
      </c>
      <c r="C5716" s="11">
        <v>3900.44995117187</v>
      </c>
      <c r="D5716" s="11">
        <v>3899.88989257812</v>
      </c>
    </row>
    <row r="5717" spans="1:4" x14ac:dyDescent="0.25">
      <c r="A5717" s="10">
        <v>44824</v>
      </c>
      <c r="B5717" s="11">
        <v>3875.22998046875</v>
      </c>
      <c r="C5717" s="11">
        <v>3876.01000976562</v>
      </c>
      <c r="D5717" s="11">
        <v>3855.92993164062</v>
      </c>
    </row>
    <row r="5718" spans="1:4" x14ac:dyDescent="0.25">
      <c r="A5718" s="10">
        <v>44825</v>
      </c>
      <c r="B5718" s="11">
        <v>3871.39990234375</v>
      </c>
      <c r="C5718" s="11">
        <v>3907.07006835937</v>
      </c>
      <c r="D5718" s="11">
        <v>3789.92993164062</v>
      </c>
    </row>
    <row r="5719" spans="1:4" x14ac:dyDescent="0.25">
      <c r="A5719" s="10">
        <v>44826</v>
      </c>
      <c r="B5719" s="11">
        <v>3782.36010742187</v>
      </c>
      <c r="C5719" s="11">
        <v>3790.89990234375</v>
      </c>
      <c r="D5719" s="11">
        <v>3757.98999023437</v>
      </c>
    </row>
    <row r="5720" spans="1:4" x14ac:dyDescent="0.25">
      <c r="A5720" s="10">
        <v>44827</v>
      </c>
      <c r="B5720" s="11">
        <v>3727.13989257812</v>
      </c>
      <c r="C5720" s="11">
        <v>3727.13989257812</v>
      </c>
      <c r="D5720" s="11">
        <v>3693.22998046875</v>
      </c>
    </row>
    <row r="5721" spans="1:4" x14ac:dyDescent="0.25">
      <c r="A5721" s="10">
        <v>44830</v>
      </c>
      <c r="B5721" s="11">
        <v>3682.71997070312</v>
      </c>
      <c r="C5721" s="11">
        <v>3715.669921875</v>
      </c>
      <c r="D5721" s="11">
        <v>3655.0400390625</v>
      </c>
    </row>
    <row r="5722" spans="1:4" x14ac:dyDescent="0.25">
      <c r="A5722" s="10">
        <v>44831</v>
      </c>
      <c r="B5722" s="11">
        <v>3686.43994140625</v>
      </c>
      <c r="C5722" s="11">
        <v>3717.53002929687</v>
      </c>
      <c r="D5722" s="11">
        <v>3647.2900390625</v>
      </c>
    </row>
    <row r="5723" spans="1:4" x14ac:dyDescent="0.25">
      <c r="A5723" s="10">
        <v>44832</v>
      </c>
      <c r="B5723" s="11">
        <v>3651.93994140625</v>
      </c>
      <c r="C5723" s="11">
        <v>3736.73999023437</v>
      </c>
      <c r="D5723" s="11">
        <v>3719.0400390625</v>
      </c>
    </row>
    <row r="5724" spans="1:4" x14ac:dyDescent="0.25">
      <c r="A5724" s="10">
        <v>44833</v>
      </c>
      <c r="B5724" s="11">
        <v>3687.01000976562</v>
      </c>
      <c r="C5724" s="11">
        <v>3687.01000976562</v>
      </c>
      <c r="D5724" s="11">
        <v>3640.46997070312</v>
      </c>
    </row>
    <row r="5725" spans="1:4" x14ac:dyDescent="0.25">
      <c r="A5725" s="10">
        <v>44834</v>
      </c>
      <c r="B5725" s="11">
        <v>3633.47998046875</v>
      </c>
      <c r="C5725" s="11">
        <v>3671.43994140625</v>
      </c>
      <c r="D5725" s="11">
        <v>3585.6201171875</v>
      </c>
    </row>
    <row r="5726" spans="1:4" x14ac:dyDescent="0.25">
      <c r="A5726" s="10">
        <v>44837</v>
      </c>
      <c r="B5726" s="11">
        <v>3609.78002929687</v>
      </c>
      <c r="C5726" s="11">
        <v>3698.35009765625</v>
      </c>
      <c r="D5726" s="11">
        <v>3678.42993164062</v>
      </c>
    </row>
    <row r="5727" spans="1:4" x14ac:dyDescent="0.25">
      <c r="A5727" s="10">
        <v>44838</v>
      </c>
      <c r="B5727" s="11">
        <v>3726.4599609375</v>
      </c>
      <c r="C5727" s="11">
        <v>3791.919921875</v>
      </c>
      <c r="D5727" s="11">
        <v>3790.92993164062</v>
      </c>
    </row>
    <row r="5728" spans="1:4" x14ac:dyDescent="0.25">
      <c r="A5728" s="10">
        <v>44839</v>
      </c>
      <c r="B5728" s="11">
        <v>3753.25</v>
      </c>
      <c r="C5728" s="11">
        <v>3806.90991210937</v>
      </c>
      <c r="D5728" s="11">
        <v>3783.28002929687</v>
      </c>
    </row>
    <row r="5729" spans="1:4" x14ac:dyDescent="0.25">
      <c r="A5729" s="10">
        <v>44840</v>
      </c>
      <c r="B5729" s="11">
        <v>3771.96997070312</v>
      </c>
      <c r="C5729" s="11">
        <v>3797.92993164062</v>
      </c>
      <c r="D5729" s="11">
        <v>3744.52001953125</v>
      </c>
    </row>
    <row r="5730" spans="1:4" x14ac:dyDescent="0.25">
      <c r="A5730" s="10">
        <v>44841</v>
      </c>
      <c r="B5730" s="11">
        <v>3706.73999023437</v>
      </c>
      <c r="C5730" s="11">
        <v>3706.73999023437</v>
      </c>
      <c r="D5730" s="11">
        <v>3639.65991210937</v>
      </c>
    </row>
    <row r="5731" spans="1:4" x14ac:dyDescent="0.25">
      <c r="A5731" s="10">
        <v>44844</v>
      </c>
      <c r="B5731" s="11">
        <v>3647.51000976562</v>
      </c>
      <c r="C5731" s="11">
        <v>3652.169921875</v>
      </c>
      <c r="D5731" s="11">
        <v>3612.38989257812</v>
      </c>
    </row>
    <row r="5732" spans="1:4" x14ac:dyDescent="0.25">
      <c r="A5732" s="10">
        <v>44845</v>
      </c>
      <c r="B5732" s="11">
        <v>3595.86010742187</v>
      </c>
      <c r="C5732" s="11">
        <v>3640.65991210937</v>
      </c>
      <c r="D5732" s="11">
        <v>3588.84008789062</v>
      </c>
    </row>
    <row r="5733" spans="1:4" x14ac:dyDescent="0.25">
      <c r="A5733" s="10">
        <v>44846</v>
      </c>
      <c r="B5733" s="11">
        <v>3590.830078125</v>
      </c>
      <c r="C5733" s="11">
        <v>3608.34008789062</v>
      </c>
      <c r="D5733" s="11">
        <v>3577.03002929687</v>
      </c>
    </row>
    <row r="5734" spans="1:4" x14ac:dyDescent="0.25">
      <c r="A5734" s="10">
        <v>44847</v>
      </c>
      <c r="B5734" s="11">
        <v>3520.3701171875</v>
      </c>
      <c r="C5734" s="11">
        <v>3685.40991210937</v>
      </c>
      <c r="D5734" s="11">
        <v>3669.90991210937</v>
      </c>
    </row>
    <row r="5735" spans="1:4" x14ac:dyDescent="0.25">
      <c r="A5735" s="10">
        <v>44848</v>
      </c>
      <c r="B5735" s="11">
        <v>3690.40991210937</v>
      </c>
      <c r="C5735" s="11">
        <v>3712</v>
      </c>
      <c r="D5735" s="11">
        <v>3583.07006835937</v>
      </c>
    </row>
    <row r="5736" spans="1:4" x14ac:dyDescent="0.25">
      <c r="A5736" s="10">
        <v>44851</v>
      </c>
      <c r="B5736" s="11">
        <v>3638.64990234375</v>
      </c>
      <c r="C5736" s="11">
        <v>3689.72998046875</v>
      </c>
      <c r="D5736" s="11">
        <v>3677.94995117187</v>
      </c>
    </row>
    <row r="5737" spans="1:4" x14ac:dyDescent="0.25">
      <c r="A5737" s="10">
        <v>44852</v>
      </c>
      <c r="B5737" s="11">
        <v>3746.26000976562</v>
      </c>
      <c r="C5737" s="11">
        <v>3762.7900390625</v>
      </c>
      <c r="D5737" s="11">
        <v>3719.97998046875</v>
      </c>
    </row>
    <row r="5738" spans="1:4" x14ac:dyDescent="0.25">
      <c r="A5738" s="10">
        <v>44853</v>
      </c>
      <c r="B5738" s="11">
        <v>3703.11010742187</v>
      </c>
      <c r="C5738" s="11">
        <v>3728.580078125</v>
      </c>
      <c r="D5738" s="11">
        <v>3695.15991210937</v>
      </c>
    </row>
    <row r="5739" spans="1:4" x14ac:dyDescent="0.25">
      <c r="A5739" s="10">
        <v>44854</v>
      </c>
      <c r="B5739" s="11">
        <v>3689.05004882812</v>
      </c>
      <c r="C5739" s="11">
        <v>3736</v>
      </c>
      <c r="D5739" s="11">
        <v>3665.78002929687</v>
      </c>
    </row>
    <row r="5740" spans="1:4" x14ac:dyDescent="0.25">
      <c r="A5740" s="10">
        <v>44855</v>
      </c>
      <c r="B5740" s="11">
        <v>3657.10009765625</v>
      </c>
      <c r="C5740" s="11">
        <v>3757.88989257812</v>
      </c>
      <c r="D5740" s="11">
        <v>3752.75</v>
      </c>
    </row>
    <row r="5741" spans="1:4" x14ac:dyDescent="0.25">
      <c r="A5741" s="10">
        <v>44858</v>
      </c>
      <c r="B5741" s="11">
        <v>3762.01000976562</v>
      </c>
      <c r="C5741" s="11">
        <v>3810.73999023437</v>
      </c>
      <c r="D5741" s="11">
        <v>3797.34008789062</v>
      </c>
    </row>
    <row r="5742" spans="1:4" x14ac:dyDescent="0.25">
      <c r="A5742" s="10">
        <v>44859</v>
      </c>
      <c r="B5742" s="11">
        <v>3799.43994140625</v>
      </c>
      <c r="C5742" s="11">
        <v>3862.85009765625</v>
      </c>
      <c r="D5742" s="11">
        <v>3859.11010742187</v>
      </c>
    </row>
    <row r="5743" spans="1:4" x14ac:dyDescent="0.25">
      <c r="A5743" s="10">
        <v>44860</v>
      </c>
      <c r="B5743" s="11">
        <v>3825.96997070312</v>
      </c>
      <c r="C5743" s="11">
        <v>3886.14990234375</v>
      </c>
      <c r="D5743" s="11">
        <v>3830.60009765625</v>
      </c>
    </row>
    <row r="5744" spans="1:4" x14ac:dyDescent="0.25">
      <c r="A5744" s="10">
        <v>44861</v>
      </c>
      <c r="B5744" s="11">
        <v>3834.68994140625</v>
      </c>
      <c r="C5744" s="11">
        <v>3859.94995117187</v>
      </c>
      <c r="D5744" s="11">
        <v>3807.30004882812</v>
      </c>
    </row>
    <row r="5745" spans="1:4" x14ac:dyDescent="0.25">
      <c r="A5745" s="10">
        <v>44862</v>
      </c>
      <c r="B5745" s="11">
        <v>3808.26000976562</v>
      </c>
      <c r="C5745" s="11">
        <v>3905.419921875</v>
      </c>
      <c r="D5745" s="11">
        <v>3901.06005859375</v>
      </c>
    </row>
    <row r="5746" spans="1:4" x14ac:dyDescent="0.25">
      <c r="A5746" s="10">
        <v>44865</v>
      </c>
      <c r="B5746" s="11">
        <v>3881.85009765625</v>
      </c>
      <c r="C5746" s="11">
        <v>3893.72998046875</v>
      </c>
      <c r="D5746" s="11">
        <v>3871.97998046875</v>
      </c>
    </row>
    <row r="5747" spans="1:4" x14ac:dyDescent="0.25">
      <c r="A5747" s="10">
        <v>44866</v>
      </c>
      <c r="B5747" s="11">
        <v>3901.7900390625</v>
      </c>
      <c r="C5747" s="11">
        <v>3911.7900390625</v>
      </c>
      <c r="D5747" s="11">
        <v>3856.10009765625</v>
      </c>
    </row>
    <row r="5748" spans="1:4" x14ac:dyDescent="0.25">
      <c r="A5748" s="10">
        <v>44867</v>
      </c>
      <c r="B5748" s="11">
        <v>3852.89990234375</v>
      </c>
      <c r="C5748" s="11">
        <v>3894.43994140625</v>
      </c>
      <c r="D5748" s="11">
        <v>3759.68994140625</v>
      </c>
    </row>
    <row r="5749" spans="1:4" x14ac:dyDescent="0.25">
      <c r="A5749" s="10">
        <v>44868</v>
      </c>
      <c r="B5749" s="11">
        <v>3733.25</v>
      </c>
      <c r="C5749" s="11">
        <v>3750.59008789062</v>
      </c>
      <c r="D5749" s="11">
        <v>3719.88989257812</v>
      </c>
    </row>
    <row r="5750" spans="1:4" x14ac:dyDescent="0.25">
      <c r="A5750" s="10">
        <v>44869</v>
      </c>
      <c r="B5750" s="11">
        <v>3766.97998046875</v>
      </c>
      <c r="C5750" s="11">
        <v>3796.34008789062</v>
      </c>
      <c r="D5750" s="11">
        <v>3770.55004882812</v>
      </c>
    </row>
    <row r="5751" spans="1:4" x14ac:dyDescent="0.25">
      <c r="A5751" s="10">
        <v>44872</v>
      </c>
      <c r="B5751" s="11">
        <v>3780.7099609375</v>
      </c>
      <c r="C5751" s="11">
        <v>3813.94995117187</v>
      </c>
      <c r="D5751" s="11">
        <v>3806.80004882812</v>
      </c>
    </row>
    <row r="5752" spans="1:4" x14ac:dyDescent="0.25">
      <c r="A5752" s="10">
        <v>44873</v>
      </c>
      <c r="B5752" s="11">
        <v>3817.02001953125</v>
      </c>
      <c r="C5752" s="11">
        <v>3859.39990234375</v>
      </c>
      <c r="D5752" s="11">
        <v>3828.11010742187</v>
      </c>
    </row>
    <row r="5753" spans="1:4" x14ac:dyDescent="0.25">
      <c r="A5753" s="10">
        <v>44874</v>
      </c>
      <c r="B5753" s="11">
        <v>3810.93994140625</v>
      </c>
      <c r="C5753" s="11">
        <v>3818.19995117187</v>
      </c>
      <c r="D5753" s="11">
        <v>3748.57006835937</v>
      </c>
    </row>
    <row r="5754" spans="1:4" x14ac:dyDescent="0.25">
      <c r="A5754" s="10">
        <v>44875</v>
      </c>
      <c r="B5754" s="11">
        <v>3859.88989257812</v>
      </c>
      <c r="C5754" s="11">
        <v>3958.330078125</v>
      </c>
      <c r="D5754" s="11">
        <v>3956.3701171875</v>
      </c>
    </row>
    <row r="5755" spans="1:4" x14ac:dyDescent="0.25">
      <c r="A5755" s="10">
        <v>44876</v>
      </c>
      <c r="B5755" s="11">
        <v>3963.71997070312</v>
      </c>
      <c r="C5755" s="11">
        <v>4001.47998046875</v>
      </c>
      <c r="D5755" s="11">
        <v>3992.92993164062</v>
      </c>
    </row>
    <row r="5756" spans="1:4" x14ac:dyDescent="0.25">
      <c r="A5756" s="10">
        <v>44879</v>
      </c>
      <c r="B5756" s="11">
        <v>3977.96997070312</v>
      </c>
      <c r="C5756" s="11">
        <v>4008.96997070312</v>
      </c>
      <c r="D5756" s="11">
        <v>3957.25</v>
      </c>
    </row>
    <row r="5757" spans="1:4" x14ac:dyDescent="0.25">
      <c r="A5757" s="10">
        <v>44880</v>
      </c>
      <c r="B5757" s="11">
        <v>4006.40991210937</v>
      </c>
      <c r="C5757" s="11">
        <v>4028.84008789062</v>
      </c>
      <c r="D5757" s="11">
        <v>3991.72998046875</v>
      </c>
    </row>
    <row r="5758" spans="1:4" x14ac:dyDescent="0.25">
      <c r="A5758" s="10">
        <v>44881</v>
      </c>
      <c r="B5758" s="11">
        <v>3976.82006835937</v>
      </c>
      <c r="C5758" s="11">
        <v>3983.09008789062</v>
      </c>
      <c r="D5758" s="11">
        <v>3958.7900390625</v>
      </c>
    </row>
    <row r="5759" spans="1:4" x14ac:dyDescent="0.25">
      <c r="A5759" s="10">
        <v>44882</v>
      </c>
      <c r="B5759" s="11">
        <v>3919.26000976562</v>
      </c>
      <c r="C5759" s="11">
        <v>3954.330078125</v>
      </c>
      <c r="D5759" s="11">
        <v>3946.56005859375</v>
      </c>
    </row>
    <row r="5760" spans="1:4" x14ac:dyDescent="0.25">
      <c r="A5760" s="10">
        <v>44883</v>
      </c>
      <c r="B5760" s="11">
        <v>3966.38989257812</v>
      </c>
      <c r="C5760" s="11">
        <v>3979.88989257812</v>
      </c>
      <c r="D5760" s="11">
        <v>3965.34008789062</v>
      </c>
    </row>
    <row r="5761" spans="1:4" x14ac:dyDescent="0.25">
      <c r="A5761" s="10">
        <v>44886</v>
      </c>
      <c r="B5761" s="11">
        <v>3956.22998046875</v>
      </c>
      <c r="C5761" s="11">
        <v>3962</v>
      </c>
      <c r="D5761" s="11">
        <v>3949.93994140625</v>
      </c>
    </row>
    <row r="5762" spans="1:4" x14ac:dyDescent="0.25">
      <c r="A5762" s="10">
        <v>44887</v>
      </c>
      <c r="B5762" s="11">
        <v>3965.51000976562</v>
      </c>
      <c r="C5762" s="11">
        <v>4005.8798828125</v>
      </c>
      <c r="D5762" s="11">
        <v>4003.580078125</v>
      </c>
    </row>
    <row r="5763" spans="1:4" x14ac:dyDescent="0.25">
      <c r="A5763" s="10">
        <v>44888</v>
      </c>
      <c r="B5763" s="11">
        <v>4000.30004882812</v>
      </c>
      <c r="C5763" s="11">
        <v>4033.78002929687</v>
      </c>
      <c r="D5763" s="11">
        <v>4027.26000976562</v>
      </c>
    </row>
    <row r="5764" spans="1:4" x14ac:dyDescent="0.25">
      <c r="A5764" s="10">
        <v>44890</v>
      </c>
      <c r="B5764" s="11">
        <v>4023.34008789062</v>
      </c>
      <c r="C5764" s="11">
        <v>4034.02001953125</v>
      </c>
      <c r="D5764" s="11">
        <v>4026.1201171875</v>
      </c>
    </row>
    <row r="5765" spans="1:4" x14ac:dyDescent="0.25">
      <c r="A5765" s="10">
        <v>44893</v>
      </c>
      <c r="B5765" s="11">
        <v>4005.36010742187</v>
      </c>
      <c r="C5765" s="11">
        <v>4012.27001953125</v>
      </c>
      <c r="D5765" s="11">
        <v>3963.93994140625</v>
      </c>
    </row>
    <row r="5766" spans="1:4" x14ac:dyDescent="0.25">
      <c r="A5766" s="10">
        <v>44894</v>
      </c>
      <c r="B5766" s="11">
        <v>3964.18994140625</v>
      </c>
      <c r="C5766" s="11">
        <v>3976.77001953125</v>
      </c>
      <c r="D5766" s="11">
        <v>3957.6298828125</v>
      </c>
    </row>
    <row r="5767" spans="1:4" x14ac:dyDescent="0.25">
      <c r="A5767" s="10">
        <v>44895</v>
      </c>
      <c r="B5767" s="11">
        <v>3957.17993164062</v>
      </c>
      <c r="C5767" s="11">
        <v>4080.11010742187</v>
      </c>
      <c r="D5767" s="11">
        <v>4080.11010742187</v>
      </c>
    </row>
    <row r="5768" spans="1:4" x14ac:dyDescent="0.25">
      <c r="A5768" s="10">
        <v>44896</v>
      </c>
      <c r="B5768" s="11">
        <v>4087.13989257812</v>
      </c>
      <c r="C5768" s="11">
        <v>4100.509765625</v>
      </c>
      <c r="D5768" s="11">
        <v>4076.57006835937</v>
      </c>
    </row>
    <row r="5769" spans="1:4" x14ac:dyDescent="0.25">
      <c r="A5769" s="10">
        <v>44897</v>
      </c>
      <c r="B5769" s="11">
        <v>4040.169921875</v>
      </c>
      <c r="C5769" s="11">
        <v>4080.47998046875</v>
      </c>
      <c r="D5769" s="11">
        <v>4071.69995117187</v>
      </c>
    </row>
    <row r="5770" spans="1:4" x14ac:dyDescent="0.25">
      <c r="A5770" s="10">
        <v>44900</v>
      </c>
      <c r="B5770" s="11">
        <v>4052.02001953125</v>
      </c>
      <c r="C5770" s="11">
        <v>4052.44995117187</v>
      </c>
      <c r="D5770" s="11">
        <v>3998.84008789062</v>
      </c>
    </row>
    <row r="5771" spans="1:4" x14ac:dyDescent="0.25">
      <c r="A5771" s="10">
        <v>44901</v>
      </c>
      <c r="B5771" s="11">
        <v>3996.6298828125</v>
      </c>
      <c r="C5771" s="11">
        <v>4001.51000976562</v>
      </c>
      <c r="D5771" s="11">
        <v>3941.26000976562</v>
      </c>
    </row>
    <row r="5772" spans="1:4" x14ac:dyDescent="0.25">
      <c r="A5772" s="10">
        <v>44902</v>
      </c>
      <c r="B5772" s="11">
        <v>3933.28002929687</v>
      </c>
      <c r="C5772" s="11">
        <v>3957.57006835937</v>
      </c>
      <c r="D5772" s="11">
        <v>3933.919921875</v>
      </c>
    </row>
    <row r="5773" spans="1:4" x14ac:dyDescent="0.25">
      <c r="A5773" s="10">
        <v>44903</v>
      </c>
      <c r="B5773" s="11">
        <v>3947.7900390625</v>
      </c>
      <c r="C5773" s="11">
        <v>3974.18994140625</v>
      </c>
      <c r="D5773" s="11">
        <v>3963.51000976562</v>
      </c>
    </row>
    <row r="5774" spans="1:4" x14ac:dyDescent="0.25">
      <c r="A5774" s="10">
        <v>44904</v>
      </c>
      <c r="B5774" s="11">
        <v>3954.169921875</v>
      </c>
      <c r="C5774" s="11">
        <v>3977.02001953125</v>
      </c>
      <c r="D5774" s="11">
        <v>3934.3798828125</v>
      </c>
    </row>
    <row r="5775" spans="1:4" x14ac:dyDescent="0.25">
      <c r="A5775" s="10">
        <v>44907</v>
      </c>
      <c r="B5775" s="11">
        <v>3939.2900390625</v>
      </c>
      <c r="C5775" s="11">
        <v>3990.7099609375</v>
      </c>
      <c r="D5775" s="11">
        <v>3990.56005859375</v>
      </c>
    </row>
    <row r="5776" spans="1:4" x14ac:dyDescent="0.25">
      <c r="A5776" s="10">
        <v>44908</v>
      </c>
      <c r="B5776" s="11">
        <v>4069.3798828125</v>
      </c>
      <c r="C5776" s="11">
        <v>4100.9599609375</v>
      </c>
      <c r="D5776" s="11">
        <v>4019.64990234375</v>
      </c>
    </row>
    <row r="5777" spans="1:4" x14ac:dyDescent="0.25">
      <c r="A5777" s="10">
        <v>44909</v>
      </c>
      <c r="B5777" s="11">
        <v>4015.5400390625</v>
      </c>
      <c r="C5777" s="11">
        <v>4053.76000976562</v>
      </c>
      <c r="D5777" s="11">
        <v>3995.32006835937</v>
      </c>
    </row>
    <row r="5778" spans="1:4" x14ac:dyDescent="0.25">
      <c r="A5778" s="10">
        <v>44910</v>
      </c>
      <c r="B5778" s="11">
        <v>3958.3701171875</v>
      </c>
      <c r="C5778" s="11">
        <v>3958.3701171875</v>
      </c>
      <c r="D5778" s="11">
        <v>3895.75</v>
      </c>
    </row>
    <row r="5779" spans="1:4" x14ac:dyDescent="0.25">
      <c r="A5779" s="10">
        <v>44911</v>
      </c>
      <c r="B5779" s="11">
        <v>3890.90991210937</v>
      </c>
      <c r="C5779" s="11">
        <v>3890.90991210937</v>
      </c>
      <c r="D5779" s="11">
        <v>3852.36010742187</v>
      </c>
    </row>
    <row r="5780" spans="1:4" x14ac:dyDescent="0.25">
      <c r="A5780" s="10">
        <v>44914</v>
      </c>
      <c r="B5780" s="11">
        <v>3853.7900390625</v>
      </c>
      <c r="C5780" s="11">
        <v>3854.86010742187</v>
      </c>
      <c r="D5780" s="11">
        <v>3817.65991210937</v>
      </c>
    </row>
    <row r="5781" spans="1:4" x14ac:dyDescent="0.25">
      <c r="A5781" s="10">
        <v>44915</v>
      </c>
      <c r="B5781" s="11">
        <v>3810.46997070312</v>
      </c>
      <c r="C5781" s="11">
        <v>3838.23999023437</v>
      </c>
      <c r="D5781" s="11">
        <v>3821.6201171875</v>
      </c>
    </row>
    <row r="5782" spans="1:4" x14ac:dyDescent="0.25">
      <c r="A5782" s="10">
        <v>44916</v>
      </c>
      <c r="B5782" s="11">
        <v>3839.48999023437</v>
      </c>
      <c r="C5782" s="11">
        <v>3889.82006835937</v>
      </c>
      <c r="D5782" s="11">
        <v>3878.43994140625</v>
      </c>
    </row>
    <row r="5783" spans="1:4" x14ac:dyDescent="0.25">
      <c r="A5783" s="10">
        <v>44917</v>
      </c>
      <c r="B5783" s="11">
        <v>3853.26000976562</v>
      </c>
      <c r="C5783" s="11">
        <v>3853.26000976562</v>
      </c>
      <c r="D5783" s="11">
        <v>3822.38989257812</v>
      </c>
    </row>
    <row r="5784" spans="1:4" x14ac:dyDescent="0.25">
      <c r="A5784" s="10">
        <v>44918</v>
      </c>
      <c r="B5784" s="11">
        <v>3815.11010742187</v>
      </c>
      <c r="C5784" s="11">
        <v>3845.80004882812</v>
      </c>
      <c r="D5784" s="11">
        <v>3844.82006835937</v>
      </c>
    </row>
    <row r="5785" spans="1:4" x14ac:dyDescent="0.25">
      <c r="A5785" s="10">
        <v>44922</v>
      </c>
      <c r="B5785" s="11">
        <v>3843.34008789062</v>
      </c>
      <c r="C5785" s="11">
        <v>3846.64990234375</v>
      </c>
      <c r="D5785" s="11">
        <v>3829.25</v>
      </c>
    </row>
    <row r="5786" spans="1:4" x14ac:dyDescent="0.25">
      <c r="A5786" s="10">
        <v>44923</v>
      </c>
      <c r="B5786" s="11">
        <v>3829.56005859375</v>
      </c>
      <c r="C5786" s="11">
        <v>3848.32006835937</v>
      </c>
      <c r="D5786" s="11">
        <v>3783.21997070312</v>
      </c>
    </row>
    <row r="5787" spans="1:4" x14ac:dyDescent="0.25">
      <c r="A5787" s="10">
        <v>44924</v>
      </c>
      <c r="B5787" s="11">
        <v>3805.44995117187</v>
      </c>
      <c r="C5787" s="11">
        <v>3858.18994140625</v>
      </c>
      <c r="D5787" s="11">
        <v>3849.28002929687</v>
      </c>
    </row>
    <row r="5788" spans="1:4" x14ac:dyDescent="0.25">
      <c r="A5788" s="10">
        <v>44925</v>
      </c>
      <c r="B5788" s="11">
        <v>3829.06005859375</v>
      </c>
      <c r="C5788" s="11">
        <v>3839.85009765625</v>
      </c>
      <c r="D5788" s="11">
        <v>3839.5</v>
      </c>
    </row>
    <row r="5789" spans="1:4" x14ac:dyDescent="0.25">
      <c r="A5789" s="10">
        <v>44929</v>
      </c>
      <c r="B5789" s="11">
        <v>3853.2900390625</v>
      </c>
      <c r="C5789" s="11">
        <v>3878.4599609375</v>
      </c>
      <c r="D5789" s="11">
        <v>3824.13989257812</v>
      </c>
    </row>
    <row r="5790" spans="1:4" x14ac:dyDescent="0.25">
      <c r="A5790" s="10">
        <v>44930</v>
      </c>
      <c r="B5790" s="11">
        <v>3840.36010742187</v>
      </c>
      <c r="C5790" s="11">
        <v>3873.15991210937</v>
      </c>
      <c r="D5790" s="11">
        <v>3852.96997070312</v>
      </c>
    </row>
    <row r="5791" spans="1:4" x14ac:dyDescent="0.25">
      <c r="A5791" s="10">
        <v>44931</v>
      </c>
      <c r="B5791" s="11">
        <v>3839.73999023437</v>
      </c>
      <c r="C5791" s="11">
        <v>3839.73999023437</v>
      </c>
      <c r="D5791" s="11">
        <v>3808.10009765625</v>
      </c>
    </row>
    <row r="5792" spans="1:4" x14ac:dyDescent="0.25">
      <c r="A5792" s="10">
        <v>44932</v>
      </c>
      <c r="B5792" s="11">
        <v>3823.3701171875</v>
      </c>
      <c r="C5792" s="11">
        <v>3906.18994140625</v>
      </c>
      <c r="D5792" s="11">
        <v>3895.080078125</v>
      </c>
    </row>
    <row r="5793" spans="1:4" x14ac:dyDescent="0.25">
      <c r="A5793" s="10">
        <v>44935</v>
      </c>
      <c r="B5793" s="11">
        <v>3910.82006835937</v>
      </c>
      <c r="C5793" s="11">
        <v>3950.57006835937</v>
      </c>
      <c r="D5793" s="11">
        <v>3892.09008789062</v>
      </c>
    </row>
    <row r="5794" spans="1:4" x14ac:dyDescent="0.25">
      <c r="A5794" s="10">
        <v>44936</v>
      </c>
      <c r="B5794" s="11">
        <v>3888.57006835937</v>
      </c>
      <c r="C5794" s="11">
        <v>3919.830078125</v>
      </c>
      <c r="D5794" s="11">
        <v>3919.25</v>
      </c>
    </row>
    <row r="5795" spans="1:4" x14ac:dyDescent="0.25">
      <c r="A5795" s="10">
        <v>44937</v>
      </c>
      <c r="B5795" s="11">
        <v>3932.35009765625</v>
      </c>
      <c r="C5795" s="11">
        <v>3970.07006835937</v>
      </c>
      <c r="D5795" s="11">
        <v>3969.61010742187</v>
      </c>
    </row>
    <row r="5796" spans="1:4" x14ac:dyDescent="0.25">
      <c r="A5796" s="10">
        <v>44938</v>
      </c>
      <c r="B5796" s="11">
        <v>3977.57006835937</v>
      </c>
      <c r="C5796" s="11">
        <v>3997.76000976562</v>
      </c>
      <c r="D5796" s="11">
        <v>3983.169921875</v>
      </c>
    </row>
    <row r="5797" spans="1:4" x14ac:dyDescent="0.25">
      <c r="A5797" s="10">
        <v>44939</v>
      </c>
      <c r="B5797" s="11">
        <v>3960.60009765625</v>
      </c>
      <c r="C5797" s="11">
        <v>4003.94995117187</v>
      </c>
      <c r="D5797" s="11">
        <v>3999.09008789062</v>
      </c>
    </row>
    <row r="5798" spans="1:4" x14ac:dyDescent="0.25">
      <c r="A5798" s="10">
        <v>44943</v>
      </c>
      <c r="B5798" s="11">
        <v>3999.28002929687</v>
      </c>
      <c r="C5798" s="11">
        <v>4015.38989257812</v>
      </c>
      <c r="D5798" s="11">
        <v>3990.96997070312</v>
      </c>
    </row>
    <row r="5799" spans="1:4" x14ac:dyDescent="0.25">
      <c r="A5799" s="10">
        <v>44944</v>
      </c>
      <c r="B5799" s="11">
        <v>4002.25</v>
      </c>
      <c r="C5799" s="11">
        <v>4014.15991210937</v>
      </c>
      <c r="D5799" s="11">
        <v>3928.86010742187</v>
      </c>
    </row>
    <row r="5800" spans="1:4" x14ac:dyDescent="0.25">
      <c r="A5800" s="10">
        <v>44945</v>
      </c>
      <c r="B5800" s="11">
        <v>3911.84008789062</v>
      </c>
      <c r="C5800" s="11">
        <v>3922.93994140625</v>
      </c>
      <c r="D5800" s="11">
        <v>3898.85009765625</v>
      </c>
    </row>
    <row r="5801" spans="1:4" x14ac:dyDescent="0.25">
      <c r="A5801" s="10">
        <v>44946</v>
      </c>
      <c r="B5801" s="11">
        <v>3909.0400390625</v>
      </c>
      <c r="C5801" s="11">
        <v>3972.9599609375</v>
      </c>
      <c r="D5801" s="11">
        <v>3972.61010742187</v>
      </c>
    </row>
    <row r="5802" spans="1:4" x14ac:dyDescent="0.25">
      <c r="A5802" s="10">
        <v>44949</v>
      </c>
      <c r="B5802" s="11">
        <v>3978.13989257812</v>
      </c>
      <c r="C5802" s="11">
        <v>4039.31005859375</v>
      </c>
      <c r="D5802" s="11">
        <v>4019.81005859375</v>
      </c>
    </row>
    <row r="5803" spans="1:4" x14ac:dyDescent="0.25">
      <c r="A5803" s="10">
        <v>44950</v>
      </c>
      <c r="B5803" s="11">
        <v>4001.73999023437</v>
      </c>
      <c r="C5803" s="11">
        <v>4023.919921875</v>
      </c>
      <c r="D5803" s="11">
        <v>4016.94995117187</v>
      </c>
    </row>
    <row r="5804" spans="1:4" x14ac:dyDescent="0.25">
      <c r="A5804" s="10">
        <v>44951</v>
      </c>
      <c r="B5804" s="11">
        <v>3982.7099609375</v>
      </c>
      <c r="C5804" s="11">
        <v>4019.55004882812</v>
      </c>
      <c r="D5804" s="11">
        <v>4016.21997070312</v>
      </c>
    </row>
    <row r="5805" spans="1:4" x14ac:dyDescent="0.25">
      <c r="A5805" s="10">
        <v>44952</v>
      </c>
      <c r="B5805" s="11">
        <v>4036.080078125</v>
      </c>
      <c r="C5805" s="11">
        <v>4061.57006835937</v>
      </c>
      <c r="D5805" s="11">
        <v>4060.42993164062</v>
      </c>
    </row>
    <row r="5806" spans="1:4" x14ac:dyDescent="0.25">
      <c r="A5806" s="10">
        <v>44953</v>
      </c>
      <c r="B5806" s="11">
        <v>4053.71997070312</v>
      </c>
      <c r="C5806" s="11">
        <v>4094.2099609375</v>
      </c>
      <c r="D5806" s="11">
        <v>4070.56005859375</v>
      </c>
    </row>
    <row r="5807" spans="1:4" x14ac:dyDescent="0.25">
      <c r="A5807" s="10">
        <v>44956</v>
      </c>
      <c r="B5807" s="11">
        <v>4049.27001953125</v>
      </c>
      <c r="C5807" s="11">
        <v>4063.85009765625</v>
      </c>
      <c r="D5807" s="11">
        <v>4017.77001953125</v>
      </c>
    </row>
    <row r="5808" spans="1:4" x14ac:dyDescent="0.25">
      <c r="A5808" s="10">
        <v>44957</v>
      </c>
      <c r="B5808" s="11">
        <v>4020.85009765625</v>
      </c>
      <c r="C5808" s="11">
        <v>4077.15991210937</v>
      </c>
      <c r="D5808" s="11">
        <v>4076.60009765625</v>
      </c>
    </row>
    <row r="5809" spans="1:4" x14ac:dyDescent="0.25">
      <c r="A5809" s="10">
        <v>44958</v>
      </c>
      <c r="B5809" s="11">
        <v>4070.07006835937</v>
      </c>
      <c r="C5809" s="11">
        <v>4148.9501953125</v>
      </c>
      <c r="D5809" s="11">
        <v>4119.2099609375</v>
      </c>
    </row>
    <row r="5810" spans="1:4" x14ac:dyDescent="0.25">
      <c r="A5810" s="10">
        <v>44959</v>
      </c>
      <c r="B5810" s="11">
        <v>4158.68017578125</v>
      </c>
      <c r="C5810" s="11">
        <v>4195.43994140625</v>
      </c>
      <c r="D5810" s="11">
        <v>4179.759765625</v>
      </c>
    </row>
    <row r="5811" spans="1:4" x14ac:dyDescent="0.25">
      <c r="A5811" s="10">
        <v>44960</v>
      </c>
      <c r="B5811" s="11">
        <v>4136.68994140625</v>
      </c>
      <c r="C5811" s="11">
        <v>4182.35986328125</v>
      </c>
      <c r="D5811" s="11">
        <v>4136.47998046875</v>
      </c>
    </row>
    <row r="5812" spans="1:4" x14ac:dyDescent="0.25">
      <c r="A5812" s="10">
        <v>44963</v>
      </c>
      <c r="B5812" s="11">
        <v>4119.56982421875</v>
      </c>
      <c r="C5812" s="11">
        <v>4124.6298828125</v>
      </c>
      <c r="D5812" s="11">
        <v>4111.080078125</v>
      </c>
    </row>
    <row r="5813" spans="1:4" x14ac:dyDescent="0.25">
      <c r="A5813" s="10">
        <v>44964</v>
      </c>
      <c r="B5813" s="11">
        <v>4105.35009765625</v>
      </c>
      <c r="C5813" s="11">
        <v>4176.5400390625</v>
      </c>
      <c r="D5813" s="11">
        <v>4164</v>
      </c>
    </row>
    <row r="5814" spans="1:4" x14ac:dyDescent="0.25">
      <c r="A5814" s="10">
        <v>44965</v>
      </c>
      <c r="B5814" s="11">
        <v>4153.47021484375</v>
      </c>
      <c r="C5814" s="11">
        <v>4156.85009765625</v>
      </c>
      <c r="D5814" s="11">
        <v>4117.85986328125</v>
      </c>
    </row>
    <row r="5815" spans="1:4" x14ac:dyDescent="0.25">
      <c r="A5815" s="10">
        <v>44966</v>
      </c>
      <c r="B5815" s="11">
        <v>4144.25</v>
      </c>
      <c r="C5815" s="11">
        <v>4156.22998046875</v>
      </c>
      <c r="D5815" s="11">
        <v>4081.5</v>
      </c>
    </row>
    <row r="5816" spans="1:4" x14ac:dyDescent="0.25">
      <c r="A5816" s="10">
        <v>44967</v>
      </c>
      <c r="B5816" s="11">
        <v>4068.919921875</v>
      </c>
      <c r="C5816" s="11">
        <v>4094.36010742187</v>
      </c>
      <c r="D5816" s="11">
        <v>4090.4599609375</v>
      </c>
    </row>
    <row r="5817" spans="1:4" x14ac:dyDescent="0.25">
      <c r="A5817" s="10">
        <v>44970</v>
      </c>
      <c r="B5817" s="11">
        <v>4096.6201171875</v>
      </c>
      <c r="C5817" s="11">
        <v>4138.89990234375</v>
      </c>
      <c r="D5817" s="11">
        <v>4137.2900390625</v>
      </c>
    </row>
    <row r="5818" spans="1:4" x14ac:dyDescent="0.25">
      <c r="A5818" s="10">
        <v>44971</v>
      </c>
      <c r="B5818" s="11">
        <v>4126.7001953125</v>
      </c>
      <c r="C5818" s="11">
        <v>4159.77001953125</v>
      </c>
      <c r="D5818" s="11">
        <v>4136.1298828125</v>
      </c>
    </row>
    <row r="5819" spans="1:4" x14ac:dyDescent="0.25">
      <c r="A5819" s="10">
        <v>44972</v>
      </c>
      <c r="B5819" s="11">
        <v>4119.5</v>
      </c>
      <c r="C5819" s="11">
        <v>4148.10986328125</v>
      </c>
      <c r="D5819" s="11">
        <v>4147.60009765625</v>
      </c>
    </row>
    <row r="5820" spans="1:4" x14ac:dyDescent="0.25">
      <c r="A5820" s="10">
        <v>44973</v>
      </c>
      <c r="B5820" s="11">
        <v>4114.75</v>
      </c>
      <c r="C5820" s="11">
        <v>4136.5400390625</v>
      </c>
      <c r="D5820" s="11">
        <v>4090.40991210937</v>
      </c>
    </row>
    <row r="5821" spans="1:4" x14ac:dyDescent="0.25">
      <c r="A5821" s="10">
        <v>44974</v>
      </c>
      <c r="B5821" s="11">
        <v>4077.38989257812</v>
      </c>
      <c r="C5821" s="11">
        <v>4081.51000976562</v>
      </c>
      <c r="D5821" s="11">
        <v>4079.09008789062</v>
      </c>
    </row>
    <row r="5822" spans="1:4" x14ac:dyDescent="0.25">
      <c r="A5822" s="10">
        <v>44978</v>
      </c>
      <c r="B5822" s="11">
        <v>4052.35009765625</v>
      </c>
      <c r="C5822" s="11">
        <v>4052.35009765625</v>
      </c>
      <c r="D5822" s="11">
        <v>3997.34008789062</v>
      </c>
    </row>
    <row r="5823" spans="1:4" x14ac:dyDescent="0.25">
      <c r="A5823" s="10">
        <v>44979</v>
      </c>
      <c r="B5823" s="11">
        <v>4001.830078125</v>
      </c>
      <c r="C5823" s="11">
        <v>4017.3701171875</v>
      </c>
      <c r="D5823" s="11">
        <v>3991.05004882812</v>
      </c>
    </row>
    <row r="5824" spans="1:4" x14ac:dyDescent="0.25">
      <c r="A5824" s="10">
        <v>44980</v>
      </c>
      <c r="B5824" s="11">
        <v>4018.60009765625</v>
      </c>
      <c r="C5824" s="11">
        <v>4028.30004882812</v>
      </c>
      <c r="D5824" s="11">
        <v>4012.32006835937</v>
      </c>
    </row>
    <row r="5825" spans="1:4" x14ac:dyDescent="0.25">
      <c r="A5825" s="10">
        <v>44981</v>
      </c>
      <c r="B5825" s="11">
        <v>3973.23999023437</v>
      </c>
      <c r="C5825" s="11">
        <v>3978.25</v>
      </c>
      <c r="D5825" s="11">
        <v>3970.0400390625</v>
      </c>
    </row>
    <row r="5826" spans="1:4" x14ac:dyDescent="0.25">
      <c r="A5826" s="10">
        <v>44984</v>
      </c>
      <c r="B5826" s="11">
        <v>3992.36010742187</v>
      </c>
      <c r="C5826" s="11">
        <v>4018.05004882812</v>
      </c>
      <c r="D5826" s="11">
        <v>3982.23999023437</v>
      </c>
    </row>
    <row r="5827" spans="1:4" x14ac:dyDescent="0.25">
      <c r="A5827" s="10">
        <v>44985</v>
      </c>
      <c r="B5827" s="11">
        <v>3977.18994140625</v>
      </c>
      <c r="C5827" s="11">
        <v>3997.5</v>
      </c>
      <c r="D5827" s="11">
        <v>3970.14990234375</v>
      </c>
    </row>
    <row r="5828" spans="1:4" x14ac:dyDescent="0.25">
      <c r="A5828" s="10">
        <v>44986</v>
      </c>
      <c r="B5828" s="11">
        <v>3963.34008789062</v>
      </c>
      <c r="C5828" s="11">
        <v>3971.72998046875</v>
      </c>
      <c r="D5828" s="11">
        <v>3951.38989257812</v>
      </c>
    </row>
    <row r="5829" spans="1:4" x14ac:dyDescent="0.25">
      <c r="A5829" s="10">
        <v>44987</v>
      </c>
      <c r="B5829" s="11">
        <v>3938.67993164062</v>
      </c>
      <c r="C5829" s="11">
        <v>3990.84008789062</v>
      </c>
      <c r="D5829" s="11">
        <v>3981.35009765625</v>
      </c>
    </row>
    <row r="5830" spans="1:4" x14ac:dyDescent="0.25">
      <c r="A5830" s="10">
        <v>44988</v>
      </c>
      <c r="B5830" s="11">
        <v>3998.02001953125</v>
      </c>
      <c r="C5830" s="11">
        <v>4048.2900390625</v>
      </c>
      <c r="D5830" s="11">
        <v>4045.63989257812</v>
      </c>
    </row>
    <row r="5831" spans="1:4" x14ac:dyDescent="0.25">
      <c r="A5831" s="10">
        <v>44991</v>
      </c>
      <c r="B5831" s="11">
        <v>4055.14990234375</v>
      </c>
      <c r="C5831" s="11">
        <v>4078.48999023437</v>
      </c>
      <c r="D5831" s="11">
        <v>4048.419921875</v>
      </c>
    </row>
    <row r="5832" spans="1:4" x14ac:dyDescent="0.25">
      <c r="A5832" s="10">
        <v>44992</v>
      </c>
      <c r="B5832" s="11">
        <v>4048.26000976562</v>
      </c>
      <c r="C5832" s="11">
        <v>4050</v>
      </c>
      <c r="D5832" s="11">
        <v>3986.3701171875</v>
      </c>
    </row>
    <row r="5833" spans="1:4" x14ac:dyDescent="0.25">
      <c r="A5833" s="10">
        <v>44993</v>
      </c>
      <c r="B5833" s="11">
        <v>3987.55004882812</v>
      </c>
      <c r="C5833" s="11">
        <v>4000.40991210937</v>
      </c>
      <c r="D5833" s="11">
        <v>3992.01000976562</v>
      </c>
    </row>
    <row r="5834" spans="1:4" x14ac:dyDescent="0.25">
      <c r="A5834" s="10">
        <v>44994</v>
      </c>
      <c r="B5834" s="11">
        <v>3998.65991210937</v>
      </c>
      <c r="C5834" s="11">
        <v>4017.81005859375</v>
      </c>
      <c r="D5834" s="11">
        <v>3918.32006835937</v>
      </c>
    </row>
    <row r="5835" spans="1:4" x14ac:dyDescent="0.25">
      <c r="A5835" s="10">
        <v>44995</v>
      </c>
      <c r="B5835" s="11">
        <v>3912.77001953125</v>
      </c>
      <c r="C5835" s="11">
        <v>3934.05004882812</v>
      </c>
      <c r="D5835" s="11">
        <v>3861.59008789062</v>
      </c>
    </row>
    <row r="5836" spans="1:4" x14ac:dyDescent="0.25">
      <c r="A5836" s="10">
        <v>44998</v>
      </c>
      <c r="B5836" s="11">
        <v>3835.1201171875</v>
      </c>
      <c r="C5836" s="11">
        <v>3905.05004882812</v>
      </c>
      <c r="D5836" s="11">
        <v>3855.76000976562</v>
      </c>
    </row>
    <row r="5837" spans="1:4" x14ac:dyDescent="0.25">
      <c r="A5837" s="10">
        <v>44999</v>
      </c>
      <c r="B5837" s="11">
        <v>3894.01000976562</v>
      </c>
      <c r="C5837" s="11">
        <v>3937.2900390625</v>
      </c>
      <c r="D5837" s="11">
        <v>3919.2900390625</v>
      </c>
    </row>
    <row r="5838" spans="1:4" x14ac:dyDescent="0.25">
      <c r="A5838" s="10">
        <v>45000</v>
      </c>
      <c r="B5838" s="11">
        <v>3876.73999023437</v>
      </c>
      <c r="C5838" s="11">
        <v>3894.26000976562</v>
      </c>
      <c r="D5838" s="11">
        <v>3891.92993164062</v>
      </c>
    </row>
    <row r="5839" spans="1:4" x14ac:dyDescent="0.25">
      <c r="A5839" s="10">
        <v>45001</v>
      </c>
      <c r="B5839" s="11">
        <v>3878.92993164062</v>
      </c>
      <c r="C5839" s="11">
        <v>3964.4599609375</v>
      </c>
      <c r="D5839" s="11">
        <v>3960.28002929687</v>
      </c>
    </row>
    <row r="5840" spans="1:4" x14ac:dyDescent="0.25">
      <c r="A5840" s="10">
        <v>45002</v>
      </c>
      <c r="B5840" s="11">
        <v>3958.68994140625</v>
      </c>
      <c r="C5840" s="11">
        <v>3958.90991210937</v>
      </c>
      <c r="D5840" s="11">
        <v>3916.63989257812</v>
      </c>
    </row>
    <row r="5841" spans="1:4" x14ac:dyDescent="0.25">
      <c r="A5841" s="10">
        <v>45005</v>
      </c>
      <c r="B5841" s="11">
        <v>3917.46997070312</v>
      </c>
      <c r="C5841" s="11">
        <v>3956.6201171875</v>
      </c>
      <c r="D5841" s="11">
        <v>3951.57006835937</v>
      </c>
    </row>
    <row r="5842" spans="1:4" x14ac:dyDescent="0.25">
      <c r="A5842" s="10">
        <v>45006</v>
      </c>
      <c r="B5842" s="11">
        <v>3975.88989257812</v>
      </c>
      <c r="C5842" s="11">
        <v>4009.080078125</v>
      </c>
      <c r="D5842" s="11">
        <v>4002.8701171875</v>
      </c>
    </row>
    <row r="5843" spans="1:4" x14ac:dyDescent="0.25">
      <c r="A5843" s="10">
        <v>45007</v>
      </c>
      <c r="B5843" s="11">
        <v>4002.0400390625</v>
      </c>
      <c r="C5843" s="11">
        <v>4039.48999023437</v>
      </c>
      <c r="D5843" s="11">
        <v>3936.96997070312</v>
      </c>
    </row>
    <row r="5844" spans="1:4" x14ac:dyDescent="0.25">
      <c r="A5844" s="10">
        <v>45008</v>
      </c>
      <c r="B5844" s="11">
        <v>3959.2099609375</v>
      </c>
      <c r="C5844" s="11">
        <v>4007.65991210937</v>
      </c>
      <c r="D5844" s="11">
        <v>3948.71997070312</v>
      </c>
    </row>
    <row r="5845" spans="1:4" x14ac:dyDescent="0.25">
      <c r="A5845" s="10">
        <v>45009</v>
      </c>
      <c r="B5845" s="11">
        <v>3939.2099609375</v>
      </c>
      <c r="C5845" s="11">
        <v>3972.73999023437</v>
      </c>
      <c r="D5845" s="11">
        <v>3970.98999023437</v>
      </c>
    </row>
    <row r="5846" spans="1:4" x14ac:dyDescent="0.25">
      <c r="A5846" s="10">
        <v>45012</v>
      </c>
      <c r="B5846" s="11">
        <v>3982.92993164062</v>
      </c>
      <c r="C5846" s="11">
        <v>4003.830078125</v>
      </c>
      <c r="D5846" s="11">
        <v>3977.53002929687</v>
      </c>
    </row>
    <row r="5847" spans="1:4" x14ac:dyDescent="0.25">
      <c r="A5847" s="10">
        <v>45013</v>
      </c>
      <c r="B5847" s="11">
        <v>3974.1298828125</v>
      </c>
      <c r="C5847" s="11">
        <v>3979.19995117187</v>
      </c>
      <c r="D5847" s="11">
        <v>3971.27001953125</v>
      </c>
    </row>
    <row r="5848" spans="1:4" x14ac:dyDescent="0.25">
      <c r="A5848" s="10">
        <v>45014</v>
      </c>
      <c r="B5848" s="11">
        <v>3999.53002929687</v>
      </c>
      <c r="C5848" s="11">
        <v>4030.59008789062</v>
      </c>
      <c r="D5848" s="11">
        <v>4027.81005859375</v>
      </c>
    </row>
    <row r="5849" spans="1:4" x14ac:dyDescent="0.25">
      <c r="A5849" s="10">
        <v>45015</v>
      </c>
      <c r="B5849" s="11">
        <v>4046.73999023437</v>
      </c>
      <c r="C5849" s="11">
        <v>4057.85009765625</v>
      </c>
      <c r="D5849" s="11">
        <v>4050.830078125</v>
      </c>
    </row>
    <row r="5850" spans="1:4" x14ac:dyDescent="0.25">
      <c r="A5850" s="10">
        <v>45016</v>
      </c>
      <c r="B5850" s="11">
        <v>4056.17993164062</v>
      </c>
      <c r="C5850" s="11">
        <v>4110.75</v>
      </c>
      <c r="D5850" s="11">
        <v>4109.31005859375</v>
      </c>
    </row>
    <row r="5851" spans="1:4" x14ac:dyDescent="0.25">
      <c r="A5851" s="10">
        <v>45019</v>
      </c>
      <c r="B5851" s="11">
        <v>4102.2001953125</v>
      </c>
      <c r="C5851" s="11">
        <v>4127.66015625</v>
      </c>
      <c r="D5851" s="11">
        <v>4124.509765625</v>
      </c>
    </row>
    <row r="5852" spans="1:4" x14ac:dyDescent="0.25">
      <c r="A5852" s="10">
        <v>45020</v>
      </c>
      <c r="B5852" s="11">
        <v>4128.02978515625</v>
      </c>
      <c r="C5852" s="11">
        <v>4133.1298828125</v>
      </c>
      <c r="D5852" s="11">
        <v>4100.60009765625</v>
      </c>
    </row>
    <row r="5853" spans="1:4" x14ac:dyDescent="0.25">
      <c r="A5853" s="10">
        <v>45021</v>
      </c>
      <c r="B5853" s="11">
        <v>4094.5</v>
      </c>
      <c r="C5853" s="11">
        <v>4099.68994140625</v>
      </c>
      <c r="D5853" s="11">
        <v>4090.3798828125</v>
      </c>
    </row>
    <row r="5854" spans="1:4" x14ac:dyDescent="0.25">
      <c r="A5854" s="10">
        <v>45022</v>
      </c>
      <c r="B5854" s="11">
        <v>4081.14990234375</v>
      </c>
      <c r="C5854" s="11">
        <v>4107.31982421875</v>
      </c>
      <c r="D5854" s="11">
        <v>4105.02001953125</v>
      </c>
    </row>
    <row r="5855" spans="1:4" x14ac:dyDescent="0.25">
      <c r="A5855" s="10">
        <v>45026</v>
      </c>
      <c r="B5855" s="11">
        <v>4085.19995117187</v>
      </c>
      <c r="C5855" s="11">
        <v>4109.5</v>
      </c>
      <c r="D5855" s="11">
        <v>4109.10986328125</v>
      </c>
    </row>
    <row r="5856" spans="1:4" x14ac:dyDescent="0.25">
      <c r="A5856" s="10">
        <v>45027</v>
      </c>
      <c r="B5856" s="11">
        <v>4110.2900390625</v>
      </c>
      <c r="C5856" s="11">
        <v>4124.259765625</v>
      </c>
      <c r="D5856" s="11">
        <v>4108.93994140625</v>
      </c>
    </row>
    <row r="5857" spans="1:4" x14ac:dyDescent="0.25">
      <c r="A5857" s="10">
        <v>45028</v>
      </c>
      <c r="B5857" s="11">
        <v>4121.72021484375</v>
      </c>
      <c r="C5857" s="11">
        <v>4134.3701171875</v>
      </c>
      <c r="D5857" s="11">
        <v>4091.94995117187</v>
      </c>
    </row>
    <row r="5858" spans="1:4" x14ac:dyDescent="0.25">
      <c r="A5858" s="10">
        <v>45029</v>
      </c>
      <c r="B5858" s="11">
        <v>4100.0400390625</v>
      </c>
      <c r="C5858" s="11">
        <v>4150.259765625</v>
      </c>
      <c r="D5858" s="11">
        <v>4146.22021484375</v>
      </c>
    </row>
    <row r="5859" spans="1:4" x14ac:dyDescent="0.25">
      <c r="A5859" s="10">
        <v>45030</v>
      </c>
      <c r="B5859" s="11">
        <v>4140.10986328125</v>
      </c>
      <c r="C5859" s="11">
        <v>4163.18994140625</v>
      </c>
      <c r="D5859" s="11">
        <v>4137.64013671875</v>
      </c>
    </row>
    <row r="5860" spans="1:4" x14ac:dyDescent="0.25">
      <c r="A5860" s="10">
        <v>45033</v>
      </c>
      <c r="B5860" s="11">
        <v>4137.169921875</v>
      </c>
      <c r="C5860" s="11">
        <v>4151.72021484375</v>
      </c>
      <c r="D5860" s="11">
        <v>4151.31982421875</v>
      </c>
    </row>
    <row r="5861" spans="1:4" x14ac:dyDescent="0.25">
      <c r="A5861" s="10">
        <v>45034</v>
      </c>
      <c r="B5861" s="11">
        <v>4164.259765625</v>
      </c>
      <c r="C5861" s="11">
        <v>4169.47998046875</v>
      </c>
      <c r="D5861" s="11">
        <v>4154.8701171875</v>
      </c>
    </row>
    <row r="5862" spans="1:4" x14ac:dyDescent="0.25">
      <c r="A5862" s="10">
        <v>45035</v>
      </c>
      <c r="B5862" s="11">
        <v>4139.330078125</v>
      </c>
      <c r="C5862" s="11">
        <v>4162.56982421875</v>
      </c>
      <c r="D5862" s="11">
        <v>4154.52001953125</v>
      </c>
    </row>
    <row r="5863" spans="1:4" x14ac:dyDescent="0.25">
      <c r="A5863" s="10">
        <v>45036</v>
      </c>
      <c r="B5863" s="11">
        <v>4130.47998046875</v>
      </c>
      <c r="C5863" s="11">
        <v>4148.56982421875</v>
      </c>
      <c r="D5863" s="11">
        <v>4129.7900390625</v>
      </c>
    </row>
    <row r="5864" spans="1:4" x14ac:dyDescent="0.25">
      <c r="A5864" s="10">
        <v>45037</v>
      </c>
      <c r="B5864" s="11">
        <v>4132.14013671875</v>
      </c>
      <c r="C5864" s="11">
        <v>4138.02001953125</v>
      </c>
      <c r="D5864" s="11">
        <v>4133.52001953125</v>
      </c>
    </row>
    <row r="5865" spans="1:4" x14ac:dyDescent="0.25">
      <c r="A5865" s="10">
        <v>45040</v>
      </c>
      <c r="B5865" s="11">
        <v>4132.06982421875</v>
      </c>
      <c r="C5865" s="11">
        <v>4142.41015625</v>
      </c>
      <c r="D5865" s="11">
        <v>4137.0400390625</v>
      </c>
    </row>
    <row r="5866" spans="1:4" x14ac:dyDescent="0.25">
      <c r="A5866" s="10">
        <v>45041</v>
      </c>
      <c r="B5866" s="11">
        <v>4126.43017578125</v>
      </c>
      <c r="C5866" s="11">
        <v>4126.43017578125</v>
      </c>
      <c r="D5866" s="11">
        <v>4071.6298828125</v>
      </c>
    </row>
    <row r="5867" spans="1:4" x14ac:dyDescent="0.25">
      <c r="A5867" s="10">
        <v>45042</v>
      </c>
      <c r="B5867" s="11">
        <v>4087.78002929687</v>
      </c>
      <c r="C5867" s="11">
        <v>4089.669921875</v>
      </c>
      <c r="D5867" s="11">
        <v>4055.98999023437</v>
      </c>
    </row>
    <row r="5868" spans="1:4" x14ac:dyDescent="0.25">
      <c r="A5868" s="10">
        <v>45043</v>
      </c>
      <c r="B5868" s="11">
        <v>4075.2900390625</v>
      </c>
      <c r="C5868" s="11">
        <v>4138.240234375</v>
      </c>
      <c r="D5868" s="11">
        <v>4135.35009765625</v>
      </c>
    </row>
    <row r="5869" spans="1:4" x14ac:dyDescent="0.25">
      <c r="A5869" s="10">
        <v>45044</v>
      </c>
      <c r="B5869" s="11">
        <v>4129.6298828125</v>
      </c>
      <c r="C5869" s="11">
        <v>4170.06005859375</v>
      </c>
      <c r="D5869" s="11">
        <v>4169.47998046875</v>
      </c>
    </row>
    <row r="5870" spans="1:4" x14ac:dyDescent="0.25">
      <c r="A5870" s="10">
        <v>45047</v>
      </c>
      <c r="B5870" s="11">
        <v>4166.7900390625</v>
      </c>
      <c r="C5870" s="11">
        <v>4186.919921875</v>
      </c>
      <c r="D5870" s="11">
        <v>4167.8701171875</v>
      </c>
    </row>
    <row r="5871" spans="1:4" x14ac:dyDescent="0.25">
      <c r="A5871" s="10">
        <v>45048</v>
      </c>
      <c r="B5871" s="11">
        <v>4164.10009765625</v>
      </c>
      <c r="C5871" s="11">
        <v>4164.10009765625</v>
      </c>
      <c r="D5871" s="11">
        <v>4119.580078125</v>
      </c>
    </row>
    <row r="5872" spans="1:4" x14ac:dyDescent="0.25">
      <c r="A5872" s="10">
        <v>45049</v>
      </c>
      <c r="B5872" s="11">
        <v>4122.25</v>
      </c>
      <c r="C5872" s="11">
        <v>4148.2998046875</v>
      </c>
      <c r="D5872" s="11">
        <v>4090.75</v>
      </c>
    </row>
    <row r="5873" spans="1:4" x14ac:dyDescent="0.25">
      <c r="A5873" s="10">
        <v>45050</v>
      </c>
      <c r="B5873" s="11">
        <v>4082.55004882812</v>
      </c>
      <c r="C5873" s="11">
        <v>4082.61010742187</v>
      </c>
      <c r="D5873" s="11">
        <v>4061.21997070312</v>
      </c>
    </row>
    <row r="5874" spans="1:4" x14ac:dyDescent="0.25">
      <c r="A5874" s="10">
        <v>45051</v>
      </c>
      <c r="B5874" s="11">
        <v>4084.72998046875</v>
      </c>
      <c r="C5874" s="11">
        <v>4147.02001953125</v>
      </c>
      <c r="D5874" s="11">
        <v>4136.25</v>
      </c>
    </row>
    <row r="5875" spans="1:4" x14ac:dyDescent="0.25">
      <c r="A5875" s="10">
        <v>45054</v>
      </c>
      <c r="B5875" s="11">
        <v>4136.97998046875</v>
      </c>
      <c r="C5875" s="11">
        <v>4142.2998046875</v>
      </c>
      <c r="D5875" s="11">
        <v>4138.1201171875</v>
      </c>
    </row>
    <row r="5876" spans="1:4" x14ac:dyDescent="0.25">
      <c r="A5876" s="10">
        <v>45055</v>
      </c>
      <c r="B5876" s="11">
        <v>4124.25</v>
      </c>
      <c r="C5876" s="11">
        <v>4130.35009765625</v>
      </c>
      <c r="D5876" s="11">
        <v>4119.169921875</v>
      </c>
    </row>
    <row r="5877" spans="1:4" x14ac:dyDescent="0.25">
      <c r="A5877" s="10">
        <v>45056</v>
      </c>
      <c r="B5877" s="11">
        <v>4143.740234375</v>
      </c>
      <c r="C5877" s="11">
        <v>4154.27978515625</v>
      </c>
      <c r="D5877" s="11">
        <v>4137.64013671875</v>
      </c>
    </row>
    <row r="5878" spans="1:4" x14ac:dyDescent="0.25">
      <c r="A5878" s="10">
        <v>45057</v>
      </c>
      <c r="B5878" s="11">
        <v>4132.240234375</v>
      </c>
      <c r="C5878" s="11">
        <v>4132.7998046875</v>
      </c>
      <c r="D5878" s="11">
        <v>4130.6201171875</v>
      </c>
    </row>
    <row r="5879" spans="1:4" x14ac:dyDescent="0.25">
      <c r="A5879" s="10">
        <v>45058</v>
      </c>
      <c r="B5879" s="11">
        <v>4138.5400390625</v>
      </c>
      <c r="C5879" s="11">
        <v>4143.740234375</v>
      </c>
      <c r="D5879" s="11">
        <v>4124.080078125</v>
      </c>
    </row>
    <row r="5880" spans="1:4" x14ac:dyDescent="0.25">
      <c r="A5880" s="10">
        <v>45061</v>
      </c>
      <c r="B5880" s="11">
        <v>4126.64990234375</v>
      </c>
      <c r="C5880" s="11">
        <v>4141.25</v>
      </c>
      <c r="D5880" s="11">
        <v>4136.27978515625</v>
      </c>
    </row>
    <row r="5881" spans="1:4" x14ac:dyDescent="0.25">
      <c r="A5881" s="10">
        <v>45062</v>
      </c>
      <c r="B5881" s="11">
        <v>4127.9501953125</v>
      </c>
      <c r="C5881" s="11">
        <v>4135.5400390625</v>
      </c>
      <c r="D5881" s="11">
        <v>4109.89990234375</v>
      </c>
    </row>
    <row r="5882" spans="1:4" x14ac:dyDescent="0.25">
      <c r="A5882" s="10">
        <v>45063</v>
      </c>
      <c r="B5882" s="11">
        <v>4122.85009765625</v>
      </c>
      <c r="C5882" s="11">
        <v>4164.669921875</v>
      </c>
      <c r="D5882" s="11">
        <v>4158.77001953125</v>
      </c>
    </row>
    <row r="5883" spans="1:4" x14ac:dyDescent="0.25">
      <c r="A5883" s="10">
        <v>45064</v>
      </c>
      <c r="B5883" s="11">
        <v>4157.68017578125</v>
      </c>
      <c r="C5883" s="11">
        <v>4202.2001953125</v>
      </c>
      <c r="D5883" s="11">
        <v>4198.0498046875</v>
      </c>
    </row>
    <row r="5884" spans="1:4" x14ac:dyDescent="0.25">
      <c r="A5884" s="10">
        <v>45065</v>
      </c>
      <c r="B5884" s="11">
        <v>4204.14990234375</v>
      </c>
      <c r="C5884" s="11">
        <v>4212.91015625</v>
      </c>
      <c r="D5884" s="11">
        <v>4191.97998046875</v>
      </c>
    </row>
    <row r="5885" spans="1:4" x14ac:dyDescent="0.25">
      <c r="A5885" s="10">
        <v>45068</v>
      </c>
      <c r="B5885" s="11">
        <v>4190.77978515625</v>
      </c>
      <c r="C5885" s="11">
        <v>4209.22021484375</v>
      </c>
      <c r="D5885" s="11">
        <v>4192.6298828125</v>
      </c>
    </row>
    <row r="5886" spans="1:4" x14ac:dyDescent="0.25">
      <c r="A5886" s="10">
        <v>45069</v>
      </c>
      <c r="B5886" s="11">
        <v>4176.7998046875</v>
      </c>
      <c r="C5886" s="11">
        <v>4185.68017578125</v>
      </c>
      <c r="D5886" s="11">
        <v>4145.580078125</v>
      </c>
    </row>
    <row r="5887" spans="1:4" x14ac:dyDescent="0.25">
      <c r="A5887" s="10">
        <v>45070</v>
      </c>
      <c r="B5887" s="11">
        <v>4132.9599609375</v>
      </c>
      <c r="C5887" s="11">
        <v>4132.9599609375</v>
      </c>
      <c r="D5887" s="11">
        <v>4115.240234375</v>
      </c>
    </row>
    <row r="5888" spans="1:4" x14ac:dyDescent="0.25">
      <c r="A5888" s="10">
        <v>45071</v>
      </c>
      <c r="B5888" s="11">
        <v>4155.7099609375</v>
      </c>
      <c r="C5888" s="11">
        <v>4165.740234375</v>
      </c>
      <c r="D5888" s="11">
        <v>4151.27978515625</v>
      </c>
    </row>
    <row r="5889" spans="1:4" x14ac:dyDescent="0.25">
      <c r="A5889" s="10">
        <v>45072</v>
      </c>
      <c r="B5889" s="11">
        <v>4156.16015625</v>
      </c>
      <c r="C5889" s="11">
        <v>4212.8701171875</v>
      </c>
      <c r="D5889" s="11">
        <v>4205.4501953125</v>
      </c>
    </row>
    <row r="5890" spans="1:4" x14ac:dyDescent="0.25">
      <c r="A5890" s="10">
        <v>45076</v>
      </c>
      <c r="B5890" s="11">
        <v>4226.7099609375</v>
      </c>
      <c r="C5890" s="11">
        <v>4231.10009765625</v>
      </c>
      <c r="D5890" s="11">
        <v>4205.52001953125</v>
      </c>
    </row>
    <row r="5891" spans="1:4" x14ac:dyDescent="0.25">
      <c r="A5891" s="10">
        <v>45077</v>
      </c>
      <c r="B5891" s="11">
        <v>4190.740234375</v>
      </c>
      <c r="C5891" s="11">
        <v>4195.43994140625</v>
      </c>
      <c r="D5891" s="11">
        <v>4179.830078125</v>
      </c>
    </row>
    <row r="5892" spans="1:4" x14ac:dyDescent="0.25">
      <c r="A5892" s="10">
        <v>45078</v>
      </c>
      <c r="B5892" s="11">
        <v>4183.02978515625</v>
      </c>
      <c r="C5892" s="11">
        <v>4232.43017578125</v>
      </c>
      <c r="D5892" s="11">
        <v>4221.02001953125</v>
      </c>
    </row>
    <row r="5893" spans="1:4" x14ac:dyDescent="0.25">
      <c r="A5893" s="10">
        <v>45079</v>
      </c>
      <c r="B5893" s="11">
        <v>4241.009765625</v>
      </c>
      <c r="C5893" s="11">
        <v>4290.669921875</v>
      </c>
      <c r="D5893" s="11">
        <v>4282.3701171875</v>
      </c>
    </row>
    <row r="5894" spans="1:4" x14ac:dyDescent="0.25">
      <c r="A5894" s="10">
        <v>45082</v>
      </c>
      <c r="B5894" s="11">
        <v>4282.990234375</v>
      </c>
      <c r="C5894" s="11">
        <v>4299.27978515625</v>
      </c>
      <c r="D5894" s="11">
        <v>4273.7900390625</v>
      </c>
    </row>
    <row r="5895" spans="1:4" x14ac:dyDescent="0.25">
      <c r="A5895" s="10">
        <v>45083</v>
      </c>
      <c r="B5895" s="11">
        <v>4271.33984375</v>
      </c>
      <c r="C5895" s="11">
        <v>4288.330078125</v>
      </c>
      <c r="D5895" s="11">
        <v>4283.85009765625</v>
      </c>
    </row>
    <row r="5896" spans="1:4" x14ac:dyDescent="0.25">
      <c r="A5896" s="10">
        <v>45084</v>
      </c>
      <c r="B5896" s="11">
        <v>4285.47021484375</v>
      </c>
      <c r="C5896" s="11">
        <v>4299.18994140625</v>
      </c>
      <c r="D5896" s="11">
        <v>4267.52001953125</v>
      </c>
    </row>
    <row r="5897" spans="1:4" x14ac:dyDescent="0.25">
      <c r="A5897" s="10">
        <v>45085</v>
      </c>
      <c r="B5897" s="11">
        <v>4268.68994140625</v>
      </c>
      <c r="C5897" s="11">
        <v>4298.009765625</v>
      </c>
      <c r="D5897" s="11">
        <v>4293.93017578125</v>
      </c>
    </row>
    <row r="5898" spans="1:4" x14ac:dyDescent="0.25">
      <c r="A5898" s="10">
        <v>45086</v>
      </c>
      <c r="B5898" s="11">
        <v>4304.8798828125</v>
      </c>
      <c r="C5898" s="11">
        <v>4322.6201171875</v>
      </c>
      <c r="D5898" s="11">
        <v>4298.85986328125</v>
      </c>
    </row>
    <row r="5899" spans="1:4" x14ac:dyDescent="0.25">
      <c r="A5899" s="10">
        <v>45089</v>
      </c>
      <c r="B5899" s="11">
        <v>4308.31982421875</v>
      </c>
      <c r="C5899" s="11">
        <v>4340.1298828125</v>
      </c>
      <c r="D5899" s="11">
        <v>4338.93017578125</v>
      </c>
    </row>
    <row r="5900" spans="1:4" x14ac:dyDescent="0.25">
      <c r="A5900" s="10">
        <v>45090</v>
      </c>
      <c r="B5900" s="11">
        <v>4352.60986328125</v>
      </c>
      <c r="C5900" s="11">
        <v>4375.3701171875</v>
      </c>
      <c r="D5900" s="11">
        <v>4369.009765625</v>
      </c>
    </row>
    <row r="5901" spans="1:4" x14ac:dyDescent="0.25">
      <c r="A5901" s="10">
        <v>45091</v>
      </c>
      <c r="B5901" s="11">
        <v>4366.2900390625</v>
      </c>
      <c r="C5901" s="11">
        <v>4391.81982421875</v>
      </c>
      <c r="D5901" s="11">
        <v>4372.58984375</v>
      </c>
    </row>
    <row r="5902" spans="1:4" x14ac:dyDescent="0.25">
      <c r="A5902" s="10">
        <v>45092</v>
      </c>
      <c r="B5902" s="11">
        <v>4365.330078125</v>
      </c>
      <c r="C5902" s="11">
        <v>4439.2001953125</v>
      </c>
      <c r="D5902" s="11">
        <v>4425.83984375</v>
      </c>
    </row>
    <row r="5903" spans="1:4" x14ac:dyDescent="0.25">
      <c r="A5903" s="10">
        <v>45093</v>
      </c>
      <c r="B5903" s="11">
        <v>4440.9501953125</v>
      </c>
      <c r="C5903" s="11">
        <v>4448.47021484375</v>
      </c>
      <c r="D5903" s="11">
        <v>4409.58984375</v>
      </c>
    </row>
    <row r="5904" spans="1:4" x14ac:dyDescent="0.25">
      <c r="A5904" s="10">
        <v>45097</v>
      </c>
      <c r="B5904" s="11">
        <v>4396.10986328125</v>
      </c>
      <c r="C5904" s="11">
        <v>4400.14990234375</v>
      </c>
      <c r="D5904" s="11">
        <v>4388.7099609375</v>
      </c>
    </row>
    <row r="5905" spans="1:4" x14ac:dyDescent="0.25">
      <c r="A5905" s="10">
        <v>45098</v>
      </c>
      <c r="B5905" s="11">
        <v>4380.009765625</v>
      </c>
      <c r="C5905" s="11">
        <v>4386.22021484375</v>
      </c>
      <c r="D5905" s="11">
        <v>4365.68994140625</v>
      </c>
    </row>
    <row r="5906" spans="1:4" x14ac:dyDescent="0.25">
      <c r="A5906" s="10">
        <v>45099</v>
      </c>
      <c r="B5906" s="11">
        <v>4355.39990234375</v>
      </c>
      <c r="C5906" s="11">
        <v>4382.25</v>
      </c>
      <c r="D5906" s="11">
        <v>4381.89013671875</v>
      </c>
    </row>
    <row r="5907" spans="1:4" x14ac:dyDescent="0.25">
      <c r="A5907" s="10">
        <v>45100</v>
      </c>
      <c r="B5907" s="11">
        <v>4354.169921875</v>
      </c>
      <c r="C5907" s="11">
        <v>4366.5498046875</v>
      </c>
      <c r="D5907" s="11">
        <v>4348.330078125</v>
      </c>
    </row>
    <row r="5908" spans="1:4" x14ac:dyDescent="0.25">
      <c r="A5908" s="10">
        <v>45103</v>
      </c>
      <c r="B5908" s="11">
        <v>4344.83984375</v>
      </c>
      <c r="C5908" s="11">
        <v>4362.06005859375</v>
      </c>
      <c r="D5908" s="11">
        <v>4328.81982421875</v>
      </c>
    </row>
    <row r="5909" spans="1:4" x14ac:dyDescent="0.25">
      <c r="A5909" s="10">
        <v>45104</v>
      </c>
      <c r="B5909" s="11">
        <v>4337.35986328125</v>
      </c>
      <c r="C5909" s="11">
        <v>4384.419921875</v>
      </c>
      <c r="D5909" s="11">
        <v>4378.41015625</v>
      </c>
    </row>
    <row r="5910" spans="1:4" x14ac:dyDescent="0.25">
      <c r="A5910" s="10">
        <v>45105</v>
      </c>
      <c r="B5910" s="11">
        <v>4367.47998046875</v>
      </c>
      <c r="C5910" s="11">
        <v>4390.35009765625</v>
      </c>
      <c r="D5910" s="11">
        <v>4376.85986328125</v>
      </c>
    </row>
    <row r="5911" spans="1:4" x14ac:dyDescent="0.25">
      <c r="A5911" s="10">
        <v>45106</v>
      </c>
      <c r="B5911" s="11">
        <v>4374.93994140625</v>
      </c>
      <c r="C5911" s="11">
        <v>4398.39013671875</v>
      </c>
      <c r="D5911" s="11">
        <v>4396.43994140625</v>
      </c>
    </row>
    <row r="5912" spans="1:4" x14ac:dyDescent="0.25">
      <c r="A5912" s="10">
        <v>45107</v>
      </c>
      <c r="B5912" s="11">
        <v>4422.43994140625</v>
      </c>
      <c r="C5912" s="11">
        <v>4458.47998046875</v>
      </c>
      <c r="D5912" s="11">
        <v>4450.3798828125</v>
      </c>
    </row>
    <row r="5913" spans="1:4" x14ac:dyDescent="0.25">
      <c r="A5913" s="10">
        <v>45110</v>
      </c>
      <c r="B5913" s="11">
        <v>4450.47998046875</v>
      </c>
      <c r="C5913" s="11">
        <v>4456.4599609375</v>
      </c>
      <c r="D5913" s="11">
        <v>4455.58984375</v>
      </c>
    </row>
    <row r="5914" spans="1:4" x14ac:dyDescent="0.25">
      <c r="A5914" s="10">
        <v>45112</v>
      </c>
      <c r="B5914" s="11">
        <v>4442.0400390625</v>
      </c>
      <c r="C5914" s="11">
        <v>4454.06005859375</v>
      </c>
      <c r="D5914" s="11">
        <v>4446.81982421875</v>
      </c>
    </row>
    <row r="5915" spans="1:4" x14ac:dyDescent="0.25">
      <c r="A5915" s="10">
        <v>45113</v>
      </c>
      <c r="B5915" s="11">
        <v>4422.6201171875</v>
      </c>
      <c r="C5915" s="11">
        <v>4422.6201171875</v>
      </c>
      <c r="D5915" s="11">
        <v>4411.58984375</v>
      </c>
    </row>
    <row r="5916" spans="1:4" x14ac:dyDescent="0.25">
      <c r="A5916" s="10">
        <v>45114</v>
      </c>
      <c r="B5916" s="11">
        <v>4404.5400390625</v>
      </c>
      <c r="C5916" s="11">
        <v>4440.39013671875</v>
      </c>
      <c r="D5916" s="11">
        <v>4398.9501953125</v>
      </c>
    </row>
    <row r="5917" spans="1:4" x14ac:dyDescent="0.25">
      <c r="A5917" s="10">
        <v>45117</v>
      </c>
      <c r="B5917" s="11">
        <v>4394.22998046875</v>
      </c>
      <c r="C5917" s="11">
        <v>4412.60009765625</v>
      </c>
      <c r="D5917" s="11">
        <v>4409.52978515625</v>
      </c>
    </row>
    <row r="5918" spans="1:4" x14ac:dyDescent="0.25">
      <c r="A5918" s="10">
        <v>45118</v>
      </c>
      <c r="B5918" s="11">
        <v>4415.5498046875</v>
      </c>
      <c r="C5918" s="11">
        <v>4443.64013671875</v>
      </c>
      <c r="D5918" s="11">
        <v>4439.259765625</v>
      </c>
    </row>
    <row r="5919" spans="1:4" x14ac:dyDescent="0.25">
      <c r="A5919" s="10">
        <v>45119</v>
      </c>
      <c r="B5919" s="11">
        <v>4467.68994140625</v>
      </c>
      <c r="C5919" s="11">
        <v>4488.33984375</v>
      </c>
      <c r="D5919" s="11">
        <v>4472.16015625</v>
      </c>
    </row>
    <row r="5920" spans="1:4" x14ac:dyDescent="0.25">
      <c r="A5920" s="10">
        <v>45120</v>
      </c>
      <c r="B5920" s="11">
        <v>4491.5</v>
      </c>
      <c r="C5920" s="11">
        <v>4517.3798828125</v>
      </c>
      <c r="D5920" s="11">
        <v>4510.0400390625</v>
      </c>
    </row>
    <row r="5921" spans="1:4" x14ac:dyDescent="0.25">
      <c r="A5921" s="10">
        <v>45121</v>
      </c>
      <c r="B5921" s="11">
        <v>4514.60986328125</v>
      </c>
      <c r="C5921" s="11">
        <v>4527.759765625</v>
      </c>
      <c r="D5921" s="11">
        <v>4505.419921875</v>
      </c>
    </row>
    <row r="5922" spans="1:4" x14ac:dyDescent="0.25">
      <c r="A5922" s="10">
        <v>45124</v>
      </c>
      <c r="B5922" s="11">
        <v>4508.85986328125</v>
      </c>
      <c r="C5922" s="11">
        <v>4532.85009765625</v>
      </c>
      <c r="D5922" s="11">
        <v>4522.7900390625</v>
      </c>
    </row>
    <row r="5923" spans="1:4" x14ac:dyDescent="0.25">
      <c r="A5923" s="10">
        <v>45125</v>
      </c>
      <c r="B5923" s="11">
        <v>4521.77978515625</v>
      </c>
      <c r="C5923" s="11">
        <v>4562.2998046875</v>
      </c>
      <c r="D5923" s="11">
        <v>4554.97998046875</v>
      </c>
    </row>
    <row r="5924" spans="1:4" x14ac:dyDescent="0.25">
      <c r="A5924" s="10">
        <v>45126</v>
      </c>
      <c r="B5924" s="11">
        <v>4563.8701171875</v>
      </c>
      <c r="C5924" s="11">
        <v>4578.43017578125</v>
      </c>
      <c r="D5924" s="11">
        <v>4565.72021484375</v>
      </c>
    </row>
    <row r="5925" spans="1:4" x14ac:dyDescent="0.25">
      <c r="A5925" s="10">
        <v>45127</v>
      </c>
      <c r="B5925" s="11">
        <v>4554.3798828125</v>
      </c>
      <c r="C5925" s="11">
        <v>4564.740234375</v>
      </c>
      <c r="D5925" s="11">
        <v>4534.8701171875</v>
      </c>
    </row>
    <row r="5926" spans="1:4" x14ac:dyDescent="0.25">
      <c r="A5926" s="10">
        <v>45128</v>
      </c>
      <c r="B5926" s="11">
        <v>4550.16015625</v>
      </c>
      <c r="C5926" s="11">
        <v>4555</v>
      </c>
      <c r="D5926" s="11">
        <v>4536.33984375</v>
      </c>
    </row>
    <row r="5927" spans="1:4" x14ac:dyDescent="0.25">
      <c r="A5927" s="10">
        <v>45131</v>
      </c>
      <c r="B5927" s="11">
        <v>4543.39013671875</v>
      </c>
      <c r="C5927" s="11">
        <v>4563.41015625</v>
      </c>
      <c r="D5927" s="11">
        <v>4554.64013671875</v>
      </c>
    </row>
    <row r="5928" spans="1:4" x14ac:dyDescent="0.25">
      <c r="A5928" s="10">
        <v>45132</v>
      </c>
      <c r="B5928" s="11">
        <v>4555.18994140625</v>
      </c>
      <c r="C5928" s="11">
        <v>4580.6201171875</v>
      </c>
      <c r="D5928" s="11">
        <v>4567.4599609375</v>
      </c>
    </row>
    <row r="5929" spans="1:4" x14ac:dyDescent="0.25">
      <c r="A5929" s="10">
        <v>45133</v>
      </c>
      <c r="B5929" s="11">
        <v>4558.9599609375</v>
      </c>
      <c r="C5929" s="11">
        <v>4582.47021484375</v>
      </c>
      <c r="D5929" s="11">
        <v>4566.75</v>
      </c>
    </row>
    <row r="5930" spans="1:4" x14ac:dyDescent="0.25">
      <c r="A5930" s="10">
        <v>45134</v>
      </c>
      <c r="B5930" s="11">
        <v>4598.259765625</v>
      </c>
      <c r="C5930" s="11">
        <v>4607.06982421875</v>
      </c>
      <c r="D5930" s="11">
        <v>4537.41015625</v>
      </c>
    </row>
    <row r="5931" spans="1:4" x14ac:dyDescent="0.25">
      <c r="A5931" s="10">
        <v>45135</v>
      </c>
      <c r="B5931" s="11">
        <v>4565.75</v>
      </c>
      <c r="C5931" s="11">
        <v>4590.16015625</v>
      </c>
      <c r="D5931" s="11">
        <v>4582.22998046875</v>
      </c>
    </row>
    <row r="5932" spans="1:4" x14ac:dyDescent="0.25">
      <c r="A5932" s="10">
        <v>45138</v>
      </c>
      <c r="B5932" s="11">
        <v>4584.81982421875</v>
      </c>
      <c r="C5932" s="11">
        <v>4594.22021484375</v>
      </c>
      <c r="D5932" s="11">
        <v>4588.9599609375</v>
      </c>
    </row>
    <row r="5933" spans="1:4" x14ac:dyDescent="0.25">
      <c r="A5933" s="10">
        <v>45139</v>
      </c>
      <c r="B5933" s="11">
        <v>4578.830078125</v>
      </c>
      <c r="C5933" s="11">
        <v>4584.6201171875</v>
      </c>
      <c r="D5933" s="11">
        <v>4576.72998046875</v>
      </c>
    </row>
    <row r="5934" spans="1:4" x14ac:dyDescent="0.25">
      <c r="A5934" s="10">
        <v>45140</v>
      </c>
      <c r="B5934" s="11">
        <v>4550.93017578125</v>
      </c>
      <c r="C5934" s="11">
        <v>4550.93017578125</v>
      </c>
      <c r="D5934" s="11">
        <v>4513.39013671875</v>
      </c>
    </row>
    <row r="5935" spans="1:4" x14ac:dyDescent="0.25">
      <c r="A5935" s="10">
        <v>45141</v>
      </c>
      <c r="B5935" s="11">
        <v>4494.27001953125</v>
      </c>
      <c r="C5935" s="11">
        <v>4519.490234375</v>
      </c>
      <c r="D5935" s="11">
        <v>4501.89013671875</v>
      </c>
    </row>
    <row r="5936" spans="1:4" x14ac:dyDescent="0.25">
      <c r="A5936" s="10">
        <v>45142</v>
      </c>
      <c r="B5936" s="11">
        <v>4513.9599609375</v>
      </c>
      <c r="C5936" s="11">
        <v>4540.33984375</v>
      </c>
      <c r="D5936" s="11">
        <v>4478.02978515625</v>
      </c>
    </row>
    <row r="5937" spans="1:4" x14ac:dyDescent="0.25">
      <c r="A5937" s="10">
        <v>45145</v>
      </c>
      <c r="B5937" s="11">
        <v>4491.580078125</v>
      </c>
      <c r="C5937" s="11">
        <v>4519.83984375</v>
      </c>
      <c r="D5937" s="11">
        <v>4518.43994140625</v>
      </c>
    </row>
    <row r="5938" spans="1:4" x14ac:dyDescent="0.25">
      <c r="A5938" s="10">
        <v>45146</v>
      </c>
      <c r="B5938" s="11">
        <v>4498.02978515625</v>
      </c>
      <c r="C5938" s="11">
        <v>4503.31005859375</v>
      </c>
      <c r="D5938" s="11">
        <v>4499.3798828125</v>
      </c>
    </row>
    <row r="5939" spans="1:4" x14ac:dyDescent="0.25">
      <c r="A5939" s="10">
        <v>45147</v>
      </c>
      <c r="B5939" s="11">
        <v>4501.56982421875</v>
      </c>
      <c r="C5939" s="11">
        <v>4502.43994140625</v>
      </c>
      <c r="D5939" s="11">
        <v>4467.7099609375</v>
      </c>
    </row>
    <row r="5940" spans="1:4" x14ac:dyDescent="0.25">
      <c r="A5940" s="10">
        <v>45148</v>
      </c>
      <c r="B5940" s="11">
        <v>4487.16015625</v>
      </c>
      <c r="C5940" s="11">
        <v>4527.3701171875</v>
      </c>
      <c r="D5940" s="11">
        <v>4468.830078125</v>
      </c>
    </row>
    <row r="5941" spans="1:4" x14ac:dyDescent="0.25">
      <c r="A5941" s="10">
        <v>45149</v>
      </c>
      <c r="B5941" s="11">
        <v>4450.68994140625</v>
      </c>
      <c r="C5941" s="11">
        <v>4476.22998046875</v>
      </c>
      <c r="D5941" s="11">
        <v>4464.0498046875</v>
      </c>
    </row>
    <row r="5942" spans="1:4" x14ac:dyDescent="0.25">
      <c r="A5942" s="10">
        <v>45152</v>
      </c>
      <c r="B5942" s="11">
        <v>4458.1298828125</v>
      </c>
      <c r="C5942" s="11">
        <v>4490.330078125</v>
      </c>
      <c r="D5942" s="11">
        <v>4489.72021484375</v>
      </c>
    </row>
    <row r="5943" spans="1:4" x14ac:dyDescent="0.25">
      <c r="A5943" s="10">
        <v>45153</v>
      </c>
      <c r="B5943" s="11">
        <v>4478.8701171875</v>
      </c>
      <c r="C5943" s="11">
        <v>4478.8701171875</v>
      </c>
      <c r="D5943" s="11">
        <v>4437.85986328125</v>
      </c>
    </row>
    <row r="5944" spans="1:4" x14ac:dyDescent="0.25">
      <c r="A5944" s="10">
        <v>45154</v>
      </c>
      <c r="B5944" s="11">
        <v>4433.7900390625</v>
      </c>
      <c r="C5944" s="11">
        <v>4449.9501953125</v>
      </c>
      <c r="D5944" s="11">
        <v>4404.330078125</v>
      </c>
    </row>
    <row r="5945" spans="1:4" x14ac:dyDescent="0.25">
      <c r="A5945" s="10">
        <v>45155</v>
      </c>
      <c r="B5945" s="11">
        <v>4416.31982421875</v>
      </c>
      <c r="C5945" s="11">
        <v>4421.169921875</v>
      </c>
      <c r="D5945" s="11">
        <v>4370.35986328125</v>
      </c>
    </row>
    <row r="5946" spans="1:4" x14ac:dyDescent="0.25">
      <c r="A5946" s="10">
        <v>45156</v>
      </c>
      <c r="B5946" s="11">
        <v>4344.8798828125</v>
      </c>
      <c r="C5946" s="11">
        <v>4381.81982421875</v>
      </c>
      <c r="D5946" s="11">
        <v>4369.7099609375</v>
      </c>
    </row>
    <row r="5947" spans="1:4" x14ac:dyDescent="0.25">
      <c r="A5947" s="10">
        <v>45159</v>
      </c>
      <c r="B5947" s="11">
        <v>4380.27978515625</v>
      </c>
      <c r="C5947" s="11">
        <v>4407.5498046875</v>
      </c>
      <c r="D5947" s="11">
        <v>4399.77001953125</v>
      </c>
    </row>
    <row r="5948" spans="1:4" x14ac:dyDescent="0.25">
      <c r="A5948" s="10">
        <v>45160</v>
      </c>
      <c r="B5948" s="11">
        <v>4415.330078125</v>
      </c>
      <c r="C5948" s="11">
        <v>4418.58984375</v>
      </c>
      <c r="D5948" s="11">
        <v>4387.5498046875</v>
      </c>
    </row>
    <row r="5949" spans="1:4" x14ac:dyDescent="0.25">
      <c r="A5949" s="10">
        <v>45161</v>
      </c>
      <c r="B5949" s="11">
        <v>4396.43994140625</v>
      </c>
      <c r="C5949" s="11">
        <v>4443.18017578125</v>
      </c>
      <c r="D5949" s="11">
        <v>4436.009765625</v>
      </c>
    </row>
    <row r="5950" spans="1:4" x14ac:dyDescent="0.25">
      <c r="A5950" s="10">
        <v>45162</v>
      </c>
      <c r="B5950" s="11">
        <v>4455.16015625</v>
      </c>
      <c r="C5950" s="11">
        <v>4458.2998046875</v>
      </c>
      <c r="D5950" s="11">
        <v>4376.31005859375</v>
      </c>
    </row>
    <row r="5951" spans="1:4" x14ac:dyDescent="0.25">
      <c r="A5951" s="10">
        <v>45163</v>
      </c>
      <c r="B5951" s="11">
        <v>4389.3798828125</v>
      </c>
      <c r="C5951" s="11">
        <v>4418.4599609375</v>
      </c>
      <c r="D5951" s="11">
        <v>4405.7099609375</v>
      </c>
    </row>
    <row r="5952" spans="1:4" x14ac:dyDescent="0.25">
      <c r="A5952" s="10">
        <v>45166</v>
      </c>
      <c r="B5952" s="11">
        <v>4426.02978515625</v>
      </c>
      <c r="C5952" s="11">
        <v>4439.56005859375</v>
      </c>
      <c r="D5952" s="11">
        <v>4433.31005859375</v>
      </c>
    </row>
    <row r="5953" spans="1:4" x14ac:dyDescent="0.25">
      <c r="A5953" s="10">
        <v>45167</v>
      </c>
      <c r="B5953" s="11">
        <v>4432.75</v>
      </c>
      <c r="C5953" s="11">
        <v>4500.14013671875</v>
      </c>
      <c r="D5953" s="11">
        <v>4497.6298828125</v>
      </c>
    </row>
    <row r="5954" spans="1:4" x14ac:dyDescent="0.25">
      <c r="A5954" s="10">
        <v>45168</v>
      </c>
      <c r="B5954" s="11">
        <v>4500.33984375</v>
      </c>
      <c r="C5954" s="11">
        <v>4521.64990234375</v>
      </c>
      <c r="D5954" s="11">
        <v>4514.8701171875</v>
      </c>
    </row>
    <row r="5955" spans="1:4" x14ac:dyDescent="0.25">
      <c r="A5955" s="10">
        <v>45169</v>
      </c>
      <c r="B5955" s="11">
        <v>4517.009765625</v>
      </c>
      <c r="C5955" s="11">
        <v>4532.259765625</v>
      </c>
      <c r="D5955" s="11">
        <v>4507.66015625</v>
      </c>
    </row>
    <row r="5956" spans="1:4" x14ac:dyDescent="0.25">
      <c r="A5956" s="10">
        <v>45170</v>
      </c>
      <c r="B5956" s="11">
        <v>4530.60009765625</v>
      </c>
      <c r="C5956" s="11">
        <v>4541.25</v>
      </c>
      <c r="D5956" s="11">
        <v>4515.77001953125</v>
      </c>
    </row>
    <row r="5957" spans="1:4" x14ac:dyDescent="0.25">
      <c r="A5957" s="10">
        <v>45174</v>
      </c>
      <c r="B5957" s="11">
        <v>4510.06005859375</v>
      </c>
      <c r="C5957" s="11">
        <v>4514.2900390625</v>
      </c>
      <c r="D5957" s="11">
        <v>4496.830078125</v>
      </c>
    </row>
    <row r="5958" spans="1:4" x14ac:dyDescent="0.25">
      <c r="A5958" s="10">
        <v>45175</v>
      </c>
      <c r="B5958" s="11">
        <v>4490.35009765625</v>
      </c>
      <c r="C5958" s="11">
        <v>4490.35009765625</v>
      </c>
      <c r="D5958" s="11">
        <v>4465.47998046875</v>
      </c>
    </row>
    <row r="5959" spans="1:4" x14ac:dyDescent="0.25">
      <c r="A5959" s="10">
        <v>45176</v>
      </c>
      <c r="B5959" s="11">
        <v>4434.5498046875</v>
      </c>
      <c r="C5959" s="11">
        <v>4457.81005859375</v>
      </c>
      <c r="D5959" s="11">
        <v>4451.14013671875</v>
      </c>
    </row>
    <row r="5960" spans="1:4" x14ac:dyDescent="0.25">
      <c r="A5960" s="10">
        <v>45177</v>
      </c>
      <c r="B5960" s="11">
        <v>4451.2998046875</v>
      </c>
      <c r="C5960" s="11">
        <v>4473.52978515625</v>
      </c>
      <c r="D5960" s="11">
        <v>4457.490234375</v>
      </c>
    </row>
    <row r="5961" spans="1:4" x14ac:dyDescent="0.25">
      <c r="A5961" s="10">
        <v>45180</v>
      </c>
      <c r="B5961" s="11">
        <v>4480.97998046875</v>
      </c>
      <c r="C5961" s="11">
        <v>4490.77001953125</v>
      </c>
      <c r="D5961" s="11">
        <v>4487.4599609375</v>
      </c>
    </row>
    <row r="5962" spans="1:4" x14ac:dyDescent="0.25">
      <c r="A5962" s="10">
        <v>45181</v>
      </c>
      <c r="B5962" s="11">
        <v>4473.27001953125</v>
      </c>
      <c r="C5962" s="11">
        <v>4487.10986328125</v>
      </c>
      <c r="D5962" s="11">
        <v>4461.89990234375</v>
      </c>
    </row>
    <row r="5963" spans="1:4" x14ac:dyDescent="0.25">
      <c r="A5963" s="10">
        <v>45182</v>
      </c>
      <c r="B5963" s="11">
        <v>4462.64990234375</v>
      </c>
      <c r="C5963" s="11">
        <v>4479.39013671875</v>
      </c>
      <c r="D5963" s="11">
        <v>4467.43994140625</v>
      </c>
    </row>
    <row r="5964" spans="1:4" x14ac:dyDescent="0.25">
      <c r="A5964" s="10">
        <v>45183</v>
      </c>
      <c r="B5964" s="11">
        <v>4487.77978515625</v>
      </c>
      <c r="C5964" s="11">
        <v>4511.990234375</v>
      </c>
      <c r="D5964" s="11">
        <v>4505.10009765625</v>
      </c>
    </row>
    <row r="5965" spans="1:4" x14ac:dyDescent="0.25">
      <c r="A5965" s="10">
        <v>45184</v>
      </c>
      <c r="B5965" s="11">
        <v>4497.97998046875</v>
      </c>
      <c r="C5965" s="11">
        <v>4497.97998046875</v>
      </c>
      <c r="D5965" s="11">
        <v>4450.31982421875</v>
      </c>
    </row>
    <row r="5966" spans="1:4" x14ac:dyDescent="0.25">
      <c r="A5966" s="10">
        <v>45187</v>
      </c>
      <c r="B5966" s="11">
        <v>4445.1298828125</v>
      </c>
      <c r="C5966" s="11">
        <v>4466.35986328125</v>
      </c>
      <c r="D5966" s="11">
        <v>4453.52978515625</v>
      </c>
    </row>
    <row r="5967" spans="1:4" x14ac:dyDescent="0.25">
      <c r="A5967" s="10">
        <v>45188</v>
      </c>
      <c r="B5967" s="11">
        <v>4445.41015625</v>
      </c>
      <c r="C5967" s="11">
        <v>4449.85009765625</v>
      </c>
      <c r="D5967" s="11">
        <v>4443.9501953125</v>
      </c>
    </row>
    <row r="5968" spans="1:4" x14ac:dyDescent="0.25">
      <c r="A5968" s="10">
        <v>45189</v>
      </c>
      <c r="B5968" s="11">
        <v>4452.81005859375</v>
      </c>
      <c r="C5968" s="11">
        <v>4461.02978515625</v>
      </c>
      <c r="D5968" s="11">
        <v>4402.2001953125</v>
      </c>
    </row>
    <row r="5969" spans="1:4" x14ac:dyDescent="0.25">
      <c r="A5969" s="10">
        <v>45190</v>
      </c>
      <c r="B5969" s="11">
        <v>4374.35986328125</v>
      </c>
      <c r="C5969" s="11">
        <v>4375.7001953125</v>
      </c>
      <c r="D5969" s="11">
        <v>4330</v>
      </c>
    </row>
    <row r="5970" spans="1:4" x14ac:dyDescent="0.25">
      <c r="A5970" s="10">
        <v>45191</v>
      </c>
      <c r="B5970" s="11">
        <v>4341.740234375</v>
      </c>
      <c r="C5970" s="11">
        <v>4357.39990234375</v>
      </c>
      <c r="D5970" s="11">
        <v>4320.06005859375</v>
      </c>
    </row>
    <row r="5971" spans="1:4" x14ac:dyDescent="0.25">
      <c r="A5971" s="10">
        <v>45194</v>
      </c>
      <c r="B5971" s="11">
        <v>4310.6201171875</v>
      </c>
      <c r="C5971" s="11">
        <v>4338.509765625</v>
      </c>
      <c r="D5971" s="11">
        <v>4337.43994140625</v>
      </c>
    </row>
    <row r="5972" spans="1:4" x14ac:dyDescent="0.25">
      <c r="A5972" s="10">
        <v>45195</v>
      </c>
      <c r="B5972" s="11">
        <v>4312.8798828125</v>
      </c>
      <c r="C5972" s="11">
        <v>4313.009765625</v>
      </c>
      <c r="D5972" s="11">
        <v>4273.52978515625</v>
      </c>
    </row>
    <row r="5973" spans="1:4" x14ac:dyDescent="0.25">
      <c r="A5973" s="10">
        <v>45196</v>
      </c>
      <c r="B5973" s="11">
        <v>4282.6298828125</v>
      </c>
      <c r="C5973" s="11">
        <v>4292.06982421875</v>
      </c>
      <c r="D5973" s="11">
        <v>4274.509765625</v>
      </c>
    </row>
    <row r="5974" spans="1:4" x14ac:dyDescent="0.25">
      <c r="A5974" s="10">
        <v>45197</v>
      </c>
      <c r="B5974" s="11">
        <v>4269.64990234375</v>
      </c>
      <c r="C5974" s="11">
        <v>4317.27001953125</v>
      </c>
      <c r="D5974" s="11">
        <v>4299.7001953125</v>
      </c>
    </row>
    <row r="5975" spans="1:4" x14ac:dyDescent="0.25">
      <c r="A5975" s="10">
        <v>45198</v>
      </c>
      <c r="B5975" s="11">
        <v>4328.18017578125</v>
      </c>
      <c r="C5975" s="11">
        <v>4333.14990234375</v>
      </c>
      <c r="D5975" s="11">
        <v>4288.0498046875</v>
      </c>
    </row>
    <row r="5976" spans="1:4" x14ac:dyDescent="0.25">
      <c r="A5976" s="10">
        <v>45201</v>
      </c>
      <c r="B5976" s="11">
        <v>4284.52001953125</v>
      </c>
      <c r="C5976" s="11">
        <v>4300.580078125</v>
      </c>
      <c r="D5976" s="11">
        <v>4288.39013671875</v>
      </c>
    </row>
    <row r="5977" spans="1:4" x14ac:dyDescent="0.25">
      <c r="A5977" s="10">
        <v>45202</v>
      </c>
      <c r="B5977" s="11">
        <v>4269.75</v>
      </c>
      <c r="C5977" s="11">
        <v>4281.14990234375</v>
      </c>
      <c r="D5977" s="11">
        <v>4229.4501953125</v>
      </c>
    </row>
    <row r="5978" spans="1:4" x14ac:dyDescent="0.25">
      <c r="A5978" s="10">
        <v>45203</v>
      </c>
      <c r="B5978" s="11">
        <v>4233.830078125</v>
      </c>
      <c r="C5978" s="11">
        <v>4268.5</v>
      </c>
      <c r="D5978" s="11">
        <v>4263.75</v>
      </c>
    </row>
    <row r="5979" spans="1:4" x14ac:dyDescent="0.25">
      <c r="A5979" s="10">
        <v>45204</v>
      </c>
      <c r="B5979" s="11">
        <v>4259.31005859375</v>
      </c>
      <c r="C5979" s="11">
        <v>4267.1298828125</v>
      </c>
      <c r="D5979" s="11">
        <v>4258.18994140625</v>
      </c>
    </row>
    <row r="5980" spans="1:4" x14ac:dyDescent="0.25">
      <c r="A5980" s="10">
        <v>45205</v>
      </c>
      <c r="B5980" s="11">
        <v>4234.7900390625</v>
      </c>
      <c r="C5980" s="11">
        <v>4324.10009765625</v>
      </c>
      <c r="D5980" s="11">
        <v>4308.5</v>
      </c>
    </row>
    <row r="5981" spans="1:4" x14ac:dyDescent="0.25">
      <c r="A5981" s="10">
        <v>45208</v>
      </c>
      <c r="B5981" s="11">
        <v>4289.02001953125</v>
      </c>
      <c r="C5981" s="11">
        <v>4341.72998046875</v>
      </c>
      <c r="D5981" s="11">
        <v>4335.66015625</v>
      </c>
    </row>
    <row r="5982" spans="1:4" x14ac:dyDescent="0.25">
      <c r="A5982" s="10">
        <v>45209</v>
      </c>
      <c r="B5982" s="11">
        <v>4339.75</v>
      </c>
      <c r="C5982" s="11">
        <v>4385.4599609375</v>
      </c>
      <c r="D5982" s="11">
        <v>4358.240234375</v>
      </c>
    </row>
    <row r="5983" spans="1:4" x14ac:dyDescent="0.25">
      <c r="A5983" s="10">
        <v>45210</v>
      </c>
      <c r="B5983" s="11">
        <v>4366.58984375</v>
      </c>
      <c r="C5983" s="11">
        <v>4378.64013671875</v>
      </c>
      <c r="D5983" s="11">
        <v>4376.9501953125</v>
      </c>
    </row>
    <row r="5984" spans="1:4" x14ac:dyDescent="0.25">
      <c r="A5984" s="10">
        <v>45211</v>
      </c>
      <c r="B5984" s="11">
        <v>4380.93994140625</v>
      </c>
      <c r="C5984" s="11">
        <v>4385.85009765625</v>
      </c>
      <c r="D5984" s="11">
        <v>4349.60986328125</v>
      </c>
    </row>
    <row r="5985" spans="1:4" x14ac:dyDescent="0.25">
      <c r="A5985" s="10">
        <v>45212</v>
      </c>
      <c r="B5985" s="11">
        <v>4360.490234375</v>
      </c>
      <c r="C5985" s="11">
        <v>4377.10009765625</v>
      </c>
      <c r="D5985" s="11">
        <v>4327.77978515625</v>
      </c>
    </row>
    <row r="5986" spans="1:4" x14ac:dyDescent="0.25">
      <c r="A5986" s="10">
        <v>45215</v>
      </c>
      <c r="B5986" s="11">
        <v>4342.3701171875</v>
      </c>
      <c r="C5986" s="11">
        <v>4383.330078125</v>
      </c>
      <c r="D5986" s="11">
        <v>4373.6298828125</v>
      </c>
    </row>
    <row r="5987" spans="1:4" x14ac:dyDescent="0.25">
      <c r="A5987" s="10">
        <v>45216</v>
      </c>
      <c r="B5987" s="11">
        <v>4345.22998046875</v>
      </c>
      <c r="C5987" s="11">
        <v>4393.56982421875</v>
      </c>
      <c r="D5987" s="11">
        <v>4373.2001953125</v>
      </c>
    </row>
    <row r="5988" spans="1:4" x14ac:dyDescent="0.25">
      <c r="A5988" s="10">
        <v>45217</v>
      </c>
      <c r="B5988" s="11">
        <v>4357.35009765625</v>
      </c>
      <c r="C5988" s="11">
        <v>4364.2001953125</v>
      </c>
      <c r="D5988" s="11">
        <v>4314.60009765625</v>
      </c>
    </row>
    <row r="5989" spans="1:4" x14ac:dyDescent="0.25">
      <c r="A5989" s="10">
        <v>45218</v>
      </c>
      <c r="B5989" s="11">
        <v>4321.35986328125</v>
      </c>
      <c r="C5989" s="11">
        <v>4339.5400390625</v>
      </c>
      <c r="D5989" s="11">
        <v>4278</v>
      </c>
    </row>
    <row r="5990" spans="1:4" x14ac:dyDescent="0.25">
      <c r="A5990" s="10">
        <v>45219</v>
      </c>
      <c r="B5990" s="11">
        <v>4273.85009765625</v>
      </c>
      <c r="C5990" s="11">
        <v>4276.56005859375</v>
      </c>
      <c r="D5990" s="11">
        <v>4224.16015625</v>
      </c>
    </row>
    <row r="5991" spans="1:4" x14ac:dyDescent="0.25">
      <c r="A5991" s="10">
        <v>45222</v>
      </c>
      <c r="B5991" s="11">
        <v>4210.39990234375</v>
      </c>
      <c r="C5991" s="11">
        <v>4255.83984375</v>
      </c>
      <c r="D5991" s="11">
        <v>4217.0400390625</v>
      </c>
    </row>
    <row r="5992" spans="1:4" x14ac:dyDescent="0.25">
      <c r="A5992" s="10">
        <v>45223</v>
      </c>
      <c r="B5992" s="11">
        <v>4235.7900390625</v>
      </c>
      <c r="C5992" s="11">
        <v>4259.3798828125</v>
      </c>
      <c r="D5992" s="11">
        <v>4247.68017578125</v>
      </c>
    </row>
    <row r="5993" spans="1:4" x14ac:dyDescent="0.25">
      <c r="A5993" s="10">
        <v>45224</v>
      </c>
      <c r="B5993" s="11">
        <v>4232.419921875</v>
      </c>
      <c r="C5993" s="11">
        <v>4232.419921875</v>
      </c>
      <c r="D5993" s="11">
        <v>4186.77001953125</v>
      </c>
    </row>
    <row r="5994" spans="1:4" x14ac:dyDescent="0.25">
      <c r="A5994" s="10">
        <v>45225</v>
      </c>
      <c r="B5994" s="11">
        <v>4175.990234375</v>
      </c>
      <c r="C5994" s="11">
        <v>4183.60009765625</v>
      </c>
      <c r="D5994" s="11">
        <v>4137.22998046875</v>
      </c>
    </row>
    <row r="5995" spans="1:4" x14ac:dyDescent="0.25">
      <c r="A5995" s="10">
        <v>45226</v>
      </c>
      <c r="B5995" s="11">
        <v>4152.93017578125</v>
      </c>
      <c r="C5995" s="11">
        <v>4156.7001953125</v>
      </c>
      <c r="D5995" s="11">
        <v>4117.3701171875</v>
      </c>
    </row>
    <row r="5996" spans="1:4" x14ac:dyDescent="0.25">
      <c r="A5996" s="10">
        <v>45229</v>
      </c>
      <c r="B5996" s="11">
        <v>4139.39013671875</v>
      </c>
      <c r="C5996" s="11">
        <v>4177.47021484375</v>
      </c>
      <c r="D5996" s="11">
        <v>4166.81982421875</v>
      </c>
    </row>
    <row r="5997" spans="1:4" x14ac:dyDescent="0.25">
      <c r="A5997" s="10">
        <v>45230</v>
      </c>
      <c r="B5997" s="11">
        <v>4171.330078125</v>
      </c>
      <c r="C5997" s="11">
        <v>4195.5498046875</v>
      </c>
      <c r="D5997" s="11">
        <v>4193.7998046875</v>
      </c>
    </row>
    <row r="5998" spans="1:4" x14ac:dyDescent="0.25">
      <c r="A5998" s="10">
        <v>45231</v>
      </c>
      <c r="B5998" s="11">
        <v>4201.27001953125</v>
      </c>
      <c r="C5998" s="11">
        <v>4245.64013671875</v>
      </c>
      <c r="D5998" s="11">
        <v>4237.85986328125</v>
      </c>
    </row>
    <row r="5999" spans="1:4" x14ac:dyDescent="0.25">
      <c r="A5999" s="10">
        <v>45232</v>
      </c>
      <c r="B5999" s="11">
        <v>4268.259765625</v>
      </c>
      <c r="C5999" s="11">
        <v>4319.72021484375</v>
      </c>
      <c r="D5999" s="11">
        <v>4317.77978515625</v>
      </c>
    </row>
    <row r="6000" spans="1:4" x14ac:dyDescent="0.25">
      <c r="A6000" s="10">
        <v>45233</v>
      </c>
      <c r="B6000" s="11">
        <v>4334.22998046875</v>
      </c>
      <c r="C6000" s="11">
        <v>4373.6201171875</v>
      </c>
      <c r="D6000" s="11">
        <v>4358.33984375</v>
      </c>
    </row>
    <row r="6001" spans="1:4" x14ac:dyDescent="0.25">
      <c r="A6001" s="10">
        <v>45236</v>
      </c>
      <c r="B6001" s="11">
        <v>4364.27001953125</v>
      </c>
      <c r="C6001" s="11">
        <v>4372.2099609375</v>
      </c>
      <c r="D6001" s="11">
        <v>4365.97998046875</v>
      </c>
    </row>
    <row r="6002" spans="1:4" x14ac:dyDescent="0.25">
      <c r="A6002" s="10">
        <v>45237</v>
      </c>
      <c r="B6002" s="11">
        <v>4366.2099609375</v>
      </c>
      <c r="C6002" s="11">
        <v>4386.259765625</v>
      </c>
      <c r="D6002" s="11">
        <v>4378.3798828125</v>
      </c>
    </row>
    <row r="6003" spans="1:4" x14ac:dyDescent="0.25">
      <c r="A6003" s="10">
        <v>45238</v>
      </c>
      <c r="B6003" s="11">
        <v>4384.3701171875</v>
      </c>
      <c r="C6003" s="11">
        <v>4391.2001953125</v>
      </c>
      <c r="D6003" s="11">
        <v>4382.77978515625</v>
      </c>
    </row>
    <row r="6004" spans="1:4" x14ac:dyDescent="0.25">
      <c r="A6004" s="10">
        <v>45239</v>
      </c>
      <c r="B6004" s="11">
        <v>4391.41015625</v>
      </c>
      <c r="C6004" s="11">
        <v>4393.39990234375</v>
      </c>
      <c r="D6004" s="11">
        <v>4347.35009765625</v>
      </c>
    </row>
    <row r="6005" spans="1:4" x14ac:dyDescent="0.25">
      <c r="A6005" s="10">
        <v>45240</v>
      </c>
      <c r="B6005" s="11">
        <v>4364.14990234375</v>
      </c>
      <c r="C6005" s="11">
        <v>4418.02978515625</v>
      </c>
      <c r="D6005" s="11">
        <v>4415.240234375</v>
      </c>
    </row>
    <row r="6006" spans="1:4" x14ac:dyDescent="0.25">
      <c r="A6006" s="10">
        <v>45243</v>
      </c>
      <c r="B6006" s="11">
        <v>4406.66015625</v>
      </c>
      <c r="C6006" s="11">
        <v>4421.759765625</v>
      </c>
      <c r="D6006" s="11">
        <v>4411.5498046875</v>
      </c>
    </row>
    <row r="6007" spans="1:4" x14ac:dyDescent="0.25">
      <c r="A6007" s="10">
        <v>45244</v>
      </c>
      <c r="B6007" s="11">
        <v>4458.97021484375</v>
      </c>
      <c r="C6007" s="11">
        <v>4508.669921875</v>
      </c>
      <c r="D6007" s="11">
        <v>4495.7001953125</v>
      </c>
    </row>
    <row r="6008" spans="1:4" x14ac:dyDescent="0.25">
      <c r="A6008" s="10">
        <v>45245</v>
      </c>
      <c r="B6008" s="11">
        <v>4505.2998046875</v>
      </c>
      <c r="C6008" s="11">
        <v>4521.169921875</v>
      </c>
      <c r="D6008" s="11">
        <v>4502.8798828125</v>
      </c>
    </row>
    <row r="6009" spans="1:4" x14ac:dyDescent="0.25">
      <c r="A6009" s="10">
        <v>45246</v>
      </c>
      <c r="B6009" s="11">
        <v>4497.080078125</v>
      </c>
      <c r="C6009" s="11">
        <v>4511.990234375</v>
      </c>
      <c r="D6009" s="11">
        <v>4508.240234375</v>
      </c>
    </row>
    <row r="6010" spans="1:4" x14ac:dyDescent="0.25">
      <c r="A6010" s="10">
        <v>45247</v>
      </c>
      <c r="B6010" s="11">
        <v>4509.5498046875</v>
      </c>
      <c r="C6010" s="11">
        <v>4520.1201171875</v>
      </c>
      <c r="D6010" s="11">
        <v>4514.02001953125</v>
      </c>
    </row>
    <row r="6011" spans="1:4" x14ac:dyDescent="0.25">
      <c r="A6011" s="10">
        <v>45250</v>
      </c>
      <c r="B6011" s="11">
        <v>4511.7001953125</v>
      </c>
      <c r="C6011" s="11">
        <v>4557.10986328125</v>
      </c>
      <c r="D6011" s="11">
        <v>4547.3798828125</v>
      </c>
    </row>
    <row r="6012" spans="1:4" x14ac:dyDescent="0.25">
      <c r="A6012" s="10">
        <v>45251</v>
      </c>
      <c r="B6012" s="11">
        <v>4538.77001953125</v>
      </c>
      <c r="C6012" s="11">
        <v>4542.14013671875</v>
      </c>
      <c r="D6012" s="11">
        <v>4538.18994140625</v>
      </c>
    </row>
    <row r="6013" spans="1:4" x14ac:dyDescent="0.25">
      <c r="A6013" s="10">
        <v>45252</v>
      </c>
      <c r="B6013" s="11">
        <v>4553.0400390625</v>
      </c>
      <c r="C6013" s="11">
        <v>4568.43017578125</v>
      </c>
      <c r="D6013" s="11">
        <v>4556.6201171875</v>
      </c>
    </row>
    <row r="6014" spans="1:4" x14ac:dyDescent="0.25">
      <c r="A6014" s="10">
        <v>45254</v>
      </c>
      <c r="B6014" s="11">
        <v>4555.83984375</v>
      </c>
      <c r="C6014" s="11">
        <v>4560.31005859375</v>
      </c>
      <c r="D6014" s="11">
        <v>4559.33984375</v>
      </c>
    </row>
    <row r="6015" spans="1:4" x14ac:dyDescent="0.25">
      <c r="A6015" s="10">
        <v>45257</v>
      </c>
      <c r="B6015" s="11">
        <v>4554.85986328125</v>
      </c>
      <c r="C6015" s="11">
        <v>4560.52001953125</v>
      </c>
      <c r="D6015" s="11">
        <v>4550.43017578125</v>
      </c>
    </row>
    <row r="6016" spans="1:4" x14ac:dyDescent="0.25">
      <c r="A6016" s="10">
        <v>45258</v>
      </c>
      <c r="B6016" s="11">
        <v>4545.5498046875</v>
      </c>
      <c r="C6016" s="11">
        <v>4568.14013671875</v>
      </c>
      <c r="D6016" s="11">
        <v>4554.89013671875</v>
      </c>
    </row>
    <row r="6017" spans="1:4" x14ac:dyDescent="0.25">
      <c r="A6017" s="10">
        <v>45259</v>
      </c>
      <c r="B6017" s="11">
        <v>4571.83984375</v>
      </c>
      <c r="C6017" s="11">
        <v>4587.64013671875</v>
      </c>
      <c r="D6017" s="11">
        <v>4550.580078125</v>
      </c>
    </row>
    <row r="6018" spans="1:4" x14ac:dyDescent="0.25">
      <c r="A6018" s="10">
        <v>45260</v>
      </c>
      <c r="B6018" s="11">
        <v>4554.8701171875</v>
      </c>
      <c r="C6018" s="11">
        <v>4569.89013671875</v>
      </c>
      <c r="D6018" s="11">
        <v>4567.7998046875</v>
      </c>
    </row>
    <row r="6019" spans="1:4" x14ac:dyDescent="0.25">
      <c r="A6019" s="10">
        <v>45261</v>
      </c>
      <c r="B6019" s="11">
        <v>4559.43017578125</v>
      </c>
      <c r="C6019" s="11">
        <v>4599.39013671875</v>
      </c>
      <c r="D6019" s="11">
        <v>4594.6298828125</v>
      </c>
    </row>
    <row r="6020" spans="1:4" x14ac:dyDescent="0.25">
      <c r="A6020" s="10">
        <v>45264</v>
      </c>
      <c r="B6020" s="11">
        <v>4564.3701171875</v>
      </c>
      <c r="C6020" s="11">
        <v>4572.3701171875</v>
      </c>
      <c r="D6020" s="11">
        <v>4569.77978515625</v>
      </c>
    </row>
    <row r="6021" spans="1:4" x14ac:dyDescent="0.25">
      <c r="A6021" s="10">
        <v>45265</v>
      </c>
      <c r="B6021" s="11">
        <v>4557.25</v>
      </c>
      <c r="C6021" s="11">
        <v>4578.56005859375</v>
      </c>
      <c r="D6021" s="11">
        <v>4567.18017578125</v>
      </c>
    </row>
    <row r="6022" spans="1:4" x14ac:dyDescent="0.25">
      <c r="A6022" s="10">
        <v>45266</v>
      </c>
      <c r="B6022" s="11">
        <v>4586.22998046875</v>
      </c>
      <c r="C6022" s="11">
        <v>4590.740234375</v>
      </c>
      <c r="D6022" s="11">
        <v>4549.33984375</v>
      </c>
    </row>
    <row r="6023" spans="1:4" x14ac:dyDescent="0.25">
      <c r="A6023" s="10">
        <v>45267</v>
      </c>
      <c r="B6023" s="11">
        <v>4568.83984375</v>
      </c>
      <c r="C6023" s="11">
        <v>4590.919921875</v>
      </c>
      <c r="D6023" s="11">
        <v>4585.58984375</v>
      </c>
    </row>
    <row r="6024" spans="1:4" x14ac:dyDescent="0.25">
      <c r="A6024" s="10">
        <v>45268</v>
      </c>
      <c r="B6024" s="11">
        <v>4576.2001953125</v>
      </c>
      <c r="C6024" s="11">
        <v>4609.22998046875</v>
      </c>
      <c r="D6024" s="11">
        <v>4604.3701171875</v>
      </c>
    </row>
    <row r="6025" spans="1:4" x14ac:dyDescent="0.25">
      <c r="A6025" s="10">
        <v>45271</v>
      </c>
      <c r="B6025" s="11">
        <v>4593.39013671875</v>
      </c>
      <c r="C6025" s="11">
        <v>4623.7099609375</v>
      </c>
      <c r="D6025" s="11">
        <v>4622.43994140625</v>
      </c>
    </row>
    <row r="6026" spans="1:4" x14ac:dyDescent="0.25">
      <c r="A6026" s="10">
        <v>45272</v>
      </c>
      <c r="B6026" s="11">
        <v>4618.2998046875</v>
      </c>
      <c r="C6026" s="11">
        <v>4643.93017578125</v>
      </c>
      <c r="D6026" s="11">
        <v>4643.7001953125</v>
      </c>
    </row>
    <row r="6027" spans="1:4" x14ac:dyDescent="0.25">
      <c r="A6027" s="10">
        <v>45273</v>
      </c>
      <c r="B6027" s="11">
        <v>4646.2001953125</v>
      </c>
      <c r="C6027" s="11">
        <v>4709.68994140625</v>
      </c>
      <c r="D6027" s="11">
        <v>4707.08984375</v>
      </c>
    </row>
    <row r="6028" spans="1:4" x14ac:dyDescent="0.25">
      <c r="A6028" s="10">
        <v>45274</v>
      </c>
      <c r="B6028" s="11">
        <v>4721.0400390625</v>
      </c>
      <c r="C6028" s="11">
        <v>4738.56982421875</v>
      </c>
      <c r="D6028" s="11">
        <v>4719.5498046875</v>
      </c>
    </row>
    <row r="6029" spans="1:4" x14ac:dyDescent="0.25">
      <c r="A6029" s="10">
        <v>45275</v>
      </c>
      <c r="B6029" s="11">
        <v>4714.22998046875</v>
      </c>
      <c r="C6029" s="11">
        <v>4725.52978515625</v>
      </c>
      <c r="D6029" s="11">
        <v>4719.18994140625</v>
      </c>
    </row>
    <row r="6030" spans="1:4" x14ac:dyDescent="0.25">
      <c r="A6030" s="10">
        <v>45278</v>
      </c>
      <c r="B6030" s="11">
        <v>4725.580078125</v>
      </c>
      <c r="C6030" s="11">
        <v>4749.52001953125</v>
      </c>
      <c r="D6030" s="11">
        <v>4740.56005859375</v>
      </c>
    </row>
    <row r="6031" spans="1:4" x14ac:dyDescent="0.25">
      <c r="A6031" s="10">
        <v>45279</v>
      </c>
      <c r="B6031" s="11">
        <v>4743.72021484375</v>
      </c>
      <c r="C6031" s="11">
        <v>4768.68994140625</v>
      </c>
      <c r="D6031" s="11">
        <v>4768.3701171875</v>
      </c>
    </row>
    <row r="6032" spans="1:4" x14ac:dyDescent="0.25">
      <c r="A6032" s="10">
        <v>45280</v>
      </c>
      <c r="B6032" s="11">
        <v>4764.72998046875</v>
      </c>
      <c r="C6032" s="11">
        <v>4778.009765625</v>
      </c>
      <c r="D6032" s="11">
        <v>4698.35009765625</v>
      </c>
    </row>
    <row r="6033" spans="1:4" x14ac:dyDescent="0.25">
      <c r="A6033" s="10">
        <v>45281</v>
      </c>
      <c r="B6033" s="11">
        <v>4724.2900390625</v>
      </c>
      <c r="C6033" s="11">
        <v>4748.7099609375</v>
      </c>
      <c r="D6033" s="11">
        <v>4746.75</v>
      </c>
    </row>
    <row r="6034" spans="1:4" x14ac:dyDescent="0.25">
      <c r="A6034" s="10">
        <v>45282</v>
      </c>
      <c r="B6034" s="11">
        <v>4753.919921875</v>
      </c>
      <c r="C6034" s="11">
        <v>4772.93994140625</v>
      </c>
      <c r="D6034" s="11">
        <v>4754.6298828125</v>
      </c>
    </row>
    <row r="6035" spans="1:4" x14ac:dyDescent="0.25">
      <c r="A6035" s="10">
        <v>45286</v>
      </c>
      <c r="B6035" s="11">
        <v>4758.85986328125</v>
      </c>
      <c r="C6035" s="11">
        <v>4784.72021484375</v>
      </c>
      <c r="D6035" s="11">
        <v>4774.75</v>
      </c>
    </row>
    <row r="6036" spans="1:4" x14ac:dyDescent="0.25">
      <c r="A6036" s="10">
        <v>45287</v>
      </c>
      <c r="B6036" s="11">
        <v>4773.4501953125</v>
      </c>
      <c r="C6036" s="11">
        <v>4785.39013671875</v>
      </c>
      <c r="D6036" s="11">
        <v>4781.580078125</v>
      </c>
    </row>
    <row r="6037" spans="1:4" x14ac:dyDescent="0.25">
      <c r="A6037" s="10">
        <v>45288</v>
      </c>
      <c r="B6037" s="11">
        <v>4786.43994140625</v>
      </c>
      <c r="C6037" s="11">
        <v>4793.2998046875</v>
      </c>
      <c r="D6037" s="11">
        <v>4783.35009765625</v>
      </c>
    </row>
    <row r="6038" spans="1:4" x14ac:dyDescent="0.25">
      <c r="A6038" s="10">
        <v>45289</v>
      </c>
      <c r="B6038" s="11">
        <v>4782.8798828125</v>
      </c>
      <c r="C6038" s="11">
        <v>4788.43017578125</v>
      </c>
      <c r="D6038" s="11">
        <v>4769.830078125</v>
      </c>
    </row>
    <row r="6039" spans="1:4" x14ac:dyDescent="0.25">
      <c r="A6039" s="10">
        <v>45293</v>
      </c>
      <c r="B6039" s="11">
        <v>4745.2001953125</v>
      </c>
      <c r="C6039" s="11">
        <v>4754.330078125</v>
      </c>
      <c r="D6039" s="11">
        <v>4742.830078125</v>
      </c>
    </row>
    <row r="6040" spans="1:4" x14ac:dyDescent="0.25">
      <c r="A6040" s="10">
        <v>45294</v>
      </c>
      <c r="B6040" s="11">
        <v>4725.06982421875</v>
      </c>
      <c r="C6040" s="11">
        <v>4729.2900390625</v>
      </c>
      <c r="D6040" s="11">
        <v>4704.81005859375</v>
      </c>
    </row>
    <row r="6041" spans="1:4" x14ac:dyDescent="0.25">
      <c r="A6041" s="10">
        <v>45295</v>
      </c>
      <c r="B6041" s="11">
        <v>4697.419921875</v>
      </c>
      <c r="C6041" s="11">
        <v>4726.77978515625</v>
      </c>
      <c r="D6041" s="11">
        <v>4688.68017578125</v>
      </c>
    </row>
    <row r="6042" spans="1:4" x14ac:dyDescent="0.25">
      <c r="A6042" s="10">
        <v>45296</v>
      </c>
      <c r="B6042" s="11">
        <v>4690.56982421875</v>
      </c>
      <c r="C6042" s="11">
        <v>4721.490234375</v>
      </c>
      <c r="D6042" s="11">
        <v>4697.240234375</v>
      </c>
    </row>
    <row r="6043" spans="1:4" x14ac:dyDescent="0.25">
      <c r="A6043" s="10">
        <v>45299</v>
      </c>
      <c r="B6043" s="11">
        <v>4703.7001953125</v>
      </c>
      <c r="C6043" s="11">
        <v>4764.5400390625</v>
      </c>
      <c r="D6043" s="11">
        <v>4763.5400390625</v>
      </c>
    </row>
    <row r="6044" spans="1:4" x14ac:dyDescent="0.25">
      <c r="A6044" s="10">
        <v>45300</v>
      </c>
      <c r="B6044" s="11">
        <v>4741.93017578125</v>
      </c>
      <c r="C6044" s="11">
        <v>4765.47021484375</v>
      </c>
      <c r="D6044" s="11">
        <v>4756.5</v>
      </c>
    </row>
    <row r="6045" spans="1:4" x14ac:dyDescent="0.25">
      <c r="A6045" s="10">
        <v>45301</v>
      </c>
      <c r="B6045" s="11">
        <v>4759.93994140625</v>
      </c>
      <c r="C6045" s="11">
        <v>4790.7998046875</v>
      </c>
      <c r="D6045" s="11">
        <v>4783.4501953125</v>
      </c>
    </row>
    <row r="6046" spans="1:4" x14ac:dyDescent="0.25">
      <c r="A6046" s="10">
        <v>45302</v>
      </c>
      <c r="B6046" s="11">
        <v>4792.1298828125</v>
      </c>
      <c r="C6046" s="11">
        <v>4798.5</v>
      </c>
      <c r="D6046" s="11">
        <v>4780.240234375</v>
      </c>
    </row>
    <row r="6047" spans="1:4" x14ac:dyDescent="0.25">
      <c r="A6047" s="10">
        <v>45303</v>
      </c>
      <c r="B6047" s="11">
        <v>4791.18017578125</v>
      </c>
      <c r="C6047" s="11">
        <v>4802.39990234375</v>
      </c>
      <c r="D6047" s="11">
        <v>4783.830078125</v>
      </c>
    </row>
    <row r="6048" spans="1:4" x14ac:dyDescent="0.25">
      <c r="A6048" s="10">
        <v>45307</v>
      </c>
      <c r="B6048" s="11">
        <v>4772.35009765625</v>
      </c>
      <c r="C6048" s="11">
        <v>4782.33984375</v>
      </c>
      <c r="D6048" s="11">
        <v>4765.97998046875</v>
      </c>
    </row>
    <row r="6049" spans="1:4" x14ac:dyDescent="0.25">
      <c r="A6049" s="10">
        <v>45308</v>
      </c>
      <c r="B6049" s="11">
        <v>4739.1298828125</v>
      </c>
      <c r="C6049" s="11">
        <v>4744.22998046875</v>
      </c>
      <c r="D6049" s="11">
        <v>4739.2099609375</v>
      </c>
    </row>
    <row r="6050" spans="1:4" x14ac:dyDescent="0.25">
      <c r="A6050" s="10">
        <v>45309</v>
      </c>
      <c r="B6050" s="11">
        <v>4760.10009765625</v>
      </c>
      <c r="C6050" s="11">
        <v>4785.7900390625</v>
      </c>
      <c r="D6050" s="11">
        <v>4780.93994140625</v>
      </c>
    </row>
    <row r="6051" spans="1:4" x14ac:dyDescent="0.25">
      <c r="A6051" s="10">
        <v>45310</v>
      </c>
      <c r="B6051" s="11">
        <v>4796.27978515625</v>
      </c>
      <c r="C6051" s="11">
        <v>4842.06982421875</v>
      </c>
      <c r="D6051" s="11">
        <v>4839.81005859375</v>
      </c>
    </row>
    <row r="6052" spans="1:4" x14ac:dyDescent="0.25">
      <c r="A6052" s="10">
        <v>45313</v>
      </c>
      <c r="B6052" s="11">
        <v>4853.419921875</v>
      </c>
      <c r="C6052" s="11">
        <v>4868.41015625</v>
      </c>
      <c r="D6052" s="11">
        <v>4850.43017578125</v>
      </c>
    </row>
    <row r="6053" spans="1:4" x14ac:dyDescent="0.25">
      <c r="A6053" s="10">
        <v>45314</v>
      </c>
      <c r="B6053" s="11">
        <v>4856.7998046875</v>
      </c>
      <c r="C6053" s="11">
        <v>4866.47998046875</v>
      </c>
      <c r="D6053" s="11">
        <v>4864.60009765625</v>
      </c>
    </row>
    <row r="6054" spans="1:4" x14ac:dyDescent="0.25">
      <c r="A6054" s="10">
        <v>45315</v>
      </c>
      <c r="B6054" s="11">
        <v>4888.56005859375</v>
      </c>
      <c r="C6054" s="11">
        <v>4903.68017578125</v>
      </c>
      <c r="D6054" s="11">
        <v>4868.5498046875</v>
      </c>
    </row>
    <row r="6055" spans="1:4" x14ac:dyDescent="0.25">
      <c r="A6055" s="10">
        <v>45316</v>
      </c>
      <c r="B6055" s="11">
        <v>4886.66015625</v>
      </c>
      <c r="C6055" s="11">
        <v>4898.14990234375</v>
      </c>
      <c r="D6055" s="11">
        <v>4894.16015625</v>
      </c>
    </row>
    <row r="6056" spans="1:4" x14ac:dyDescent="0.25">
      <c r="A6056" s="10">
        <v>45317</v>
      </c>
      <c r="B6056" s="11">
        <v>4888.91015625</v>
      </c>
      <c r="C6056" s="11">
        <v>4906.68994140625</v>
      </c>
      <c r="D6056" s="11">
        <v>4890.97021484375</v>
      </c>
    </row>
    <row r="6057" spans="1:4" x14ac:dyDescent="0.25">
      <c r="A6057" s="10">
        <v>45320</v>
      </c>
      <c r="B6057" s="11">
        <v>4892.9501953125</v>
      </c>
      <c r="C6057" s="11">
        <v>4929.31005859375</v>
      </c>
      <c r="D6057" s="11">
        <v>4927.93017578125</v>
      </c>
    </row>
    <row r="6058" spans="1:4" x14ac:dyDescent="0.25">
      <c r="A6058" s="10">
        <v>45321</v>
      </c>
      <c r="B6058" s="11">
        <v>4925.89013671875</v>
      </c>
      <c r="C6058" s="11">
        <v>4931.08984375</v>
      </c>
      <c r="D6058" s="11">
        <v>4924.97021484375</v>
      </c>
    </row>
    <row r="6059" spans="1:4" x14ac:dyDescent="0.25">
      <c r="A6059" s="10">
        <v>45322</v>
      </c>
      <c r="B6059" s="11">
        <v>4899.18994140625</v>
      </c>
      <c r="C6059" s="11">
        <v>4906.75</v>
      </c>
      <c r="D6059" s="11">
        <v>4845.64990234375</v>
      </c>
    </row>
    <row r="6060" spans="1:4" x14ac:dyDescent="0.25">
      <c r="A6060" s="10">
        <v>45323</v>
      </c>
      <c r="B6060" s="11">
        <v>4861.10986328125</v>
      </c>
      <c r="C6060" s="11">
        <v>4906.97021484375</v>
      </c>
      <c r="D6060" s="11">
        <v>4906.18994140625</v>
      </c>
    </row>
    <row r="6061" spans="1:4" x14ac:dyDescent="0.25">
      <c r="A6061" s="10">
        <v>45324</v>
      </c>
      <c r="B6061" s="11">
        <v>4916.06005859375</v>
      </c>
      <c r="C6061" s="11">
        <v>4975.2900390625</v>
      </c>
      <c r="D6061" s="11">
        <v>4958.60986328125</v>
      </c>
    </row>
    <row r="6062" spans="1:4" x14ac:dyDescent="0.25">
      <c r="A6062" s="10">
        <v>45327</v>
      </c>
      <c r="B6062" s="11">
        <v>4957.18994140625</v>
      </c>
      <c r="C6062" s="11">
        <v>4957.18994140625</v>
      </c>
      <c r="D6062" s="11">
        <v>4942.81005859375</v>
      </c>
    </row>
    <row r="6063" spans="1:4" x14ac:dyDescent="0.25">
      <c r="A6063" s="10">
        <v>45328</v>
      </c>
      <c r="B6063" s="11">
        <v>4950.16015625</v>
      </c>
      <c r="C6063" s="11">
        <v>4957.77001953125</v>
      </c>
      <c r="D6063" s="11">
        <v>4954.22998046875</v>
      </c>
    </row>
    <row r="6064" spans="1:4" x14ac:dyDescent="0.25">
      <c r="A6064" s="10">
        <v>45329</v>
      </c>
      <c r="B6064" s="11">
        <v>4973.0498046875</v>
      </c>
      <c r="C6064" s="11">
        <v>4999.89013671875</v>
      </c>
      <c r="D6064" s="11">
        <v>4995.06005859375</v>
      </c>
    </row>
    <row r="6065" spans="1:4" x14ac:dyDescent="0.25">
      <c r="A6065" s="10">
        <v>45330</v>
      </c>
      <c r="B6065" s="11">
        <v>4995.16015625</v>
      </c>
      <c r="C6065" s="11">
        <v>5000.39990234375</v>
      </c>
      <c r="D6065" s="11">
        <v>4997.91015625</v>
      </c>
    </row>
    <row r="6066" spans="1:4" x14ac:dyDescent="0.25">
      <c r="A6066" s="10">
        <v>45331</v>
      </c>
      <c r="B6066" s="11">
        <v>5004.169921875</v>
      </c>
      <c r="C6066" s="11">
        <v>5030.06005859375</v>
      </c>
      <c r="D6066" s="11">
        <v>5026.60986328125</v>
      </c>
    </row>
    <row r="6067" spans="1:4" x14ac:dyDescent="0.25">
      <c r="A6067" s="10">
        <v>45334</v>
      </c>
      <c r="B6067" s="11">
        <v>5026.830078125</v>
      </c>
      <c r="C6067" s="11">
        <v>5048.39013671875</v>
      </c>
      <c r="D6067" s="11">
        <v>5021.83984375</v>
      </c>
    </row>
    <row r="6068" spans="1:4" x14ac:dyDescent="0.25">
      <c r="A6068" s="10">
        <v>45335</v>
      </c>
      <c r="B6068" s="11">
        <v>4967.93994140625</v>
      </c>
      <c r="C6068" s="11">
        <v>4971.2998046875</v>
      </c>
      <c r="D6068" s="11">
        <v>4953.169921875</v>
      </c>
    </row>
    <row r="6069" spans="1:4" x14ac:dyDescent="0.25">
      <c r="A6069" s="10">
        <v>45336</v>
      </c>
      <c r="B6069" s="11">
        <v>4976.43994140625</v>
      </c>
      <c r="C6069" s="11">
        <v>5002.52001953125</v>
      </c>
      <c r="D6069" s="11">
        <v>5000.6201171875</v>
      </c>
    </row>
    <row r="6070" spans="1:4" x14ac:dyDescent="0.25">
      <c r="A6070" s="10">
        <v>45337</v>
      </c>
      <c r="B6070" s="11">
        <v>5003.14013671875</v>
      </c>
      <c r="C6070" s="11">
        <v>5032.72021484375</v>
      </c>
      <c r="D6070" s="11">
        <v>5029.72998046875</v>
      </c>
    </row>
    <row r="6071" spans="1:4" x14ac:dyDescent="0.25">
      <c r="A6071" s="10">
        <v>45338</v>
      </c>
      <c r="B6071" s="11">
        <v>5031.1298828125</v>
      </c>
      <c r="C6071" s="11">
        <v>5038.7001953125</v>
      </c>
      <c r="D6071" s="11">
        <v>5005.56982421875</v>
      </c>
    </row>
    <row r="6072" spans="1:4" x14ac:dyDescent="0.25">
      <c r="A6072" s="10">
        <v>45342</v>
      </c>
      <c r="B6072" s="11">
        <v>4989.31982421875</v>
      </c>
      <c r="C6072" s="11">
        <v>4993.7099609375</v>
      </c>
      <c r="D6072" s="11">
        <v>4975.509765625</v>
      </c>
    </row>
    <row r="6073" spans="1:4" x14ac:dyDescent="0.25">
      <c r="A6073" s="10">
        <v>45343</v>
      </c>
      <c r="B6073" s="11">
        <v>4963.02978515625</v>
      </c>
      <c r="C6073" s="11">
        <v>4983.2099609375</v>
      </c>
      <c r="D6073" s="11">
        <v>4981.7998046875</v>
      </c>
    </row>
    <row r="6074" spans="1:4" x14ac:dyDescent="0.25">
      <c r="A6074" s="10">
        <v>45344</v>
      </c>
      <c r="B6074" s="11">
        <v>5038.830078125</v>
      </c>
      <c r="C6074" s="11">
        <v>5094.39013671875</v>
      </c>
      <c r="D6074" s="11">
        <v>5087.02978515625</v>
      </c>
    </row>
    <row r="6075" spans="1:4" x14ac:dyDescent="0.25">
      <c r="A6075" s="10">
        <v>45345</v>
      </c>
      <c r="B6075" s="11">
        <v>5100.919921875</v>
      </c>
      <c r="C6075" s="11">
        <v>5111.06005859375</v>
      </c>
      <c r="D6075" s="11">
        <v>5088.7998046875</v>
      </c>
    </row>
    <row r="6076" spans="1:4" x14ac:dyDescent="0.25">
      <c r="A6076" s="10">
        <v>45348</v>
      </c>
      <c r="B6076" s="11">
        <v>5093</v>
      </c>
      <c r="C6076" s="11">
        <v>5097.66015625</v>
      </c>
      <c r="D6076" s="11">
        <v>5069.52978515625</v>
      </c>
    </row>
    <row r="6077" spans="1:4" x14ac:dyDescent="0.25">
      <c r="A6077" s="10">
        <v>45349</v>
      </c>
      <c r="B6077" s="11">
        <v>5074.60009765625</v>
      </c>
      <c r="C6077" s="11">
        <v>5080.68994140625</v>
      </c>
      <c r="D6077" s="11">
        <v>5078.18017578125</v>
      </c>
    </row>
    <row r="6078" spans="1:4" x14ac:dyDescent="0.25">
      <c r="A6078" s="10">
        <v>45350</v>
      </c>
      <c r="B6078" s="11">
        <v>5067.2001953125</v>
      </c>
      <c r="C6078" s="11">
        <v>5077.3701171875</v>
      </c>
      <c r="D6078" s="11">
        <v>5069.759765625</v>
      </c>
    </row>
    <row r="6079" spans="1:4" x14ac:dyDescent="0.25">
      <c r="A6079" s="10">
        <v>45351</v>
      </c>
      <c r="B6079" s="11">
        <v>5085.35986328125</v>
      </c>
      <c r="C6079" s="11">
        <v>5104.990234375</v>
      </c>
      <c r="D6079" s="11">
        <v>5096.27001953125</v>
      </c>
    </row>
    <row r="6080" spans="1:4" x14ac:dyDescent="0.25">
      <c r="A6080" s="10">
        <v>45352</v>
      </c>
      <c r="B6080" s="11">
        <v>5098.509765625</v>
      </c>
      <c r="C6080" s="11">
        <v>5140.330078125</v>
      </c>
      <c r="D6080" s="11">
        <v>5137.080078125</v>
      </c>
    </row>
    <row r="6081" spans="1:4" x14ac:dyDescent="0.25">
      <c r="A6081" s="10">
        <v>45355</v>
      </c>
      <c r="B6081" s="11">
        <v>5130.990234375</v>
      </c>
      <c r="C6081" s="11">
        <v>5149.669921875</v>
      </c>
      <c r="D6081" s="11">
        <v>5130.9501953125</v>
      </c>
    </row>
    <row r="6082" spans="1:4" x14ac:dyDescent="0.25">
      <c r="A6082" s="10">
        <v>45356</v>
      </c>
      <c r="B6082" s="11">
        <v>5110.52001953125</v>
      </c>
      <c r="C6082" s="11">
        <v>5114.5400390625</v>
      </c>
      <c r="D6082" s="11">
        <v>5078.64990234375</v>
      </c>
    </row>
    <row r="6083" spans="1:4" x14ac:dyDescent="0.25">
      <c r="A6083" s="10">
        <v>45357</v>
      </c>
      <c r="B6083" s="11">
        <v>5108.02978515625</v>
      </c>
      <c r="C6083" s="11">
        <v>5127.97021484375</v>
      </c>
      <c r="D6083" s="11">
        <v>5104.759765625</v>
      </c>
    </row>
    <row r="6084" spans="1:4" x14ac:dyDescent="0.25">
      <c r="A6084" s="10">
        <v>45358</v>
      </c>
      <c r="B6084" s="11">
        <v>5132.3798828125</v>
      </c>
      <c r="C6084" s="11">
        <v>5165.6201171875</v>
      </c>
      <c r="D6084" s="11">
        <v>5157.35986328125</v>
      </c>
    </row>
    <row r="6085" spans="1:4" x14ac:dyDescent="0.25">
      <c r="A6085" s="10">
        <v>45359</v>
      </c>
      <c r="B6085" s="11">
        <v>5164.4599609375</v>
      </c>
      <c r="C6085" s="11">
        <v>5189.259765625</v>
      </c>
      <c r="D6085" s="11">
        <v>5123.68994140625</v>
      </c>
    </row>
    <row r="6086" spans="1:4" x14ac:dyDescent="0.25">
      <c r="A6086" s="10">
        <v>45362</v>
      </c>
      <c r="B6086" s="11">
        <v>5111.9599609375</v>
      </c>
      <c r="C6086" s="11">
        <v>5124.66015625</v>
      </c>
      <c r="D6086" s="11">
        <v>5117.93994140625</v>
      </c>
    </row>
    <row r="6087" spans="1:4" x14ac:dyDescent="0.25">
      <c r="A6087" s="10">
        <v>45363</v>
      </c>
      <c r="B6087" s="11">
        <v>5134.2998046875</v>
      </c>
      <c r="C6087" s="11">
        <v>5179.8701171875</v>
      </c>
      <c r="D6087" s="11">
        <v>5175.27001953125</v>
      </c>
    </row>
    <row r="6088" spans="1:4" x14ac:dyDescent="0.25">
      <c r="A6088" s="10">
        <v>45364</v>
      </c>
      <c r="B6088" s="11">
        <v>5173.490234375</v>
      </c>
      <c r="C6088" s="11">
        <v>5179.14013671875</v>
      </c>
      <c r="D6088" s="11">
        <v>5165.31005859375</v>
      </c>
    </row>
    <row r="6089" spans="1:4" x14ac:dyDescent="0.25">
      <c r="A6089" s="10">
        <v>45365</v>
      </c>
      <c r="B6089" s="11">
        <v>5175.14013671875</v>
      </c>
      <c r="C6089" s="11">
        <v>5176.85009765625</v>
      </c>
      <c r="D6089" s="11">
        <v>5150.47998046875</v>
      </c>
    </row>
    <row r="6090" spans="1:4" x14ac:dyDescent="0.25">
      <c r="A6090" s="10">
        <v>45366</v>
      </c>
      <c r="B6090" s="11">
        <v>5123.31005859375</v>
      </c>
      <c r="C6090" s="11">
        <v>5136.85986328125</v>
      </c>
      <c r="D6090" s="11">
        <v>5117.08984375</v>
      </c>
    </row>
    <row r="6091" spans="1:4" x14ac:dyDescent="0.25">
      <c r="A6091" s="10">
        <v>45369</v>
      </c>
      <c r="B6091" s="11">
        <v>5154.77001953125</v>
      </c>
      <c r="C6091" s="11">
        <v>5175.60009765625</v>
      </c>
      <c r="D6091" s="11">
        <v>5149.419921875</v>
      </c>
    </row>
    <row r="6092" spans="1:4" x14ac:dyDescent="0.25">
      <c r="A6092" s="10">
        <v>45370</v>
      </c>
      <c r="B6092" s="11">
        <v>5139.08984375</v>
      </c>
      <c r="C6092" s="11">
        <v>5180.31005859375</v>
      </c>
      <c r="D6092" s="11">
        <v>5178.509765625</v>
      </c>
    </row>
    <row r="6093" spans="1:4" x14ac:dyDescent="0.25">
      <c r="A6093" s="10">
        <v>45371</v>
      </c>
      <c r="B6093" s="11">
        <v>5181.68994140625</v>
      </c>
      <c r="C6093" s="11">
        <v>5226.18994140625</v>
      </c>
      <c r="D6093" s="11">
        <v>5224.6201171875</v>
      </c>
    </row>
    <row r="6094" spans="1:4" x14ac:dyDescent="0.25">
      <c r="A6094" s="10">
        <v>45372</v>
      </c>
      <c r="B6094" s="11">
        <v>5253.43017578125</v>
      </c>
      <c r="C6094" s="11">
        <v>5261.10009765625</v>
      </c>
      <c r="D6094" s="11">
        <v>5241.52978515625</v>
      </c>
    </row>
    <row r="6095" spans="1:4" x14ac:dyDescent="0.25">
      <c r="A6095" s="10">
        <v>45373</v>
      </c>
      <c r="B6095" s="11">
        <v>5242.47998046875</v>
      </c>
      <c r="C6095" s="11">
        <v>5246.08984375</v>
      </c>
      <c r="D6095" s="11">
        <v>5234.18017578125</v>
      </c>
    </row>
    <row r="6096" spans="1:4" x14ac:dyDescent="0.25">
      <c r="A6096" s="10">
        <v>45376</v>
      </c>
      <c r="B6096" s="11">
        <v>5219.52001953125</v>
      </c>
      <c r="C6096" s="11">
        <v>5229.08984375</v>
      </c>
      <c r="D6096" s="11">
        <v>5218.18994140625</v>
      </c>
    </row>
    <row r="6097" spans="1:4" x14ac:dyDescent="0.25">
      <c r="A6097" s="10">
        <v>45377</v>
      </c>
      <c r="B6097" s="11">
        <v>5228.85009765625</v>
      </c>
      <c r="C6097" s="11">
        <v>5235.16015625</v>
      </c>
      <c r="D6097" s="11">
        <v>5203.580078125</v>
      </c>
    </row>
    <row r="6098" spans="1:4" x14ac:dyDescent="0.25">
      <c r="A6098" s="10">
        <v>45378</v>
      </c>
      <c r="B6098" s="11">
        <v>5226.31005859375</v>
      </c>
      <c r="C6098" s="11">
        <v>5249.259765625</v>
      </c>
      <c r="D6098" s="11">
        <v>5248.490234375</v>
      </c>
    </row>
    <row r="6099" spans="1:4" x14ac:dyDescent="0.25">
      <c r="A6099" s="10">
        <v>45379</v>
      </c>
      <c r="B6099" s="11">
        <v>5248.02978515625</v>
      </c>
      <c r="C6099" s="11">
        <v>5264.85009765625</v>
      </c>
      <c r="D6099" s="11">
        <v>5254.35009765625</v>
      </c>
    </row>
    <row r="6100" spans="1:4" x14ac:dyDescent="0.25">
      <c r="A6100" s="10">
        <v>45383</v>
      </c>
      <c r="B6100" s="11">
        <v>5257.97021484375</v>
      </c>
      <c r="C6100" s="11">
        <v>5263.9501953125</v>
      </c>
      <c r="D6100" s="11">
        <v>5243.77001953125</v>
      </c>
    </row>
    <row r="6101" spans="1:4" x14ac:dyDescent="0.25">
      <c r="A6101" s="10">
        <v>45384</v>
      </c>
      <c r="B6101" s="11">
        <v>5204.2900390625</v>
      </c>
      <c r="C6101" s="11">
        <v>5208.33984375</v>
      </c>
      <c r="D6101" s="11">
        <v>5205.81005859375</v>
      </c>
    </row>
    <row r="6102" spans="1:4" x14ac:dyDescent="0.25">
      <c r="A6102" s="10">
        <v>45385</v>
      </c>
      <c r="B6102" s="11">
        <v>5194.3701171875</v>
      </c>
      <c r="C6102" s="11">
        <v>5228.75</v>
      </c>
      <c r="D6102" s="11">
        <v>5211.490234375</v>
      </c>
    </row>
    <row r="6103" spans="1:4" x14ac:dyDescent="0.25">
      <c r="A6103" s="10">
        <v>45386</v>
      </c>
      <c r="B6103" s="11">
        <v>5244.0498046875</v>
      </c>
      <c r="C6103" s="11">
        <v>5256.58984375</v>
      </c>
      <c r="D6103" s="11">
        <v>5147.2099609375</v>
      </c>
    </row>
    <row r="6104" spans="1:4" x14ac:dyDescent="0.25">
      <c r="A6104" s="10">
        <v>45387</v>
      </c>
      <c r="B6104" s="11">
        <v>5158.9501953125</v>
      </c>
      <c r="C6104" s="11">
        <v>5222.18017578125</v>
      </c>
      <c r="D6104" s="11">
        <v>5204.33984375</v>
      </c>
    </row>
    <row r="6105" spans="1:4" x14ac:dyDescent="0.25">
      <c r="A6105" s="10">
        <v>45390</v>
      </c>
      <c r="B6105" s="11">
        <v>5211.3701171875</v>
      </c>
      <c r="C6105" s="11">
        <v>5219.56982421875</v>
      </c>
      <c r="D6105" s="11">
        <v>5202.39013671875</v>
      </c>
    </row>
    <row r="6106" spans="1:4" x14ac:dyDescent="0.25">
      <c r="A6106" s="10">
        <v>45391</v>
      </c>
      <c r="B6106" s="11">
        <v>5217.02978515625</v>
      </c>
      <c r="C6106" s="11">
        <v>5224.81005859375</v>
      </c>
      <c r="D6106" s="11">
        <v>5209.91015625</v>
      </c>
    </row>
    <row r="6107" spans="1:4" x14ac:dyDescent="0.25">
      <c r="A6107" s="10">
        <v>45392</v>
      </c>
      <c r="B6107" s="11">
        <v>5167.8798828125</v>
      </c>
      <c r="C6107" s="11">
        <v>5178.43017578125</v>
      </c>
      <c r="D6107" s="11">
        <v>5160.64013671875</v>
      </c>
    </row>
    <row r="6108" spans="1:4" x14ac:dyDescent="0.25">
      <c r="A6108" s="10">
        <v>45393</v>
      </c>
      <c r="B6108" s="11">
        <v>5172.9501953125</v>
      </c>
      <c r="C6108" s="11">
        <v>5211.77978515625</v>
      </c>
      <c r="D6108" s="11">
        <v>5199.06005859375</v>
      </c>
    </row>
    <row r="6109" spans="1:4" x14ac:dyDescent="0.25">
      <c r="A6109" s="10">
        <v>45394</v>
      </c>
      <c r="B6109" s="11">
        <v>5171.509765625</v>
      </c>
      <c r="C6109" s="11">
        <v>5175.02978515625</v>
      </c>
      <c r="D6109" s="11">
        <v>5123.41015625</v>
      </c>
    </row>
    <row r="6110" spans="1:4" x14ac:dyDescent="0.25">
      <c r="A6110" s="10">
        <v>45397</v>
      </c>
      <c r="B6110" s="11">
        <v>5149.669921875</v>
      </c>
      <c r="C6110" s="11">
        <v>5168.43017578125</v>
      </c>
      <c r="D6110" s="11">
        <v>5061.81982421875</v>
      </c>
    </row>
    <row r="6111" spans="1:4" x14ac:dyDescent="0.25">
      <c r="A6111" s="10">
        <v>45398</v>
      </c>
      <c r="B6111" s="11">
        <v>5064.58984375</v>
      </c>
      <c r="C6111" s="11">
        <v>5079.83984375</v>
      </c>
      <c r="D6111" s="11">
        <v>5051.41015625</v>
      </c>
    </row>
    <row r="6112" spans="1:4" x14ac:dyDescent="0.25">
      <c r="A6112" s="10">
        <v>45399</v>
      </c>
      <c r="B6112" s="11">
        <v>5068.97021484375</v>
      </c>
      <c r="C6112" s="11">
        <v>5077.9599609375</v>
      </c>
      <c r="D6112" s="11">
        <v>5022.2099609375</v>
      </c>
    </row>
    <row r="6113" spans="1:4" x14ac:dyDescent="0.25">
      <c r="A6113" s="10">
        <v>45400</v>
      </c>
      <c r="B6113" s="11">
        <v>5031.52001953125</v>
      </c>
      <c r="C6113" s="11">
        <v>5056.66015625</v>
      </c>
      <c r="D6113" s="11">
        <v>5011.1201171875</v>
      </c>
    </row>
    <row r="6114" spans="1:4" x14ac:dyDescent="0.25">
      <c r="A6114" s="10">
        <v>45401</v>
      </c>
      <c r="B6114" s="11">
        <v>5005.43994140625</v>
      </c>
      <c r="C6114" s="11">
        <v>5019.02001953125</v>
      </c>
      <c r="D6114" s="11">
        <v>4967.22998046875</v>
      </c>
    </row>
    <row r="6115" spans="1:4" x14ac:dyDescent="0.25">
      <c r="A6115" s="10">
        <v>45404</v>
      </c>
      <c r="B6115" s="11">
        <v>4987.330078125</v>
      </c>
      <c r="C6115" s="11">
        <v>5038.83984375</v>
      </c>
      <c r="D6115" s="11">
        <v>5010.60009765625</v>
      </c>
    </row>
    <row r="6116" spans="1:4" x14ac:dyDescent="0.25">
      <c r="A6116" s="10">
        <v>45405</v>
      </c>
      <c r="B6116" s="11">
        <v>5028.85009765625</v>
      </c>
      <c r="C6116" s="11">
        <v>5076.1201171875</v>
      </c>
      <c r="D6116" s="11">
        <v>5070.5498046875</v>
      </c>
    </row>
    <row r="6117" spans="1:4" x14ac:dyDescent="0.25">
      <c r="A6117" s="10">
        <v>45406</v>
      </c>
      <c r="B6117" s="11">
        <v>5084.85986328125</v>
      </c>
      <c r="C6117" s="11">
        <v>5089.47998046875</v>
      </c>
      <c r="D6117" s="11">
        <v>5071.6298828125</v>
      </c>
    </row>
    <row r="6118" spans="1:4" x14ac:dyDescent="0.25">
      <c r="A6118" s="10">
        <v>45407</v>
      </c>
      <c r="B6118" s="11">
        <v>5019.8798828125</v>
      </c>
      <c r="C6118" s="11">
        <v>5057.75</v>
      </c>
      <c r="D6118" s="11">
        <v>5048.419921875</v>
      </c>
    </row>
    <row r="6119" spans="1:4" x14ac:dyDescent="0.25">
      <c r="A6119" s="10">
        <v>45408</v>
      </c>
      <c r="B6119" s="11">
        <v>5084.64990234375</v>
      </c>
      <c r="C6119" s="11">
        <v>5114.6201171875</v>
      </c>
      <c r="D6119" s="11">
        <v>5099.9599609375</v>
      </c>
    </row>
    <row r="6120" spans="1:4" x14ac:dyDescent="0.25">
      <c r="A6120" s="10">
        <v>45411</v>
      </c>
      <c r="B6120" s="11">
        <v>5114.1298828125</v>
      </c>
      <c r="C6120" s="11">
        <v>5123.490234375</v>
      </c>
      <c r="D6120" s="11">
        <v>5116.169921875</v>
      </c>
    </row>
    <row r="6121" spans="1:4" x14ac:dyDescent="0.25">
      <c r="A6121" s="10">
        <v>45412</v>
      </c>
      <c r="B6121" s="11">
        <v>5103.77978515625</v>
      </c>
      <c r="C6121" s="11">
        <v>5110.830078125</v>
      </c>
      <c r="D6121" s="11">
        <v>5035.68994140625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241B-B285-4E5C-899B-886B67ABBC4E}">
  <dimension ref="A1:T499"/>
  <sheetViews>
    <sheetView workbookViewId="0">
      <selection activeCell="S1" sqref="S1"/>
    </sheetView>
  </sheetViews>
  <sheetFormatPr defaultRowHeight="12" x14ac:dyDescent="0.25"/>
  <cols>
    <col min="1" max="1" width="10.109375" style="4" bestFit="1" customWidth="1"/>
    <col min="2" max="3" width="8.88671875" style="11"/>
    <col min="4" max="4" width="1.77734375" style="55" customWidth="1"/>
    <col min="5" max="6" width="8.88671875" style="4"/>
    <col min="7" max="10" width="1.77734375" style="57" customWidth="1"/>
    <col min="11" max="11" width="8.77734375" style="4"/>
    <col min="12" max="12" width="1.77734375" style="57" customWidth="1"/>
    <col min="13" max="14" width="8.88671875" style="4"/>
    <col min="15" max="17" width="8.88671875" style="1"/>
    <col min="18" max="18" width="29.664062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60" x14ac:dyDescent="0.25">
      <c r="A1" s="31" t="s">
        <v>0</v>
      </c>
      <c r="B1" s="31" t="s">
        <v>10</v>
      </c>
      <c r="C1" s="31" t="s">
        <v>39</v>
      </c>
      <c r="D1" s="80"/>
      <c r="E1" s="31" t="s">
        <v>2</v>
      </c>
      <c r="F1" s="31" t="s">
        <v>1</v>
      </c>
      <c r="G1" s="80"/>
      <c r="H1" s="80"/>
      <c r="I1" s="80"/>
      <c r="J1" s="80"/>
      <c r="K1" s="31" t="s">
        <v>9</v>
      </c>
      <c r="L1" s="80"/>
      <c r="M1" s="31" t="s">
        <v>8</v>
      </c>
      <c r="N1" s="31" t="s">
        <v>64</v>
      </c>
      <c r="R1" s="76" t="s">
        <v>7</v>
      </c>
      <c r="S1" s="77">
        <f>(S7+S9)/(SUM(S7:S10))</f>
        <v>0.46881287726358151</v>
      </c>
      <c r="T1" s="62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E2" s="4">
        <f t="shared" ref="E2:E65" si="0">IF(B3&gt;$B2,1,0)</f>
        <v>1</v>
      </c>
      <c r="F2" s="4">
        <f>IF(C3&gt;$B2,1,0)</f>
        <v>1</v>
      </c>
      <c r="M2" s="5"/>
      <c r="N2" s="5"/>
      <c r="R2" s="63" t="s">
        <v>26</v>
      </c>
      <c r="S2" s="59">
        <f>S7/(S7+S8)</f>
        <v>0.4743083003952569</v>
      </c>
      <c r="T2" s="64" t="s">
        <v>31</v>
      </c>
    </row>
    <row r="3" spans="1:20" x14ac:dyDescent="0.25">
      <c r="A3" s="10">
        <v>44683</v>
      </c>
      <c r="B3" s="11">
        <v>4155.3798828125</v>
      </c>
      <c r="C3" s="11">
        <v>4161.4262070653003</v>
      </c>
      <c r="E3" s="4">
        <f t="shared" si="0"/>
        <v>1</v>
      </c>
      <c r="F3" s="15">
        <f>IF(C4&gt;$B3,1,0)</f>
        <v>0</v>
      </c>
      <c r="K3" s="6">
        <f t="shared" ref="K3:K66" si="1">B3/B2-1</f>
        <v>5.6752428123536536E-3</v>
      </c>
      <c r="M3" s="5">
        <v>100</v>
      </c>
      <c r="N3" s="5">
        <v>100</v>
      </c>
      <c r="R3" s="63" t="s">
        <v>27</v>
      </c>
      <c r="S3" s="59">
        <f>+S7/(S7+S10)</f>
        <v>0.47808764940239046</v>
      </c>
      <c r="T3" s="64" t="s">
        <v>30</v>
      </c>
    </row>
    <row r="4" spans="1:20" x14ac:dyDescent="0.25">
      <c r="A4" s="10">
        <v>44684</v>
      </c>
      <c r="B4" s="11">
        <v>4175.47998046875</v>
      </c>
      <c r="C4" s="11">
        <v>4142.6565161697299</v>
      </c>
      <c r="E4" s="4">
        <f t="shared" si="0"/>
        <v>1</v>
      </c>
      <c r="F4" s="14">
        <f t="shared" ref="F4:F67" si="2">IF(C5&gt;$B4,1,0)</f>
        <v>0</v>
      </c>
      <c r="K4" s="9">
        <f t="shared" si="1"/>
        <v>4.8371263814863674E-3</v>
      </c>
      <c r="M4" s="5">
        <f t="shared" ref="M4:M67" si="3">M3*(1+$K4)</f>
        <v>100.48371263814863</v>
      </c>
      <c r="N4" s="5">
        <f t="shared" ref="N4:N67" si="4">N3*(1+IF(F3=1,$K4,0))</f>
        <v>100</v>
      </c>
      <c r="R4" s="63" t="s">
        <v>28</v>
      </c>
      <c r="S4" s="59">
        <f>S9/(S9+S8)</f>
        <v>0.45934959349593496</v>
      </c>
      <c r="T4" s="64" t="s">
        <v>32</v>
      </c>
    </row>
    <row r="5" spans="1:20" x14ac:dyDescent="0.25">
      <c r="A5" s="10">
        <v>44685</v>
      </c>
      <c r="B5" s="11">
        <v>4300.169921875</v>
      </c>
      <c r="C5" s="11">
        <v>4170.6238245517097</v>
      </c>
      <c r="E5" s="4">
        <f t="shared" si="0"/>
        <v>0</v>
      </c>
      <c r="F5" s="4">
        <f t="shared" si="2"/>
        <v>0</v>
      </c>
      <c r="K5" s="8">
        <f t="shared" si="1"/>
        <v>2.9862421084402291E-2</v>
      </c>
      <c r="M5" s="5">
        <f t="shared" si="3"/>
        <v>103.48439957707311</v>
      </c>
      <c r="N5" s="5">
        <f t="shared" si="4"/>
        <v>100</v>
      </c>
      <c r="R5" s="63" t="s">
        <v>29</v>
      </c>
      <c r="S5" s="59">
        <f>S9/(S9+S10)</f>
        <v>0.46311475409836067</v>
      </c>
      <c r="T5" s="64" t="s">
        <v>33</v>
      </c>
    </row>
    <row r="6" spans="1:20" x14ac:dyDescent="0.25">
      <c r="A6" s="10">
        <v>44686</v>
      </c>
      <c r="B6" s="11">
        <v>4146.8701171875</v>
      </c>
      <c r="C6" s="11">
        <v>4286.3468848468401</v>
      </c>
      <c r="E6" s="4">
        <f t="shared" si="0"/>
        <v>0</v>
      </c>
      <c r="F6" s="4">
        <f t="shared" si="2"/>
        <v>1</v>
      </c>
      <c r="K6" s="6">
        <f t="shared" si="1"/>
        <v>-3.5649708609806985E-2</v>
      </c>
      <c r="M6" s="5">
        <f t="shared" si="3"/>
        <v>99.795210886489613</v>
      </c>
      <c r="N6" s="5">
        <f t="shared" si="4"/>
        <v>100</v>
      </c>
      <c r="R6" s="63"/>
      <c r="S6" s="58"/>
      <c r="T6" s="65"/>
    </row>
    <row r="7" spans="1:20" x14ac:dyDescent="0.25">
      <c r="A7" s="10">
        <v>44687</v>
      </c>
      <c r="B7" s="11">
        <v>4123.33984375</v>
      </c>
      <c r="C7" s="11">
        <v>4177.71868027241</v>
      </c>
      <c r="E7" s="4">
        <f t="shared" si="0"/>
        <v>0</v>
      </c>
      <c r="F7" s="4">
        <f t="shared" si="2"/>
        <v>0</v>
      </c>
      <c r="K7" s="6">
        <f t="shared" si="1"/>
        <v>-5.6742248424840325E-3</v>
      </c>
      <c r="M7" s="5">
        <f t="shared" si="3"/>
        <v>99.228950421716561</v>
      </c>
      <c r="N7" s="5">
        <f t="shared" si="4"/>
        <v>99.432577515751603</v>
      </c>
      <c r="R7" s="63" t="s">
        <v>22</v>
      </c>
      <c r="S7" s="58">
        <f>COUNTIFS($E$2:$E$498, 1, $F$2:$F$498, 1)</f>
        <v>120</v>
      </c>
      <c r="T7" s="65"/>
    </row>
    <row r="8" spans="1:20" x14ac:dyDescent="0.25">
      <c r="A8" s="10">
        <v>44690</v>
      </c>
      <c r="B8" s="11">
        <v>3991.23999023437</v>
      </c>
      <c r="C8" s="11">
        <v>4118.6578505111002</v>
      </c>
      <c r="E8" s="4">
        <f t="shared" si="0"/>
        <v>1</v>
      </c>
      <c r="F8" s="4">
        <f t="shared" si="2"/>
        <v>1</v>
      </c>
      <c r="K8" s="6">
        <f t="shared" si="1"/>
        <v>-3.2037100632357984E-2</v>
      </c>
      <c r="M8" s="5">
        <f t="shared" si="3"/>
        <v>96.049942551412769</v>
      </c>
      <c r="N8" s="5">
        <f t="shared" si="4"/>
        <v>99.432577515751603</v>
      </c>
      <c r="R8" s="63" t="s">
        <v>23</v>
      </c>
      <c r="S8" s="58">
        <f>COUNTIFS($E$2:$E$498, 0, $F$2:$F$498, 1)</f>
        <v>133</v>
      </c>
      <c r="T8" s="65"/>
    </row>
    <row r="9" spans="1:20" x14ac:dyDescent="0.25">
      <c r="A9" s="10">
        <v>44691</v>
      </c>
      <c r="B9" s="11">
        <v>4001.05004882812</v>
      </c>
      <c r="C9" s="11">
        <v>4002.7104667778499</v>
      </c>
      <c r="E9" s="4">
        <f t="shared" si="0"/>
        <v>0</v>
      </c>
      <c r="F9" s="4">
        <f t="shared" si="2"/>
        <v>0</v>
      </c>
      <c r="K9" s="6">
        <f t="shared" si="1"/>
        <v>2.4578974498534745E-3</v>
      </c>
      <c r="M9" s="5">
        <f t="shared" si="3"/>
        <v>96.286023460268453</v>
      </c>
      <c r="N9" s="5">
        <f t="shared" si="4"/>
        <v>99.676972594459926</v>
      </c>
      <c r="R9" s="63" t="s">
        <v>25</v>
      </c>
      <c r="S9" s="58">
        <f>COUNTIFS($E$2:$E$498, 0, $F$2:$F$498, 0)</f>
        <v>113</v>
      </c>
      <c r="T9" s="65"/>
    </row>
    <row r="10" spans="1:20" ht="12.6" thickBot="1" x14ac:dyDescent="0.3">
      <c r="A10" s="10">
        <v>44692</v>
      </c>
      <c r="B10" s="11">
        <v>3935.17993164062</v>
      </c>
      <c r="C10" s="11">
        <v>3989.4637740919102</v>
      </c>
      <c r="E10" s="4">
        <f t="shared" si="0"/>
        <v>0</v>
      </c>
      <c r="F10" s="4">
        <f t="shared" si="2"/>
        <v>1</v>
      </c>
      <c r="K10" s="6">
        <f t="shared" si="1"/>
        <v>-1.6463207503938371E-2</v>
      </c>
      <c r="M10" s="5">
        <f t="shared" si="3"/>
        <v>94.700846676312977</v>
      </c>
      <c r="N10" s="5">
        <f t="shared" si="4"/>
        <v>99.676972594459926</v>
      </c>
      <c r="R10" s="66" t="s">
        <v>24</v>
      </c>
      <c r="S10" s="67">
        <f>COUNTIFS($E$2:$E$498, 1, $F$2:$F$498, 0)</f>
        <v>131</v>
      </c>
      <c r="T10" s="68"/>
    </row>
    <row r="11" spans="1:20" x14ac:dyDescent="0.25">
      <c r="A11" s="10">
        <v>44693</v>
      </c>
      <c r="B11" s="11">
        <v>3930.080078125</v>
      </c>
      <c r="C11" s="11">
        <v>3942.0932780724602</v>
      </c>
      <c r="E11" s="4">
        <f t="shared" si="0"/>
        <v>1</v>
      </c>
      <c r="F11" s="4">
        <f t="shared" si="2"/>
        <v>0</v>
      </c>
      <c r="K11" s="6">
        <f t="shared" si="1"/>
        <v>-1.2959645058704394E-3</v>
      </c>
      <c r="M11" s="5">
        <f t="shared" si="3"/>
        <v>94.578117740344595</v>
      </c>
      <c r="N11" s="5">
        <f t="shared" si="4"/>
        <v>99.547794775924885</v>
      </c>
    </row>
    <row r="12" spans="1:20" x14ac:dyDescent="0.25">
      <c r="A12" s="10">
        <v>44694</v>
      </c>
      <c r="B12" s="11">
        <v>4023.88989257812</v>
      </c>
      <c r="C12" s="11">
        <v>3926.4246602293001</v>
      </c>
      <c r="E12" s="4">
        <f t="shared" si="0"/>
        <v>0</v>
      </c>
      <c r="F12" s="4">
        <f t="shared" si="2"/>
        <v>0</v>
      </c>
      <c r="K12" s="6">
        <f t="shared" si="1"/>
        <v>2.3869695423070381E-2</v>
      </c>
      <c r="M12" s="5">
        <f t="shared" si="3"/>
        <v>96.835668604493904</v>
      </c>
      <c r="N12" s="5">
        <f t="shared" si="4"/>
        <v>99.547794775924885</v>
      </c>
    </row>
    <row r="13" spans="1:20" x14ac:dyDescent="0.25">
      <c r="A13" s="10">
        <v>44697</v>
      </c>
      <c r="B13" s="11">
        <v>4008.01000976562</v>
      </c>
      <c r="C13" s="11">
        <v>4009.9743495838402</v>
      </c>
      <c r="E13" s="4">
        <f t="shared" si="0"/>
        <v>1</v>
      </c>
      <c r="F13" s="4">
        <f t="shared" si="2"/>
        <v>1</v>
      </c>
      <c r="K13" s="6">
        <f t="shared" si="1"/>
        <v>-3.9464009295556712E-3</v>
      </c>
      <c r="M13" s="5">
        <f t="shared" si="3"/>
        <v>96.453516231898988</v>
      </c>
      <c r="N13" s="5">
        <f t="shared" si="4"/>
        <v>99.547794775924885</v>
      </c>
    </row>
    <row r="14" spans="1:20" x14ac:dyDescent="0.25">
      <c r="A14" s="10">
        <v>44698</v>
      </c>
      <c r="B14" s="11">
        <v>4088.85009765625</v>
      </c>
      <c r="C14" s="11">
        <v>4017.5115198195199</v>
      </c>
      <c r="E14" s="4">
        <f t="shared" si="0"/>
        <v>0</v>
      </c>
      <c r="F14" s="4">
        <f t="shared" si="2"/>
        <v>0</v>
      </c>
      <c r="K14" s="6">
        <f t="shared" si="1"/>
        <v>2.0169632234865009E-2</v>
      </c>
      <c r="M14" s="5">
        <f t="shared" si="3"/>
        <v>98.398948182055975</v>
      </c>
      <c r="N14" s="5">
        <f t="shared" si="4"/>
        <v>101.55563718634711</v>
      </c>
    </row>
    <row r="15" spans="1:20" x14ac:dyDescent="0.25">
      <c r="A15" s="10">
        <v>44699</v>
      </c>
      <c r="B15" s="11">
        <v>3923.67993164062</v>
      </c>
      <c r="C15" s="11">
        <v>4079.35564041928</v>
      </c>
      <c r="E15" s="4">
        <f t="shared" si="0"/>
        <v>0</v>
      </c>
      <c r="F15" s="4">
        <f t="shared" si="2"/>
        <v>1</v>
      </c>
      <c r="K15" s="6">
        <f t="shared" si="1"/>
        <v>-4.0395260787453813E-2</v>
      </c>
      <c r="M15" s="5">
        <f t="shared" si="3"/>
        <v>94.424097009030675</v>
      </c>
      <c r="N15" s="5">
        <f t="shared" si="4"/>
        <v>101.55563718634711</v>
      </c>
    </row>
    <row r="16" spans="1:20" x14ac:dyDescent="0.25">
      <c r="A16" s="10">
        <v>44700</v>
      </c>
      <c r="B16" s="11">
        <v>3900.7900390625</v>
      </c>
      <c r="C16" s="11">
        <v>3951.6953037455601</v>
      </c>
      <c r="E16" s="4">
        <f t="shared" si="0"/>
        <v>1</v>
      </c>
      <c r="F16" s="4">
        <f t="shared" si="2"/>
        <v>0</v>
      </c>
      <c r="K16" s="6">
        <f t="shared" si="1"/>
        <v>-5.8337818009913667E-3</v>
      </c>
      <c r="M16" s="5">
        <f t="shared" si="3"/>
        <v>93.873247430324355</v>
      </c>
      <c r="N16" s="5">
        <f t="shared" si="4"/>
        <v>100.96318375834132</v>
      </c>
    </row>
    <row r="17" spans="1:14" x14ac:dyDescent="0.25">
      <c r="A17" s="10">
        <v>44701</v>
      </c>
      <c r="B17" s="11">
        <v>3901.36010742187</v>
      </c>
      <c r="C17" s="11">
        <v>3892.4989482999999</v>
      </c>
      <c r="E17" s="4">
        <f t="shared" si="0"/>
        <v>1</v>
      </c>
      <c r="F17" s="4">
        <f t="shared" si="2"/>
        <v>0</v>
      </c>
      <c r="K17" s="6">
        <f t="shared" si="1"/>
        <v>1.4614176965732639E-4</v>
      </c>
      <c r="M17" s="5">
        <f t="shared" si="3"/>
        <v>93.886966232827305</v>
      </c>
      <c r="N17" s="5">
        <f t="shared" si="4"/>
        <v>100.96318375834132</v>
      </c>
    </row>
    <row r="18" spans="1:14" x14ac:dyDescent="0.25">
      <c r="A18" s="10">
        <v>44704</v>
      </c>
      <c r="B18" s="11">
        <v>3973.75</v>
      </c>
      <c r="C18" s="11">
        <v>3895.4119629204001</v>
      </c>
      <c r="E18" s="4">
        <f t="shared" si="0"/>
        <v>0</v>
      </c>
      <c r="F18" s="4">
        <f t="shared" si="2"/>
        <v>0</v>
      </c>
      <c r="K18" s="6">
        <f t="shared" si="1"/>
        <v>1.8555039930924888E-2</v>
      </c>
      <c r="M18" s="5">
        <f t="shared" si="3"/>
        <v>95.629042640270811</v>
      </c>
      <c r="N18" s="5">
        <f t="shared" si="4"/>
        <v>100.96318375834132</v>
      </c>
    </row>
    <row r="19" spans="1:14" x14ac:dyDescent="0.25">
      <c r="A19" s="10">
        <v>44705</v>
      </c>
      <c r="B19" s="11">
        <v>3941.47998046875</v>
      </c>
      <c r="C19" s="11">
        <v>3964.2354806974599</v>
      </c>
      <c r="E19" s="4">
        <f t="shared" si="0"/>
        <v>1</v>
      </c>
      <c r="F19" s="4">
        <f t="shared" si="2"/>
        <v>1</v>
      </c>
      <c r="K19" s="6">
        <f t="shared" si="1"/>
        <v>-8.1207976171752128E-3</v>
      </c>
      <c r="M19" s="5">
        <f t="shared" si="3"/>
        <v>94.852458538664948</v>
      </c>
      <c r="N19" s="5">
        <f t="shared" si="4"/>
        <v>100.96318375834132</v>
      </c>
    </row>
    <row r="20" spans="1:14" x14ac:dyDescent="0.25">
      <c r="A20" s="10">
        <v>44706</v>
      </c>
      <c r="B20" s="11">
        <v>3978.72998046875</v>
      </c>
      <c r="C20" s="11">
        <v>3951.6975624849601</v>
      </c>
      <c r="E20" s="4">
        <f t="shared" si="0"/>
        <v>1</v>
      </c>
      <c r="F20" s="4">
        <f t="shared" si="2"/>
        <v>0</v>
      </c>
      <c r="K20" s="6">
        <f t="shared" si="1"/>
        <v>9.450764734207695E-3</v>
      </c>
      <c r="M20" s="5">
        <f t="shared" si="3"/>
        <v>95.748886808775055</v>
      </c>
      <c r="N20" s="5">
        <f t="shared" si="4"/>
        <v>101.91736305485797</v>
      </c>
    </row>
    <row r="21" spans="1:14" x14ac:dyDescent="0.25">
      <c r="A21" s="10">
        <v>44707</v>
      </c>
      <c r="B21" s="11">
        <v>4057.84008789062</v>
      </c>
      <c r="C21" s="11">
        <v>3973.0347161089899</v>
      </c>
      <c r="E21" s="4">
        <f t="shared" si="0"/>
        <v>1</v>
      </c>
      <c r="F21" s="4">
        <f t="shared" si="2"/>
        <v>0</v>
      </c>
      <c r="K21" s="6">
        <f t="shared" si="1"/>
        <v>1.9883256167222862E-2</v>
      </c>
      <c r="M21" s="5">
        <f t="shared" si="3"/>
        <v>97.652686452920349</v>
      </c>
      <c r="N21" s="5">
        <f t="shared" si="4"/>
        <v>101.91736305485797</v>
      </c>
    </row>
    <row r="22" spans="1:14" x14ac:dyDescent="0.25">
      <c r="A22" s="10">
        <v>44708</v>
      </c>
      <c r="B22" s="11">
        <v>4158.240234375</v>
      </c>
      <c r="C22" s="11">
        <v>4049.1464951851999</v>
      </c>
      <c r="E22" s="4">
        <f t="shared" si="0"/>
        <v>0</v>
      </c>
      <c r="F22" s="4">
        <f t="shared" si="2"/>
        <v>0</v>
      </c>
      <c r="K22" s="6">
        <f t="shared" si="1"/>
        <v>2.4742262955110839E-2</v>
      </c>
      <c r="M22" s="5">
        <f t="shared" si="3"/>
        <v>100.0688348994115</v>
      </c>
      <c r="N22" s="5">
        <f t="shared" si="4"/>
        <v>101.91736305485797</v>
      </c>
    </row>
    <row r="23" spans="1:14" x14ac:dyDescent="0.25">
      <c r="A23" s="10">
        <v>44712</v>
      </c>
      <c r="B23" s="11">
        <v>4132.14990234375</v>
      </c>
      <c r="C23" s="11">
        <v>4152.2795519068104</v>
      </c>
      <c r="E23" s="4">
        <f t="shared" si="0"/>
        <v>0</v>
      </c>
      <c r="F23" s="4">
        <f t="shared" si="2"/>
        <v>1</v>
      </c>
      <c r="K23" s="6">
        <f t="shared" si="1"/>
        <v>-6.2743686176590652E-3</v>
      </c>
      <c r="M23" s="5">
        <f t="shared" si="3"/>
        <v>99.440966142112927</v>
      </c>
      <c r="N23" s="5">
        <f t="shared" si="4"/>
        <v>101.91736305485797</v>
      </c>
    </row>
    <row r="24" spans="1:14" x14ac:dyDescent="0.25">
      <c r="A24" s="10">
        <v>44713</v>
      </c>
      <c r="B24" s="11">
        <v>4101.22998046875</v>
      </c>
      <c r="C24" s="11">
        <v>4144.8140516645799</v>
      </c>
      <c r="E24" s="4">
        <f t="shared" si="0"/>
        <v>1</v>
      </c>
      <c r="F24" s="4">
        <f t="shared" si="2"/>
        <v>1</v>
      </c>
      <c r="K24" s="6">
        <f t="shared" si="1"/>
        <v>-7.4827686811318461E-3</v>
      </c>
      <c r="M24" s="5">
        <f t="shared" si="3"/>
        <v>98.696872395043229</v>
      </c>
      <c r="N24" s="5">
        <f t="shared" si="4"/>
        <v>101.15473900252753</v>
      </c>
    </row>
    <row r="25" spans="1:14" x14ac:dyDescent="0.25">
      <c r="A25" s="10">
        <v>44714</v>
      </c>
      <c r="B25" s="11">
        <v>4176.81982421875</v>
      </c>
      <c r="C25" s="11">
        <v>4105.0040526742496</v>
      </c>
      <c r="E25" s="4">
        <f t="shared" si="0"/>
        <v>0</v>
      </c>
      <c r="F25" s="4">
        <f t="shared" si="2"/>
        <v>0</v>
      </c>
      <c r="K25" s="6">
        <f t="shared" si="1"/>
        <v>1.8431018038486124E-2</v>
      </c>
      <c r="M25" s="5">
        <f t="shared" si="3"/>
        <v>100.51595623049843</v>
      </c>
      <c r="N25" s="5">
        <f t="shared" si="4"/>
        <v>103.01912382176148</v>
      </c>
    </row>
    <row r="26" spans="1:14" x14ac:dyDescent="0.25">
      <c r="A26" s="10">
        <v>44715</v>
      </c>
      <c r="B26" s="11">
        <v>4108.5400390625</v>
      </c>
      <c r="C26" s="11">
        <v>4163.5873252056699</v>
      </c>
      <c r="E26" s="4">
        <f t="shared" si="0"/>
        <v>1</v>
      </c>
      <c r="F26" s="4">
        <f t="shared" si="2"/>
        <v>1</v>
      </c>
      <c r="K26" s="6">
        <f t="shared" si="1"/>
        <v>-1.6347313992415624E-2</v>
      </c>
      <c r="M26" s="5">
        <f t="shared" si="3"/>
        <v>98.872790332750569</v>
      </c>
      <c r="N26" s="5">
        <f t="shared" si="4"/>
        <v>103.01912382176148</v>
      </c>
    </row>
    <row r="27" spans="1:14" x14ac:dyDescent="0.25">
      <c r="A27" s="10">
        <v>44718</v>
      </c>
      <c r="B27" s="11">
        <v>4121.43017578125</v>
      </c>
      <c r="C27" s="11">
        <v>4122.3351294215399</v>
      </c>
      <c r="E27" s="4">
        <f t="shared" si="0"/>
        <v>1</v>
      </c>
      <c r="F27" s="4">
        <f t="shared" si="2"/>
        <v>0</v>
      </c>
      <c r="K27" s="6">
        <f t="shared" si="1"/>
        <v>3.1374007789131131E-3</v>
      </c>
      <c r="M27" s="5">
        <f t="shared" si="3"/>
        <v>99.182993902153854</v>
      </c>
      <c r="N27" s="5">
        <f t="shared" si="4"/>
        <v>103.34233610108282</v>
      </c>
    </row>
    <row r="28" spans="1:14" x14ac:dyDescent="0.25">
      <c r="A28" s="10">
        <v>44719</v>
      </c>
      <c r="B28" s="11">
        <v>4160.68017578125</v>
      </c>
      <c r="C28" s="11">
        <v>4116.5287635848899</v>
      </c>
      <c r="E28" s="4">
        <f t="shared" si="0"/>
        <v>0</v>
      </c>
      <c r="F28" s="4">
        <f t="shared" si="2"/>
        <v>0</v>
      </c>
      <c r="K28" s="6">
        <f t="shared" si="1"/>
        <v>9.5233931732350285E-3</v>
      </c>
      <c r="M28" s="5">
        <f t="shared" si="3"/>
        <v>100.12755254918264</v>
      </c>
      <c r="N28" s="5">
        <f t="shared" si="4"/>
        <v>103.34233610108282</v>
      </c>
    </row>
    <row r="29" spans="1:14" x14ac:dyDescent="0.25">
      <c r="A29" s="10">
        <v>44720</v>
      </c>
      <c r="B29" s="11">
        <v>4115.77001953125</v>
      </c>
      <c r="C29" s="11">
        <v>4154.7751344820799</v>
      </c>
      <c r="E29" s="4">
        <f t="shared" si="0"/>
        <v>0</v>
      </c>
      <c r="F29" s="4">
        <f t="shared" si="2"/>
        <v>1</v>
      </c>
      <c r="K29" s="6">
        <f t="shared" si="1"/>
        <v>-1.0793945785935621E-2</v>
      </c>
      <c r="M29" s="5">
        <f t="shared" si="3"/>
        <v>99.046781175288345</v>
      </c>
      <c r="N29" s="5">
        <f t="shared" si="4"/>
        <v>103.34233610108282</v>
      </c>
    </row>
    <row r="30" spans="1:14" x14ac:dyDescent="0.25">
      <c r="A30" s="10">
        <v>44721</v>
      </c>
      <c r="B30" s="11">
        <v>4017.82006835937</v>
      </c>
      <c r="C30" s="11">
        <v>4124.9624126499002</v>
      </c>
      <c r="E30" s="4">
        <f t="shared" si="0"/>
        <v>0</v>
      </c>
      <c r="F30" s="4">
        <f t="shared" si="2"/>
        <v>1</v>
      </c>
      <c r="K30" s="6">
        <f t="shared" si="1"/>
        <v>-2.3798693976354812E-2</v>
      </c>
      <c r="M30" s="5">
        <f t="shared" si="3"/>
        <v>96.689597140754671</v>
      </c>
      <c r="N30" s="5">
        <f t="shared" si="4"/>
        <v>100.88292346941155</v>
      </c>
    </row>
    <row r="31" spans="1:14" x14ac:dyDescent="0.25">
      <c r="A31" s="10">
        <v>44722</v>
      </c>
      <c r="B31" s="11">
        <v>3900.86010742187</v>
      </c>
      <c r="C31" s="11">
        <v>4028.4011809489198</v>
      </c>
      <c r="E31" s="4">
        <f t="shared" si="0"/>
        <v>0</v>
      </c>
      <c r="F31" s="4">
        <f t="shared" si="2"/>
        <v>1</v>
      </c>
      <c r="K31" s="6">
        <f t="shared" si="1"/>
        <v>-2.9110303335524779E-2</v>
      </c>
      <c r="M31" s="5">
        <f t="shared" si="3"/>
        <v>93.874933638597611</v>
      </c>
      <c r="N31" s="5">
        <f t="shared" si="4"/>
        <v>97.946190965842447</v>
      </c>
    </row>
    <row r="32" spans="1:14" x14ac:dyDescent="0.25">
      <c r="A32" s="10">
        <v>44725</v>
      </c>
      <c r="B32" s="11">
        <v>3749.6298828125</v>
      </c>
      <c r="C32" s="11">
        <v>3907.0545443240499</v>
      </c>
      <c r="E32" s="4">
        <f t="shared" si="0"/>
        <v>0</v>
      </c>
      <c r="F32" s="4">
        <f t="shared" si="2"/>
        <v>1</v>
      </c>
      <c r="K32" s="6">
        <f t="shared" si="1"/>
        <v>-3.8768430665236053E-2</v>
      </c>
      <c r="M32" s="5">
        <f t="shared" si="3"/>
        <v>90.235549782626009</v>
      </c>
      <c r="N32" s="5">
        <f t="shared" si="4"/>
        <v>94.148970852459215</v>
      </c>
    </row>
    <row r="33" spans="1:14" x14ac:dyDescent="0.25">
      <c r="A33" s="10">
        <v>44726</v>
      </c>
      <c r="B33" s="11">
        <v>3735.47998046875</v>
      </c>
      <c r="C33" s="11">
        <v>3755.2794745260699</v>
      </c>
      <c r="E33" s="4">
        <f t="shared" si="0"/>
        <v>1</v>
      </c>
      <c r="F33" s="4">
        <f t="shared" si="2"/>
        <v>0</v>
      </c>
      <c r="K33" s="6">
        <f t="shared" si="1"/>
        <v>-3.7736797459957394E-3</v>
      </c>
      <c r="M33" s="5">
        <f t="shared" si="3"/>
        <v>89.895029716042529</v>
      </c>
      <c r="N33" s="5">
        <f t="shared" si="4"/>
        <v>93.793682788046951</v>
      </c>
    </row>
    <row r="34" spans="1:14" x14ac:dyDescent="0.25">
      <c r="A34" s="10">
        <v>44727</v>
      </c>
      <c r="B34" s="11">
        <v>3789.98999023437</v>
      </c>
      <c r="C34" s="11">
        <v>3722.3250481684199</v>
      </c>
      <c r="E34" s="4">
        <f t="shared" si="0"/>
        <v>0</v>
      </c>
      <c r="F34" s="4">
        <f t="shared" si="2"/>
        <v>0</v>
      </c>
      <c r="K34" s="6">
        <f t="shared" si="1"/>
        <v>1.4592504858981892E-2</v>
      </c>
      <c r="M34" s="5">
        <f t="shared" si="3"/>
        <v>91.206823373972199</v>
      </c>
      <c r="N34" s="5">
        <f t="shared" si="4"/>
        <v>93.793682788046951</v>
      </c>
    </row>
    <row r="35" spans="1:14" x14ac:dyDescent="0.25">
      <c r="A35" s="10">
        <v>44728</v>
      </c>
      <c r="B35" s="11">
        <v>3666.77001953125</v>
      </c>
      <c r="C35" s="11">
        <v>3780.4133095029201</v>
      </c>
      <c r="E35" s="4">
        <f t="shared" si="0"/>
        <v>1</v>
      </c>
      <c r="F35" s="4">
        <f t="shared" si="2"/>
        <v>1</v>
      </c>
      <c r="K35" s="6">
        <f t="shared" si="1"/>
        <v>-3.2511951488162105E-2</v>
      </c>
      <c r="M35" s="5">
        <f t="shared" si="3"/>
        <v>88.241511557048241</v>
      </c>
      <c r="N35" s="5">
        <f t="shared" si="4"/>
        <v>93.793682788046951</v>
      </c>
    </row>
    <row r="36" spans="1:14" x14ac:dyDescent="0.25">
      <c r="A36" s="10">
        <v>44729</v>
      </c>
      <c r="B36" s="11">
        <v>3674.84008789062</v>
      </c>
      <c r="C36" s="11">
        <v>3686.6561863769398</v>
      </c>
      <c r="E36" s="4">
        <f t="shared" si="0"/>
        <v>1</v>
      </c>
      <c r="F36" s="4">
        <f t="shared" si="2"/>
        <v>0</v>
      </c>
      <c r="K36" s="6">
        <f t="shared" si="1"/>
        <v>2.2008656982532848E-3</v>
      </c>
      <c r="M36" s="5">
        <f t="shared" si="3"/>
        <v>88.435719272996167</v>
      </c>
      <c r="N36" s="5">
        <f t="shared" si="4"/>
        <v>94.000110087208014</v>
      </c>
    </row>
    <row r="37" spans="1:14" x14ac:dyDescent="0.25">
      <c r="A37" s="10">
        <v>44733</v>
      </c>
      <c r="B37" s="11">
        <v>3764.7900390625</v>
      </c>
      <c r="C37" s="11">
        <v>3665.4101067500501</v>
      </c>
      <c r="E37" s="4">
        <f t="shared" si="0"/>
        <v>0</v>
      </c>
      <c r="F37" s="4">
        <f t="shared" si="2"/>
        <v>0</v>
      </c>
      <c r="K37" s="6">
        <f t="shared" si="1"/>
        <v>2.4477242280088296E-2</v>
      </c>
      <c r="M37" s="5">
        <f t="shared" si="3"/>
        <v>90.600381799855171</v>
      </c>
      <c r="N37" s="5">
        <f t="shared" si="4"/>
        <v>94.000110087208014</v>
      </c>
    </row>
    <row r="38" spans="1:14" x14ac:dyDescent="0.25">
      <c r="A38" s="10">
        <v>44734</v>
      </c>
      <c r="B38" s="11">
        <v>3759.88989257812</v>
      </c>
      <c r="C38" s="11">
        <v>3751.95246357211</v>
      </c>
      <c r="E38" s="4">
        <f t="shared" si="0"/>
        <v>1</v>
      </c>
      <c r="F38" s="4">
        <f t="shared" si="2"/>
        <v>1</v>
      </c>
      <c r="K38" s="6">
        <f t="shared" si="1"/>
        <v>-1.3015723144019775E-3</v>
      </c>
      <c r="M38" s="5">
        <f t="shared" si="3"/>
        <v>90.482458851230234</v>
      </c>
      <c r="N38" s="5">
        <f t="shared" si="4"/>
        <v>94.000110087208014</v>
      </c>
    </row>
    <row r="39" spans="1:14" x14ac:dyDescent="0.25">
      <c r="A39" s="10">
        <v>44735</v>
      </c>
      <c r="B39" s="11">
        <v>3795.72998046875</v>
      </c>
      <c r="C39" s="11">
        <v>3767.9288821078499</v>
      </c>
      <c r="E39" s="4">
        <f t="shared" si="0"/>
        <v>1</v>
      </c>
      <c r="F39" s="4">
        <f t="shared" si="2"/>
        <v>0</v>
      </c>
      <c r="K39" s="6">
        <f t="shared" si="1"/>
        <v>9.5322174091792E-3</v>
      </c>
      <c r="M39" s="5">
        <f t="shared" si="3"/>
        <v>91.34495732071727</v>
      </c>
      <c r="N39" s="5">
        <f t="shared" si="4"/>
        <v>94.896139573046057</v>
      </c>
    </row>
    <row r="40" spans="1:14" x14ac:dyDescent="0.25">
      <c r="A40" s="10">
        <v>44736</v>
      </c>
      <c r="B40" s="11">
        <v>3911.73999023437</v>
      </c>
      <c r="C40" s="11">
        <v>3793.17515832036</v>
      </c>
      <c r="E40" s="4">
        <f t="shared" si="0"/>
        <v>0</v>
      </c>
      <c r="F40" s="4">
        <f t="shared" si="2"/>
        <v>0</v>
      </c>
      <c r="K40" s="6">
        <f t="shared" si="1"/>
        <v>3.0563293585834428E-2</v>
      </c>
      <c r="M40" s="5">
        <f t="shared" si="3"/>
        <v>94.136760068895867</v>
      </c>
      <c r="N40" s="5">
        <f t="shared" si="4"/>
        <v>94.896139573046057</v>
      </c>
    </row>
    <row r="41" spans="1:14" x14ac:dyDescent="0.25">
      <c r="A41" s="10">
        <v>44739</v>
      </c>
      <c r="B41" s="11">
        <v>3900.11010742187</v>
      </c>
      <c r="C41" s="11">
        <v>3900.3498229352999</v>
      </c>
      <c r="E41" s="4">
        <f t="shared" si="0"/>
        <v>0</v>
      </c>
      <c r="F41" s="4">
        <f t="shared" si="2"/>
        <v>1</v>
      </c>
      <c r="K41" s="6">
        <f t="shared" si="1"/>
        <v>-2.9730715337762392E-3</v>
      </c>
      <c r="M41" s="5">
        <f t="shared" si="3"/>
        <v>93.856884747253105</v>
      </c>
      <c r="N41" s="5">
        <f t="shared" si="4"/>
        <v>94.896139573046057</v>
      </c>
    </row>
    <row r="42" spans="1:14" x14ac:dyDescent="0.25">
      <c r="A42" s="10">
        <v>44740</v>
      </c>
      <c r="B42" s="11">
        <v>3821.55004882812</v>
      </c>
      <c r="C42" s="11">
        <v>3911.19041785832</v>
      </c>
      <c r="E42" s="4">
        <f t="shared" si="0"/>
        <v>0</v>
      </c>
      <c r="F42" s="4">
        <f t="shared" si="2"/>
        <v>1</v>
      </c>
      <c r="K42" s="6">
        <f t="shared" si="1"/>
        <v>-2.0143036075892073E-2</v>
      </c>
      <c r="M42" s="5">
        <f t="shared" si="3"/>
        <v>91.966322131818345</v>
      </c>
      <c r="N42" s="5">
        <f t="shared" si="4"/>
        <v>92.984643210163298</v>
      </c>
    </row>
    <row r="43" spans="1:14" x14ac:dyDescent="0.25">
      <c r="A43" s="10">
        <v>44741</v>
      </c>
      <c r="B43" s="11">
        <v>3818.830078125</v>
      </c>
      <c r="C43" s="11">
        <v>3832.03138698677</v>
      </c>
      <c r="E43" s="4">
        <f t="shared" si="0"/>
        <v>0</v>
      </c>
      <c r="F43" s="4">
        <f t="shared" si="2"/>
        <v>0</v>
      </c>
      <c r="K43" s="6">
        <f t="shared" si="1"/>
        <v>-7.1174540915774909E-4</v>
      </c>
      <c r="M43" s="5">
        <f t="shared" si="3"/>
        <v>91.900865524243898</v>
      </c>
      <c r="N43" s="5">
        <f t="shared" si="4"/>
        <v>92.918461817236292</v>
      </c>
    </row>
    <row r="44" spans="1:14" x14ac:dyDescent="0.25">
      <c r="A44" s="10">
        <v>44742</v>
      </c>
      <c r="B44" s="11">
        <v>3785.3798828125</v>
      </c>
      <c r="C44" s="11">
        <v>3812.5084177304202</v>
      </c>
      <c r="E44" s="4">
        <f t="shared" si="0"/>
        <v>1</v>
      </c>
      <c r="F44" s="4">
        <f t="shared" si="2"/>
        <v>1</v>
      </c>
      <c r="K44" s="6">
        <f t="shared" si="1"/>
        <v>-8.7592782679987158E-3</v>
      </c>
      <c r="M44" s="5">
        <f t="shared" si="3"/>
        <v>91.095880270047118</v>
      </c>
      <c r="N44" s="5">
        <f t="shared" si="4"/>
        <v>92.918461817236292</v>
      </c>
    </row>
    <row r="45" spans="1:14" x14ac:dyDescent="0.25">
      <c r="A45" s="10">
        <v>44743</v>
      </c>
      <c r="B45" s="11">
        <v>3825.330078125</v>
      </c>
      <c r="C45" s="11">
        <v>3787.3655439502299</v>
      </c>
      <c r="E45" s="4">
        <f t="shared" si="0"/>
        <v>1</v>
      </c>
      <c r="F45" s="4">
        <f t="shared" si="2"/>
        <v>0</v>
      </c>
      <c r="K45" s="6">
        <f t="shared" si="1"/>
        <v>1.0553814029047315E-2</v>
      </c>
      <c r="M45" s="5">
        <f t="shared" si="3"/>
        <v>92.057289249229555</v>
      </c>
      <c r="N45" s="5">
        <f t="shared" si="4"/>
        <v>93.899105983120535</v>
      </c>
    </row>
    <row r="46" spans="1:14" x14ac:dyDescent="0.25">
      <c r="A46" s="10">
        <v>44747</v>
      </c>
      <c r="B46" s="11">
        <v>3831.38989257812</v>
      </c>
      <c r="C46" s="11">
        <v>3818.46700923859</v>
      </c>
      <c r="E46" s="4">
        <f t="shared" si="0"/>
        <v>1</v>
      </c>
      <c r="F46" s="4">
        <f t="shared" si="2"/>
        <v>1</v>
      </c>
      <c r="K46" s="6">
        <f t="shared" si="1"/>
        <v>1.5841285142352834E-3</v>
      </c>
      <c r="M46" s="5">
        <f t="shared" si="3"/>
        <v>92.203119826072466</v>
      </c>
      <c r="N46" s="5">
        <f t="shared" si="4"/>
        <v>93.899105983120535</v>
      </c>
    </row>
    <row r="47" spans="1:14" x14ac:dyDescent="0.25">
      <c r="A47" s="10">
        <v>44749</v>
      </c>
      <c r="B47" s="11">
        <v>3902.6201171875</v>
      </c>
      <c r="C47" s="11">
        <v>3833.2519840124601</v>
      </c>
      <c r="E47" s="4">
        <f t="shared" si="0"/>
        <v>0</v>
      </c>
      <c r="F47" s="4">
        <f t="shared" si="2"/>
        <v>0</v>
      </c>
      <c r="K47" s="6">
        <f t="shared" si="1"/>
        <v>1.8591223187011563E-2</v>
      </c>
      <c r="M47" s="5">
        <f t="shared" si="3"/>
        <v>93.917288605297756</v>
      </c>
      <c r="N47" s="5">
        <f t="shared" si="4"/>
        <v>95.644805219513586</v>
      </c>
    </row>
    <row r="48" spans="1:14" x14ac:dyDescent="0.25">
      <c r="A48" s="10">
        <v>44750</v>
      </c>
      <c r="B48" s="11">
        <v>3899.3798828125</v>
      </c>
      <c r="C48" s="11">
        <v>3895.6974581681102</v>
      </c>
      <c r="E48" s="4">
        <f t="shared" si="0"/>
        <v>0</v>
      </c>
      <c r="F48" s="4">
        <f t="shared" si="2"/>
        <v>1</v>
      </c>
      <c r="K48" s="6">
        <f t="shared" si="1"/>
        <v>-8.3027152981907104E-4</v>
      </c>
      <c r="M48" s="5">
        <f t="shared" si="3"/>
        <v>93.839311754410971</v>
      </c>
      <c r="N48" s="5">
        <f t="shared" si="4"/>
        <v>95.644805219513586</v>
      </c>
    </row>
    <row r="49" spans="1:14" x14ac:dyDescent="0.25">
      <c r="A49" s="10">
        <v>44753</v>
      </c>
      <c r="B49" s="11">
        <v>3854.42993164062</v>
      </c>
      <c r="C49" s="11">
        <v>3905.1967860990299</v>
      </c>
      <c r="E49" s="4">
        <f t="shared" si="0"/>
        <v>0</v>
      </c>
      <c r="F49" s="4">
        <f t="shared" si="2"/>
        <v>1</v>
      </c>
      <c r="K49" s="6">
        <f t="shared" si="1"/>
        <v>-1.1527461422778607E-2</v>
      </c>
      <c r="M49" s="5">
        <f t="shared" si="3"/>
        <v>92.757582708221904</v>
      </c>
      <c r="N49" s="5">
        <f t="shared" si="4"/>
        <v>94.542263417056475</v>
      </c>
    </row>
    <row r="50" spans="1:14" x14ac:dyDescent="0.25">
      <c r="A50" s="10">
        <v>44754</v>
      </c>
      <c r="B50" s="11">
        <v>3818.80004882812</v>
      </c>
      <c r="C50" s="11">
        <v>3860.6678577369898</v>
      </c>
      <c r="E50" s="4">
        <f t="shared" si="0"/>
        <v>0</v>
      </c>
      <c r="F50" s="4">
        <f t="shared" si="2"/>
        <v>1</v>
      </c>
      <c r="K50" s="6">
        <f t="shared" si="1"/>
        <v>-9.2438787173215742E-3</v>
      </c>
      <c r="M50" s="5">
        <f t="shared" si="3"/>
        <v>91.900142863555175</v>
      </c>
      <c r="N50" s="5">
        <f t="shared" si="4"/>
        <v>93.668326200368142</v>
      </c>
    </row>
    <row r="51" spans="1:14" x14ac:dyDescent="0.25">
      <c r="A51" s="10">
        <v>44755</v>
      </c>
      <c r="B51" s="11">
        <v>3801.78002929687</v>
      </c>
      <c r="C51" s="11">
        <v>3819.1642529719302</v>
      </c>
      <c r="E51" s="4">
        <f t="shared" si="0"/>
        <v>0</v>
      </c>
      <c r="F51" s="4">
        <f t="shared" si="2"/>
        <v>0</v>
      </c>
      <c r="K51" s="6">
        <f t="shared" si="1"/>
        <v>-4.4569025122100925E-3</v>
      </c>
      <c r="M51" s="5">
        <f t="shared" si="3"/>
        <v>91.490552885954131</v>
      </c>
      <c r="N51" s="5">
        <f t="shared" si="4"/>
        <v>93.250855602011214</v>
      </c>
    </row>
    <row r="52" spans="1:14" x14ac:dyDescent="0.25">
      <c r="A52" s="10">
        <v>44756</v>
      </c>
      <c r="B52" s="11">
        <v>3790.3798828125</v>
      </c>
      <c r="C52" s="11">
        <v>3800.0736069549198</v>
      </c>
      <c r="E52" s="4">
        <f t="shared" si="0"/>
        <v>1</v>
      </c>
      <c r="F52" s="4">
        <f t="shared" si="2"/>
        <v>0</v>
      </c>
      <c r="K52" s="6">
        <f t="shared" si="1"/>
        <v>-2.9986339021509378E-3</v>
      </c>
      <c r="M52" s="5">
        <f t="shared" si="3"/>
        <v>91.216206212343778</v>
      </c>
      <c r="N52" s="5">
        <f t="shared" si="4"/>
        <v>93.250855602011214</v>
      </c>
    </row>
    <row r="53" spans="1:14" x14ac:dyDescent="0.25">
      <c r="A53" s="10">
        <v>44757</v>
      </c>
      <c r="B53" s="11">
        <v>3863.15991210937</v>
      </c>
      <c r="C53" s="11">
        <v>3789.9551959772198</v>
      </c>
      <c r="E53" s="4">
        <f t="shared" si="0"/>
        <v>0</v>
      </c>
      <c r="F53" s="4">
        <f t="shared" si="2"/>
        <v>0</v>
      </c>
      <c r="K53" s="6">
        <f t="shared" si="1"/>
        <v>1.9201249359435346E-2</v>
      </c>
      <c r="M53" s="5">
        <f t="shared" si="3"/>
        <v>92.967671333448664</v>
      </c>
      <c r="N53" s="5">
        <f t="shared" si="4"/>
        <v>93.250855602011214</v>
      </c>
    </row>
    <row r="54" spans="1:14" x14ac:dyDescent="0.25">
      <c r="A54" s="10">
        <v>44760</v>
      </c>
      <c r="B54" s="11">
        <v>3830.85009765625</v>
      </c>
      <c r="C54" s="11">
        <v>3853.8525542467301</v>
      </c>
      <c r="E54" s="4">
        <f t="shared" si="0"/>
        <v>1</v>
      </c>
      <c r="F54" s="4">
        <f t="shared" si="2"/>
        <v>1</v>
      </c>
      <c r="K54" s="6">
        <f t="shared" si="1"/>
        <v>-8.3635715808301203E-3</v>
      </c>
      <c r="M54" s="5">
        <f t="shared" si="3"/>
        <v>92.190129559548282</v>
      </c>
      <c r="N54" s="5">
        <f t="shared" si="4"/>
        <v>93.250855602011214</v>
      </c>
    </row>
    <row r="55" spans="1:14" x14ac:dyDescent="0.25">
      <c r="A55" s="10">
        <v>44761</v>
      </c>
      <c r="B55" s="11">
        <v>3936.68994140625</v>
      </c>
      <c r="C55" s="11">
        <v>3839.9882516679199</v>
      </c>
      <c r="E55" s="4">
        <f t="shared" si="0"/>
        <v>1</v>
      </c>
      <c r="F55" s="4">
        <f t="shared" si="2"/>
        <v>0</v>
      </c>
      <c r="K55" s="6">
        <f t="shared" si="1"/>
        <v>2.7628291645959591E-2</v>
      </c>
      <c r="M55" s="5">
        <f t="shared" si="3"/>
        <v>94.737185345898283</v>
      </c>
      <c r="N55" s="5">
        <f t="shared" si="4"/>
        <v>95.827217436818842</v>
      </c>
    </row>
    <row r="56" spans="1:14" x14ac:dyDescent="0.25">
      <c r="A56" s="10">
        <v>44762</v>
      </c>
      <c r="B56" s="11">
        <v>3959.89990234375</v>
      </c>
      <c r="C56" s="11">
        <v>3923.3096424402102</v>
      </c>
      <c r="E56" s="4">
        <f t="shared" si="0"/>
        <v>1</v>
      </c>
      <c r="F56" s="4">
        <f t="shared" si="2"/>
        <v>1</v>
      </c>
      <c r="K56" s="6">
        <f t="shared" si="1"/>
        <v>5.8958061932632422E-3</v>
      </c>
      <c r="M56" s="5">
        <f t="shared" si="3"/>
        <v>95.295737429992954</v>
      </c>
      <c r="N56" s="5">
        <f t="shared" si="4"/>
        <v>95.827217436818842</v>
      </c>
    </row>
    <row r="57" spans="1:14" x14ac:dyDescent="0.25">
      <c r="A57" s="10">
        <v>44763</v>
      </c>
      <c r="B57" s="11">
        <v>3998.94995117187</v>
      </c>
      <c r="C57" s="11">
        <v>3964.50597129472</v>
      </c>
      <c r="E57" s="4">
        <f t="shared" si="0"/>
        <v>0</v>
      </c>
      <c r="F57" s="4">
        <f t="shared" si="2"/>
        <v>0</v>
      </c>
      <c r="K57" s="6">
        <f t="shared" si="1"/>
        <v>9.8613727091958481E-3</v>
      </c>
      <c r="M57" s="5">
        <f t="shared" si="3"/>
        <v>96.235484214387782</v>
      </c>
      <c r="N57" s="5">
        <f t="shared" si="4"/>
        <v>96.772205343648466</v>
      </c>
    </row>
    <row r="58" spans="1:14" x14ac:dyDescent="0.25">
      <c r="A58" s="10">
        <v>44764</v>
      </c>
      <c r="B58" s="11">
        <v>3961.6298828125</v>
      </c>
      <c r="C58" s="11">
        <v>3998.3848837200298</v>
      </c>
      <c r="E58" s="4">
        <f t="shared" si="0"/>
        <v>1</v>
      </c>
      <c r="F58" s="4">
        <f t="shared" si="2"/>
        <v>1</v>
      </c>
      <c r="K58" s="6">
        <f t="shared" si="1"/>
        <v>-9.3324669763454882E-3</v>
      </c>
      <c r="M58" s="5">
        <f t="shared" si="3"/>
        <v>95.337369736004391</v>
      </c>
      <c r="N58" s="5">
        <f t="shared" si="4"/>
        <v>96.772205343648466</v>
      </c>
    </row>
    <row r="59" spans="1:14" x14ac:dyDescent="0.25">
      <c r="A59" s="10">
        <v>44767</v>
      </c>
      <c r="B59" s="11">
        <v>3966.84008789062</v>
      </c>
      <c r="C59" s="11">
        <v>3969.02925015867</v>
      </c>
      <c r="E59" s="4">
        <f t="shared" si="0"/>
        <v>0</v>
      </c>
      <c r="F59" s="4">
        <f t="shared" si="2"/>
        <v>0</v>
      </c>
      <c r="K59" s="6">
        <f t="shared" si="1"/>
        <v>1.3151670479678579E-3</v>
      </c>
      <c r="M59" s="5">
        <f t="shared" si="3"/>
        <v>95.462754303121116</v>
      </c>
      <c r="N59" s="5">
        <f t="shared" si="4"/>
        <v>96.899476959275617</v>
      </c>
    </row>
    <row r="60" spans="1:14" x14ac:dyDescent="0.25">
      <c r="A60" s="10">
        <v>44768</v>
      </c>
      <c r="B60" s="11">
        <v>3921.05004882812</v>
      </c>
      <c r="C60" s="11">
        <v>3963.7171958654699</v>
      </c>
      <c r="E60" s="4">
        <f t="shared" si="0"/>
        <v>1</v>
      </c>
      <c r="F60" s="4">
        <f t="shared" si="2"/>
        <v>1</v>
      </c>
      <c r="K60" s="6">
        <f t="shared" si="1"/>
        <v>-1.154320266205866E-2</v>
      </c>
      <c r="M60" s="5">
        <f t="shared" si="3"/>
        <v>94.360808383521871</v>
      </c>
      <c r="N60" s="5">
        <f t="shared" si="4"/>
        <v>96.899476959275617</v>
      </c>
    </row>
    <row r="61" spans="1:14" x14ac:dyDescent="0.25">
      <c r="A61" s="10">
        <v>44769</v>
      </c>
      <c r="B61" s="11">
        <v>4023.61010742187</v>
      </c>
      <c r="C61" s="11">
        <v>3925.7601585202401</v>
      </c>
      <c r="E61" s="4">
        <f t="shared" si="0"/>
        <v>1</v>
      </c>
      <c r="F61" s="4">
        <f t="shared" si="2"/>
        <v>0</v>
      </c>
      <c r="K61" s="6">
        <f t="shared" si="1"/>
        <v>2.6156273782937722E-2</v>
      </c>
      <c r="M61" s="5">
        <f t="shared" si="3"/>
        <v>96.828935521980597</v>
      </c>
      <c r="N61" s="5">
        <f t="shared" si="4"/>
        <v>99.434006208045901</v>
      </c>
    </row>
    <row r="62" spans="1:14" x14ac:dyDescent="0.25">
      <c r="A62" s="10">
        <v>44770</v>
      </c>
      <c r="B62" s="11">
        <v>4072.42993164062</v>
      </c>
      <c r="C62" s="11">
        <v>4008.2387597100701</v>
      </c>
      <c r="E62" s="4">
        <f t="shared" si="0"/>
        <v>1</v>
      </c>
      <c r="F62" s="4">
        <f t="shared" si="2"/>
        <v>1</v>
      </c>
      <c r="K62" s="6">
        <f t="shared" si="1"/>
        <v>1.2133338697180918E-2</v>
      </c>
      <c r="M62" s="5">
        <f t="shared" si="3"/>
        <v>98.003793792356277</v>
      </c>
      <c r="N62" s="5">
        <f t="shared" si="4"/>
        <v>99.434006208045901</v>
      </c>
    </row>
    <row r="63" spans="1:14" x14ac:dyDescent="0.25">
      <c r="A63" s="10">
        <v>44771</v>
      </c>
      <c r="B63" s="11">
        <v>4130.2900390625</v>
      </c>
      <c r="C63" s="11">
        <v>4074.03718107232</v>
      </c>
      <c r="E63" s="4">
        <f t="shared" si="0"/>
        <v>0</v>
      </c>
      <c r="F63" s="4">
        <f t="shared" si="2"/>
        <v>0</v>
      </c>
      <c r="K63" s="6">
        <f t="shared" si="1"/>
        <v>1.4207760082582954E-2</v>
      </c>
      <c r="M63" s="5">
        <f t="shared" si="3"/>
        <v>99.396208181741002</v>
      </c>
      <c r="N63" s="5">
        <f t="shared" si="4"/>
        <v>100.84674071229988</v>
      </c>
    </row>
    <row r="64" spans="1:14" x14ac:dyDescent="0.25">
      <c r="A64" s="10">
        <v>44774</v>
      </c>
      <c r="B64" s="11">
        <v>4118.6298828125</v>
      </c>
      <c r="C64" s="11">
        <v>4129.9509171687796</v>
      </c>
      <c r="E64" s="4">
        <f t="shared" si="0"/>
        <v>0</v>
      </c>
      <c r="F64" s="4">
        <f t="shared" si="2"/>
        <v>1</v>
      </c>
      <c r="K64" s="6">
        <f t="shared" si="1"/>
        <v>-2.8230841271976725E-3</v>
      </c>
      <c r="M64" s="5">
        <f t="shared" si="3"/>
        <v>99.115604324119488</v>
      </c>
      <c r="N64" s="5">
        <f t="shared" si="4"/>
        <v>100.84674071229988</v>
      </c>
    </row>
    <row r="65" spans="1:14" x14ac:dyDescent="0.25">
      <c r="A65" s="10">
        <v>44775</v>
      </c>
      <c r="B65" s="11">
        <v>4091.18994140625</v>
      </c>
      <c r="C65" s="11">
        <v>4125.1011587664398</v>
      </c>
      <c r="E65" s="4">
        <f t="shared" si="0"/>
        <v>1</v>
      </c>
      <c r="F65" s="4">
        <f t="shared" si="2"/>
        <v>1</v>
      </c>
      <c r="K65" s="6">
        <f t="shared" si="1"/>
        <v>-6.6623955507048027E-3</v>
      </c>
      <c r="M65" s="5">
        <f t="shared" si="3"/>
        <v>98.45525696286505</v>
      </c>
      <c r="N65" s="5">
        <f t="shared" si="4"/>
        <v>100.17485983567516</v>
      </c>
    </row>
    <row r="66" spans="1:14" x14ac:dyDescent="0.25">
      <c r="A66" s="10">
        <v>44776</v>
      </c>
      <c r="B66" s="11">
        <v>4155.169921875</v>
      </c>
      <c r="C66" s="11">
        <v>4093.9694169875302</v>
      </c>
      <c r="E66" s="4">
        <f t="shared" ref="E66:E129" si="5">IF(B67&gt;$B66,1,0)</f>
        <v>0</v>
      </c>
      <c r="F66" s="4">
        <f t="shared" si="2"/>
        <v>0</v>
      </c>
      <c r="K66" s="6">
        <f t="shared" si="1"/>
        <v>1.5638477163140152E-2</v>
      </c>
      <c r="M66" s="5">
        <f t="shared" si="3"/>
        <v>99.994947250469906</v>
      </c>
      <c r="N66" s="5">
        <f t="shared" si="4"/>
        <v>101.74144209353614</v>
      </c>
    </row>
    <row r="67" spans="1:14" x14ac:dyDescent="0.25">
      <c r="A67" s="10">
        <v>44777</v>
      </c>
      <c r="B67" s="11">
        <v>4151.93994140625</v>
      </c>
      <c r="C67" s="11">
        <v>4145.1148035905999</v>
      </c>
      <c r="E67" s="4">
        <f t="shared" si="5"/>
        <v>0</v>
      </c>
      <c r="F67" s="4">
        <f t="shared" si="2"/>
        <v>1</v>
      </c>
      <c r="K67" s="6">
        <f t="shared" ref="K67:K130" si="6">B67/B66-1</f>
        <v>-7.7734016405583972E-4</v>
      </c>
      <c r="M67" s="5">
        <f t="shared" si="3"/>
        <v>99.917217161769472</v>
      </c>
      <c r="N67" s="5">
        <f t="shared" si="4"/>
        <v>101.74144209353614</v>
      </c>
    </row>
    <row r="68" spans="1:14" x14ac:dyDescent="0.25">
      <c r="A68" s="10">
        <v>44778</v>
      </c>
      <c r="B68" s="11">
        <v>4145.18994140625</v>
      </c>
      <c r="C68" s="11">
        <v>4156.7725623900196</v>
      </c>
      <c r="E68" s="4">
        <f t="shared" si="5"/>
        <v>0</v>
      </c>
      <c r="F68" s="4">
        <f t="shared" ref="F68:F131" si="7">IF(C69&gt;$B68,1,0)</f>
        <v>1</v>
      </c>
      <c r="K68" s="6">
        <f t="shared" si="6"/>
        <v>-1.6257460597355333E-3</v>
      </c>
      <c r="M68" s="5">
        <f t="shared" ref="M68:M131" si="8">M67*(1+$K68)</f>
        <v>99.754777139668988</v>
      </c>
      <c r="N68" s="5">
        <f t="shared" ref="N68:N131" si="9">N67*(1+IF(F67=1,$K68,0))</f>
        <v>101.57603634494076</v>
      </c>
    </row>
    <row r="69" spans="1:14" x14ac:dyDescent="0.25">
      <c r="A69" s="10">
        <v>44781</v>
      </c>
      <c r="B69" s="11">
        <v>4140.06005859375</v>
      </c>
      <c r="C69" s="11">
        <v>4147.1238135276299</v>
      </c>
      <c r="E69" s="4">
        <f t="shared" si="5"/>
        <v>0</v>
      </c>
      <c r="F69" s="4">
        <f t="shared" si="7"/>
        <v>0</v>
      </c>
      <c r="K69" s="6">
        <f t="shared" si="6"/>
        <v>-1.2375507238541195E-3</v>
      </c>
      <c r="M69" s="5">
        <f t="shared" si="8"/>
        <v>99.631325543011883</v>
      </c>
      <c r="N69" s="5">
        <f t="shared" si="9"/>
        <v>101.45033084763584</v>
      </c>
    </row>
    <row r="70" spans="1:14" x14ac:dyDescent="0.25">
      <c r="A70" s="10">
        <v>44782</v>
      </c>
      <c r="B70" s="11">
        <v>4122.47021484375</v>
      </c>
      <c r="C70" s="11">
        <v>4139.8057235756896</v>
      </c>
      <c r="E70" s="4">
        <f t="shared" si="5"/>
        <v>1</v>
      </c>
      <c r="F70" s="4">
        <f t="shared" si="7"/>
        <v>1</v>
      </c>
      <c r="K70" s="6">
        <f t="shared" si="6"/>
        <v>-4.248692893594086E-3</v>
      </c>
      <c r="M70" s="5">
        <f t="shared" si="8"/>
        <v>99.208022638197932</v>
      </c>
      <c r="N70" s="5">
        <f t="shared" si="9"/>
        <v>101.45033084763584</v>
      </c>
    </row>
    <row r="71" spans="1:14" x14ac:dyDescent="0.25">
      <c r="A71" s="10">
        <v>44783</v>
      </c>
      <c r="B71" s="11">
        <v>4210.240234375</v>
      </c>
      <c r="C71" s="11">
        <v>4123.7899115006103</v>
      </c>
      <c r="E71" s="4">
        <f t="shared" si="5"/>
        <v>0</v>
      </c>
      <c r="F71" s="4">
        <f t="shared" si="7"/>
        <v>0</v>
      </c>
      <c r="K71" s="6">
        <f t="shared" si="6"/>
        <v>2.1290637641290244E-2</v>
      </c>
      <c r="M71" s="5">
        <f t="shared" si="8"/>
        <v>101.32022469929672</v>
      </c>
      <c r="N71" s="5">
        <f t="shared" si="9"/>
        <v>103.61027308030187</v>
      </c>
    </row>
    <row r="72" spans="1:14" x14ac:dyDescent="0.25">
      <c r="A72" s="10">
        <v>44784</v>
      </c>
      <c r="B72" s="11">
        <v>4207.27001953125</v>
      </c>
      <c r="C72" s="11">
        <v>4198.80902179644</v>
      </c>
      <c r="E72" s="4">
        <f t="shared" si="5"/>
        <v>1</v>
      </c>
      <c r="F72" s="4">
        <f t="shared" si="7"/>
        <v>1</v>
      </c>
      <c r="K72" s="6">
        <f t="shared" si="6"/>
        <v>-7.0547395835030002E-4</v>
      </c>
      <c r="M72" s="5">
        <f t="shared" si="8"/>
        <v>101.24874591931716</v>
      </c>
      <c r="N72" s="5">
        <f t="shared" si="9"/>
        <v>103.61027308030187</v>
      </c>
    </row>
    <row r="73" spans="1:14" x14ac:dyDescent="0.25">
      <c r="A73" s="10">
        <v>44785</v>
      </c>
      <c r="B73" s="11">
        <v>4280.14990234375</v>
      </c>
      <c r="C73" s="11">
        <v>4214.1739780403404</v>
      </c>
      <c r="E73" s="4">
        <f t="shared" si="5"/>
        <v>1</v>
      </c>
      <c r="F73" s="4">
        <f t="shared" si="7"/>
        <v>0</v>
      </c>
      <c r="K73" s="6">
        <f t="shared" si="6"/>
        <v>1.7322368774566943E-2</v>
      </c>
      <c r="M73" s="5">
        <f t="shared" si="8"/>
        <v>103.00261403409399</v>
      </c>
      <c r="N73" s="5">
        <f t="shared" si="9"/>
        <v>105.40504843943243</v>
      </c>
    </row>
    <row r="74" spans="1:14" x14ac:dyDescent="0.25">
      <c r="A74" s="10">
        <v>44788</v>
      </c>
      <c r="B74" s="11">
        <v>4297.14013671875</v>
      </c>
      <c r="C74" s="11">
        <v>4273.4894333851498</v>
      </c>
      <c r="E74" s="4">
        <f t="shared" si="5"/>
        <v>1</v>
      </c>
      <c r="F74" s="4">
        <f t="shared" si="7"/>
        <v>1</v>
      </c>
      <c r="K74" s="6">
        <f t="shared" si="6"/>
        <v>3.9695418998517695E-3</v>
      </c>
      <c r="M74" s="5">
        <f t="shared" si="8"/>
        <v>103.41148722629659</v>
      </c>
      <c r="N74" s="5">
        <f t="shared" si="9"/>
        <v>105.40504843943243</v>
      </c>
    </row>
    <row r="75" spans="1:14" x14ac:dyDescent="0.25">
      <c r="A75" s="10">
        <v>44789</v>
      </c>
      <c r="B75" s="11">
        <v>4305.2001953125</v>
      </c>
      <c r="C75" s="11">
        <v>4300.6321723892397</v>
      </c>
      <c r="E75" s="4">
        <f t="shared" si="5"/>
        <v>0</v>
      </c>
      <c r="F75" s="4">
        <f t="shared" si="7"/>
        <v>1</v>
      </c>
      <c r="K75" s="6">
        <f t="shared" si="6"/>
        <v>1.8756797165810912E-3</v>
      </c>
      <c r="M75" s="5">
        <f t="shared" si="8"/>
        <v>103.60545405534843</v>
      </c>
      <c r="N75" s="5">
        <f t="shared" si="9"/>
        <v>105.60275455081552</v>
      </c>
    </row>
    <row r="76" spans="1:14" x14ac:dyDescent="0.25">
      <c r="A76" s="10">
        <v>44790</v>
      </c>
      <c r="B76" s="11">
        <v>4274.0400390625</v>
      </c>
      <c r="C76" s="11">
        <v>4306.8992263892096</v>
      </c>
      <c r="E76" s="4">
        <f t="shared" si="5"/>
        <v>1</v>
      </c>
      <c r="F76" s="4">
        <f t="shared" si="7"/>
        <v>1</v>
      </c>
      <c r="K76" s="6">
        <f t="shared" si="6"/>
        <v>-7.2377949540946007E-3</v>
      </c>
      <c r="M76" s="5">
        <f t="shared" si="8"/>
        <v>102.85557902276994</v>
      </c>
      <c r="N76" s="5">
        <f t="shared" si="9"/>
        <v>104.83842346678914</v>
      </c>
    </row>
    <row r="77" spans="1:14" x14ac:dyDescent="0.25">
      <c r="A77" s="10">
        <v>44791</v>
      </c>
      <c r="B77" s="11">
        <v>4283.740234375</v>
      </c>
      <c r="C77" s="11">
        <v>4278.16852168485</v>
      </c>
      <c r="E77" s="4">
        <f t="shared" si="5"/>
        <v>0</v>
      </c>
      <c r="F77" s="4">
        <f t="shared" si="7"/>
        <v>0</v>
      </c>
      <c r="K77" s="6">
        <f t="shared" si="6"/>
        <v>2.2695611701915031E-3</v>
      </c>
      <c r="M77" s="5">
        <f t="shared" si="8"/>
        <v>103.08901605105758</v>
      </c>
      <c r="N77" s="5">
        <f t="shared" si="9"/>
        <v>105.07636068183345</v>
      </c>
    </row>
    <row r="78" spans="1:14" x14ac:dyDescent="0.25">
      <c r="A78" s="10">
        <v>44792</v>
      </c>
      <c r="B78" s="11">
        <v>4228.47998046875</v>
      </c>
      <c r="C78" s="11">
        <v>4280.0471290714804</v>
      </c>
      <c r="E78" s="4">
        <f t="shared" si="5"/>
        <v>0</v>
      </c>
      <c r="F78" s="4">
        <f t="shared" si="7"/>
        <v>1</v>
      </c>
      <c r="K78" s="6">
        <f t="shared" si="6"/>
        <v>-1.2900001139847905E-2</v>
      </c>
      <c r="M78" s="5">
        <f t="shared" si="8"/>
        <v>101.75916762649314</v>
      </c>
      <c r="N78" s="5">
        <f t="shared" si="9"/>
        <v>105.07636068183345</v>
      </c>
    </row>
    <row r="79" spans="1:14" x14ac:dyDescent="0.25">
      <c r="A79" s="10">
        <v>44795</v>
      </c>
      <c r="B79" s="11">
        <v>4137.990234375</v>
      </c>
      <c r="C79" s="11">
        <v>4234.8185877829901</v>
      </c>
      <c r="E79" s="4">
        <f t="shared" si="5"/>
        <v>0</v>
      </c>
      <c r="F79" s="4">
        <f t="shared" si="7"/>
        <v>1</v>
      </c>
      <c r="K79" s="6">
        <f t="shared" si="6"/>
        <v>-2.14000649197158E-2</v>
      </c>
      <c r="M79" s="5">
        <f t="shared" si="8"/>
        <v>99.581514833109949</v>
      </c>
      <c r="N79" s="5">
        <f t="shared" si="9"/>
        <v>102.82771974171474</v>
      </c>
    </row>
    <row r="80" spans="1:14" x14ac:dyDescent="0.25">
      <c r="A80" s="10">
        <v>44796</v>
      </c>
      <c r="B80" s="11">
        <v>4128.72998046875</v>
      </c>
      <c r="C80" s="11">
        <v>4143.8725020029897</v>
      </c>
      <c r="E80" s="4">
        <f t="shared" si="5"/>
        <v>1</v>
      </c>
      <c r="F80" s="4">
        <f t="shared" si="7"/>
        <v>0</v>
      </c>
      <c r="K80" s="6">
        <f t="shared" si="6"/>
        <v>-2.2378626777133093E-3</v>
      </c>
      <c r="M80" s="5">
        <f t="shared" si="8"/>
        <v>99.358665077674772</v>
      </c>
      <c r="N80" s="5">
        <f t="shared" si="9"/>
        <v>102.59760542547039</v>
      </c>
    </row>
    <row r="81" spans="1:14" x14ac:dyDescent="0.25">
      <c r="A81" s="10">
        <v>44797</v>
      </c>
      <c r="B81" s="11">
        <v>4140.77001953125</v>
      </c>
      <c r="C81" s="11">
        <v>4121.2780412712</v>
      </c>
      <c r="E81" s="4">
        <f t="shared" si="5"/>
        <v>1</v>
      </c>
      <c r="F81" s="4">
        <f t="shared" si="7"/>
        <v>0</v>
      </c>
      <c r="K81" s="6">
        <f t="shared" si="6"/>
        <v>2.9161604463010526E-3</v>
      </c>
      <c r="M81" s="5">
        <f t="shared" si="8"/>
        <v>99.648410886771558</v>
      </c>
      <c r="N81" s="5">
        <f t="shared" si="9"/>
        <v>102.59760542547039</v>
      </c>
    </row>
    <row r="82" spans="1:14" x14ac:dyDescent="0.25">
      <c r="A82" s="10">
        <v>44798</v>
      </c>
      <c r="B82" s="11">
        <v>4199.1201171875</v>
      </c>
      <c r="C82" s="11">
        <v>4137.2171107612203</v>
      </c>
      <c r="E82" s="4">
        <f t="shared" si="5"/>
        <v>0</v>
      </c>
      <c r="F82" s="4">
        <f t="shared" si="7"/>
        <v>0</v>
      </c>
      <c r="K82" s="6">
        <f t="shared" si="6"/>
        <v>1.4091605518061545E-2</v>
      </c>
      <c r="M82" s="5">
        <f t="shared" si="8"/>
        <v>101.05261698348966</v>
      </c>
      <c r="N82" s="5">
        <f t="shared" si="9"/>
        <v>102.59760542547039</v>
      </c>
    </row>
    <row r="83" spans="1:14" x14ac:dyDescent="0.25">
      <c r="A83" s="10">
        <v>44799</v>
      </c>
      <c r="B83" s="11">
        <v>4057.65991210937</v>
      </c>
      <c r="C83" s="11">
        <v>4194.1295026960197</v>
      </c>
      <c r="E83" s="4">
        <f t="shared" si="5"/>
        <v>0</v>
      </c>
      <c r="F83" s="4">
        <f t="shared" si="7"/>
        <v>1</v>
      </c>
      <c r="K83" s="6">
        <f t="shared" si="6"/>
        <v>-3.3688058719519964E-2</v>
      </c>
      <c r="M83" s="5">
        <f t="shared" si="8"/>
        <v>97.648350488788694</v>
      </c>
      <c r="N83" s="5">
        <f t="shared" si="9"/>
        <v>102.59760542547039</v>
      </c>
    </row>
    <row r="84" spans="1:14" x14ac:dyDescent="0.25">
      <c r="A84" s="10">
        <v>44802</v>
      </c>
      <c r="B84" s="11">
        <v>4030.61010742187</v>
      </c>
      <c r="C84" s="11">
        <v>4078.75659701923</v>
      </c>
      <c r="E84" s="4">
        <f t="shared" si="5"/>
        <v>0</v>
      </c>
      <c r="F84" s="4">
        <f t="shared" si="7"/>
        <v>0</v>
      </c>
      <c r="K84" s="6">
        <f t="shared" si="6"/>
        <v>-6.666355799502699E-3</v>
      </c>
      <c r="M84" s="5">
        <f t="shared" si="8"/>
        <v>96.997391841195892</v>
      </c>
      <c r="N84" s="5">
        <f t="shared" si="9"/>
        <v>101.91365328352721</v>
      </c>
    </row>
    <row r="85" spans="1:14" x14ac:dyDescent="0.25">
      <c r="A85" s="10">
        <v>44803</v>
      </c>
      <c r="B85" s="11">
        <v>3986.15991210937</v>
      </c>
      <c r="C85" s="11">
        <v>4023.6438232953401</v>
      </c>
      <c r="E85" s="4">
        <f t="shared" si="5"/>
        <v>0</v>
      </c>
      <c r="F85" s="4">
        <f t="shared" si="7"/>
        <v>0</v>
      </c>
      <c r="K85" s="6">
        <f t="shared" si="6"/>
        <v>-1.1028155571448206E-2</v>
      </c>
      <c r="M85" s="5">
        <f t="shared" si="8"/>
        <v>95.927689513946461</v>
      </c>
      <c r="N85" s="5">
        <f t="shared" si="9"/>
        <v>101.91365328352721</v>
      </c>
    </row>
    <row r="86" spans="1:14" x14ac:dyDescent="0.25">
      <c r="A86" s="10">
        <v>44804</v>
      </c>
      <c r="B86" s="11">
        <v>3955</v>
      </c>
      <c r="C86" s="11">
        <v>3985.85255366101</v>
      </c>
      <c r="E86" s="4">
        <f t="shared" si="5"/>
        <v>1</v>
      </c>
      <c r="F86" s="4">
        <f t="shared" si="7"/>
        <v>0</v>
      </c>
      <c r="K86" s="6">
        <f t="shared" si="6"/>
        <v>-7.8170251059699325E-3</v>
      </c>
      <c r="M86" s="5">
        <f t="shared" si="8"/>
        <v>95.177820356658259</v>
      </c>
      <c r="N86" s="5">
        <f t="shared" si="9"/>
        <v>101.91365328352721</v>
      </c>
    </row>
    <row r="87" spans="1:14" x14ac:dyDescent="0.25">
      <c r="A87" s="10">
        <v>44805</v>
      </c>
      <c r="B87" s="11">
        <v>3966.85009765625</v>
      </c>
      <c r="C87" s="11">
        <v>3954.9331686645501</v>
      </c>
      <c r="E87" s="4">
        <f t="shared" si="5"/>
        <v>0</v>
      </c>
      <c r="F87" s="4">
        <f t="shared" si="7"/>
        <v>0</v>
      </c>
      <c r="K87" s="6">
        <f t="shared" si="6"/>
        <v>2.9962320243361873E-3</v>
      </c>
      <c r="M87" s="5">
        <f t="shared" si="8"/>
        <v>95.462995190017395</v>
      </c>
      <c r="N87" s="5">
        <f t="shared" si="9"/>
        <v>101.91365328352721</v>
      </c>
    </row>
    <row r="88" spans="1:14" x14ac:dyDescent="0.25">
      <c r="A88" s="10">
        <v>44806</v>
      </c>
      <c r="B88" s="11">
        <v>3924.26000976562</v>
      </c>
      <c r="C88" s="11">
        <v>3962.6937592391</v>
      </c>
      <c r="E88" s="4">
        <f t="shared" si="5"/>
        <v>0</v>
      </c>
      <c r="F88" s="4">
        <f t="shared" si="7"/>
        <v>1</v>
      </c>
      <c r="K88" s="6">
        <f t="shared" si="6"/>
        <v>-1.0736500458082276E-2</v>
      </c>
      <c r="M88" s="5">
        <f t="shared" si="8"/>
        <v>94.438056698429861</v>
      </c>
      <c r="N88" s="5">
        <f t="shared" si="9"/>
        <v>101.91365328352721</v>
      </c>
    </row>
    <row r="89" spans="1:14" x14ac:dyDescent="0.25">
      <c r="A89" s="10">
        <v>44810</v>
      </c>
      <c r="B89" s="11">
        <v>3908.18994140625</v>
      </c>
      <c r="C89" s="11">
        <v>3929.58469844512</v>
      </c>
      <c r="E89" s="4">
        <f t="shared" si="5"/>
        <v>1</v>
      </c>
      <c r="F89" s="4">
        <f t="shared" si="7"/>
        <v>0</v>
      </c>
      <c r="K89" s="6">
        <f t="shared" si="6"/>
        <v>-4.0950569838337225E-3</v>
      </c>
      <c r="M89" s="5">
        <f t="shared" si="8"/>
        <v>94.051327474807266</v>
      </c>
      <c r="N89" s="5">
        <f t="shared" si="9"/>
        <v>101.4963110659005</v>
      </c>
    </row>
    <row r="90" spans="1:14" x14ac:dyDescent="0.25">
      <c r="A90" s="10">
        <v>44811</v>
      </c>
      <c r="B90" s="11">
        <v>3979.8701171875</v>
      </c>
      <c r="C90" s="11">
        <v>3906.9568903970498</v>
      </c>
      <c r="E90" s="4">
        <f t="shared" si="5"/>
        <v>1</v>
      </c>
      <c r="F90" s="4">
        <f t="shared" si="7"/>
        <v>0</v>
      </c>
      <c r="K90" s="6">
        <f t="shared" si="6"/>
        <v>1.8341016392734E-2</v>
      </c>
      <c r="M90" s="5">
        <f t="shared" si="8"/>
        <v>95.776324413781097</v>
      </c>
      <c r="N90" s="5">
        <f t="shared" si="9"/>
        <v>101.4963110659005</v>
      </c>
    </row>
    <row r="91" spans="1:14" x14ac:dyDescent="0.25">
      <c r="A91" s="10">
        <v>44812</v>
      </c>
      <c r="B91" s="11">
        <v>4006.17993164062</v>
      </c>
      <c r="C91" s="11">
        <v>3969.87873436051</v>
      </c>
      <c r="E91" s="4">
        <f t="shared" si="5"/>
        <v>1</v>
      </c>
      <c r="F91" s="4">
        <f t="shared" si="7"/>
        <v>1</v>
      </c>
      <c r="K91" s="6">
        <f t="shared" si="6"/>
        <v>6.6107218774547061E-3</v>
      </c>
      <c r="M91" s="5">
        <f t="shared" si="8"/>
        <v>96.409475056925473</v>
      </c>
      <c r="N91" s="5">
        <f t="shared" si="9"/>
        <v>101.4963110659005</v>
      </c>
    </row>
    <row r="92" spans="1:14" x14ac:dyDescent="0.25">
      <c r="A92" s="10">
        <v>44813</v>
      </c>
      <c r="B92" s="11">
        <v>4067.36010742187</v>
      </c>
      <c r="C92" s="11">
        <v>4008.8968548204498</v>
      </c>
      <c r="E92" s="4">
        <f t="shared" si="5"/>
        <v>1</v>
      </c>
      <c r="F92" s="4">
        <f t="shared" si="7"/>
        <v>0</v>
      </c>
      <c r="K92" s="6">
        <f t="shared" si="6"/>
        <v>1.5271449816332883E-2</v>
      </c>
      <c r="M92" s="5">
        <f t="shared" si="8"/>
        <v>97.881787517076305</v>
      </c>
      <c r="N92" s="5">
        <f t="shared" si="9"/>
        <v>103.04630688688631</v>
      </c>
    </row>
    <row r="93" spans="1:14" x14ac:dyDescent="0.25">
      <c r="A93" s="10">
        <v>44816</v>
      </c>
      <c r="B93" s="11">
        <v>4110.41015625</v>
      </c>
      <c r="C93" s="11">
        <v>4064.4380485534498</v>
      </c>
      <c r="E93" s="4">
        <f t="shared" si="5"/>
        <v>0</v>
      </c>
      <c r="F93" s="4">
        <f t="shared" si="7"/>
        <v>1</v>
      </c>
      <c r="K93" s="6">
        <f t="shared" si="6"/>
        <v>1.0584272769351033E-2</v>
      </c>
      <c r="M93" s="5">
        <f t="shared" si="8"/>
        <v>98.917795055308702</v>
      </c>
      <c r="N93" s="5">
        <f t="shared" si="9"/>
        <v>103.04630688688631</v>
      </c>
    </row>
    <row r="94" spans="1:14" x14ac:dyDescent="0.25">
      <c r="A94" s="10">
        <v>44817</v>
      </c>
      <c r="B94" s="11">
        <v>3932.68994140625</v>
      </c>
      <c r="C94" s="11">
        <v>4110.9755496004</v>
      </c>
      <c r="E94" s="4">
        <f t="shared" si="5"/>
        <v>1</v>
      </c>
      <c r="F94" s="4">
        <f t="shared" si="7"/>
        <v>1</v>
      </c>
      <c r="K94" s="6">
        <f t="shared" si="6"/>
        <v>-4.3236613400616797E-2</v>
      </c>
      <c r="M94" s="5">
        <f t="shared" si="8"/>
        <v>94.64092459206087</v>
      </c>
      <c r="N94" s="5">
        <f t="shared" si="9"/>
        <v>98.590933553656697</v>
      </c>
    </row>
    <row r="95" spans="1:14" x14ac:dyDescent="0.25">
      <c r="A95" s="10">
        <v>44818</v>
      </c>
      <c r="B95" s="11">
        <v>3946.01000976562</v>
      </c>
      <c r="C95" s="11">
        <v>3956.4614423213602</v>
      </c>
      <c r="E95" s="4">
        <f t="shared" si="5"/>
        <v>0</v>
      </c>
      <c r="F95" s="4">
        <f t="shared" si="7"/>
        <v>0</v>
      </c>
      <c r="K95" s="6">
        <f t="shared" si="6"/>
        <v>3.3870120853227714E-3</v>
      </c>
      <c r="M95" s="5">
        <f t="shared" si="8"/>
        <v>94.961474547420295</v>
      </c>
      <c r="N95" s="5">
        <f t="shared" si="9"/>
        <v>98.924862237106183</v>
      </c>
    </row>
    <row r="96" spans="1:14" x14ac:dyDescent="0.25">
      <c r="A96" s="10">
        <v>44819</v>
      </c>
      <c r="B96" s="11">
        <v>3901.35009765625</v>
      </c>
      <c r="C96" s="11">
        <v>3931.1891866801898</v>
      </c>
      <c r="E96" s="4">
        <f t="shared" si="5"/>
        <v>0</v>
      </c>
      <c r="F96" s="4">
        <f t="shared" si="7"/>
        <v>1</v>
      </c>
      <c r="K96" s="6">
        <f t="shared" si="6"/>
        <v>-1.1317739184352082E-2</v>
      </c>
      <c r="M96" s="5">
        <f t="shared" si="8"/>
        <v>93.886725345931097</v>
      </c>
      <c r="N96" s="5">
        <f t="shared" si="9"/>
        <v>98.924862237106183</v>
      </c>
    </row>
    <row r="97" spans="1:14" x14ac:dyDescent="0.25">
      <c r="A97" s="10">
        <v>44820</v>
      </c>
      <c r="B97" s="11">
        <v>3873.330078125</v>
      </c>
      <c r="C97" s="11">
        <v>3903.6108489152798</v>
      </c>
      <c r="E97" s="4">
        <f t="shared" si="5"/>
        <v>1</v>
      </c>
      <c r="F97" s="4">
        <f t="shared" si="7"/>
        <v>1</v>
      </c>
      <c r="K97" s="6">
        <f t="shared" si="6"/>
        <v>-7.1821340894484553E-3</v>
      </c>
      <c r="M97" s="5">
        <f t="shared" si="8"/>
        <v>93.212418295277402</v>
      </c>
      <c r="N97" s="5">
        <f t="shared" si="9"/>
        <v>98.214370611739071</v>
      </c>
    </row>
    <row r="98" spans="1:14" x14ac:dyDescent="0.25">
      <c r="A98" s="10">
        <v>44823</v>
      </c>
      <c r="B98" s="11">
        <v>3899.88989257812</v>
      </c>
      <c r="C98" s="11">
        <v>3873.91942240662</v>
      </c>
      <c r="E98" s="4">
        <f t="shared" si="5"/>
        <v>0</v>
      </c>
      <c r="F98" s="4">
        <f t="shared" si="7"/>
        <v>0</v>
      </c>
      <c r="K98" s="6">
        <f t="shared" si="6"/>
        <v>6.8571007162852027E-3</v>
      </c>
      <c r="M98" s="5">
        <f t="shared" si="8"/>
        <v>93.851585235536618</v>
      </c>
      <c r="N98" s="5">
        <f t="shared" si="9"/>
        <v>98.887836442810325</v>
      </c>
    </row>
    <row r="99" spans="1:14" x14ac:dyDescent="0.25">
      <c r="A99" s="10">
        <v>44824</v>
      </c>
      <c r="B99" s="11">
        <v>3855.92993164062</v>
      </c>
      <c r="C99" s="11">
        <v>3894.26179367039</v>
      </c>
      <c r="E99" s="4">
        <f t="shared" si="5"/>
        <v>0</v>
      </c>
      <c r="F99" s="4">
        <f t="shared" si="7"/>
        <v>1</v>
      </c>
      <c r="K99" s="6">
        <f t="shared" si="6"/>
        <v>-1.1272103097361819E-2</v>
      </c>
      <c r="M99" s="5">
        <f t="shared" si="8"/>
        <v>92.793680490910802</v>
      </c>
      <c r="N99" s="5">
        <f t="shared" si="9"/>
        <v>98.887836442810325</v>
      </c>
    </row>
    <row r="100" spans="1:14" x14ac:dyDescent="0.25">
      <c r="A100" s="10">
        <v>44825</v>
      </c>
      <c r="B100" s="11">
        <v>3789.92993164062</v>
      </c>
      <c r="C100" s="11">
        <v>3862.5380135758101</v>
      </c>
      <c r="E100" s="4">
        <f t="shared" si="5"/>
        <v>0</v>
      </c>
      <c r="F100" s="4">
        <f t="shared" si="7"/>
        <v>1</v>
      </c>
      <c r="K100" s="6">
        <f t="shared" si="6"/>
        <v>-1.7116493600784488E-2</v>
      </c>
      <c r="M100" s="5">
        <f t="shared" si="8"/>
        <v>91.205378052594881</v>
      </c>
      <c r="N100" s="5">
        <f t="shared" si="9"/>
        <v>97.195223423141542</v>
      </c>
    </row>
    <row r="101" spans="1:14" x14ac:dyDescent="0.25">
      <c r="A101" s="10">
        <v>44826</v>
      </c>
      <c r="B101" s="11">
        <v>3757.98999023437</v>
      </c>
      <c r="C101" s="11">
        <v>3794.2929716936901</v>
      </c>
      <c r="E101" s="4">
        <f t="shared" si="5"/>
        <v>0</v>
      </c>
      <c r="F101" s="4">
        <f t="shared" si="7"/>
        <v>0</v>
      </c>
      <c r="K101" s="6">
        <f t="shared" si="6"/>
        <v>-8.4275809796894308E-3</v>
      </c>
      <c r="M101" s="5">
        <f t="shared" si="8"/>
        <v>90.43673734327345</v>
      </c>
      <c r="N101" s="5">
        <f t="shared" si="9"/>
        <v>96.376102806904015</v>
      </c>
    </row>
    <row r="102" spans="1:14" x14ac:dyDescent="0.25">
      <c r="A102" s="10">
        <v>44827</v>
      </c>
      <c r="B102" s="11">
        <v>3693.22998046875</v>
      </c>
      <c r="C102" s="11">
        <v>3755.1890441300802</v>
      </c>
      <c r="E102" s="4">
        <f t="shared" si="5"/>
        <v>0</v>
      </c>
      <c r="F102" s="4">
        <f t="shared" si="7"/>
        <v>1</v>
      </c>
      <c r="K102" s="6">
        <f t="shared" si="6"/>
        <v>-1.7232619015459694E-2</v>
      </c>
      <c r="M102" s="5">
        <f t="shared" si="8"/>
        <v>88.878275503635621</v>
      </c>
      <c r="N102" s="5">
        <f t="shared" si="9"/>
        <v>96.376102806904015</v>
      </c>
    </row>
    <row r="103" spans="1:14" x14ac:dyDescent="0.25">
      <c r="A103" s="10">
        <v>44830</v>
      </c>
      <c r="B103" s="11">
        <v>3655.0400390625</v>
      </c>
      <c r="C103" s="11">
        <v>3696.41636175538</v>
      </c>
      <c r="E103" s="4">
        <f t="shared" si="5"/>
        <v>0</v>
      </c>
      <c r="F103" s="4">
        <f t="shared" si="7"/>
        <v>0</v>
      </c>
      <c r="K103" s="6">
        <f t="shared" si="6"/>
        <v>-1.0340526208282075E-2</v>
      </c>
      <c r="M103" s="5">
        <f t="shared" si="8"/>
        <v>87.959227366443358</v>
      </c>
      <c r="N103" s="5">
        <f t="shared" si="9"/>
        <v>95.379523189977135</v>
      </c>
    </row>
    <row r="104" spans="1:14" x14ac:dyDescent="0.25">
      <c r="A104" s="10">
        <v>44831</v>
      </c>
      <c r="B104" s="11">
        <v>3647.2900390625</v>
      </c>
      <c r="C104" s="11">
        <v>3653.5463060388602</v>
      </c>
      <c r="E104" s="4">
        <f t="shared" si="5"/>
        <v>1</v>
      </c>
      <c r="F104" s="4">
        <f t="shared" si="7"/>
        <v>0</v>
      </c>
      <c r="K104" s="6">
        <f t="shared" si="6"/>
        <v>-2.1203598092424114E-3</v>
      </c>
      <c r="M104" s="5">
        <f t="shared" si="8"/>
        <v>87.772722155883542</v>
      </c>
      <c r="N104" s="5">
        <f t="shared" si="9"/>
        <v>95.379523189977135</v>
      </c>
    </row>
    <row r="105" spans="1:14" x14ac:dyDescent="0.25">
      <c r="A105" s="10">
        <v>44832</v>
      </c>
      <c r="B105" s="11">
        <v>3719.0400390625</v>
      </c>
      <c r="C105" s="11">
        <v>3644.0207651497699</v>
      </c>
      <c r="E105" s="4">
        <f t="shared" si="5"/>
        <v>0</v>
      </c>
      <c r="F105" s="4">
        <f t="shared" si="7"/>
        <v>0</v>
      </c>
      <c r="K105" s="6">
        <f t="shared" si="6"/>
        <v>1.9672139926234733E-2</v>
      </c>
      <c r="M105" s="5">
        <f t="shared" si="8"/>
        <v>89.499399427840601</v>
      </c>
      <c r="N105" s="5">
        <f t="shared" si="9"/>
        <v>95.379523189977135</v>
      </c>
    </row>
    <row r="106" spans="1:14" x14ac:dyDescent="0.25">
      <c r="A106" s="10">
        <v>44833</v>
      </c>
      <c r="B106" s="11">
        <v>3640.46997070312</v>
      </c>
      <c r="C106" s="11">
        <v>3710.5205976954799</v>
      </c>
      <c r="E106" s="4">
        <f t="shared" si="5"/>
        <v>0</v>
      </c>
      <c r="F106" s="4">
        <f t="shared" si="7"/>
        <v>1</v>
      </c>
      <c r="K106" s="6">
        <f t="shared" si="6"/>
        <v>-2.1126437880240156E-2</v>
      </c>
      <c r="M106" s="5">
        <f t="shared" si="8"/>
        <v>87.608595925509519</v>
      </c>
      <c r="N106" s="5">
        <f t="shared" si="9"/>
        <v>95.379523189977135</v>
      </c>
    </row>
    <row r="107" spans="1:14" x14ac:dyDescent="0.25">
      <c r="A107" s="10">
        <v>44834</v>
      </c>
      <c r="B107" s="11">
        <v>3585.6201171875</v>
      </c>
      <c r="C107" s="11">
        <v>3655.06305993664</v>
      </c>
      <c r="E107" s="4">
        <f t="shared" si="5"/>
        <v>1</v>
      </c>
      <c r="F107" s="4">
        <f t="shared" si="7"/>
        <v>1</v>
      </c>
      <c r="K107" s="6">
        <f t="shared" si="6"/>
        <v>-1.5066695771981942E-2</v>
      </c>
      <c r="M107" s="5">
        <f t="shared" si="8"/>
        <v>86.288623863689367</v>
      </c>
      <c r="N107" s="5">
        <f t="shared" si="9"/>
        <v>93.942468931197055</v>
      </c>
    </row>
    <row r="108" spans="1:14" x14ac:dyDescent="0.25">
      <c r="A108" s="10">
        <v>44837</v>
      </c>
      <c r="B108" s="11">
        <v>3678.42993164062</v>
      </c>
      <c r="C108" s="11">
        <v>3586.53835341178</v>
      </c>
      <c r="E108" s="4">
        <f t="shared" si="5"/>
        <v>1</v>
      </c>
      <c r="F108" s="4">
        <f t="shared" si="7"/>
        <v>0</v>
      </c>
      <c r="K108" s="6">
        <f t="shared" si="6"/>
        <v>2.5883894952574815E-2</v>
      </c>
      <c r="M108" s="5">
        <f t="shared" si="8"/>
        <v>88.522109539379343</v>
      </c>
      <c r="N108" s="5">
        <f t="shared" si="9"/>
        <v>96.374065928597688</v>
      </c>
    </row>
    <row r="109" spans="1:14" x14ac:dyDescent="0.25">
      <c r="A109" s="10">
        <v>44838</v>
      </c>
      <c r="B109" s="11">
        <v>3790.92993164062</v>
      </c>
      <c r="C109" s="11">
        <v>3662.2706967066702</v>
      </c>
      <c r="E109" s="4">
        <f t="shared" si="5"/>
        <v>0</v>
      </c>
      <c r="F109" s="4">
        <f t="shared" si="7"/>
        <v>0</v>
      </c>
      <c r="K109" s="6">
        <f t="shared" si="6"/>
        <v>3.0583700679551518E-2</v>
      </c>
      <c r="M109" s="5">
        <f t="shared" si="8"/>
        <v>91.229443241054199</v>
      </c>
      <c r="N109" s="5">
        <f t="shared" si="9"/>
        <v>96.374065928597688</v>
      </c>
    </row>
    <row r="110" spans="1:14" x14ac:dyDescent="0.25">
      <c r="A110" s="10">
        <v>44839</v>
      </c>
      <c r="B110" s="11">
        <v>3783.28002929687</v>
      </c>
      <c r="C110" s="11">
        <v>3785.3644961927098</v>
      </c>
      <c r="E110" s="4">
        <f t="shared" si="5"/>
        <v>0</v>
      </c>
      <c r="F110" s="4">
        <f t="shared" si="7"/>
        <v>1</v>
      </c>
      <c r="K110" s="6">
        <f t="shared" si="6"/>
        <v>-2.0179487570848309E-3</v>
      </c>
      <c r="M110" s="5">
        <f t="shared" si="8"/>
        <v>91.045346899456376</v>
      </c>
      <c r="N110" s="5">
        <f t="shared" si="9"/>
        <v>96.374065928597688</v>
      </c>
    </row>
    <row r="111" spans="1:14" x14ac:dyDescent="0.25">
      <c r="A111" s="10">
        <v>44840</v>
      </c>
      <c r="B111" s="11">
        <v>3744.52001953125</v>
      </c>
      <c r="C111" s="11">
        <v>3794.31318501342</v>
      </c>
      <c r="E111" s="4">
        <f t="shared" si="5"/>
        <v>0</v>
      </c>
      <c r="F111" s="4">
        <f t="shared" si="7"/>
        <v>1</v>
      </c>
      <c r="K111" s="6">
        <f t="shared" si="6"/>
        <v>-1.0245080846638666E-2</v>
      </c>
      <c r="M111" s="5">
        <f t="shared" si="8"/>
        <v>90.112579959761177</v>
      </c>
      <c r="N111" s="5">
        <f t="shared" si="9"/>
        <v>95.386705831639915</v>
      </c>
    </row>
    <row r="112" spans="1:14" x14ac:dyDescent="0.25">
      <c r="A112" s="10">
        <v>44841</v>
      </c>
      <c r="B112" s="11">
        <v>3639.65991210937</v>
      </c>
      <c r="C112" s="11">
        <v>3749.5195072574902</v>
      </c>
      <c r="E112" s="4">
        <f t="shared" si="5"/>
        <v>0</v>
      </c>
      <c r="F112" s="4">
        <f t="shared" si="7"/>
        <v>1</v>
      </c>
      <c r="K112" s="6">
        <f t="shared" si="6"/>
        <v>-2.8003617786774848E-2</v>
      </c>
      <c r="M112" s="5">
        <f t="shared" si="8"/>
        <v>87.589101712787837</v>
      </c>
      <c r="N112" s="5">
        <f t="shared" si="9"/>
        <v>92.715532979591146</v>
      </c>
    </row>
    <row r="113" spans="1:14" x14ac:dyDescent="0.25">
      <c r="A113" s="10">
        <v>44845</v>
      </c>
      <c r="B113" s="11">
        <v>3588.84008789062</v>
      </c>
      <c r="C113" s="11">
        <v>3646.8016671054802</v>
      </c>
      <c r="E113" s="4">
        <f t="shared" si="5"/>
        <v>0</v>
      </c>
      <c r="F113" s="4">
        <f t="shared" si="7"/>
        <v>0</v>
      </c>
      <c r="K113" s="6">
        <f t="shared" si="6"/>
        <v>-1.3962794724218464E-2</v>
      </c>
      <c r="M113" s="5">
        <f t="shared" si="8"/>
        <v>86.366113065493494</v>
      </c>
      <c r="N113" s="5">
        <f t="shared" si="9"/>
        <v>91.420965024850602</v>
      </c>
    </row>
    <row r="114" spans="1:14" x14ac:dyDescent="0.25">
      <c r="A114" s="10">
        <v>44846</v>
      </c>
      <c r="B114" s="11">
        <v>3577.03002929687</v>
      </c>
      <c r="C114" s="11">
        <v>3585.4923255306098</v>
      </c>
      <c r="E114" s="4">
        <f t="shared" si="5"/>
        <v>1</v>
      </c>
      <c r="F114" s="4">
        <f t="shared" si="7"/>
        <v>0</v>
      </c>
      <c r="K114" s="6">
        <f t="shared" si="6"/>
        <v>-3.2907731480149582E-3</v>
      </c>
      <c r="M114" s="5">
        <f t="shared" si="8"/>
        <v>86.081901779719146</v>
      </c>
      <c r="N114" s="5">
        <f t="shared" si="9"/>
        <v>91.420965024850602</v>
      </c>
    </row>
    <row r="115" spans="1:14" x14ac:dyDescent="0.25">
      <c r="A115" s="10">
        <v>44847</v>
      </c>
      <c r="B115" s="11">
        <v>3669.90991210937</v>
      </c>
      <c r="C115" s="11">
        <v>3573.0843927030501</v>
      </c>
      <c r="E115" s="4">
        <f t="shared" si="5"/>
        <v>0</v>
      </c>
      <c r="F115" s="4">
        <f t="shared" si="7"/>
        <v>0</v>
      </c>
      <c r="K115" s="6">
        <f t="shared" si="6"/>
        <v>2.5965642460864968E-2</v>
      </c>
      <c r="M115" s="5">
        <f t="shared" si="8"/>
        <v>88.317073663682635</v>
      </c>
      <c r="N115" s="5">
        <f t="shared" si="9"/>
        <v>91.420965024850602</v>
      </c>
    </row>
    <row r="116" spans="1:14" x14ac:dyDescent="0.25">
      <c r="A116" s="10">
        <v>44848</v>
      </c>
      <c r="B116" s="11">
        <v>3583.07006835937</v>
      </c>
      <c r="C116" s="11">
        <v>3659.6427047406801</v>
      </c>
      <c r="E116" s="4">
        <f t="shared" si="5"/>
        <v>1</v>
      </c>
      <c r="F116" s="4">
        <f t="shared" si="7"/>
        <v>1</v>
      </c>
      <c r="K116" s="6">
        <f t="shared" si="6"/>
        <v>-2.36626636156545E-2</v>
      </c>
      <c r="M116" s="5">
        <f t="shared" si="8"/>
        <v>86.227256458059927</v>
      </c>
      <c r="N116" s="5">
        <f t="shared" si="9"/>
        <v>91.420965024850602</v>
      </c>
    </row>
    <row r="117" spans="1:14" x14ac:dyDescent="0.25">
      <c r="A117" s="10">
        <v>44851</v>
      </c>
      <c r="B117" s="11">
        <v>3677.94995117187</v>
      </c>
      <c r="C117" s="11">
        <v>3598.6518160032902</v>
      </c>
      <c r="E117" s="4">
        <f t="shared" si="5"/>
        <v>1</v>
      </c>
      <c r="F117" s="4">
        <f t="shared" si="7"/>
        <v>0</v>
      </c>
      <c r="K117" s="6">
        <f t="shared" si="6"/>
        <v>2.6480052302171098E-2</v>
      </c>
      <c r="M117" s="5">
        <f t="shared" si="8"/>
        <v>88.510558718942079</v>
      </c>
      <c r="N117" s="5">
        <f t="shared" si="9"/>
        <v>93.841796960223604</v>
      </c>
    </row>
    <row r="118" spans="1:14" x14ac:dyDescent="0.25">
      <c r="A118" s="10">
        <v>44852</v>
      </c>
      <c r="B118" s="11">
        <v>3719.97998046875</v>
      </c>
      <c r="C118" s="11">
        <v>3663.3441088623999</v>
      </c>
      <c r="E118" s="4">
        <f t="shared" si="5"/>
        <v>0</v>
      </c>
      <c r="F118" s="4">
        <f t="shared" si="7"/>
        <v>1</v>
      </c>
      <c r="K118" s="6">
        <f t="shared" si="6"/>
        <v>1.1427569666490056E-2</v>
      </c>
      <c r="M118" s="5">
        <f t="shared" si="8"/>
        <v>89.522019294922742</v>
      </c>
      <c r="N118" s="5">
        <f t="shared" si="9"/>
        <v>93.841796960223604</v>
      </c>
    </row>
    <row r="119" spans="1:14" x14ac:dyDescent="0.25">
      <c r="A119" s="10">
        <v>44853</v>
      </c>
      <c r="B119" s="11">
        <v>3695.15991210937</v>
      </c>
      <c r="C119" s="11">
        <v>3720.7126361737601</v>
      </c>
      <c r="E119" s="4">
        <f t="shared" si="5"/>
        <v>0</v>
      </c>
      <c r="F119" s="4">
        <f t="shared" si="7"/>
        <v>1</v>
      </c>
      <c r="K119" s="6">
        <f t="shared" si="6"/>
        <v>-6.6720972934516398E-3</v>
      </c>
      <c r="M119" s="5">
        <f t="shared" si="8"/>
        <v>88.924719672280759</v>
      </c>
      <c r="N119" s="5">
        <f t="shared" si="9"/>
        <v>93.215675360712652</v>
      </c>
    </row>
    <row r="120" spans="1:14" x14ac:dyDescent="0.25">
      <c r="A120" s="10">
        <v>44854</v>
      </c>
      <c r="B120" s="11">
        <v>3665.78002929687</v>
      </c>
      <c r="C120" s="11">
        <v>3702.4137433758701</v>
      </c>
      <c r="E120" s="4">
        <f t="shared" si="5"/>
        <v>1</v>
      </c>
      <c r="F120" s="4">
        <f t="shared" si="7"/>
        <v>1</v>
      </c>
      <c r="K120" s="6">
        <f t="shared" si="6"/>
        <v>-7.9509097065649792E-3</v>
      </c>
      <c r="M120" s="5">
        <f t="shared" si="8"/>
        <v>88.217687255484847</v>
      </c>
      <c r="N120" s="5">
        <f t="shared" si="9"/>
        <v>92.474525942683158</v>
      </c>
    </row>
    <row r="121" spans="1:14" x14ac:dyDescent="0.25">
      <c r="A121" s="10">
        <v>44855</v>
      </c>
      <c r="B121" s="11">
        <v>3752.75</v>
      </c>
      <c r="C121" s="11">
        <v>3667.4876950485</v>
      </c>
      <c r="E121" s="4">
        <f t="shared" si="5"/>
        <v>1</v>
      </c>
      <c r="F121" s="4">
        <f t="shared" si="7"/>
        <v>0</v>
      </c>
      <c r="K121" s="6">
        <f t="shared" si="6"/>
        <v>2.3724819822266152E-2</v>
      </c>
      <c r="M121" s="5">
        <f t="shared" si="8"/>
        <v>90.310635990758257</v>
      </c>
      <c r="N121" s="5">
        <f t="shared" si="9"/>
        <v>94.668467408822792</v>
      </c>
    </row>
    <row r="122" spans="1:14" x14ac:dyDescent="0.25">
      <c r="A122" s="10">
        <v>44858</v>
      </c>
      <c r="B122" s="11">
        <v>3797.34008789062</v>
      </c>
      <c r="C122" s="11">
        <v>3740.9326062858099</v>
      </c>
      <c r="E122" s="4">
        <f t="shared" si="5"/>
        <v>1</v>
      </c>
      <c r="F122" s="4">
        <f t="shared" si="7"/>
        <v>1</v>
      </c>
      <c r="K122" s="6">
        <f t="shared" si="6"/>
        <v>1.1881976654618542E-2</v>
      </c>
      <c r="M122" s="5">
        <f t="shared" si="8"/>
        <v>91.383704859264199</v>
      </c>
      <c r="N122" s="5">
        <f t="shared" si="9"/>
        <v>94.668467408822792</v>
      </c>
    </row>
    <row r="123" spans="1:14" x14ac:dyDescent="0.25">
      <c r="A123" s="10">
        <v>44859</v>
      </c>
      <c r="B123" s="11">
        <v>3859.11010742187</v>
      </c>
      <c r="C123" s="11">
        <v>3798.3064611134801</v>
      </c>
      <c r="E123" s="4">
        <f t="shared" si="5"/>
        <v>0</v>
      </c>
      <c r="F123" s="4">
        <f t="shared" si="7"/>
        <v>0</v>
      </c>
      <c r="K123" s="6">
        <f t="shared" si="6"/>
        <v>1.6266654579669915E-2</v>
      </c>
      <c r="M123" s="5">
        <f t="shared" si="8"/>
        <v>92.870212020420354</v>
      </c>
      <c r="N123" s="5">
        <f t="shared" si="9"/>
        <v>96.208406667748847</v>
      </c>
    </row>
    <row r="124" spans="1:14" x14ac:dyDescent="0.25">
      <c r="A124" s="10">
        <v>44860</v>
      </c>
      <c r="B124" s="11">
        <v>3830.60009765625</v>
      </c>
      <c r="C124" s="11">
        <v>3857.5420903733998</v>
      </c>
      <c r="E124" s="4">
        <f t="shared" si="5"/>
        <v>0</v>
      </c>
      <c r="F124" s="4">
        <f t="shared" si="7"/>
        <v>1</v>
      </c>
      <c r="K124" s="6">
        <f t="shared" si="6"/>
        <v>-7.3877160723632151E-3</v>
      </c>
      <c r="M124" s="5">
        <f t="shared" si="8"/>
        <v>92.184113262433314</v>
      </c>
      <c r="N124" s="5">
        <f t="shared" si="9"/>
        <v>96.208406667748847</v>
      </c>
    </row>
    <row r="125" spans="1:14" x14ac:dyDescent="0.25">
      <c r="A125" s="10">
        <v>44861</v>
      </c>
      <c r="B125" s="11">
        <v>3807.30004882812</v>
      </c>
      <c r="C125" s="11">
        <v>3838.19431826953</v>
      </c>
      <c r="E125" s="4">
        <f t="shared" si="5"/>
        <v>1</v>
      </c>
      <c r="F125" s="4">
        <f t="shared" si="7"/>
        <v>1</v>
      </c>
      <c r="K125" s="6">
        <f t="shared" si="6"/>
        <v>-6.0826106182125805E-3</v>
      </c>
      <c r="M125" s="5">
        <f t="shared" si="8"/>
        <v>91.62339319627273</v>
      </c>
      <c r="N125" s="5">
        <f t="shared" si="9"/>
        <v>95.623208391790286</v>
      </c>
    </row>
    <row r="126" spans="1:14" x14ac:dyDescent="0.25">
      <c r="A126" s="10">
        <v>44862</v>
      </c>
      <c r="B126" s="11">
        <v>3901.06005859375</v>
      </c>
      <c r="C126" s="11">
        <v>3808.29244339058</v>
      </c>
      <c r="E126" s="4">
        <f t="shared" si="5"/>
        <v>0</v>
      </c>
      <c r="F126" s="4">
        <f t="shared" si="7"/>
        <v>0</v>
      </c>
      <c r="K126" s="6">
        <f t="shared" si="6"/>
        <v>2.462637789592903E-2</v>
      </c>
      <c r="M126" s="5">
        <f t="shared" si="8"/>
        <v>93.87974550123144</v>
      </c>
      <c r="N126" s="5">
        <f t="shared" si="9"/>
        <v>97.978061657267688</v>
      </c>
    </row>
    <row r="127" spans="1:14" x14ac:dyDescent="0.25">
      <c r="A127" s="10">
        <v>44865</v>
      </c>
      <c r="B127" s="11">
        <v>3871.97998046875</v>
      </c>
      <c r="C127" s="11">
        <v>3889.1286225779299</v>
      </c>
      <c r="E127" s="4">
        <f t="shared" si="5"/>
        <v>0</v>
      </c>
      <c r="F127" s="4">
        <f t="shared" si="7"/>
        <v>1</v>
      </c>
      <c r="K127" s="6">
        <f t="shared" si="6"/>
        <v>-7.4544041076575196E-3</v>
      </c>
      <c r="M127" s="5">
        <f t="shared" si="8"/>
        <v>93.179927940741223</v>
      </c>
      <c r="N127" s="5">
        <f t="shared" si="9"/>
        <v>97.978061657267688</v>
      </c>
    </row>
    <row r="128" spans="1:14" x14ac:dyDescent="0.25">
      <c r="A128" s="10">
        <v>44866</v>
      </c>
      <c r="B128" s="11">
        <v>3856.10009765625</v>
      </c>
      <c r="C128" s="11">
        <v>3881.0468484663002</v>
      </c>
      <c r="E128" s="4">
        <f t="shared" si="5"/>
        <v>0</v>
      </c>
      <c r="F128" s="4">
        <f t="shared" si="7"/>
        <v>1</v>
      </c>
      <c r="K128" s="6">
        <f t="shared" si="6"/>
        <v>-4.1012306087846451E-3</v>
      </c>
      <c r="M128" s="5">
        <f t="shared" si="8"/>
        <v>92.797775568146307</v>
      </c>
      <c r="N128" s="5">
        <f t="shared" si="9"/>
        <v>97.576231031809513</v>
      </c>
    </row>
    <row r="129" spans="1:14" x14ac:dyDescent="0.25">
      <c r="A129" s="10">
        <v>44867</v>
      </c>
      <c r="B129" s="11">
        <v>3759.68994140625</v>
      </c>
      <c r="C129" s="11">
        <v>3857.3305114190498</v>
      </c>
      <c r="E129" s="4">
        <f t="shared" si="5"/>
        <v>0</v>
      </c>
      <c r="F129" s="4">
        <f t="shared" si="7"/>
        <v>1</v>
      </c>
      <c r="K129" s="6">
        <f t="shared" si="6"/>
        <v>-2.500198485734284E-2</v>
      </c>
      <c r="M129" s="5">
        <f t="shared" si="8"/>
        <v>90.477646988596419</v>
      </c>
      <c r="N129" s="5">
        <f t="shared" si="9"/>
        <v>95.136631581115623</v>
      </c>
    </row>
    <row r="130" spans="1:14" x14ac:dyDescent="0.25">
      <c r="A130" s="10">
        <v>44868</v>
      </c>
      <c r="B130" s="11">
        <v>3719.88989257812</v>
      </c>
      <c r="C130" s="11">
        <v>3767.69746561277</v>
      </c>
      <c r="E130" s="4">
        <f t="shared" ref="E130:E193" si="10">IF(B131&gt;$B130,1,0)</f>
        <v>1</v>
      </c>
      <c r="F130" s="4">
        <f t="shared" si="7"/>
        <v>0</v>
      </c>
      <c r="K130" s="6">
        <f t="shared" si="6"/>
        <v>-1.0585992315431003E-2</v>
      </c>
      <c r="M130" s="5">
        <f t="shared" si="8"/>
        <v>89.519851312856858</v>
      </c>
      <c r="N130" s="5">
        <f t="shared" si="9"/>
        <v>94.12951593028194</v>
      </c>
    </row>
    <row r="131" spans="1:14" x14ac:dyDescent="0.25">
      <c r="A131" s="10">
        <v>44869</v>
      </c>
      <c r="B131" s="11">
        <v>3770.55004882812</v>
      </c>
      <c r="C131" s="11">
        <v>3716.9898256479801</v>
      </c>
      <c r="E131" s="4">
        <f t="shared" si="10"/>
        <v>1</v>
      </c>
      <c r="F131" s="4">
        <f t="shared" si="7"/>
        <v>0</v>
      </c>
      <c r="K131" s="6">
        <f t="shared" ref="K131:K194" si="11">B131/B130-1</f>
        <v>1.3618724670070526E-2</v>
      </c>
      <c r="M131" s="5">
        <f t="shared" si="8"/>
        <v>90.738997520392303</v>
      </c>
      <c r="N131" s="5">
        <f t="shared" si="9"/>
        <v>94.12951593028194</v>
      </c>
    </row>
    <row r="132" spans="1:14" x14ac:dyDescent="0.25">
      <c r="A132" s="10">
        <v>44872</v>
      </c>
      <c r="B132" s="11">
        <v>3806.80004882812</v>
      </c>
      <c r="C132" s="11">
        <v>3761.50602873974</v>
      </c>
      <c r="E132" s="4">
        <f t="shared" si="10"/>
        <v>1</v>
      </c>
      <c r="F132" s="4">
        <f t="shared" ref="F132:F195" si="12">IF(C133&gt;$B132,1,0)</f>
        <v>0</v>
      </c>
      <c r="K132" s="6">
        <f t="shared" si="11"/>
        <v>9.6139819205598442E-3</v>
      </c>
      <c r="M132" s="5">
        <f t="shared" ref="M132:M195" si="13">M131*(1+$K132)</f>
        <v>91.611360602043078</v>
      </c>
      <c r="N132" s="5">
        <f t="shared" ref="N132:N195" si="14">N131*(1+IF(F131=1,$K132,0))</f>
        <v>94.12951593028194</v>
      </c>
    </row>
    <row r="133" spans="1:14" x14ac:dyDescent="0.25">
      <c r="A133" s="10">
        <v>44873</v>
      </c>
      <c r="B133" s="11">
        <v>3828.11010742187</v>
      </c>
      <c r="C133" s="11">
        <v>3806.2879720273399</v>
      </c>
      <c r="E133" s="4">
        <f t="shared" si="10"/>
        <v>0</v>
      </c>
      <c r="F133" s="4">
        <f t="shared" si="12"/>
        <v>1</v>
      </c>
      <c r="K133" s="6">
        <f t="shared" si="11"/>
        <v>5.5978928024627006E-3</v>
      </c>
      <c r="M133" s="5">
        <f t="shared" si="13"/>
        <v>92.124191178181064</v>
      </c>
      <c r="N133" s="5">
        <f t="shared" si="14"/>
        <v>94.12951593028194</v>
      </c>
    </row>
    <row r="134" spans="1:14" x14ac:dyDescent="0.25">
      <c r="A134" s="10">
        <v>44874</v>
      </c>
      <c r="B134" s="11">
        <v>3748.57006835937</v>
      </c>
      <c r="C134" s="11">
        <v>3829.3667839897798</v>
      </c>
      <c r="E134" s="4">
        <f t="shared" si="10"/>
        <v>1</v>
      </c>
      <c r="F134" s="4">
        <f t="shared" si="12"/>
        <v>1</v>
      </c>
      <c r="K134" s="6">
        <f t="shared" si="11"/>
        <v>-2.0777886954789881E-2</v>
      </c>
      <c r="M134" s="5">
        <f t="shared" si="13"/>
        <v>90.210045148079374</v>
      </c>
      <c r="N134" s="5">
        <f t="shared" si="14"/>
        <v>92.173703489173448</v>
      </c>
    </row>
    <row r="135" spans="1:14" x14ac:dyDescent="0.25">
      <c r="A135" s="10">
        <v>44875</v>
      </c>
      <c r="B135" s="11">
        <v>3956.3701171875</v>
      </c>
      <c r="C135" s="11">
        <v>3758.2928434630799</v>
      </c>
      <c r="E135" s="4">
        <f t="shared" si="10"/>
        <v>1</v>
      </c>
      <c r="F135" s="4">
        <f t="shared" si="12"/>
        <v>0</v>
      </c>
      <c r="K135" s="6">
        <f t="shared" si="11"/>
        <v>5.5434484360346259E-2</v>
      </c>
      <c r="M135" s="5">
        <f t="shared" si="13"/>
        <v>95.210792484986712</v>
      </c>
      <c r="N135" s="5">
        <f t="shared" si="14"/>
        <v>97.283305213679228</v>
      </c>
    </row>
    <row r="136" spans="1:14" x14ac:dyDescent="0.25">
      <c r="A136" s="10">
        <v>44879</v>
      </c>
      <c r="B136" s="11">
        <v>3957.25</v>
      </c>
      <c r="C136" s="11">
        <v>3929.1513011618499</v>
      </c>
      <c r="E136" s="4">
        <f t="shared" si="10"/>
        <v>1</v>
      </c>
      <c r="F136" s="4">
        <f t="shared" si="12"/>
        <v>1</v>
      </c>
      <c r="K136" s="6">
        <f t="shared" si="11"/>
        <v>2.2239648628352704E-4</v>
      </c>
      <c r="M136" s="5">
        <f t="shared" si="13"/>
        <v>95.231967030691649</v>
      </c>
      <c r="N136" s="5">
        <f t="shared" si="14"/>
        <v>97.283305213679228</v>
      </c>
    </row>
    <row r="137" spans="1:14" x14ac:dyDescent="0.25">
      <c r="A137" s="10">
        <v>44880</v>
      </c>
      <c r="B137" s="11">
        <v>3991.72998046875</v>
      </c>
      <c r="C137" s="11">
        <v>3969.2276257079802</v>
      </c>
      <c r="E137" s="4">
        <f t="shared" si="10"/>
        <v>0</v>
      </c>
      <c r="F137" s="4">
        <f t="shared" si="12"/>
        <v>0</v>
      </c>
      <c r="K137" s="6">
        <f t="shared" si="11"/>
        <v>8.7131165503191443E-3</v>
      </c>
      <c r="M137" s="5">
        <f t="shared" si="13"/>
        <v>96.061734258746213</v>
      </c>
      <c r="N137" s="5">
        <f t="shared" si="14"/>
        <v>98.130945990406289</v>
      </c>
    </row>
    <row r="138" spans="1:14" x14ac:dyDescent="0.25">
      <c r="A138" s="10">
        <v>44881</v>
      </c>
      <c r="B138" s="11">
        <v>3958.7900390625</v>
      </c>
      <c r="C138" s="11">
        <v>3991.5468199936699</v>
      </c>
      <c r="E138" s="4">
        <f t="shared" si="10"/>
        <v>0</v>
      </c>
      <c r="F138" s="4">
        <f t="shared" si="12"/>
        <v>1</v>
      </c>
      <c r="K138" s="6">
        <f t="shared" si="11"/>
        <v>-8.252046497990273E-3</v>
      </c>
      <c r="M138" s="5">
        <f t="shared" si="13"/>
        <v>95.26902836096545</v>
      </c>
      <c r="N138" s="5">
        <f t="shared" si="14"/>
        <v>98.130945990406289</v>
      </c>
    </row>
    <row r="139" spans="1:14" x14ac:dyDescent="0.25">
      <c r="A139" s="10">
        <v>44882</v>
      </c>
      <c r="B139" s="11">
        <v>3946.56005859375</v>
      </c>
      <c r="C139" s="11">
        <v>3963.9060014554798</v>
      </c>
      <c r="E139" s="4">
        <f t="shared" si="10"/>
        <v>1</v>
      </c>
      <c r="F139" s="4">
        <f t="shared" si="12"/>
        <v>0</v>
      </c>
      <c r="K139" s="6">
        <f t="shared" si="11"/>
        <v>-3.0893228355314273E-3</v>
      </c>
      <c r="M139" s="5">
        <f t="shared" si="13"/>
        <v>94.974711576131028</v>
      </c>
      <c r="N139" s="5">
        <f t="shared" si="14"/>
        <v>97.827787818085824</v>
      </c>
    </row>
    <row r="140" spans="1:14" x14ac:dyDescent="0.25">
      <c r="A140" s="10">
        <v>44883</v>
      </c>
      <c r="B140" s="11">
        <v>3965.34008789062</v>
      </c>
      <c r="C140" s="11">
        <v>3945.8776802856801</v>
      </c>
      <c r="E140" s="4">
        <f t="shared" si="10"/>
        <v>0</v>
      </c>
      <c r="F140" s="4">
        <f t="shared" si="12"/>
        <v>0</v>
      </c>
      <c r="K140" s="6">
        <f t="shared" si="11"/>
        <v>4.7585819088133974E-3</v>
      </c>
      <c r="M140" s="5">
        <f t="shared" si="13"/>
        <v>95.426656520431976</v>
      </c>
      <c r="N140" s="5">
        <f t="shared" si="14"/>
        <v>97.827787818085824</v>
      </c>
    </row>
    <row r="141" spans="1:14" x14ac:dyDescent="0.25">
      <c r="A141" s="10">
        <v>44886</v>
      </c>
      <c r="B141" s="11">
        <v>3949.93994140625</v>
      </c>
      <c r="C141" s="11">
        <v>3961.99628399428</v>
      </c>
      <c r="E141" s="4">
        <f t="shared" si="10"/>
        <v>1</v>
      </c>
      <c r="F141" s="4">
        <f t="shared" si="12"/>
        <v>1</v>
      </c>
      <c r="K141" s="6">
        <f t="shared" si="11"/>
        <v>-3.8836886983285579E-3</v>
      </c>
      <c r="M141" s="5">
        <f t="shared" si="13"/>
        <v>95.056049092984296</v>
      </c>
      <c r="N141" s="5">
        <f t="shared" si="14"/>
        <v>97.827787818085824</v>
      </c>
    </row>
    <row r="142" spans="1:14" x14ac:dyDescent="0.25">
      <c r="A142" s="10">
        <v>44887</v>
      </c>
      <c r="B142" s="11">
        <v>4003.580078125</v>
      </c>
      <c r="C142" s="11">
        <v>3952.6753627861499</v>
      </c>
      <c r="E142" s="4">
        <f t="shared" si="10"/>
        <v>1</v>
      </c>
      <c r="F142" s="4">
        <f t="shared" si="12"/>
        <v>0</v>
      </c>
      <c r="K142" s="6">
        <f t="shared" si="11"/>
        <v>1.3579987927526016E-2</v>
      </c>
      <c r="M142" s="5">
        <f t="shared" si="13"/>
        <v>96.346909092105349</v>
      </c>
      <c r="N142" s="5">
        <f t="shared" si="14"/>
        <v>99.156287995631999</v>
      </c>
    </row>
    <row r="143" spans="1:14" x14ac:dyDescent="0.25">
      <c r="A143" s="10">
        <v>44888</v>
      </c>
      <c r="B143" s="11">
        <v>4027.26000976562</v>
      </c>
      <c r="C143" s="11">
        <v>3997.3371913534402</v>
      </c>
      <c r="E143" s="4">
        <f t="shared" si="10"/>
        <v>0</v>
      </c>
      <c r="F143" s="4">
        <f t="shared" si="12"/>
        <v>1</v>
      </c>
      <c r="K143" s="6">
        <f t="shared" si="11"/>
        <v>5.9146891478463193E-3</v>
      </c>
      <c r="M143" s="5">
        <f t="shared" si="13"/>
        <v>96.916771109740964</v>
      </c>
      <c r="N143" s="5">
        <f t="shared" si="14"/>
        <v>99.156287995631999</v>
      </c>
    </row>
    <row r="144" spans="1:14" x14ac:dyDescent="0.25">
      <c r="A144" s="10">
        <v>44890</v>
      </c>
      <c r="B144" s="11">
        <v>4026.1201171875</v>
      </c>
      <c r="C144" s="11">
        <v>4028.0281221177802</v>
      </c>
      <c r="E144" s="4">
        <f t="shared" si="10"/>
        <v>0</v>
      </c>
      <c r="F144" s="4">
        <f t="shared" si="12"/>
        <v>1</v>
      </c>
      <c r="K144" s="6">
        <f t="shared" si="11"/>
        <v>-2.8304419763214295E-4</v>
      </c>
      <c r="M144" s="5">
        <f t="shared" si="13"/>
        <v>96.889339380025106</v>
      </c>
      <c r="N144" s="5">
        <f t="shared" si="14"/>
        <v>99.128222383656095</v>
      </c>
    </row>
    <row r="145" spans="1:14" x14ac:dyDescent="0.25">
      <c r="A145" s="10">
        <v>44893</v>
      </c>
      <c r="B145" s="11">
        <v>3963.93994140625</v>
      </c>
      <c r="C145" s="11">
        <v>4028.5955977107901</v>
      </c>
      <c r="E145" s="4">
        <f t="shared" si="10"/>
        <v>0</v>
      </c>
      <c r="F145" s="4">
        <f t="shared" si="12"/>
        <v>1</v>
      </c>
      <c r="K145" s="6">
        <f t="shared" si="11"/>
        <v>-1.5444192913123267E-2</v>
      </c>
      <c r="M145" s="5">
        <f t="shared" si="13"/>
        <v>95.392961731414928</v>
      </c>
      <c r="N145" s="5">
        <f t="shared" si="14"/>
        <v>97.597266994027919</v>
      </c>
    </row>
    <row r="146" spans="1:14" x14ac:dyDescent="0.25">
      <c r="A146" s="10">
        <v>44894</v>
      </c>
      <c r="B146" s="11">
        <v>3957.6298828125</v>
      </c>
      <c r="C146" s="11">
        <v>3970.5212367556301</v>
      </c>
      <c r="E146" s="4">
        <f t="shared" si="10"/>
        <v>1</v>
      </c>
      <c r="F146" s="4">
        <f t="shared" si="12"/>
        <v>0</v>
      </c>
      <c r="K146" s="6">
        <f t="shared" si="11"/>
        <v>-1.5918653377758885E-3</v>
      </c>
      <c r="M146" s="5">
        <f t="shared" si="13"/>
        <v>95.241108982166907</v>
      </c>
      <c r="N146" s="5">
        <f t="shared" si="14"/>
        <v>97.441905287638463</v>
      </c>
    </row>
    <row r="147" spans="1:14" x14ac:dyDescent="0.25">
      <c r="A147" s="10">
        <v>44895</v>
      </c>
      <c r="B147" s="11">
        <v>4080.11010742187</v>
      </c>
      <c r="C147" s="11">
        <v>3954.1007117737599</v>
      </c>
      <c r="E147" s="4">
        <f t="shared" si="10"/>
        <v>0</v>
      </c>
      <c r="F147" s="4">
        <f t="shared" si="12"/>
        <v>0</v>
      </c>
      <c r="K147" s="6">
        <f t="shared" si="11"/>
        <v>3.0947872397387721E-2</v>
      </c>
      <c r="M147" s="5">
        <f t="shared" si="13"/>
        <v>98.188618669932708</v>
      </c>
      <c r="N147" s="5">
        <f t="shared" si="14"/>
        <v>97.441905287638463</v>
      </c>
    </row>
    <row r="148" spans="1:14" x14ac:dyDescent="0.25">
      <c r="A148" s="10">
        <v>44896</v>
      </c>
      <c r="B148" s="11">
        <v>4076.57006835937</v>
      </c>
      <c r="C148" s="11">
        <v>4066.0359822066898</v>
      </c>
      <c r="E148" s="4">
        <f t="shared" si="10"/>
        <v>0</v>
      </c>
      <c r="F148" s="4">
        <f t="shared" si="12"/>
        <v>1</v>
      </c>
      <c r="K148" s="6">
        <f t="shared" si="11"/>
        <v>-8.6763321804983473E-4</v>
      </c>
      <c r="M148" s="5">
        <f t="shared" si="13"/>
        <v>98.103426962740244</v>
      </c>
      <c r="N148" s="5">
        <f t="shared" si="14"/>
        <v>97.441905287638463</v>
      </c>
    </row>
    <row r="149" spans="1:14" x14ac:dyDescent="0.25">
      <c r="A149" s="10">
        <v>44897</v>
      </c>
      <c r="B149" s="11">
        <v>4071.69995117187</v>
      </c>
      <c r="C149" s="11">
        <v>4084.5205091327898</v>
      </c>
      <c r="E149" s="4">
        <f t="shared" si="10"/>
        <v>0</v>
      </c>
      <c r="F149" s="4">
        <f t="shared" si="12"/>
        <v>1</v>
      </c>
      <c r="K149" s="6">
        <f t="shared" si="11"/>
        <v>-1.194660488065602E-3</v>
      </c>
      <c r="M149" s="5">
        <f t="shared" si="13"/>
        <v>97.98622667480403</v>
      </c>
      <c r="N149" s="5">
        <f t="shared" si="14"/>
        <v>97.325495293509491</v>
      </c>
    </row>
    <row r="150" spans="1:14" x14ac:dyDescent="0.25">
      <c r="A150" s="10">
        <v>44900</v>
      </c>
      <c r="B150" s="11">
        <v>3998.84008789062</v>
      </c>
      <c r="C150" s="11">
        <v>4073.7713401901601</v>
      </c>
      <c r="E150" s="4">
        <f t="shared" si="10"/>
        <v>0</v>
      </c>
      <c r="F150" s="4">
        <f t="shared" si="12"/>
        <v>1</v>
      </c>
      <c r="K150" s="6">
        <f t="shared" si="11"/>
        <v>-1.7894212283564803E-2</v>
      </c>
      <c r="M150" s="5">
        <f t="shared" si="13"/>
        <v>96.232840333819581</v>
      </c>
      <c r="N150" s="5">
        <f t="shared" si="14"/>
        <v>95.583932220124339</v>
      </c>
    </row>
    <row r="151" spans="1:14" x14ac:dyDescent="0.25">
      <c r="A151" s="10">
        <v>44901</v>
      </c>
      <c r="B151" s="11">
        <v>3941.26000976562</v>
      </c>
      <c r="C151" s="11">
        <v>4005.7036739054702</v>
      </c>
      <c r="E151" s="4">
        <f t="shared" si="10"/>
        <v>0</v>
      </c>
      <c r="F151" s="4">
        <f t="shared" si="12"/>
        <v>1</v>
      </c>
      <c r="K151" s="6">
        <f t="shared" si="11"/>
        <v>-1.4399194981406072E-2</v>
      </c>
      <c r="M151" s="5">
        <f t="shared" si="13"/>
        <v>94.84716490223839</v>
      </c>
      <c r="N151" s="5">
        <f t="shared" si="14"/>
        <v>94.20760054299727</v>
      </c>
    </row>
    <row r="152" spans="1:14" x14ac:dyDescent="0.25">
      <c r="A152" s="10">
        <v>44902</v>
      </c>
      <c r="B152" s="11">
        <v>3933.919921875</v>
      </c>
      <c r="C152" s="11">
        <v>3942.4862671448</v>
      </c>
      <c r="E152" s="4">
        <f t="shared" si="10"/>
        <v>1</v>
      </c>
      <c r="F152" s="4">
        <f t="shared" si="12"/>
        <v>0</v>
      </c>
      <c r="K152" s="6">
        <f t="shared" si="11"/>
        <v>-1.8623708845477704E-3</v>
      </c>
      <c r="M152" s="5">
        <f t="shared" si="13"/>
        <v>94.670524303842555</v>
      </c>
      <c r="N152" s="5">
        <f t="shared" si="14"/>
        <v>94.032151050642881</v>
      </c>
    </row>
    <row r="153" spans="1:14" x14ac:dyDescent="0.25">
      <c r="A153" s="10">
        <v>44903</v>
      </c>
      <c r="B153" s="11">
        <v>3963.51000976562</v>
      </c>
      <c r="C153" s="11">
        <v>3930.2112760253299</v>
      </c>
      <c r="E153" s="4">
        <f t="shared" si="10"/>
        <v>0</v>
      </c>
      <c r="F153" s="4">
        <f t="shared" si="12"/>
        <v>0</v>
      </c>
      <c r="K153" s="6">
        <f t="shared" si="11"/>
        <v>7.5217819575026379E-3</v>
      </c>
      <c r="M153" s="5">
        <f t="shared" si="13"/>
        <v>95.382615345458518</v>
      </c>
      <c r="N153" s="5">
        <f t="shared" si="14"/>
        <v>94.032151050642881</v>
      </c>
    </row>
    <row r="154" spans="1:14" x14ac:dyDescent="0.25">
      <c r="A154" s="10">
        <v>44904</v>
      </c>
      <c r="B154" s="11">
        <v>3934.3798828125</v>
      </c>
      <c r="C154" s="11">
        <v>3959.5302119073799</v>
      </c>
      <c r="E154" s="4">
        <f t="shared" si="10"/>
        <v>1</v>
      </c>
      <c r="F154" s="4">
        <f t="shared" si="12"/>
        <v>1</v>
      </c>
      <c r="K154" s="6">
        <f t="shared" si="11"/>
        <v>-7.3495782479031657E-3</v>
      </c>
      <c r="M154" s="5">
        <f t="shared" si="13"/>
        <v>94.681593350487418</v>
      </c>
      <c r="N154" s="5">
        <f t="shared" si="14"/>
        <v>94.032151050642881</v>
      </c>
    </row>
    <row r="155" spans="1:14" x14ac:dyDescent="0.25">
      <c r="A155" s="10">
        <v>44907</v>
      </c>
      <c r="B155" s="11">
        <v>3990.56005859375</v>
      </c>
      <c r="C155" s="11">
        <v>3939.2802207298</v>
      </c>
      <c r="E155" s="4">
        <f t="shared" si="10"/>
        <v>1</v>
      </c>
      <c r="F155" s="4">
        <f t="shared" si="12"/>
        <v>0</v>
      </c>
      <c r="K155" s="6">
        <f t="shared" si="11"/>
        <v>1.4279296218109305E-2</v>
      </c>
      <c r="M155" s="5">
        <f t="shared" si="13"/>
        <v>96.03357986834159</v>
      </c>
      <c r="N155" s="5">
        <f t="shared" si="14"/>
        <v>95.374863989521003</v>
      </c>
    </row>
    <row r="156" spans="1:14" x14ac:dyDescent="0.25">
      <c r="A156" s="10">
        <v>44908</v>
      </c>
      <c r="B156" s="11">
        <v>4019.64990234375</v>
      </c>
      <c r="C156" s="11">
        <v>3983.5312025561898</v>
      </c>
      <c r="E156" s="4">
        <f t="shared" si="10"/>
        <v>0</v>
      </c>
      <c r="F156" s="4">
        <f t="shared" si="12"/>
        <v>0</v>
      </c>
      <c r="K156" s="6">
        <f t="shared" si="11"/>
        <v>7.2896644387934195E-3</v>
      </c>
      <c r="M156" s="5">
        <f t="shared" si="13"/>
        <v>96.733632440437873</v>
      </c>
      <c r="N156" s="5">
        <f t="shared" si="14"/>
        <v>95.374863989521003</v>
      </c>
    </row>
    <row r="157" spans="1:14" x14ac:dyDescent="0.25">
      <c r="A157" s="10">
        <v>44909</v>
      </c>
      <c r="B157" s="11">
        <v>3995.32006835937</v>
      </c>
      <c r="C157" s="11">
        <v>4019.61141536685</v>
      </c>
      <c r="E157" s="4">
        <f t="shared" si="10"/>
        <v>0</v>
      </c>
      <c r="F157" s="4">
        <f t="shared" si="12"/>
        <v>1</v>
      </c>
      <c r="K157" s="6">
        <f t="shared" si="11"/>
        <v>-6.0527246341015584E-3</v>
      </c>
      <c r="M157" s="5">
        <f t="shared" si="13"/>
        <v>96.148130400419504</v>
      </c>
      <c r="N157" s="5">
        <f t="shared" si="14"/>
        <v>95.374863989521003</v>
      </c>
    </row>
    <row r="158" spans="1:14" x14ac:dyDescent="0.25">
      <c r="A158" s="10">
        <v>44910</v>
      </c>
      <c r="B158" s="11">
        <v>3895.75</v>
      </c>
      <c r="C158" s="11">
        <v>4000.3358380618702</v>
      </c>
      <c r="E158" s="4">
        <f t="shared" si="10"/>
        <v>0</v>
      </c>
      <c r="F158" s="4">
        <f t="shared" si="12"/>
        <v>1</v>
      </c>
      <c r="K158" s="6">
        <f t="shared" si="11"/>
        <v>-2.4921675023712786E-2</v>
      </c>
      <c r="M158" s="5">
        <f t="shared" si="13"/>
        <v>93.751957940442693</v>
      </c>
      <c r="N158" s="5">
        <f t="shared" si="14"/>
        <v>92.997962623743348</v>
      </c>
    </row>
    <row r="159" spans="1:14" x14ac:dyDescent="0.25">
      <c r="A159" s="10">
        <v>44911</v>
      </c>
      <c r="B159" s="11">
        <v>3852.36010742187</v>
      </c>
      <c r="C159" s="11">
        <v>3904.6541494275598</v>
      </c>
      <c r="E159" s="4">
        <f t="shared" si="10"/>
        <v>0</v>
      </c>
      <c r="F159" s="4">
        <f t="shared" si="12"/>
        <v>0</v>
      </c>
      <c r="K159" s="6">
        <f t="shared" si="11"/>
        <v>-1.1137750774081967E-2</v>
      </c>
      <c r="M159" s="5">
        <f t="shared" si="13"/>
        <v>92.707771998319828</v>
      </c>
      <c r="N159" s="5">
        <f t="shared" si="14"/>
        <v>91.962174493542705</v>
      </c>
    </row>
    <row r="160" spans="1:14" x14ac:dyDescent="0.25">
      <c r="A160" s="10">
        <v>44914</v>
      </c>
      <c r="B160" s="11">
        <v>3817.65991210937</v>
      </c>
      <c r="C160" s="11">
        <v>3850.2988176178801</v>
      </c>
      <c r="E160" s="4">
        <f t="shared" si="10"/>
        <v>1</v>
      </c>
      <c r="F160" s="4">
        <f t="shared" si="12"/>
        <v>0</v>
      </c>
      <c r="K160" s="6">
        <f t="shared" si="11"/>
        <v>-9.0075160018523448E-3</v>
      </c>
      <c r="M160" s="5">
        <f t="shared" si="13"/>
        <v>91.872705258548876</v>
      </c>
      <c r="N160" s="5">
        <f t="shared" si="14"/>
        <v>91.962174493542705</v>
      </c>
    </row>
    <row r="161" spans="1:14" x14ac:dyDescent="0.25">
      <c r="A161" s="10">
        <v>44915</v>
      </c>
      <c r="B161" s="11">
        <v>3821.6201171875</v>
      </c>
      <c r="C161" s="11">
        <v>3817.1893964106398</v>
      </c>
      <c r="E161" s="4">
        <f t="shared" si="10"/>
        <v>1</v>
      </c>
      <c r="F161" s="4">
        <f t="shared" si="12"/>
        <v>0</v>
      </c>
      <c r="K161" s="6">
        <f t="shared" si="11"/>
        <v>1.0373383615362997E-3</v>
      </c>
      <c r="M161" s="5">
        <f t="shared" si="13"/>
        <v>91.968008340091686</v>
      </c>
      <c r="N161" s="5">
        <f t="shared" si="14"/>
        <v>91.962174493542705</v>
      </c>
    </row>
    <row r="162" spans="1:14" x14ac:dyDescent="0.25">
      <c r="A162" s="10">
        <v>44916</v>
      </c>
      <c r="B162" s="11">
        <v>3878.43994140625</v>
      </c>
      <c r="C162" s="11">
        <v>3818.9016904887999</v>
      </c>
      <c r="E162" s="4">
        <f t="shared" si="10"/>
        <v>0</v>
      </c>
      <c r="F162" s="4">
        <f t="shared" si="12"/>
        <v>0</v>
      </c>
      <c r="K162" s="6">
        <f t="shared" si="11"/>
        <v>1.4867993802734736E-2</v>
      </c>
      <c r="M162" s="5">
        <f t="shared" si="13"/>
        <v>93.335388118142021</v>
      </c>
      <c r="N162" s="5">
        <f t="shared" si="14"/>
        <v>91.962174493542705</v>
      </c>
    </row>
    <row r="163" spans="1:14" x14ac:dyDescent="0.25">
      <c r="A163" s="10">
        <v>44917</v>
      </c>
      <c r="B163" s="11">
        <v>3822.38989257812</v>
      </c>
      <c r="C163" s="11">
        <v>3872.90019345877</v>
      </c>
      <c r="E163" s="4">
        <f t="shared" si="10"/>
        <v>1</v>
      </c>
      <c r="F163" s="4">
        <f t="shared" si="12"/>
        <v>1</v>
      </c>
      <c r="K163" s="6">
        <f t="shared" si="11"/>
        <v>-1.4451699568617582E-2</v>
      </c>
      <c r="M163" s="5">
        <f t="shared" si="13"/>
        <v>91.986533129938309</v>
      </c>
      <c r="N163" s="5">
        <f t="shared" si="14"/>
        <v>91.962174493542705</v>
      </c>
    </row>
    <row r="164" spans="1:14" x14ac:dyDescent="0.25">
      <c r="A164" s="10">
        <v>44918</v>
      </c>
      <c r="B164" s="11">
        <v>3844.82006835937</v>
      </c>
      <c r="C164" s="11">
        <v>3831.5410105075098</v>
      </c>
      <c r="E164" s="4">
        <f t="shared" si="10"/>
        <v>0</v>
      </c>
      <c r="F164" s="4">
        <f t="shared" si="12"/>
        <v>0</v>
      </c>
      <c r="K164" s="6">
        <f t="shared" si="11"/>
        <v>5.8681025252820262E-3</v>
      </c>
      <c r="M164" s="5">
        <f t="shared" si="13"/>
        <v>92.526319537290036</v>
      </c>
      <c r="N164" s="5">
        <f t="shared" si="14"/>
        <v>92.50181796191869</v>
      </c>
    </row>
    <row r="165" spans="1:14" x14ac:dyDescent="0.25">
      <c r="A165" s="10">
        <v>44922</v>
      </c>
      <c r="B165" s="11">
        <v>3829.25</v>
      </c>
      <c r="C165" s="11">
        <v>3839.9773616545999</v>
      </c>
      <c r="E165" s="4">
        <f t="shared" si="10"/>
        <v>0</v>
      </c>
      <c r="F165" s="4">
        <f t="shared" si="12"/>
        <v>1</v>
      </c>
      <c r="K165" s="6">
        <f t="shared" si="11"/>
        <v>-4.0496221104083796E-3</v>
      </c>
      <c r="M165" s="5">
        <f t="shared" si="13"/>
        <v>92.151622907897121</v>
      </c>
      <c r="N165" s="5">
        <f t="shared" si="14"/>
        <v>92.50181796191869</v>
      </c>
    </row>
    <row r="166" spans="1:14" x14ac:dyDescent="0.25">
      <c r="A166" s="10">
        <v>44923</v>
      </c>
      <c r="B166" s="11">
        <v>3783.21997070312</v>
      </c>
      <c r="C166" s="11">
        <v>3831.24500959226</v>
      </c>
      <c r="E166" s="4">
        <f t="shared" si="10"/>
        <v>1</v>
      </c>
      <c r="F166" s="4">
        <f t="shared" si="12"/>
        <v>1</v>
      </c>
      <c r="K166" s="6">
        <f t="shared" si="11"/>
        <v>-1.2020638322616684E-2</v>
      </c>
      <c r="M166" s="5">
        <f t="shared" si="13"/>
        <v>91.043901578079129</v>
      </c>
      <c r="N166" s="5">
        <f t="shared" si="14"/>
        <v>91.389887064013934</v>
      </c>
    </row>
    <row r="167" spans="1:14" x14ac:dyDescent="0.25">
      <c r="A167" s="10">
        <v>44924</v>
      </c>
      <c r="B167" s="11">
        <v>3849.28002929687</v>
      </c>
      <c r="C167" s="11">
        <v>3787.2479134392802</v>
      </c>
      <c r="E167" s="4">
        <f t="shared" si="10"/>
        <v>0</v>
      </c>
      <c r="F167" s="4">
        <f t="shared" si="12"/>
        <v>0</v>
      </c>
      <c r="K167" s="6">
        <f t="shared" si="11"/>
        <v>1.7461331644819111E-2</v>
      </c>
      <c r="M167" s="5">
        <f t="shared" si="13"/>
        <v>92.633649337772241</v>
      </c>
      <c r="N167" s="5">
        <f t="shared" si="14"/>
        <v>92.985676191021241</v>
      </c>
    </row>
    <row r="168" spans="1:14" x14ac:dyDescent="0.25">
      <c r="A168" s="10">
        <v>44925</v>
      </c>
      <c r="B168" s="11">
        <v>3839.5</v>
      </c>
      <c r="C168" s="11">
        <v>3839.69145829333</v>
      </c>
      <c r="E168" s="4">
        <f t="shared" si="10"/>
        <v>0</v>
      </c>
      <c r="F168" s="4">
        <f t="shared" si="12"/>
        <v>1</v>
      </c>
      <c r="K168" s="6">
        <f t="shared" si="11"/>
        <v>-2.5407424823432612E-3</v>
      </c>
      <c r="M168" s="5">
        <f t="shared" si="13"/>
        <v>92.39829108960528</v>
      </c>
      <c r="N168" s="5">
        <f t="shared" si="14"/>
        <v>92.985676191021241</v>
      </c>
    </row>
    <row r="169" spans="1:14" x14ac:dyDescent="0.25">
      <c r="A169" s="10">
        <v>44929</v>
      </c>
      <c r="B169" s="11">
        <v>3824.13989257812</v>
      </c>
      <c r="C169" s="11">
        <v>3843.8466903961998</v>
      </c>
      <c r="E169" s="4">
        <f t="shared" si="10"/>
        <v>1</v>
      </c>
      <c r="F169" s="4">
        <f t="shared" si="12"/>
        <v>1</v>
      </c>
      <c r="K169" s="6">
        <f t="shared" si="11"/>
        <v>-4.0005488792499433E-3</v>
      </c>
      <c r="M169" s="5">
        <f t="shared" si="13"/>
        <v>92.028647209742147</v>
      </c>
      <c r="N169" s="5">
        <f t="shared" si="14"/>
        <v>92.613682448348953</v>
      </c>
    </row>
    <row r="170" spans="1:14" x14ac:dyDescent="0.25">
      <c r="A170" s="10">
        <v>44930</v>
      </c>
      <c r="B170" s="11">
        <v>3852.96997070312</v>
      </c>
      <c r="C170" s="11">
        <v>3826.1064737960301</v>
      </c>
      <c r="E170" s="4">
        <f t="shared" si="10"/>
        <v>0</v>
      </c>
      <c r="F170" s="4">
        <f t="shared" si="12"/>
        <v>0</v>
      </c>
      <c r="K170" s="6">
        <f t="shared" si="11"/>
        <v>7.5389705750443792E-3</v>
      </c>
      <c r="M170" s="5">
        <f t="shared" si="13"/>
        <v>92.722448473117538</v>
      </c>
      <c r="N170" s="5">
        <f t="shared" si="14"/>
        <v>93.311894275173557</v>
      </c>
    </row>
    <row r="171" spans="1:14" x14ac:dyDescent="0.25">
      <c r="A171" s="10">
        <v>44931</v>
      </c>
      <c r="B171" s="11">
        <v>3808.10009765625</v>
      </c>
      <c r="C171" s="11">
        <v>3848.89284373891</v>
      </c>
      <c r="E171" s="4">
        <f t="shared" si="10"/>
        <v>1</v>
      </c>
      <c r="F171" s="4">
        <f t="shared" si="12"/>
        <v>1</v>
      </c>
      <c r="K171" s="6">
        <f t="shared" si="11"/>
        <v>-1.1645528874620781E-2</v>
      </c>
      <c r="M171" s="5">
        <f t="shared" si="13"/>
        <v>91.642646522098303</v>
      </c>
      <c r="N171" s="5">
        <f t="shared" si="14"/>
        <v>93.311894275173557</v>
      </c>
    </row>
    <row r="172" spans="1:14" x14ac:dyDescent="0.25">
      <c r="A172" s="10">
        <v>44932</v>
      </c>
      <c r="B172" s="11">
        <v>3895.080078125</v>
      </c>
      <c r="C172" s="11">
        <v>3814.1035474065998</v>
      </c>
      <c r="E172" s="4">
        <f t="shared" si="10"/>
        <v>0</v>
      </c>
      <c r="F172" s="4">
        <f t="shared" si="12"/>
        <v>0</v>
      </c>
      <c r="K172" s="6">
        <f t="shared" si="11"/>
        <v>2.284078102943865E-2</v>
      </c>
      <c r="M172" s="5">
        <f t="shared" si="13"/>
        <v>93.735836144267793</v>
      </c>
      <c r="N172" s="5">
        <f t="shared" si="14"/>
        <v>95.443210819754924</v>
      </c>
    </row>
    <row r="173" spans="1:14" x14ac:dyDescent="0.25">
      <c r="A173" s="10">
        <v>44935</v>
      </c>
      <c r="B173" s="11">
        <v>3892.09008789062</v>
      </c>
      <c r="C173" s="11">
        <v>3883.92177521437</v>
      </c>
      <c r="E173" s="4">
        <f t="shared" si="10"/>
        <v>1</v>
      </c>
      <c r="F173" s="4">
        <f t="shared" si="12"/>
        <v>1</v>
      </c>
      <c r="K173" s="6">
        <f t="shared" si="11"/>
        <v>-7.6763254526446278E-4</v>
      </c>
      <c r="M173" s="5">
        <f t="shared" si="13"/>
        <v>93.663881465785877</v>
      </c>
      <c r="N173" s="5">
        <f t="shared" si="14"/>
        <v>95.443210819754924</v>
      </c>
    </row>
    <row r="174" spans="1:14" x14ac:dyDescent="0.25">
      <c r="A174" s="10">
        <v>44936</v>
      </c>
      <c r="B174" s="11">
        <v>3919.25</v>
      </c>
      <c r="C174" s="11">
        <v>3896.9647513730602</v>
      </c>
      <c r="E174" s="4">
        <f t="shared" si="10"/>
        <v>1</v>
      </c>
      <c r="F174" s="4">
        <f t="shared" si="12"/>
        <v>0</v>
      </c>
      <c r="K174" s="6">
        <f t="shared" si="11"/>
        <v>6.9782331590633184E-3</v>
      </c>
      <c r="M174" s="5">
        <f t="shared" si="13"/>
        <v>94.317489869236994</v>
      </c>
      <c r="N174" s="5">
        <f t="shared" si="14"/>
        <v>96.109235798304809</v>
      </c>
    </row>
    <row r="175" spans="1:14" x14ac:dyDescent="0.25">
      <c r="A175" s="10">
        <v>44937</v>
      </c>
      <c r="B175" s="11">
        <v>3969.61010742187</v>
      </c>
      <c r="C175" s="11">
        <v>3917.5631425086299</v>
      </c>
      <c r="E175" s="4">
        <f t="shared" si="10"/>
        <v>1</v>
      </c>
      <c r="F175" s="4">
        <f t="shared" si="12"/>
        <v>0</v>
      </c>
      <c r="K175" s="6">
        <f t="shared" si="11"/>
        <v>1.2849424614880478E-2</v>
      </c>
      <c r="M175" s="5">
        <f t="shared" si="13"/>
        <v>95.529415345176503</v>
      </c>
      <c r="N175" s="5">
        <f t="shared" si="14"/>
        <v>96.109235798304809</v>
      </c>
    </row>
    <row r="176" spans="1:14" x14ac:dyDescent="0.25">
      <c r="A176" s="10">
        <v>44938</v>
      </c>
      <c r="B176" s="11">
        <v>3983.169921875</v>
      </c>
      <c r="C176" s="11">
        <v>3965.9095295362099</v>
      </c>
      <c r="E176" s="4">
        <f t="shared" si="10"/>
        <v>1</v>
      </c>
      <c r="F176" s="4">
        <f t="shared" si="12"/>
        <v>1</v>
      </c>
      <c r="K176" s="6">
        <f t="shared" si="11"/>
        <v>3.4159058663665309E-3</v>
      </c>
      <c r="M176" s="5">
        <f t="shared" si="13"/>
        <v>95.855734835464659</v>
      </c>
      <c r="N176" s="5">
        <f t="shared" si="14"/>
        <v>96.109235798304809</v>
      </c>
    </row>
    <row r="177" spans="1:14" x14ac:dyDescent="0.25">
      <c r="A177" s="10">
        <v>44939</v>
      </c>
      <c r="B177" s="11">
        <v>3999.09008789062</v>
      </c>
      <c r="C177" s="11">
        <v>3985.1499220922201</v>
      </c>
      <c r="E177" s="4">
        <f t="shared" si="10"/>
        <v>0</v>
      </c>
      <c r="F177" s="4">
        <f t="shared" si="12"/>
        <v>0</v>
      </c>
      <c r="K177" s="6">
        <f t="shared" si="11"/>
        <v>3.9968583635332511E-3</v>
      </c>
      <c r="M177" s="5">
        <f t="shared" si="13"/>
        <v>96.238856630934407</v>
      </c>
      <c r="N177" s="5">
        <f t="shared" si="14"/>
        <v>96.493370801218049</v>
      </c>
    </row>
    <row r="178" spans="1:14" x14ac:dyDescent="0.25">
      <c r="A178" s="10">
        <v>44943</v>
      </c>
      <c r="B178" s="11">
        <v>3990.96997070312</v>
      </c>
      <c r="C178" s="11">
        <v>3998.9200722412602</v>
      </c>
      <c r="E178" s="4">
        <f t="shared" si="10"/>
        <v>0</v>
      </c>
      <c r="F178" s="4">
        <f t="shared" si="12"/>
        <v>1</v>
      </c>
      <c r="K178" s="6">
        <f t="shared" si="11"/>
        <v>-2.0304911890052235E-3</v>
      </c>
      <c r="M178" s="5">
        <f t="shared" si="13"/>
        <v>96.043444480505357</v>
      </c>
      <c r="N178" s="5">
        <f t="shared" si="14"/>
        <v>96.493370801218049</v>
      </c>
    </row>
    <row r="179" spans="1:14" x14ac:dyDescent="0.25">
      <c r="A179" s="10">
        <v>44944</v>
      </c>
      <c r="B179" s="11">
        <v>3928.86010742187</v>
      </c>
      <c r="C179" s="11">
        <v>3992.7753333036599</v>
      </c>
      <c r="E179" s="4">
        <f t="shared" si="10"/>
        <v>0</v>
      </c>
      <c r="F179" s="4">
        <f t="shared" si="12"/>
        <v>1</v>
      </c>
      <c r="K179" s="6">
        <f t="shared" si="11"/>
        <v>-1.5562598500411085E-2</v>
      </c>
      <c r="M179" s="5">
        <f t="shared" si="13"/>
        <v>94.548758915458734</v>
      </c>
      <c r="N179" s="5">
        <f t="shared" si="14"/>
        <v>94.991683213487406</v>
      </c>
    </row>
    <row r="180" spans="1:14" x14ac:dyDescent="0.25">
      <c r="A180" s="10">
        <v>44945</v>
      </c>
      <c r="B180" s="11">
        <v>3898.85009765625</v>
      </c>
      <c r="C180" s="11">
        <v>3934.7491558065299</v>
      </c>
      <c r="E180" s="4">
        <f t="shared" si="10"/>
        <v>1</v>
      </c>
      <c r="F180" s="4">
        <f t="shared" si="12"/>
        <v>0</v>
      </c>
      <c r="K180" s="6">
        <f t="shared" si="11"/>
        <v>-7.6383502962931171E-3</v>
      </c>
      <c r="M180" s="5">
        <f t="shared" si="13"/>
        <v>93.826562374782696</v>
      </c>
      <c r="N180" s="5">
        <f t="shared" si="14"/>
        <v>94.266103461868283</v>
      </c>
    </row>
    <row r="181" spans="1:14" x14ac:dyDescent="0.25">
      <c r="A181" s="10">
        <v>44946</v>
      </c>
      <c r="B181" s="11">
        <v>3972.61010742187</v>
      </c>
      <c r="C181" s="11">
        <v>3897.8630020503101</v>
      </c>
      <c r="E181" s="4">
        <f t="shared" si="10"/>
        <v>1</v>
      </c>
      <c r="F181" s="4">
        <f t="shared" si="12"/>
        <v>0</v>
      </c>
      <c r="K181" s="6">
        <f t="shared" si="11"/>
        <v>1.8918401045980193E-2</v>
      </c>
      <c r="M181" s="5">
        <f t="shared" si="13"/>
        <v>95.601610910554513</v>
      </c>
      <c r="N181" s="5">
        <f t="shared" si="14"/>
        <v>94.266103461868283</v>
      </c>
    </row>
    <row r="182" spans="1:14" x14ac:dyDescent="0.25">
      <c r="A182" s="10">
        <v>44949</v>
      </c>
      <c r="B182" s="11">
        <v>4019.81005859375</v>
      </c>
      <c r="C182" s="11">
        <v>3962.54965065953</v>
      </c>
      <c r="E182" s="4">
        <f t="shared" si="10"/>
        <v>0</v>
      </c>
      <c r="F182" s="4">
        <f t="shared" si="12"/>
        <v>0</v>
      </c>
      <c r="K182" s="6">
        <f t="shared" si="11"/>
        <v>1.1881344983666553E-2</v>
      </c>
      <c r="M182" s="5">
        <f t="shared" si="13"/>
        <v>96.73748663077707</v>
      </c>
      <c r="N182" s="5">
        <f t="shared" si="14"/>
        <v>94.266103461868283</v>
      </c>
    </row>
    <row r="183" spans="1:14" x14ac:dyDescent="0.25">
      <c r="A183" s="10">
        <v>44950</v>
      </c>
      <c r="B183" s="11">
        <v>4016.94995117187</v>
      </c>
      <c r="C183" s="11">
        <v>4019.2477841649402</v>
      </c>
      <c r="E183" s="4">
        <f t="shared" si="10"/>
        <v>0</v>
      </c>
      <c r="F183" s="4">
        <f t="shared" si="12"/>
        <v>1</v>
      </c>
      <c r="K183" s="6">
        <f t="shared" si="11"/>
        <v>-7.1150312581702568E-4</v>
      </c>
      <c r="M183" s="5">
        <f t="shared" si="13"/>
        <v>96.668657606655586</v>
      </c>
      <c r="N183" s="5">
        <f t="shared" si="14"/>
        <v>94.266103461868283</v>
      </c>
    </row>
    <row r="184" spans="1:14" x14ac:dyDescent="0.25">
      <c r="A184" s="10">
        <v>44951</v>
      </c>
      <c r="B184" s="11">
        <v>4016.21997070312</v>
      </c>
      <c r="C184" s="11">
        <v>4021.10362328364</v>
      </c>
      <c r="E184" s="4">
        <f t="shared" si="10"/>
        <v>1</v>
      </c>
      <c r="F184" s="4">
        <f t="shared" si="12"/>
        <v>1</v>
      </c>
      <c r="K184" s="6">
        <f t="shared" si="11"/>
        <v>-1.8172505946634221E-4</v>
      </c>
      <c r="M184" s="5">
        <f t="shared" si="13"/>
        <v>96.651090489103481</v>
      </c>
      <c r="N184" s="5">
        <f t="shared" si="14"/>
        <v>94.248972948611012</v>
      </c>
    </row>
    <row r="185" spans="1:14" x14ac:dyDescent="0.25">
      <c r="A185" s="10">
        <v>44952</v>
      </c>
      <c r="B185" s="11">
        <v>4060.42993164062</v>
      </c>
      <c r="C185" s="11">
        <v>4016.54990700177</v>
      </c>
      <c r="E185" s="4">
        <f t="shared" si="10"/>
        <v>1</v>
      </c>
      <c r="F185" s="4">
        <f t="shared" si="12"/>
        <v>0</v>
      </c>
      <c r="K185" s="6">
        <f t="shared" si="11"/>
        <v>1.1007853469181317E-2</v>
      </c>
      <c r="M185" s="5">
        <f t="shared" si="13"/>
        <v>97.715011530844123</v>
      </c>
      <c r="N185" s="5">
        <f t="shared" si="14"/>
        <v>95.286451832450155</v>
      </c>
    </row>
    <row r="186" spans="1:14" x14ac:dyDescent="0.25">
      <c r="A186" s="10">
        <v>44953</v>
      </c>
      <c r="B186" s="11">
        <v>4070.56005859375</v>
      </c>
      <c r="C186" s="11">
        <v>4055.7112773049098</v>
      </c>
      <c r="E186" s="4">
        <f t="shared" si="10"/>
        <v>0</v>
      </c>
      <c r="F186" s="4">
        <f t="shared" si="12"/>
        <v>1</v>
      </c>
      <c r="K186" s="6">
        <f t="shared" si="11"/>
        <v>2.4948409709502073E-3</v>
      </c>
      <c r="M186" s="5">
        <f t="shared" si="13"/>
        <v>97.958794945088144</v>
      </c>
      <c r="N186" s="5">
        <f t="shared" si="14"/>
        <v>95.286451832450155</v>
      </c>
    </row>
    <row r="187" spans="1:14" x14ac:dyDescent="0.25">
      <c r="A187" s="10">
        <v>44956</v>
      </c>
      <c r="B187" s="11">
        <v>4017.77001953125</v>
      </c>
      <c r="C187" s="11">
        <v>4072.0887761625199</v>
      </c>
      <c r="E187" s="4">
        <f t="shared" si="10"/>
        <v>1</v>
      </c>
      <c r="F187" s="4">
        <f t="shared" si="12"/>
        <v>1</v>
      </c>
      <c r="K187" s="6">
        <f t="shared" si="11"/>
        <v>-1.2968740984683369E-2</v>
      </c>
      <c r="M187" s="5">
        <f t="shared" si="13"/>
        <v>96.688392706273589</v>
      </c>
      <c r="N187" s="5">
        <f t="shared" si="14"/>
        <v>94.050706519285598</v>
      </c>
    </row>
    <row r="188" spans="1:14" x14ac:dyDescent="0.25">
      <c r="A188" s="10">
        <v>44957</v>
      </c>
      <c r="B188" s="11">
        <v>4076.60009765625</v>
      </c>
      <c r="C188" s="11">
        <v>4024.2048324503999</v>
      </c>
      <c r="E188" s="4">
        <f t="shared" si="10"/>
        <v>1</v>
      </c>
      <c r="F188" s="4">
        <f t="shared" si="12"/>
        <v>0</v>
      </c>
      <c r="K188" s="6">
        <f t="shared" si="11"/>
        <v>1.4642470285510134E-2</v>
      </c>
      <c r="M188" s="5">
        <f t="shared" si="13"/>
        <v>98.104149623428938</v>
      </c>
      <c r="N188" s="5">
        <f t="shared" si="14"/>
        <v>95.427841194825476</v>
      </c>
    </row>
    <row r="189" spans="1:14" x14ac:dyDescent="0.25">
      <c r="A189" s="10">
        <v>44958</v>
      </c>
      <c r="B189" s="11">
        <v>4119.2099609375</v>
      </c>
      <c r="C189" s="11">
        <v>4067.6145124510399</v>
      </c>
      <c r="E189" s="4">
        <f t="shared" si="10"/>
        <v>1</v>
      </c>
      <c r="F189" s="4">
        <f t="shared" si="12"/>
        <v>0</v>
      </c>
      <c r="K189" s="6">
        <f t="shared" si="11"/>
        <v>1.0452303944590291E-2</v>
      </c>
      <c r="M189" s="5">
        <f t="shared" si="13"/>
        <v>99.129564013518575</v>
      </c>
      <c r="N189" s="5">
        <f t="shared" si="14"/>
        <v>95.427841194825476</v>
      </c>
    </row>
    <row r="190" spans="1:14" x14ac:dyDescent="0.25">
      <c r="A190" s="10">
        <v>44959</v>
      </c>
      <c r="B190" s="11">
        <v>4179.759765625</v>
      </c>
      <c r="C190" s="11">
        <v>4117.55653978176</v>
      </c>
      <c r="E190" s="4">
        <f t="shared" si="10"/>
        <v>0</v>
      </c>
      <c r="F190" s="4">
        <f t="shared" si="12"/>
        <v>0</v>
      </c>
      <c r="K190" s="6">
        <f t="shared" si="11"/>
        <v>1.4699373244309921E-2</v>
      </c>
      <c r="M190" s="5">
        <f t="shared" si="13"/>
        <v>100.586706474499</v>
      </c>
      <c r="N190" s="5">
        <f t="shared" si="14"/>
        <v>95.427841194825476</v>
      </c>
    </row>
    <row r="191" spans="1:14" x14ac:dyDescent="0.25">
      <c r="A191" s="10">
        <v>44960</v>
      </c>
      <c r="B191" s="11">
        <v>4136.47998046875</v>
      </c>
      <c r="C191" s="11">
        <v>4177.1220657817403</v>
      </c>
      <c r="E191" s="4">
        <f t="shared" si="10"/>
        <v>0</v>
      </c>
      <c r="F191" s="4">
        <f t="shared" si="12"/>
        <v>1</v>
      </c>
      <c r="K191" s="6">
        <f t="shared" si="11"/>
        <v>-1.0354610691310495E-2</v>
      </c>
      <c r="M191" s="5">
        <f t="shared" si="13"/>
        <v>99.545170288234445</v>
      </c>
      <c r="N191" s="5">
        <f t="shared" si="14"/>
        <v>95.427841194825476</v>
      </c>
    </row>
    <row r="192" spans="1:14" x14ac:dyDescent="0.25">
      <c r="A192" s="10">
        <v>44963</v>
      </c>
      <c r="B192" s="11">
        <v>4111.080078125</v>
      </c>
      <c r="C192" s="11">
        <v>4144.6993676770398</v>
      </c>
      <c r="E192" s="4">
        <f t="shared" si="10"/>
        <v>1</v>
      </c>
      <c r="F192" s="4">
        <f t="shared" si="12"/>
        <v>1</v>
      </c>
      <c r="K192" s="6">
        <f t="shared" si="11"/>
        <v>-6.140463017754394E-3</v>
      </c>
      <c r="M192" s="5">
        <f t="shared" si="13"/>
        <v>98.933916851483474</v>
      </c>
      <c r="N192" s="5">
        <f t="shared" si="14"/>
        <v>94.841870065104516</v>
      </c>
    </row>
    <row r="193" spans="1:14" x14ac:dyDescent="0.25">
      <c r="A193" s="10">
        <v>44964</v>
      </c>
      <c r="B193" s="11">
        <v>4164</v>
      </c>
      <c r="C193" s="11">
        <v>4111.7295315624096</v>
      </c>
      <c r="E193" s="4">
        <f t="shared" si="10"/>
        <v>0</v>
      </c>
      <c r="F193" s="4">
        <f t="shared" si="12"/>
        <v>0</v>
      </c>
      <c r="K193" s="6">
        <f t="shared" si="11"/>
        <v>1.2872510598026521E-2</v>
      </c>
      <c r="M193" s="5">
        <f t="shared" si="13"/>
        <v>100.20744474465847</v>
      </c>
      <c r="N193" s="5">
        <f t="shared" si="14"/>
        <v>96.062723042654227</v>
      </c>
    </row>
    <row r="194" spans="1:14" x14ac:dyDescent="0.25">
      <c r="A194" s="10">
        <v>44965</v>
      </c>
      <c r="B194" s="11">
        <v>4117.85986328125</v>
      </c>
      <c r="C194" s="11">
        <v>4156.5741763366595</v>
      </c>
      <c r="E194" s="4">
        <f t="shared" ref="E194:E257" si="15">IF(B195&gt;$B194,1,0)</f>
        <v>0</v>
      </c>
      <c r="F194" s="4">
        <f t="shared" si="12"/>
        <v>1</v>
      </c>
      <c r="K194" s="6">
        <f t="shared" si="11"/>
        <v>-1.1080724476164705E-2</v>
      </c>
      <c r="M194" s="5">
        <f t="shared" si="13"/>
        <v>99.09707365898241</v>
      </c>
      <c r="N194" s="5">
        <f t="shared" si="14"/>
        <v>96.062723042654227</v>
      </c>
    </row>
    <row r="195" spans="1:14" x14ac:dyDescent="0.25">
      <c r="A195" s="10">
        <v>44966</v>
      </c>
      <c r="B195" s="11">
        <v>4081.5</v>
      </c>
      <c r="C195" s="11">
        <v>4125.2123655048599</v>
      </c>
      <c r="E195" s="4">
        <f t="shared" si="15"/>
        <v>1</v>
      </c>
      <c r="F195" s="4">
        <f t="shared" si="12"/>
        <v>1</v>
      </c>
      <c r="K195" s="6">
        <f t="shared" ref="K195:K258" si="16">B195/B194-1</f>
        <v>-8.8297961777351608E-3</v>
      </c>
      <c r="M195" s="5">
        <f t="shared" si="13"/>
        <v>98.222066696763591</v>
      </c>
      <c r="N195" s="5">
        <f t="shared" si="14"/>
        <v>95.214508777909373</v>
      </c>
    </row>
    <row r="196" spans="1:14" x14ac:dyDescent="0.25">
      <c r="A196" s="10">
        <v>44967</v>
      </c>
      <c r="B196" s="11">
        <v>4090.4599609375</v>
      </c>
      <c r="C196" s="11">
        <v>4083.35307274468</v>
      </c>
      <c r="E196" s="4">
        <f t="shared" si="15"/>
        <v>1</v>
      </c>
      <c r="F196" s="4">
        <f t="shared" ref="F196:F259" si="17">IF(C197&gt;$B196,1,0)</f>
        <v>0</v>
      </c>
      <c r="K196" s="6">
        <f t="shared" si="16"/>
        <v>2.1952617756952897E-3</v>
      </c>
      <c r="M196" s="5">
        <f t="shared" ref="M196:M259" si="18">M195*(1+$K196)</f>
        <v>98.437689845312789</v>
      </c>
      <c r="N196" s="5">
        <f t="shared" ref="N196:N259" si="19">N195*(1+IF(F195=1,$K196,0))</f>
        <v>95.42352954952112</v>
      </c>
    </row>
    <row r="197" spans="1:14" x14ac:dyDescent="0.25">
      <c r="A197" s="10">
        <v>44970</v>
      </c>
      <c r="B197" s="11">
        <v>4137.2900390625</v>
      </c>
      <c r="C197" s="11">
        <v>4086.8993966682501</v>
      </c>
      <c r="E197" s="4">
        <f t="shared" si="15"/>
        <v>0</v>
      </c>
      <c r="F197" s="4">
        <f t="shared" si="17"/>
        <v>0</v>
      </c>
      <c r="K197" s="6">
        <f t="shared" si="16"/>
        <v>1.1448609342766147E-2</v>
      </c>
      <c r="M197" s="5">
        <f t="shared" si="18"/>
        <v>99.564664500956155</v>
      </c>
      <c r="N197" s="5">
        <f t="shared" si="19"/>
        <v>95.42352954952112</v>
      </c>
    </row>
    <row r="198" spans="1:14" x14ac:dyDescent="0.25">
      <c r="A198" s="10">
        <v>44971</v>
      </c>
      <c r="B198" s="11">
        <v>4136.1298828125</v>
      </c>
      <c r="C198" s="11">
        <v>4132.6904966512202</v>
      </c>
      <c r="E198" s="4">
        <f t="shared" si="15"/>
        <v>1</v>
      </c>
      <c r="F198" s="4">
        <f t="shared" si="17"/>
        <v>1</v>
      </c>
      <c r="K198" s="6">
        <f t="shared" si="16"/>
        <v>-2.8041453198746069E-4</v>
      </c>
      <c r="M198" s="5">
        <f t="shared" si="18"/>
        <v>99.536745122157626</v>
      </c>
      <c r="N198" s="5">
        <f t="shared" si="19"/>
        <v>95.42352954952112</v>
      </c>
    </row>
    <row r="199" spans="1:14" x14ac:dyDescent="0.25">
      <c r="A199" s="10">
        <v>44972</v>
      </c>
      <c r="B199" s="11">
        <v>4147.60009765625</v>
      </c>
      <c r="C199" s="11">
        <v>4139.0206263315904</v>
      </c>
      <c r="E199" s="4">
        <f t="shared" si="15"/>
        <v>0</v>
      </c>
      <c r="F199" s="4">
        <f t="shared" si="17"/>
        <v>0</v>
      </c>
      <c r="K199" s="6">
        <f t="shared" si="16"/>
        <v>2.7731756904960658E-3</v>
      </c>
      <c r="M199" s="5">
        <f t="shared" si="18"/>
        <v>99.81277800404149</v>
      </c>
      <c r="N199" s="5">
        <f t="shared" si="19"/>
        <v>95.688155761969185</v>
      </c>
    </row>
    <row r="200" spans="1:14" x14ac:dyDescent="0.25">
      <c r="A200" s="10">
        <v>44973</v>
      </c>
      <c r="B200" s="11">
        <v>4090.40991210937</v>
      </c>
      <c r="C200" s="11">
        <v>4146.9617913518196</v>
      </c>
      <c r="E200" s="4">
        <f t="shared" si="15"/>
        <v>0</v>
      </c>
      <c r="F200" s="4">
        <f t="shared" si="17"/>
        <v>1</v>
      </c>
      <c r="K200" s="6">
        <f t="shared" si="16"/>
        <v>-1.3788741489131784E-2</v>
      </c>
      <c r="M200" s="5">
        <f t="shared" si="18"/>
        <v>98.436485410831665</v>
      </c>
      <c r="N200" s="5">
        <f t="shared" si="19"/>
        <v>95.688155761969185</v>
      </c>
    </row>
    <row r="201" spans="1:14" x14ac:dyDescent="0.25">
      <c r="A201" s="10">
        <v>44974</v>
      </c>
      <c r="B201" s="11">
        <v>4079.09008789062</v>
      </c>
      <c r="C201" s="11">
        <v>4096.6402495143402</v>
      </c>
      <c r="E201" s="4">
        <f t="shared" si="15"/>
        <v>0</v>
      </c>
      <c r="F201" s="4">
        <f t="shared" si="17"/>
        <v>0</v>
      </c>
      <c r="K201" s="6">
        <f t="shared" si="16"/>
        <v>-2.7674058253277511E-3</v>
      </c>
      <c r="M201" s="5">
        <f t="shared" si="18"/>
        <v>98.164071707680932</v>
      </c>
      <c r="N201" s="5">
        <f t="shared" si="19"/>
        <v>95.423347802298636</v>
      </c>
    </row>
    <row r="202" spans="1:14" x14ac:dyDescent="0.25">
      <c r="A202" s="10">
        <v>44978</v>
      </c>
      <c r="B202" s="11">
        <v>3997.34008789062</v>
      </c>
      <c r="C202" s="11">
        <v>4077.2128248427298</v>
      </c>
      <c r="E202" s="4">
        <f t="shared" si="15"/>
        <v>0</v>
      </c>
      <c r="F202" s="4">
        <f t="shared" si="17"/>
        <v>1</v>
      </c>
      <c r="K202" s="6">
        <f t="shared" si="16"/>
        <v>-2.0041234255327445E-2</v>
      </c>
      <c r="M202" s="5">
        <f t="shared" si="18"/>
        <v>96.196742551130541</v>
      </c>
      <c r="N202" s="5">
        <f t="shared" si="19"/>
        <v>95.423347802298636</v>
      </c>
    </row>
    <row r="203" spans="1:14" x14ac:dyDescent="0.25">
      <c r="A203" s="10">
        <v>44979</v>
      </c>
      <c r="B203" s="11">
        <v>3991.05004882812</v>
      </c>
      <c r="C203" s="11">
        <v>4004.1163980133701</v>
      </c>
      <c r="E203" s="4">
        <f t="shared" si="15"/>
        <v>1</v>
      </c>
      <c r="F203" s="4">
        <f t="shared" si="17"/>
        <v>0</v>
      </c>
      <c r="K203" s="6">
        <f t="shared" si="16"/>
        <v>-1.5735561458868341E-3</v>
      </c>
      <c r="M203" s="5">
        <f t="shared" si="18"/>
        <v>96.04537157567492</v>
      </c>
      <c r="N203" s="5">
        <f t="shared" si="19"/>
        <v>95.273193806903237</v>
      </c>
    </row>
    <row r="204" spans="1:14" x14ac:dyDescent="0.25">
      <c r="A204" s="10">
        <v>44980</v>
      </c>
      <c r="B204" s="11">
        <v>4012.32006835937</v>
      </c>
      <c r="C204" s="11">
        <v>3987.0757232309502</v>
      </c>
      <c r="E204" s="4">
        <f t="shared" si="15"/>
        <v>0</v>
      </c>
      <c r="F204" s="4">
        <f t="shared" si="17"/>
        <v>0</v>
      </c>
      <c r="K204" s="6">
        <f t="shared" si="16"/>
        <v>5.3294294160743938E-3</v>
      </c>
      <c r="M204" s="5">
        <f t="shared" si="18"/>
        <v>96.557238604228118</v>
      </c>
      <c r="N204" s="5">
        <f t="shared" si="19"/>
        <v>95.273193806903237</v>
      </c>
    </row>
    <row r="205" spans="1:14" x14ac:dyDescent="0.25">
      <c r="A205" s="10">
        <v>44981</v>
      </c>
      <c r="B205" s="11">
        <v>3970.0400390625</v>
      </c>
      <c r="C205" s="11">
        <v>4008.9685024635501</v>
      </c>
      <c r="E205" s="4">
        <f t="shared" si="15"/>
        <v>1</v>
      </c>
      <c r="F205" s="4">
        <f t="shared" si="17"/>
        <v>1</v>
      </c>
      <c r="K205" s="6">
        <f t="shared" si="16"/>
        <v>-1.0537551485556906E-2</v>
      </c>
      <c r="M205" s="5">
        <f t="shared" si="18"/>
        <v>95.539761731132856</v>
      </c>
      <c r="N205" s="5">
        <f t="shared" si="19"/>
        <v>95.273193806903237</v>
      </c>
    </row>
    <row r="206" spans="1:14" x14ac:dyDescent="0.25">
      <c r="A206" s="10">
        <v>44984</v>
      </c>
      <c r="B206" s="11">
        <v>3982.23999023437</v>
      </c>
      <c r="C206" s="11">
        <v>3975.56866994243</v>
      </c>
      <c r="E206" s="4">
        <f t="shared" si="15"/>
        <v>0</v>
      </c>
      <c r="F206" s="4">
        <f t="shared" si="17"/>
        <v>0</v>
      </c>
      <c r="K206" s="6">
        <f t="shared" si="16"/>
        <v>3.0730045671658601E-3</v>
      </c>
      <c r="M206" s="5">
        <f t="shared" si="18"/>
        <v>95.833355855278569</v>
      </c>
      <c r="N206" s="5">
        <f t="shared" si="19"/>
        <v>95.565968766600335</v>
      </c>
    </row>
    <row r="207" spans="1:14" x14ac:dyDescent="0.25">
      <c r="A207" s="10">
        <v>44985</v>
      </c>
      <c r="B207" s="11">
        <v>3970.14990234375</v>
      </c>
      <c r="C207" s="11">
        <v>3979.0212112474501</v>
      </c>
      <c r="E207" s="4">
        <f t="shared" si="15"/>
        <v>0</v>
      </c>
      <c r="F207" s="4">
        <f t="shared" si="17"/>
        <v>1</v>
      </c>
      <c r="K207" s="6">
        <f t="shared" si="16"/>
        <v>-3.0360018281843093E-3</v>
      </c>
      <c r="M207" s="5">
        <f t="shared" si="18"/>
        <v>95.5424056117009</v>
      </c>
      <c r="N207" s="5">
        <f t="shared" si="19"/>
        <v>95.565968766600335</v>
      </c>
    </row>
    <row r="208" spans="1:14" x14ac:dyDescent="0.25">
      <c r="A208" s="10">
        <v>44986</v>
      </c>
      <c r="B208" s="11">
        <v>3951.38989257812</v>
      </c>
      <c r="C208" s="11">
        <v>3971.4722251365401</v>
      </c>
      <c r="E208" s="4">
        <f t="shared" si="15"/>
        <v>1</v>
      </c>
      <c r="F208" s="4">
        <f t="shared" si="17"/>
        <v>1</v>
      </c>
      <c r="K208" s="6">
        <f t="shared" si="16"/>
        <v>-4.725264845681254E-3</v>
      </c>
      <c r="M208" s="5">
        <f t="shared" si="18"/>
        <v>95.090942441192112</v>
      </c>
      <c r="N208" s="5">
        <f t="shared" si="19"/>
        <v>95.114394253944042</v>
      </c>
    </row>
    <row r="209" spans="1:14" x14ac:dyDescent="0.25">
      <c r="A209" s="10">
        <v>44987</v>
      </c>
      <c r="B209" s="11">
        <v>3981.35009765625</v>
      </c>
      <c r="C209" s="11">
        <v>3952.808294256</v>
      </c>
      <c r="E209" s="4">
        <f t="shared" si="15"/>
        <v>1</v>
      </c>
      <c r="F209" s="4">
        <f t="shared" si="17"/>
        <v>0</v>
      </c>
      <c r="K209" s="6">
        <f t="shared" si="16"/>
        <v>7.5821940867957238E-3</v>
      </c>
      <c r="M209" s="5">
        <f t="shared" si="18"/>
        <v>95.811940422677552</v>
      </c>
      <c r="N209" s="5">
        <f t="shared" si="19"/>
        <v>95.835570051625453</v>
      </c>
    </row>
    <row r="210" spans="1:14" x14ac:dyDescent="0.25">
      <c r="A210" s="10">
        <v>44988</v>
      </c>
      <c r="B210" s="11">
        <v>4045.63989257812</v>
      </c>
      <c r="C210" s="11">
        <v>3977.1807787340699</v>
      </c>
      <c r="E210" s="4">
        <f t="shared" si="15"/>
        <v>1</v>
      </c>
      <c r="F210" s="4">
        <f t="shared" si="17"/>
        <v>0</v>
      </c>
      <c r="K210" s="6">
        <f t="shared" si="16"/>
        <v>1.6147737160747688E-2</v>
      </c>
      <c r="M210" s="5">
        <f t="shared" si="18"/>
        <v>97.359086453484167</v>
      </c>
      <c r="N210" s="5">
        <f t="shared" si="19"/>
        <v>95.835570051625453</v>
      </c>
    </row>
    <row r="211" spans="1:14" x14ac:dyDescent="0.25">
      <c r="A211" s="10">
        <v>44991</v>
      </c>
      <c r="B211" s="11">
        <v>4048.419921875</v>
      </c>
      <c r="C211" s="11">
        <v>4040.7106117294102</v>
      </c>
      <c r="E211" s="4">
        <f t="shared" si="15"/>
        <v>0</v>
      </c>
      <c r="F211" s="4">
        <f t="shared" si="17"/>
        <v>1</v>
      </c>
      <c r="K211" s="6">
        <f t="shared" si="16"/>
        <v>6.8716676983049396E-4</v>
      </c>
      <c r="M211" s="5">
        <f t="shared" si="18"/>
        <v>97.42598838243606</v>
      </c>
      <c r="N211" s="5">
        <f t="shared" si="19"/>
        <v>95.835570051625453</v>
      </c>
    </row>
    <row r="212" spans="1:14" x14ac:dyDescent="0.25">
      <c r="A212" s="10">
        <v>44992</v>
      </c>
      <c r="B212" s="11">
        <v>3986.3701171875</v>
      </c>
      <c r="C212" s="11">
        <v>4052.1199389541498</v>
      </c>
      <c r="E212" s="4">
        <f t="shared" si="15"/>
        <v>1</v>
      </c>
      <c r="F212" s="4">
        <f t="shared" si="17"/>
        <v>1</v>
      </c>
      <c r="K212" s="6">
        <f t="shared" si="16"/>
        <v>-1.5326919115337678E-2</v>
      </c>
      <c r="M212" s="5">
        <f t="shared" si="18"/>
        <v>95.932748138766641</v>
      </c>
      <c r="N212" s="5">
        <f t="shared" si="19"/>
        <v>94.366706021071906</v>
      </c>
    </row>
    <row r="213" spans="1:14" x14ac:dyDescent="0.25">
      <c r="A213" s="10">
        <v>44993</v>
      </c>
      <c r="B213" s="11">
        <v>3992.01000976562</v>
      </c>
      <c r="C213" s="11">
        <v>3993.3768878739802</v>
      </c>
      <c r="E213" s="4">
        <f t="shared" si="15"/>
        <v>0</v>
      </c>
      <c r="F213" s="4">
        <f t="shared" si="17"/>
        <v>0</v>
      </c>
      <c r="K213" s="6">
        <f t="shared" si="16"/>
        <v>1.4147940136826076E-3</v>
      </c>
      <c r="M213" s="5">
        <f t="shared" si="18"/>
        <v>96.068473216549492</v>
      </c>
      <c r="N213" s="5">
        <f t="shared" si="19"/>
        <v>94.500215471841472</v>
      </c>
    </row>
    <row r="214" spans="1:14" x14ac:dyDescent="0.25">
      <c r="A214" s="10">
        <v>44994</v>
      </c>
      <c r="B214" s="11">
        <v>3918.32006835937</v>
      </c>
      <c r="C214" s="11">
        <v>3987.9846541257698</v>
      </c>
      <c r="E214" s="4">
        <f t="shared" si="15"/>
        <v>0</v>
      </c>
      <c r="F214" s="4">
        <f t="shared" si="17"/>
        <v>1</v>
      </c>
      <c r="K214" s="6">
        <f t="shared" si="16"/>
        <v>-1.8459357873848781E-2</v>
      </c>
      <c r="M214" s="5">
        <f t="shared" si="18"/>
        <v>94.295110889050946</v>
      </c>
      <c r="N214" s="5">
        <f t="shared" si="19"/>
        <v>94.500215471841472</v>
      </c>
    </row>
    <row r="215" spans="1:14" x14ac:dyDescent="0.25">
      <c r="A215" s="10">
        <v>44995</v>
      </c>
      <c r="B215" s="11">
        <v>3861.59008789062</v>
      </c>
      <c r="C215" s="11">
        <v>3925.1185629315401</v>
      </c>
      <c r="E215" s="4">
        <f t="shared" si="15"/>
        <v>0</v>
      </c>
      <c r="F215" s="4">
        <f t="shared" si="17"/>
        <v>1</v>
      </c>
      <c r="K215" s="6">
        <f t="shared" si="16"/>
        <v>-1.447813845705137E-2</v>
      </c>
      <c r="M215" s="5">
        <f t="shared" si="18"/>
        <v>92.929893217776254</v>
      </c>
      <c r="N215" s="5">
        <f t="shared" si="19"/>
        <v>93.132028268018956</v>
      </c>
    </row>
    <row r="216" spans="1:14" x14ac:dyDescent="0.25">
      <c r="A216" s="10">
        <v>44998</v>
      </c>
      <c r="B216" s="11">
        <v>3855.76000976562</v>
      </c>
      <c r="C216" s="11">
        <v>3863.2325362409201</v>
      </c>
      <c r="E216" s="4">
        <f t="shared" si="15"/>
        <v>1</v>
      </c>
      <c r="F216" s="4">
        <f t="shared" si="17"/>
        <v>0</v>
      </c>
      <c r="K216" s="6">
        <f t="shared" si="16"/>
        <v>-1.5097610031894471E-3</v>
      </c>
      <c r="M216" s="5">
        <f t="shared" si="18"/>
        <v>92.789591288965497</v>
      </c>
      <c r="N216" s="5">
        <f t="shared" si="19"/>
        <v>92.991421163591966</v>
      </c>
    </row>
    <row r="217" spans="1:14" x14ac:dyDescent="0.25">
      <c r="A217" s="10">
        <v>44999</v>
      </c>
      <c r="B217" s="11">
        <v>3919.2900390625</v>
      </c>
      <c r="C217" s="11">
        <v>3852.3262053384001</v>
      </c>
      <c r="E217" s="4">
        <f t="shared" si="15"/>
        <v>0</v>
      </c>
      <c r="F217" s="4">
        <f t="shared" si="17"/>
        <v>0</v>
      </c>
      <c r="K217" s="6">
        <f t="shared" si="16"/>
        <v>1.6476655480625046E-2</v>
      </c>
      <c r="M217" s="5">
        <f t="shared" si="18"/>
        <v>94.318453416821782</v>
      </c>
      <c r="N217" s="5">
        <f t="shared" si="19"/>
        <v>92.991421163591966</v>
      </c>
    </row>
    <row r="218" spans="1:14" x14ac:dyDescent="0.25">
      <c r="A218" s="10">
        <v>45000</v>
      </c>
      <c r="B218" s="11">
        <v>3891.92993164062</v>
      </c>
      <c r="C218" s="11">
        <v>3912.28272597154</v>
      </c>
      <c r="E218" s="4">
        <f t="shared" si="15"/>
        <v>1</v>
      </c>
      <c r="F218" s="4">
        <f t="shared" si="17"/>
        <v>1</v>
      </c>
      <c r="K218" s="6">
        <f t="shared" si="16"/>
        <v>-6.9808835654389112E-3</v>
      </c>
      <c r="M218" s="5">
        <f t="shared" si="18"/>
        <v>93.66002727544668</v>
      </c>
      <c r="N218" s="5">
        <f t="shared" si="19"/>
        <v>92.991421163591966</v>
      </c>
    </row>
    <row r="219" spans="1:14" x14ac:dyDescent="0.25">
      <c r="A219" s="10">
        <v>45001</v>
      </c>
      <c r="B219" s="11">
        <v>3960.28002929687</v>
      </c>
      <c r="C219" s="11">
        <v>3898.1956946966902</v>
      </c>
      <c r="E219" s="4">
        <f t="shared" si="15"/>
        <v>0</v>
      </c>
      <c r="F219" s="4">
        <f t="shared" si="17"/>
        <v>0</v>
      </c>
      <c r="K219" s="6">
        <f t="shared" si="16"/>
        <v>1.7562006217166859E-2</v>
      </c>
      <c r="M219" s="5">
        <f t="shared" si="18"/>
        <v>95.304885256758098</v>
      </c>
      <c r="N219" s="5">
        <f t="shared" si="19"/>
        <v>94.624537080210146</v>
      </c>
    </row>
    <row r="220" spans="1:14" x14ac:dyDescent="0.25">
      <c r="A220" s="10">
        <v>45002</v>
      </c>
      <c r="B220" s="11">
        <v>3916.63989257812</v>
      </c>
      <c r="C220" s="11">
        <v>3952.8519606454402</v>
      </c>
      <c r="E220" s="4">
        <f t="shared" si="15"/>
        <v>1</v>
      </c>
      <c r="F220" s="4">
        <f t="shared" si="17"/>
        <v>1</v>
      </c>
      <c r="K220" s="6">
        <f t="shared" si="16"/>
        <v>-1.1019457310067593E-2</v>
      </c>
      <c r="M220" s="5">
        <f t="shared" si="18"/>
        <v>94.254677142230364</v>
      </c>
      <c r="N220" s="5">
        <f t="shared" si="19"/>
        <v>94.624537080210146</v>
      </c>
    </row>
    <row r="221" spans="1:14" x14ac:dyDescent="0.25">
      <c r="A221" s="10">
        <v>45005</v>
      </c>
      <c r="B221" s="11">
        <v>3951.57006835937</v>
      </c>
      <c r="C221" s="11">
        <v>3924.2994506038399</v>
      </c>
      <c r="E221" s="4">
        <f t="shared" si="15"/>
        <v>1</v>
      </c>
      <c r="F221" s="4">
        <f t="shared" si="17"/>
        <v>0</v>
      </c>
      <c r="K221" s="6">
        <f t="shared" si="16"/>
        <v>8.9184037183100973E-3</v>
      </c>
      <c r="M221" s="5">
        <f t="shared" si="18"/>
        <v>95.095278405323754</v>
      </c>
      <c r="N221" s="5">
        <f t="shared" si="19"/>
        <v>95.468436903549659</v>
      </c>
    </row>
    <row r="222" spans="1:14" x14ac:dyDescent="0.25">
      <c r="A222" s="10">
        <v>45006</v>
      </c>
      <c r="B222" s="11">
        <v>4002.8701171875</v>
      </c>
      <c r="C222" s="11">
        <v>3946.4642065296198</v>
      </c>
      <c r="E222" s="4">
        <f t="shared" si="15"/>
        <v>0</v>
      </c>
      <c r="F222" s="4">
        <f t="shared" si="17"/>
        <v>0</v>
      </c>
      <c r="K222" s="6">
        <f t="shared" si="16"/>
        <v>1.298219389778632E-2</v>
      </c>
      <c r="M222" s="5">
        <f t="shared" si="18"/>
        <v>96.329823748345632</v>
      </c>
      <c r="N222" s="5">
        <f t="shared" si="19"/>
        <v>95.468436903549659</v>
      </c>
    </row>
    <row r="223" spans="1:14" x14ac:dyDescent="0.25">
      <c r="A223" s="10">
        <v>45007</v>
      </c>
      <c r="B223" s="11">
        <v>3936.96997070312</v>
      </c>
      <c r="C223" s="11">
        <v>3999.07989797035</v>
      </c>
      <c r="E223" s="4">
        <f t="shared" si="15"/>
        <v>1</v>
      </c>
      <c r="F223" s="4">
        <f t="shared" si="17"/>
        <v>1</v>
      </c>
      <c r="K223" s="6">
        <f t="shared" si="16"/>
        <v>-1.6463223775714964E-2</v>
      </c>
      <c r="M223" s="5">
        <f t="shared" si="18"/>
        <v>94.743924303701434</v>
      </c>
      <c r="N223" s="5">
        <f t="shared" si="19"/>
        <v>95.468436903549659</v>
      </c>
    </row>
    <row r="224" spans="1:14" x14ac:dyDescent="0.25">
      <c r="A224" s="10">
        <v>45008</v>
      </c>
      <c r="B224" s="11">
        <v>3948.71997070312</v>
      </c>
      <c r="C224" s="11">
        <v>3946.8724186569498</v>
      </c>
      <c r="E224" s="4">
        <f t="shared" si="15"/>
        <v>1</v>
      </c>
      <c r="F224" s="4">
        <f t="shared" si="17"/>
        <v>0</v>
      </c>
      <c r="K224" s="6">
        <f t="shared" si="16"/>
        <v>2.9845287333754023E-3</v>
      </c>
      <c r="M224" s="5">
        <f t="shared" si="18"/>
        <v>95.026690268098577</v>
      </c>
      <c r="N224" s="5">
        <f t="shared" si="19"/>
        <v>95.753365196618745</v>
      </c>
    </row>
    <row r="225" spans="1:14" x14ac:dyDescent="0.25">
      <c r="A225" s="10">
        <v>45009</v>
      </c>
      <c r="B225" s="11">
        <v>3970.98999023437</v>
      </c>
      <c r="C225" s="11">
        <v>3944.48519234783</v>
      </c>
      <c r="E225" s="4">
        <f t="shared" si="15"/>
        <v>1</v>
      </c>
      <c r="F225" s="4">
        <f t="shared" si="17"/>
        <v>0</v>
      </c>
      <c r="K225" s="6">
        <f t="shared" si="16"/>
        <v>5.639807253104534E-3</v>
      </c>
      <c r="M225" s="5">
        <f t="shared" si="18"/>
        <v>95.56262248511112</v>
      </c>
      <c r="N225" s="5">
        <f t="shared" si="19"/>
        <v>95.753365196618745</v>
      </c>
    </row>
    <row r="226" spans="1:14" x14ac:dyDescent="0.25">
      <c r="A226" s="10">
        <v>45012</v>
      </c>
      <c r="B226" s="11">
        <v>3977.53002929687</v>
      </c>
      <c r="C226" s="11">
        <v>3968.4527608133299</v>
      </c>
      <c r="E226" s="4">
        <f t="shared" si="15"/>
        <v>0</v>
      </c>
      <c r="F226" s="4">
        <f t="shared" si="17"/>
        <v>1</v>
      </c>
      <c r="K226" s="6">
        <f t="shared" si="16"/>
        <v>1.6469543057482383E-3</v>
      </c>
      <c r="M226" s="5">
        <f t="shared" si="18"/>
        <v>95.720009757681566</v>
      </c>
      <c r="N226" s="5">
        <f t="shared" si="19"/>
        <v>95.753365196618745</v>
      </c>
    </row>
    <row r="227" spans="1:14" x14ac:dyDescent="0.25">
      <c r="A227" s="10">
        <v>45013</v>
      </c>
      <c r="B227" s="11">
        <v>3971.27001953125</v>
      </c>
      <c r="C227" s="11">
        <v>3978.3322435213599</v>
      </c>
      <c r="E227" s="4">
        <f t="shared" si="15"/>
        <v>1</v>
      </c>
      <c r="F227" s="4">
        <f t="shared" si="17"/>
        <v>1</v>
      </c>
      <c r="K227" s="6">
        <f t="shared" si="16"/>
        <v>-1.5738434957149883E-3</v>
      </c>
      <c r="M227" s="5">
        <f t="shared" si="18"/>
        <v>95.569361442914669</v>
      </c>
      <c r="N227" s="5">
        <f t="shared" si="19"/>
        <v>95.60266438561122</v>
      </c>
    </row>
    <row r="228" spans="1:14" x14ac:dyDescent="0.25">
      <c r="A228" s="10">
        <v>45014</v>
      </c>
      <c r="B228" s="11">
        <v>4027.81005859375</v>
      </c>
      <c r="C228" s="11">
        <v>3972.56493548752</v>
      </c>
      <c r="E228" s="4">
        <f t="shared" si="15"/>
        <v>1</v>
      </c>
      <c r="F228" s="4">
        <f t="shared" si="17"/>
        <v>0</v>
      </c>
      <c r="K228" s="6">
        <f t="shared" si="16"/>
        <v>1.4237268879836451E-2</v>
      </c>
      <c r="M228" s="5">
        <f t="shared" si="18"/>
        <v>96.930008138451726</v>
      </c>
      <c r="N228" s="5">
        <f t="shared" si="19"/>
        <v>96.963785224097933</v>
      </c>
    </row>
    <row r="229" spans="1:14" x14ac:dyDescent="0.25">
      <c r="A229" s="10">
        <v>45015</v>
      </c>
      <c r="B229" s="11">
        <v>4050.830078125</v>
      </c>
      <c r="C229" s="11">
        <v>4021.7988788115499</v>
      </c>
      <c r="E229" s="4">
        <f t="shared" si="15"/>
        <v>1</v>
      </c>
      <c r="F229" s="4">
        <f t="shared" si="17"/>
        <v>1</v>
      </c>
      <c r="K229" s="6">
        <f t="shared" si="16"/>
        <v>5.715269388667954E-3</v>
      </c>
      <c r="M229" s="5">
        <f t="shared" si="18"/>
        <v>97.483989246808761</v>
      </c>
      <c r="N229" s="5">
        <f t="shared" si="19"/>
        <v>96.963785224097933</v>
      </c>
    </row>
    <row r="230" spans="1:14" x14ac:dyDescent="0.25">
      <c r="A230" s="10">
        <v>45016</v>
      </c>
      <c r="B230" s="11">
        <v>4109.31005859375</v>
      </c>
      <c r="C230" s="11">
        <v>4051.5096664634302</v>
      </c>
      <c r="E230" s="4">
        <f t="shared" si="15"/>
        <v>1</v>
      </c>
      <c r="F230" s="4">
        <f t="shared" si="17"/>
        <v>0</v>
      </c>
      <c r="K230" s="6">
        <f t="shared" si="16"/>
        <v>1.4436542471763847E-2</v>
      </c>
      <c r="M230" s="5">
        <f t="shared" si="18"/>
        <v>98.891320997887291</v>
      </c>
      <c r="N230" s="5">
        <f t="shared" si="19"/>
        <v>98.363607027708611</v>
      </c>
    </row>
    <row r="231" spans="1:14" x14ac:dyDescent="0.25">
      <c r="A231" s="10">
        <v>45019</v>
      </c>
      <c r="B231" s="11">
        <v>4124.509765625</v>
      </c>
      <c r="C231" s="11">
        <v>4105.4902613541399</v>
      </c>
      <c r="E231" s="4">
        <f t="shared" si="15"/>
        <v>0</v>
      </c>
      <c r="F231" s="4">
        <f t="shared" si="17"/>
        <v>1</v>
      </c>
      <c r="K231" s="6">
        <f t="shared" si="16"/>
        <v>3.6988464765423945E-3</v>
      </c>
      <c r="M231" s="5">
        <f t="shared" si="18"/>
        <v>99.257104812120943</v>
      </c>
      <c r="N231" s="5">
        <f t="shared" si="19"/>
        <v>98.363607027708611</v>
      </c>
    </row>
    <row r="232" spans="1:14" x14ac:dyDescent="0.25">
      <c r="A232" s="10">
        <v>45020</v>
      </c>
      <c r="B232" s="11">
        <v>4100.60009765625</v>
      </c>
      <c r="C232" s="11">
        <v>4126.4493509023496</v>
      </c>
      <c r="E232" s="4">
        <f t="shared" si="15"/>
        <v>0</v>
      </c>
      <c r="F232" s="4">
        <f t="shared" si="17"/>
        <v>1</v>
      </c>
      <c r="K232" s="6">
        <f t="shared" si="16"/>
        <v>-5.7969720833299654E-3</v>
      </c>
      <c r="M232" s="5">
        <f t="shared" si="18"/>
        <v>98.681714146452919</v>
      </c>
      <c r="N232" s="5">
        <f t="shared" si="19"/>
        <v>97.793395943753339</v>
      </c>
    </row>
    <row r="233" spans="1:14" x14ac:dyDescent="0.25">
      <c r="A233" s="10">
        <v>45021</v>
      </c>
      <c r="B233" s="11">
        <v>4090.3798828125</v>
      </c>
      <c r="C233" s="11">
        <v>4104.40646591328</v>
      </c>
      <c r="E233" s="4">
        <f t="shared" si="15"/>
        <v>1</v>
      </c>
      <c r="F233" s="4">
        <f t="shared" si="17"/>
        <v>0</v>
      </c>
      <c r="K233" s="6">
        <f t="shared" si="16"/>
        <v>-2.4923705312281941E-3</v>
      </c>
      <c r="M233" s="5">
        <f t="shared" si="18"/>
        <v>98.435762750143212</v>
      </c>
      <c r="N233" s="5">
        <f t="shared" si="19"/>
        <v>97.549658565554395</v>
      </c>
    </row>
    <row r="234" spans="1:14" x14ac:dyDescent="0.25">
      <c r="A234" s="10">
        <v>45022</v>
      </c>
      <c r="B234" s="11">
        <v>4105.02001953125</v>
      </c>
      <c r="C234" s="11">
        <v>4090.0769803692201</v>
      </c>
      <c r="E234" s="4">
        <f t="shared" si="15"/>
        <v>1</v>
      </c>
      <c r="F234" s="4">
        <f t="shared" si="17"/>
        <v>0</v>
      </c>
      <c r="K234" s="6">
        <f t="shared" si="16"/>
        <v>3.5791630944272956E-3</v>
      </c>
      <c r="M234" s="5">
        <f t="shared" si="18"/>
        <v>98.788080399350321</v>
      </c>
      <c r="N234" s="5">
        <f t="shared" si="19"/>
        <v>97.549658565554395</v>
      </c>
    </row>
    <row r="235" spans="1:14" x14ac:dyDescent="0.25">
      <c r="A235" s="10">
        <v>45026</v>
      </c>
      <c r="B235" s="11">
        <v>4109.10986328125</v>
      </c>
      <c r="C235" s="11">
        <v>4102.6243270186696</v>
      </c>
      <c r="E235" s="4">
        <f t="shared" si="15"/>
        <v>0</v>
      </c>
      <c r="F235" s="4">
        <f t="shared" si="17"/>
        <v>1</v>
      </c>
      <c r="K235" s="6">
        <f t="shared" si="16"/>
        <v>9.9630299743758144E-4</v>
      </c>
      <c r="M235" s="5">
        <f t="shared" si="18"/>
        <v>98.886503259963291</v>
      </c>
      <c r="N235" s="5">
        <f t="shared" si="19"/>
        <v>97.549658565554395</v>
      </c>
    </row>
    <row r="236" spans="1:14" x14ac:dyDescent="0.25">
      <c r="A236" s="10">
        <v>45027</v>
      </c>
      <c r="B236" s="11">
        <v>4108.93994140625</v>
      </c>
      <c r="C236" s="11">
        <v>4109.4432698801102</v>
      </c>
      <c r="E236" s="4">
        <f t="shared" si="15"/>
        <v>0</v>
      </c>
      <c r="F236" s="4">
        <f t="shared" si="17"/>
        <v>1</v>
      </c>
      <c r="K236" s="6">
        <f t="shared" si="16"/>
        <v>-4.1352477946232646E-5</v>
      </c>
      <c r="M236" s="5">
        <f t="shared" si="18"/>
        <v>98.882414058018057</v>
      </c>
      <c r="N236" s="5">
        <f t="shared" si="19"/>
        <v>97.545624645449905</v>
      </c>
    </row>
    <row r="237" spans="1:14" x14ac:dyDescent="0.25">
      <c r="A237" s="10">
        <v>45028</v>
      </c>
      <c r="B237" s="11">
        <v>4091.94995117187</v>
      </c>
      <c r="C237" s="11">
        <v>4109.4131998329003</v>
      </c>
      <c r="E237" s="4">
        <f t="shared" si="15"/>
        <v>1</v>
      </c>
      <c r="F237" s="4">
        <f t="shared" si="17"/>
        <v>1</v>
      </c>
      <c r="K237" s="6">
        <f t="shared" si="16"/>
        <v>-4.1348840520081254E-3</v>
      </c>
      <c r="M237" s="5">
        <f t="shared" si="18"/>
        <v>98.473546741105494</v>
      </c>
      <c r="N237" s="5">
        <f t="shared" si="19"/>
        <v>97.142284797760269</v>
      </c>
    </row>
    <row r="238" spans="1:14" x14ac:dyDescent="0.25">
      <c r="A238" s="10">
        <v>45029</v>
      </c>
      <c r="B238" s="11">
        <v>4146.22021484375</v>
      </c>
      <c r="C238" s="11">
        <v>4093.6461888818599</v>
      </c>
      <c r="E238" s="4">
        <f t="shared" si="15"/>
        <v>0</v>
      </c>
      <c r="F238" s="4">
        <f t="shared" si="17"/>
        <v>0</v>
      </c>
      <c r="K238" s="6">
        <f t="shared" si="16"/>
        <v>1.3262689993639221E-2</v>
      </c>
      <c r="M238" s="5">
        <f t="shared" si="18"/>
        <v>99.779570864106915</v>
      </c>
      <c r="N238" s="5">
        <f t="shared" si="19"/>
        <v>98.430652806306782</v>
      </c>
    </row>
    <row r="239" spans="1:14" x14ac:dyDescent="0.25">
      <c r="A239" s="10">
        <v>45030</v>
      </c>
      <c r="B239" s="11">
        <v>4137.64013671875</v>
      </c>
      <c r="C239" s="11">
        <v>4139.8585067151498</v>
      </c>
      <c r="E239" s="4">
        <f t="shared" si="15"/>
        <v>1</v>
      </c>
      <c r="F239" s="4">
        <f t="shared" si="17"/>
        <v>1</v>
      </c>
      <c r="K239" s="6">
        <f t="shared" si="16"/>
        <v>-2.0693734728036706E-3</v>
      </c>
      <c r="M239" s="5">
        <f t="shared" si="18"/>
        <v>99.573089667033003</v>
      </c>
      <c r="N239" s="5">
        <f t="shared" si="19"/>
        <v>98.430652806306782</v>
      </c>
    </row>
    <row r="240" spans="1:14" x14ac:dyDescent="0.25">
      <c r="A240" s="10">
        <v>45033</v>
      </c>
      <c r="B240" s="11">
        <v>4151.31982421875</v>
      </c>
      <c r="C240" s="11">
        <v>4141.2905984668096</v>
      </c>
      <c r="E240" s="4">
        <f t="shared" si="15"/>
        <v>1</v>
      </c>
      <c r="F240" s="4">
        <f t="shared" si="17"/>
        <v>0</v>
      </c>
      <c r="K240" s="6">
        <f t="shared" si="16"/>
        <v>3.3061569029655402E-3</v>
      </c>
      <c r="M240" s="5">
        <f t="shared" si="18"/>
        <v>99.902293924785269</v>
      </c>
      <c r="N240" s="5">
        <f t="shared" si="19"/>
        <v>98.756079988545764</v>
      </c>
    </row>
    <row r="241" spans="1:14" x14ac:dyDescent="0.25">
      <c r="A241" s="10">
        <v>45034</v>
      </c>
      <c r="B241" s="11">
        <v>4154.8701171875</v>
      </c>
      <c r="C241" s="11">
        <v>4150.1792742382204</v>
      </c>
      <c r="E241" s="4">
        <f t="shared" si="15"/>
        <v>0</v>
      </c>
      <c r="F241" s="4">
        <f t="shared" si="17"/>
        <v>1</v>
      </c>
      <c r="K241" s="6">
        <f t="shared" si="16"/>
        <v>8.5522029597373539E-4</v>
      </c>
      <c r="M241" s="5">
        <f t="shared" si="18"/>
        <v>99.987732394164084</v>
      </c>
      <c r="N241" s="5">
        <f t="shared" si="19"/>
        <v>98.756079988545764</v>
      </c>
    </row>
    <row r="242" spans="1:14" x14ac:dyDescent="0.25">
      <c r="A242" s="10">
        <v>45035</v>
      </c>
      <c r="B242" s="11">
        <v>4154.52001953125</v>
      </c>
      <c r="C242" s="11">
        <v>4155.05978779835</v>
      </c>
      <c r="E242" s="4">
        <f t="shared" si="15"/>
        <v>0</v>
      </c>
      <c r="F242" s="4">
        <f t="shared" si="17"/>
        <v>1</v>
      </c>
      <c r="K242" s="6">
        <f t="shared" si="16"/>
        <v>-8.4261997698065194E-5</v>
      </c>
      <c r="M242" s="5">
        <f t="shared" si="18"/>
        <v>99.979307228087251</v>
      </c>
      <c r="N242" s="5">
        <f t="shared" si="19"/>
        <v>98.747758603961103</v>
      </c>
    </row>
    <row r="243" spans="1:14" x14ac:dyDescent="0.25">
      <c r="A243" s="10">
        <v>45036</v>
      </c>
      <c r="B243" s="11">
        <v>4129.7900390625</v>
      </c>
      <c r="C243" s="11">
        <v>4154.8806641321298</v>
      </c>
      <c r="E243" s="4">
        <f t="shared" si="15"/>
        <v>1</v>
      </c>
      <c r="F243" s="4">
        <f t="shared" si="17"/>
        <v>1</v>
      </c>
      <c r="K243" s="6">
        <f t="shared" si="16"/>
        <v>-5.9525481529729696E-3</v>
      </c>
      <c r="M243" s="5">
        <f t="shared" si="18"/>
        <v>99.38417558751118</v>
      </c>
      <c r="N243" s="5">
        <f t="shared" si="19"/>
        <v>98.159957815872872</v>
      </c>
    </row>
    <row r="244" spans="1:14" x14ac:dyDescent="0.25">
      <c r="A244" s="10">
        <v>45037</v>
      </c>
      <c r="B244" s="11">
        <v>4133.52001953125</v>
      </c>
      <c r="C244" s="11">
        <v>4132.2477927500804</v>
      </c>
      <c r="E244" s="4">
        <f t="shared" si="15"/>
        <v>1</v>
      </c>
      <c r="F244" s="4">
        <f t="shared" si="17"/>
        <v>0</v>
      </c>
      <c r="K244" s="6">
        <f t="shared" si="16"/>
        <v>9.031888869577287E-4</v>
      </c>
      <c r="M244" s="5">
        <f t="shared" si="18"/>
        <v>99.47393827044128</v>
      </c>
      <c r="N244" s="5">
        <f t="shared" si="19"/>
        <v>98.248614798916407</v>
      </c>
    </row>
    <row r="245" spans="1:14" x14ac:dyDescent="0.25">
      <c r="A245" s="10">
        <v>45040</v>
      </c>
      <c r="B245" s="11">
        <v>4137.0400390625</v>
      </c>
      <c r="C245" s="11">
        <v>4131.7527340300103</v>
      </c>
      <c r="E245" s="4">
        <f t="shared" si="15"/>
        <v>0</v>
      </c>
      <c r="F245" s="4">
        <f t="shared" si="17"/>
        <v>0</v>
      </c>
      <c r="K245" s="6">
        <f t="shared" si="16"/>
        <v>8.5157916609035489E-4</v>
      </c>
      <c r="M245" s="5">
        <f t="shared" si="18"/>
        <v>99.558648203841344</v>
      </c>
      <c r="N245" s="5">
        <f t="shared" si="19"/>
        <v>98.248614798916407</v>
      </c>
    </row>
    <row r="246" spans="1:14" x14ac:dyDescent="0.25">
      <c r="A246" s="10">
        <v>45041</v>
      </c>
      <c r="B246" s="11">
        <v>4071.6298828125</v>
      </c>
      <c r="C246" s="11">
        <v>4136.5978592474303</v>
      </c>
      <c r="E246" s="4">
        <f t="shared" si="15"/>
        <v>0</v>
      </c>
      <c r="F246" s="4">
        <f t="shared" si="17"/>
        <v>1</v>
      </c>
      <c r="K246" s="6">
        <f t="shared" si="16"/>
        <v>-1.5810858882773227E-2</v>
      </c>
      <c r="M246" s="5">
        <f t="shared" si="18"/>
        <v>97.984540466530746</v>
      </c>
      <c r="N246" s="5">
        <f t="shared" si="19"/>
        <v>98.248614798916407</v>
      </c>
    </row>
    <row r="247" spans="1:14" x14ac:dyDescent="0.25">
      <c r="A247" s="10">
        <v>45042</v>
      </c>
      <c r="B247" s="11">
        <v>4055.98999023437</v>
      </c>
      <c r="C247" s="11">
        <v>4078.4418278734602</v>
      </c>
      <c r="E247" s="4">
        <f t="shared" si="15"/>
        <v>1</v>
      </c>
      <c r="F247" s="4">
        <f t="shared" si="17"/>
        <v>0</v>
      </c>
      <c r="K247" s="6">
        <f t="shared" si="16"/>
        <v>-3.8411871973310641E-3</v>
      </c>
      <c r="M247" s="5">
        <f t="shared" si="18"/>
        <v>97.608163504154334</v>
      </c>
      <c r="N247" s="5">
        <f t="shared" si="19"/>
        <v>97.871223477595294</v>
      </c>
    </row>
    <row r="248" spans="1:14" x14ac:dyDescent="0.25">
      <c r="A248" s="10">
        <v>45043</v>
      </c>
      <c r="B248" s="11">
        <v>4135.35009765625</v>
      </c>
      <c r="C248" s="11">
        <v>4053.9663902707998</v>
      </c>
      <c r="E248" s="4">
        <f t="shared" si="15"/>
        <v>1</v>
      </c>
      <c r="F248" s="4">
        <f t="shared" si="17"/>
        <v>0</v>
      </c>
      <c r="K248" s="6">
        <f t="shared" si="16"/>
        <v>1.9566149722498372E-2</v>
      </c>
      <c r="M248" s="5">
        <f t="shared" si="18"/>
        <v>99.517979445414724</v>
      </c>
      <c r="N248" s="5">
        <f t="shared" si="19"/>
        <v>97.871223477595294</v>
      </c>
    </row>
    <row r="249" spans="1:14" x14ac:dyDescent="0.25">
      <c r="A249" s="10">
        <v>45044</v>
      </c>
      <c r="B249" s="11">
        <v>4169.47998046875</v>
      </c>
      <c r="C249" s="11">
        <v>4125.8181136758503</v>
      </c>
      <c r="E249" s="4">
        <f t="shared" si="15"/>
        <v>0</v>
      </c>
      <c r="F249" s="4">
        <f t="shared" si="17"/>
        <v>1</v>
      </c>
      <c r="K249" s="6">
        <f t="shared" si="16"/>
        <v>8.2532027534605312E-3</v>
      </c>
      <c r="M249" s="5">
        <f t="shared" si="18"/>
        <v>100.33932150739246</v>
      </c>
      <c r="N249" s="5">
        <f t="shared" si="19"/>
        <v>97.871223477595294</v>
      </c>
    </row>
    <row r="250" spans="1:14" x14ac:dyDescent="0.25">
      <c r="A250" s="10">
        <v>45047</v>
      </c>
      <c r="B250" s="11">
        <v>4167.8701171875</v>
      </c>
      <c r="C250" s="11">
        <v>4170.2973548576301</v>
      </c>
      <c r="E250" s="4">
        <f t="shared" si="15"/>
        <v>0</v>
      </c>
      <c r="F250" s="4">
        <f t="shared" si="17"/>
        <v>1</v>
      </c>
      <c r="K250" s="6">
        <f t="shared" si="16"/>
        <v>-3.8610649020764942E-4</v>
      </c>
      <c r="M250" s="5">
        <f t="shared" si="18"/>
        <v>100.30057984413541</v>
      </c>
      <c r="N250" s="5">
        <f t="shared" si="19"/>
        <v>97.833434763006025</v>
      </c>
    </row>
    <row r="251" spans="1:14" x14ac:dyDescent="0.25">
      <c r="A251" s="10">
        <v>45048</v>
      </c>
      <c r="B251" s="11">
        <v>4119.580078125</v>
      </c>
      <c r="C251" s="11">
        <v>4170.8429848811002</v>
      </c>
      <c r="E251" s="4">
        <f t="shared" si="15"/>
        <v>0</v>
      </c>
      <c r="F251" s="4">
        <f t="shared" si="17"/>
        <v>1</v>
      </c>
      <c r="K251" s="6">
        <f t="shared" si="16"/>
        <v>-1.1586262936400304E-2</v>
      </c>
      <c r="M251" s="5">
        <f t="shared" si="18"/>
        <v>99.138470953387852</v>
      </c>
      <c r="N251" s="5">
        <f t="shared" si="19"/>
        <v>96.69991086387067</v>
      </c>
    </row>
    <row r="252" spans="1:14" x14ac:dyDescent="0.25">
      <c r="A252" s="10">
        <v>45049</v>
      </c>
      <c r="B252" s="11">
        <v>4090.75</v>
      </c>
      <c r="C252" s="11">
        <v>4124.4807915169704</v>
      </c>
      <c r="E252" s="4">
        <f t="shared" si="15"/>
        <v>0</v>
      </c>
      <c r="F252" s="4">
        <f t="shared" si="17"/>
        <v>1</v>
      </c>
      <c r="K252" s="6">
        <f t="shared" si="16"/>
        <v>-6.9983050646564848E-3</v>
      </c>
      <c r="M252" s="5">
        <f t="shared" si="18"/>
        <v>98.444669690012461</v>
      </c>
      <c r="N252" s="5">
        <f t="shared" si="19"/>
        <v>96.023175387920219</v>
      </c>
    </row>
    <row r="253" spans="1:14" x14ac:dyDescent="0.25">
      <c r="A253" s="10">
        <v>45050</v>
      </c>
      <c r="B253" s="11">
        <v>4061.21997070312</v>
      </c>
      <c r="C253" s="11">
        <v>4090.8840614383198</v>
      </c>
      <c r="E253" s="4">
        <f t="shared" si="15"/>
        <v>1</v>
      </c>
      <c r="F253" s="4">
        <f t="shared" si="17"/>
        <v>1</v>
      </c>
      <c r="K253" s="6">
        <f t="shared" si="16"/>
        <v>-7.2187323343836374E-3</v>
      </c>
      <c r="M253" s="5">
        <f t="shared" si="18"/>
        <v>97.734023969773446</v>
      </c>
      <c r="N253" s="5">
        <f t="shared" si="19"/>
        <v>95.33000978689725</v>
      </c>
    </row>
    <row r="254" spans="1:14" x14ac:dyDescent="0.25">
      <c r="A254" s="10">
        <v>45051</v>
      </c>
      <c r="B254" s="11">
        <v>4136.25</v>
      </c>
      <c r="C254" s="11">
        <v>4062.0061106865901</v>
      </c>
      <c r="E254" s="4">
        <f t="shared" si="15"/>
        <v>1</v>
      </c>
      <c r="F254" s="4">
        <f t="shared" si="17"/>
        <v>0</v>
      </c>
      <c r="K254" s="6">
        <f t="shared" si="16"/>
        <v>1.8474751389516486E-2</v>
      </c>
      <c r="M254" s="5">
        <f t="shared" si="18"/>
        <v>99.539635764912049</v>
      </c>
      <c r="N254" s="5">
        <f t="shared" si="19"/>
        <v>97.091208017670354</v>
      </c>
    </row>
    <row r="255" spans="1:14" x14ac:dyDescent="0.25">
      <c r="A255" s="10">
        <v>45054</v>
      </c>
      <c r="B255" s="11">
        <v>4138.1201171875</v>
      </c>
      <c r="C255" s="11">
        <v>4127.1402043164198</v>
      </c>
      <c r="E255" s="4">
        <f t="shared" si="15"/>
        <v>0</v>
      </c>
      <c r="F255" s="4">
        <f t="shared" si="17"/>
        <v>1</v>
      </c>
      <c r="K255" s="6">
        <f t="shared" si="16"/>
        <v>4.5212866424892972E-4</v>
      </c>
      <c r="M255" s="5">
        <f t="shared" si="18"/>
        <v>99.584640487470267</v>
      </c>
      <c r="N255" s="5">
        <f t="shared" si="19"/>
        <v>97.091208017670354</v>
      </c>
    </row>
    <row r="256" spans="1:14" x14ac:dyDescent="0.25">
      <c r="A256" s="10">
        <v>45055</v>
      </c>
      <c r="B256" s="11">
        <v>4119.169921875</v>
      </c>
      <c r="C256" s="11">
        <v>4141.5870103093603</v>
      </c>
      <c r="E256" s="4">
        <f t="shared" si="15"/>
        <v>1</v>
      </c>
      <c r="F256" s="4">
        <f t="shared" si="17"/>
        <v>1</v>
      </c>
      <c r="K256" s="6">
        <f t="shared" si="16"/>
        <v>-4.5794212772585219E-3</v>
      </c>
      <c r="M256" s="5">
        <f t="shared" si="18"/>
        <v>99.1286004659338</v>
      </c>
      <c r="N256" s="5">
        <f t="shared" si="19"/>
        <v>96.646586473839506</v>
      </c>
    </row>
    <row r="257" spans="1:14" x14ac:dyDescent="0.25">
      <c r="A257" s="10">
        <v>45056</v>
      </c>
      <c r="B257" s="11">
        <v>4137.64013671875</v>
      </c>
      <c r="C257" s="11">
        <v>4122.0279315305697</v>
      </c>
      <c r="E257" s="4">
        <f t="shared" si="15"/>
        <v>0</v>
      </c>
      <c r="F257" s="4">
        <f t="shared" si="17"/>
        <v>0</v>
      </c>
      <c r="K257" s="6">
        <f t="shared" si="16"/>
        <v>4.4839652634049987E-3</v>
      </c>
      <c r="M257" s="5">
        <f t="shared" si="18"/>
        <v>99.573089667033003</v>
      </c>
      <c r="N257" s="5">
        <f t="shared" si="19"/>
        <v>97.079946410414863</v>
      </c>
    </row>
    <row r="258" spans="1:14" x14ac:dyDescent="0.25">
      <c r="A258" s="10">
        <v>45057</v>
      </c>
      <c r="B258" s="11">
        <v>4130.6201171875</v>
      </c>
      <c r="C258" s="11">
        <v>4134.7486135386198</v>
      </c>
      <c r="E258" s="4">
        <f t="shared" ref="E258:E321" si="20">IF(B259&gt;$B258,1,0)</f>
        <v>0</v>
      </c>
      <c r="F258" s="4">
        <f t="shared" si="17"/>
        <v>1</v>
      </c>
      <c r="K258" s="6">
        <f t="shared" si="16"/>
        <v>-1.6966239932159066E-3</v>
      </c>
      <c r="M258" s="5">
        <f t="shared" si="18"/>
        <v>99.404151574025278</v>
      </c>
      <c r="N258" s="5">
        <f t="shared" si="19"/>
        <v>97.079946410414863</v>
      </c>
    </row>
    <row r="259" spans="1:14" x14ac:dyDescent="0.25">
      <c r="A259" s="10">
        <v>45058</v>
      </c>
      <c r="B259" s="11">
        <v>4124.080078125</v>
      </c>
      <c r="C259" s="11">
        <v>4131.9736168661002</v>
      </c>
      <c r="E259" s="4">
        <f t="shared" si="20"/>
        <v>1</v>
      </c>
      <c r="F259" s="4">
        <f t="shared" si="17"/>
        <v>1</v>
      </c>
      <c r="K259" s="6">
        <f t="shared" ref="K259:K322" si="21">B259/B258-1</f>
        <v>-1.5833068345566526E-3</v>
      </c>
      <c r="M259" s="5">
        <f t="shared" si="18"/>
        <v>99.246764301454817</v>
      </c>
      <c r="N259" s="5">
        <f t="shared" si="19"/>
        <v>96.926239067764854</v>
      </c>
    </row>
    <row r="260" spans="1:14" x14ac:dyDescent="0.25">
      <c r="A260" s="10">
        <v>45061</v>
      </c>
      <c r="B260" s="11">
        <v>4136.27978515625</v>
      </c>
      <c r="C260" s="11">
        <v>4124.6049762032699</v>
      </c>
      <c r="E260" s="4">
        <f t="shared" si="20"/>
        <v>0</v>
      </c>
      <c r="F260" s="4">
        <f t="shared" ref="F260:F323" si="22">IF(C261&gt;$B260,1,0)</f>
        <v>0</v>
      </c>
      <c r="K260" s="6">
        <f t="shared" si="21"/>
        <v>2.9581644391338813E-3</v>
      </c>
      <c r="M260" s="5">
        <f t="shared" ref="M260:M323" si="23">M259*(1+$K260)</f>
        <v>99.540352550310487</v>
      </c>
      <c r="N260" s="5">
        <f t="shared" ref="N260:N323" si="24">N259*(1+IF(F259=1,$K260,0))</f>
        <v>97.2129628213941</v>
      </c>
    </row>
    <row r="261" spans="1:14" x14ac:dyDescent="0.25">
      <c r="A261" s="10">
        <v>45062</v>
      </c>
      <c r="B261" s="11">
        <v>4109.89990234375</v>
      </c>
      <c r="C261" s="11">
        <v>4134.6531683208104</v>
      </c>
      <c r="E261" s="4">
        <f t="shared" si="20"/>
        <v>1</v>
      </c>
      <c r="F261" s="4">
        <f t="shared" si="22"/>
        <v>1</v>
      </c>
      <c r="K261" s="6">
        <f t="shared" si="21"/>
        <v>-6.3776833731530314E-3</v>
      </c>
      <c r="M261" s="5">
        <f t="shared" si="23"/>
        <v>98.905515698892586</v>
      </c>
      <c r="N261" s="5">
        <f t="shared" si="24"/>
        <v>97.2129628213941</v>
      </c>
    </row>
    <row r="262" spans="1:14" x14ac:dyDescent="0.25">
      <c r="A262" s="10">
        <v>45063</v>
      </c>
      <c r="B262" s="11">
        <v>4158.77001953125</v>
      </c>
      <c r="C262" s="11">
        <v>4113.0446745824102</v>
      </c>
      <c r="E262" s="4">
        <f t="shared" si="20"/>
        <v>1</v>
      </c>
      <c r="F262" s="4">
        <f t="shared" si="22"/>
        <v>0</v>
      </c>
      <c r="K262" s="6">
        <f t="shared" si="21"/>
        <v>1.1890829058788244E-2</v>
      </c>
      <c r="M262" s="5">
        <f t="shared" si="23"/>
        <v>100.08158427903942</v>
      </c>
      <c r="N262" s="5">
        <f t="shared" si="24"/>
        <v>98.368905544601631</v>
      </c>
    </row>
    <row r="263" spans="1:14" x14ac:dyDescent="0.25">
      <c r="A263" s="10">
        <v>45064</v>
      </c>
      <c r="B263" s="11">
        <v>4198.0498046875</v>
      </c>
      <c r="C263" s="11">
        <v>4152.7464082424603</v>
      </c>
      <c r="E263" s="4">
        <f t="shared" si="20"/>
        <v>0</v>
      </c>
      <c r="F263" s="4">
        <f t="shared" si="22"/>
        <v>0</v>
      </c>
      <c r="K263" s="6">
        <f t="shared" si="21"/>
        <v>9.445048649426635E-3</v>
      </c>
      <c r="M263" s="5">
        <f t="shared" si="23"/>
        <v>101.02685971146664</v>
      </c>
      <c r="N263" s="5">
        <f t="shared" si="24"/>
        <v>98.368905544601631</v>
      </c>
    </row>
    <row r="264" spans="1:14" x14ac:dyDescent="0.25">
      <c r="A264" s="10">
        <v>45065</v>
      </c>
      <c r="B264" s="11">
        <v>4191.97998046875</v>
      </c>
      <c r="C264" s="11">
        <v>4196.3808739012502</v>
      </c>
      <c r="E264" s="4">
        <f t="shared" si="20"/>
        <v>1</v>
      </c>
      <c r="F264" s="4">
        <f t="shared" si="22"/>
        <v>1</v>
      </c>
      <c r="K264" s="6">
        <f t="shared" si="21"/>
        <v>-1.4458676054706077E-3</v>
      </c>
      <c r="M264" s="5">
        <f t="shared" si="23"/>
        <v>100.88078824772741</v>
      </c>
      <c r="N264" s="5">
        <f t="shared" si="24"/>
        <v>98.368905544601631</v>
      </c>
    </row>
    <row r="265" spans="1:14" x14ac:dyDescent="0.25">
      <c r="A265" s="10">
        <v>45068</v>
      </c>
      <c r="B265" s="11">
        <v>4192.6298828125</v>
      </c>
      <c r="C265" s="11">
        <v>4195.1501996712896</v>
      </c>
      <c r="E265" s="4">
        <f t="shared" si="20"/>
        <v>0</v>
      </c>
      <c r="F265" s="4">
        <f t="shared" si="22"/>
        <v>0</v>
      </c>
      <c r="K265" s="6">
        <f t="shared" si="21"/>
        <v>1.550346964389604E-4</v>
      </c>
      <c r="M265" s="5">
        <f t="shared" si="23"/>
        <v>100.89642827010992</v>
      </c>
      <c r="N265" s="5">
        <f t="shared" si="24"/>
        <v>98.384156138011775</v>
      </c>
    </row>
    <row r="266" spans="1:14" x14ac:dyDescent="0.25">
      <c r="A266" s="10">
        <v>45069</v>
      </c>
      <c r="B266" s="11">
        <v>4145.580078125</v>
      </c>
      <c r="C266" s="11">
        <v>4192.6114650551899</v>
      </c>
      <c r="E266" s="4">
        <f t="shared" si="20"/>
        <v>0</v>
      </c>
      <c r="F266" s="4">
        <f t="shared" si="22"/>
        <v>1</v>
      </c>
      <c r="K266" s="6">
        <f t="shared" si="21"/>
        <v>-1.1222026747550129E-2</v>
      </c>
      <c r="M266" s="5">
        <f t="shared" si="23"/>
        <v>99.764165853330482</v>
      </c>
      <c r="N266" s="5">
        <f t="shared" si="24"/>
        <v>98.384156138011775</v>
      </c>
    </row>
    <row r="267" spans="1:14" x14ac:dyDescent="0.25">
      <c r="A267" s="10">
        <v>45070</v>
      </c>
      <c r="B267" s="11">
        <v>4115.240234375</v>
      </c>
      <c r="C267" s="11">
        <v>4150.0392414198604</v>
      </c>
      <c r="E267" s="4">
        <f t="shared" si="20"/>
        <v>1</v>
      </c>
      <c r="F267" s="4">
        <f t="shared" si="22"/>
        <v>1</v>
      </c>
      <c r="K267" s="6">
        <f t="shared" si="21"/>
        <v>-7.3186003353533646E-3</v>
      </c>
      <c r="M267" s="5">
        <f t="shared" si="23"/>
        <v>99.034031795660056</v>
      </c>
      <c r="N267" s="5">
        <f t="shared" si="24"/>
        <v>97.664121819906669</v>
      </c>
    </row>
    <row r="268" spans="1:14" x14ac:dyDescent="0.25">
      <c r="A268" s="10">
        <v>45071</v>
      </c>
      <c r="B268" s="11">
        <v>4151.27978515625</v>
      </c>
      <c r="C268" s="11">
        <v>4115.7819642662698</v>
      </c>
      <c r="E268" s="4">
        <f t="shared" si="20"/>
        <v>1</v>
      </c>
      <c r="F268" s="4">
        <f t="shared" si="22"/>
        <v>0</v>
      </c>
      <c r="K268" s="6">
        <f t="shared" si="21"/>
        <v>8.7575812659024255E-3</v>
      </c>
      <c r="M268" s="5">
        <f t="shared" si="23"/>
        <v>99.901330377200509</v>
      </c>
      <c r="N268" s="5">
        <f t="shared" si="24"/>
        <v>98.519423303507494</v>
      </c>
    </row>
    <row r="269" spans="1:14" x14ac:dyDescent="0.25">
      <c r="A269" s="10">
        <v>45072</v>
      </c>
      <c r="B269" s="11">
        <v>4205.4501953125</v>
      </c>
      <c r="C269" s="11">
        <v>4145.72163585403</v>
      </c>
      <c r="E269" s="4">
        <f t="shared" si="20"/>
        <v>1</v>
      </c>
      <c r="F269" s="4">
        <f t="shared" si="22"/>
        <v>0</v>
      </c>
      <c r="K269" s="6">
        <f t="shared" si="21"/>
        <v>1.3049086777997321E-2</v>
      </c>
      <c r="M269" s="5">
        <f t="shared" si="23"/>
        <v>101.20495150652998</v>
      </c>
      <c r="N269" s="5">
        <f t="shared" si="24"/>
        <v>98.519423303507494</v>
      </c>
    </row>
    <row r="270" spans="1:14" x14ac:dyDescent="0.25">
      <c r="A270" s="10">
        <v>45076</v>
      </c>
      <c r="B270" s="11">
        <v>4205.52001953125</v>
      </c>
      <c r="C270" s="11">
        <v>4201.7416585450001</v>
      </c>
      <c r="E270" s="4">
        <f t="shared" si="20"/>
        <v>0</v>
      </c>
      <c r="F270" s="4">
        <f t="shared" si="22"/>
        <v>1</v>
      </c>
      <c r="K270" s="6">
        <f t="shared" si="21"/>
        <v>1.660326849850513E-5</v>
      </c>
      <c r="M270" s="5">
        <f t="shared" si="23"/>
        <v>101.20663183951322</v>
      </c>
      <c r="N270" s="5">
        <f t="shared" si="24"/>
        <v>98.519423303507494</v>
      </c>
    </row>
    <row r="271" spans="1:14" x14ac:dyDescent="0.25">
      <c r="A271" s="10">
        <v>45077</v>
      </c>
      <c r="B271" s="11">
        <v>4179.830078125</v>
      </c>
      <c r="C271" s="11">
        <v>4208.6803337814299</v>
      </c>
      <c r="E271" s="4">
        <f t="shared" si="20"/>
        <v>1</v>
      </c>
      <c r="F271" s="4">
        <f t="shared" si="22"/>
        <v>1</v>
      </c>
      <c r="K271" s="6">
        <f t="shared" si="21"/>
        <v>-6.1086242098339349E-3</v>
      </c>
      <c r="M271" s="5">
        <f t="shared" si="23"/>
        <v>100.58839855806262</v>
      </c>
      <c r="N271" s="5">
        <f t="shared" si="24"/>
        <v>97.917605169176809</v>
      </c>
    </row>
    <row r="272" spans="1:14" x14ac:dyDescent="0.25">
      <c r="A272" s="10">
        <v>45078</v>
      </c>
      <c r="B272" s="11">
        <v>4221.02001953125</v>
      </c>
      <c r="C272" s="11">
        <v>4182.8521079145403</v>
      </c>
      <c r="E272" s="4">
        <f t="shared" si="20"/>
        <v>1</v>
      </c>
      <c r="F272" s="4">
        <f t="shared" si="22"/>
        <v>0</v>
      </c>
      <c r="K272" s="6">
        <f t="shared" si="21"/>
        <v>9.8544535630327168E-3</v>
      </c>
      <c r="M272" s="5">
        <f t="shared" si="23"/>
        <v>101.57964226063288</v>
      </c>
      <c r="N272" s="5">
        <f t="shared" si="24"/>
        <v>98.88252966231984</v>
      </c>
    </row>
    <row r="273" spans="1:14" x14ac:dyDescent="0.25">
      <c r="A273" s="10">
        <v>45079</v>
      </c>
      <c r="B273" s="11">
        <v>4282.3701171875</v>
      </c>
      <c r="C273" s="11">
        <v>4215.6088035983303</v>
      </c>
      <c r="E273" s="4">
        <f t="shared" si="20"/>
        <v>0</v>
      </c>
      <c r="F273" s="4">
        <f t="shared" si="22"/>
        <v>0</v>
      </c>
      <c r="K273" s="6">
        <f t="shared" si="21"/>
        <v>1.4534424705965554E-2</v>
      </c>
      <c r="M273" s="5">
        <f t="shared" si="23"/>
        <v>103.05604392272896</v>
      </c>
      <c r="N273" s="5">
        <f t="shared" si="24"/>
        <v>98.88252966231984</v>
      </c>
    </row>
    <row r="274" spans="1:14" x14ac:dyDescent="0.25">
      <c r="A274" s="10">
        <v>45082</v>
      </c>
      <c r="B274" s="11">
        <v>4273.7900390625</v>
      </c>
      <c r="C274" s="11">
        <v>4278.1157597628699</v>
      </c>
      <c r="E274" s="4">
        <f t="shared" si="20"/>
        <v>1</v>
      </c>
      <c r="F274" s="4">
        <f t="shared" si="22"/>
        <v>1</v>
      </c>
      <c r="K274" s="6">
        <f t="shared" si="21"/>
        <v>-2.0035816359177394E-3</v>
      </c>
      <c r="M274" s="5">
        <f t="shared" si="23"/>
        <v>102.84956272565505</v>
      </c>
      <c r="N274" s="5">
        <f t="shared" si="24"/>
        <v>98.88252966231984</v>
      </c>
    </row>
    <row r="275" spans="1:14" x14ac:dyDescent="0.25">
      <c r="A275" s="10">
        <v>45083</v>
      </c>
      <c r="B275" s="11">
        <v>4283.85009765625</v>
      </c>
      <c r="C275" s="11">
        <v>4278.0559135457097</v>
      </c>
      <c r="E275" s="4">
        <f t="shared" si="20"/>
        <v>0</v>
      </c>
      <c r="F275" s="4">
        <f t="shared" si="22"/>
        <v>0</v>
      </c>
      <c r="K275" s="6">
        <f t="shared" si="21"/>
        <v>2.3538963079141606E-3</v>
      </c>
      <c r="M275" s="5">
        <f t="shared" si="23"/>
        <v>103.09165993162556</v>
      </c>
      <c r="N275" s="5">
        <f t="shared" si="24"/>
        <v>99.115288883809185</v>
      </c>
    </row>
    <row r="276" spans="1:14" x14ac:dyDescent="0.25">
      <c r="A276" s="10">
        <v>45084</v>
      </c>
      <c r="B276" s="11">
        <v>4267.52001953125</v>
      </c>
      <c r="C276" s="11">
        <v>4283.0396336552903</v>
      </c>
      <c r="E276" s="4">
        <f t="shared" si="20"/>
        <v>1</v>
      </c>
      <c r="F276" s="4">
        <f t="shared" si="22"/>
        <v>1</v>
      </c>
      <c r="K276" s="6">
        <f t="shared" si="21"/>
        <v>-3.8120096998572883E-3</v>
      </c>
      <c r="M276" s="5">
        <f t="shared" si="23"/>
        <v>102.69867352399181</v>
      </c>
      <c r="N276" s="5">
        <f t="shared" si="24"/>
        <v>99.115288883809185</v>
      </c>
    </row>
    <row r="277" spans="1:14" x14ac:dyDescent="0.25">
      <c r="A277" s="10">
        <v>45085</v>
      </c>
      <c r="B277" s="11">
        <v>4293.93017578125</v>
      </c>
      <c r="C277" s="11">
        <v>4269.3589116037601</v>
      </c>
      <c r="E277" s="4">
        <f t="shared" si="20"/>
        <v>1</v>
      </c>
      <c r="F277" s="4">
        <f t="shared" si="22"/>
        <v>0</v>
      </c>
      <c r="K277" s="6">
        <f t="shared" si="21"/>
        <v>6.1886426142414575E-3</v>
      </c>
      <c r="M277" s="5">
        <f t="shared" si="23"/>
        <v>103.33423891138847</v>
      </c>
      <c r="N277" s="5">
        <f t="shared" si="24"/>
        <v>99.728677984318381</v>
      </c>
    </row>
    <row r="278" spans="1:14" x14ac:dyDescent="0.25">
      <c r="A278" s="10">
        <v>45086</v>
      </c>
      <c r="B278" s="11">
        <v>4298.85986328125</v>
      </c>
      <c r="C278" s="11">
        <v>4290.64753274344</v>
      </c>
      <c r="E278" s="4">
        <f t="shared" si="20"/>
        <v>1</v>
      </c>
      <c r="F278" s="4">
        <f t="shared" si="22"/>
        <v>1</v>
      </c>
      <c r="K278" s="6">
        <f t="shared" si="21"/>
        <v>1.148059539441082E-3</v>
      </c>
      <c r="M278" s="5">
        <f t="shared" si="23"/>
        <v>103.45287277012157</v>
      </c>
      <c r="N278" s="5">
        <f t="shared" si="24"/>
        <v>99.728677984318381</v>
      </c>
    </row>
    <row r="279" spans="1:14" x14ac:dyDescent="0.25">
      <c r="A279" s="10">
        <v>45089</v>
      </c>
      <c r="B279" s="11">
        <v>4338.93017578125</v>
      </c>
      <c r="C279" s="11">
        <v>4299.4835052663602</v>
      </c>
      <c r="E279" s="4">
        <f t="shared" si="20"/>
        <v>1</v>
      </c>
      <c r="F279" s="4">
        <f t="shared" si="22"/>
        <v>0</v>
      </c>
      <c r="K279" s="6">
        <f t="shared" si="21"/>
        <v>9.3211488102371565E-3</v>
      </c>
      <c r="M279" s="5">
        <f t="shared" si="23"/>
        <v>104.4171723920584</v>
      </c>
      <c r="N279" s="5">
        <f t="shared" si="24"/>
        <v>100.65826383245843</v>
      </c>
    </row>
    <row r="280" spans="1:14" x14ac:dyDescent="0.25">
      <c r="A280" s="10">
        <v>45090</v>
      </c>
      <c r="B280" s="11">
        <v>4369.009765625</v>
      </c>
      <c r="C280" s="11">
        <v>4335.58781356899</v>
      </c>
      <c r="E280" s="4">
        <f t="shared" si="20"/>
        <v>1</v>
      </c>
      <c r="F280" s="4">
        <f t="shared" si="22"/>
        <v>0</v>
      </c>
      <c r="K280" s="6">
        <f t="shared" si="21"/>
        <v>6.9324899514737748E-3</v>
      </c>
      <c r="M280" s="5">
        <f t="shared" si="23"/>
        <v>105.14104339042765</v>
      </c>
      <c r="N280" s="5">
        <f t="shared" si="24"/>
        <v>100.65826383245843</v>
      </c>
    </row>
    <row r="281" spans="1:14" x14ac:dyDescent="0.25">
      <c r="A281" s="10">
        <v>45091</v>
      </c>
      <c r="B281" s="11">
        <v>4372.58984375</v>
      </c>
      <c r="C281" s="11">
        <v>4368.0867942448303</v>
      </c>
      <c r="E281" s="4">
        <f t="shared" si="20"/>
        <v>1</v>
      </c>
      <c r="F281" s="4">
        <f t="shared" si="22"/>
        <v>1</v>
      </c>
      <c r="K281" s="6">
        <f t="shared" si="21"/>
        <v>8.1942552593217144E-4</v>
      </c>
      <c r="M281" s="5">
        <f t="shared" si="23"/>
        <v>105.22719864520491</v>
      </c>
      <c r="N281" s="5">
        <f t="shared" si="24"/>
        <v>100.65826383245843</v>
      </c>
    </row>
    <row r="282" spans="1:14" x14ac:dyDescent="0.25">
      <c r="A282" s="10">
        <v>45092</v>
      </c>
      <c r="B282" s="11">
        <v>4425.83984375</v>
      </c>
      <c r="C282" s="11">
        <v>4374.10445172045</v>
      </c>
      <c r="E282" s="4">
        <f t="shared" si="20"/>
        <v>0</v>
      </c>
      <c r="F282" s="4">
        <f t="shared" si="22"/>
        <v>0</v>
      </c>
      <c r="K282" s="6">
        <f t="shared" si="21"/>
        <v>1.217813742034668E-2</v>
      </c>
      <c r="M282" s="5">
        <f t="shared" si="23"/>
        <v>106.50866993066433</v>
      </c>
      <c r="N282" s="5">
        <f t="shared" si="24"/>
        <v>101.88409400190362</v>
      </c>
    </row>
    <row r="283" spans="1:14" x14ac:dyDescent="0.25">
      <c r="A283" s="10">
        <v>45093</v>
      </c>
      <c r="B283" s="11">
        <v>4409.58984375</v>
      </c>
      <c r="C283" s="11">
        <v>4421.1261807880301</v>
      </c>
      <c r="E283" s="4">
        <f t="shared" si="20"/>
        <v>0</v>
      </c>
      <c r="F283" s="4">
        <f t="shared" si="22"/>
        <v>1</v>
      </c>
      <c r="K283" s="6">
        <f t="shared" si="21"/>
        <v>-3.6716195284263176E-3</v>
      </c>
      <c r="M283" s="5">
        <f t="shared" si="23"/>
        <v>106.11761061820019</v>
      </c>
      <c r="N283" s="5">
        <f t="shared" si="24"/>
        <v>101.88409400190362</v>
      </c>
    </row>
    <row r="284" spans="1:14" x14ac:dyDescent="0.25">
      <c r="A284" s="10">
        <v>45097</v>
      </c>
      <c r="B284" s="11">
        <v>4388.7099609375</v>
      </c>
      <c r="C284" s="11">
        <v>4413.7524572990396</v>
      </c>
      <c r="E284" s="4">
        <f t="shared" si="20"/>
        <v>0</v>
      </c>
      <c r="F284" s="4">
        <f t="shared" si="22"/>
        <v>1</v>
      </c>
      <c r="K284" s="6">
        <f t="shared" si="21"/>
        <v>-4.7351076976228645E-3</v>
      </c>
      <c r="M284" s="5">
        <f t="shared" si="23"/>
        <v>105.6151323033086</v>
      </c>
      <c r="N284" s="5">
        <f t="shared" si="24"/>
        <v>101.40166184412988</v>
      </c>
    </row>
    <row r="285" spans="1:14" x14ac:dyDescent="0.25">
      <c r="A285" s="10">
        <v>45098</v>
      </c>
      <c r="B285" s="11">
        <v>4365.68994140625</v>
      </c>
      <c r="C285" s="11">
        <v>4390.4469510625304</v>
      </c>
      <c r="E285" s="4">
        <f t="shared" si="20"/>
        <v>1</v>
      </c>
      <c r="F285" s="4">
        <f t="shared" si="22"/>
        <v>1</v>
      </c>
      <c r="K285" s="6">
        <f t="shared" si="21"/>
        <v>-5.2452815830036359E-3</v>
      </c>
      <c r="M285" s="5">
        <f t="shared" si="23"/>
        <v>105.06115119495156</v>
      </c>
      <c r="N285" s="5">
        <f t="shared" si="24"/>
        <v>100.8697815747729</v>
      </c>
    </row>
    <row r="286" spans="1:14" x14ac:dyDescent="0.25">
      <c r="A286" s="10">
        <v>45099</v>
      </c>
      <c r="B286" s="11">
        <v>4381.89013671875</v>
      </c>
      <c r="C286" s="11">
        <v>4366.6033667404299</v>
      </c>
      <c r="E286" s="4">
        <f t="shared" si="20"/>
        <v>0</v>
      </c>
      <c r="F286" s="4">
        <f t="shared" si="22"/>
        <v>0</v>
      </c>
      <c r="K286" s="6">
        <f t="shared" si="21"/>
        <v>3.7107984144384432E-3</v>
      </c>
      <c r="M286" s="5">
        <f t="shared" si="23"/>
        <v>105.45101194822486</v>
      </c>
      <c r="N286" s="5">
        <f t="shared" si="24"/>
        <v>101.24408900030532</v>
      </c>
    </row>
    <row r="287" spans="1:14" x14ac:dyDescent="0.25">
      <c r="A287" s="10">
        <v>45100</v>
      </c>
      <c r="B287" s="11">
        <v>4348.330078125</v>
      </c>
      <c r="C287" s="11">
        <v>4378.9725177481196</v>
      </c>
      <c r="E287" s="4">
        <f t="shared" si="20"/>
        <v>0</v>
      </c>
      <c r="F287" s="4">
        <f t="shared" si="22"/>
        <v>1</v>
      </c>
      <c r="K287" s="6">
        <f t="shared" si="21"/>
        <v>-7.6588087666845661E-3</v>
      </c>
      <c r="M287" s="5">
        <f t="shared" si="23"/>
        <v>104.64338281346004</v>
      </c>
      <c r="N287" s="5">
        <f t="shared" si="24"/>
        <v>101.24408900030532</v>
      </c>
    </row>
    <row r="288" spans="1:14" x14ac:dyDescent="0.25">
      <c r="A288" s="10">
        <v>45103</v>
      </c>
      <c r="B288" s="11">
        <v>4328.81982421875</v>
      </c>
      <c r="C288" s="11">
        <v>4352.1820151438096</v>
      </c>
      <c r="E288" s="4">
        <f t="shared" si="20"/>
        <v>1</v>
      </c>
      <c r="F288" s="4">
        <f t="shared" si="22"/>
        <v>1</v>
      </c>
      <c r="K288" s="6">
        <f t="shared" si="21"/>
        <v>-4.4868382932564677E-3</v>
      </c>
      <c r="M288" s="5">
        <f t="shared" si="23"/>
        <v>104.17386487631671</v>
      </c>
      <c r="N288" s="5">
        <f t="shared" si="24"/>
        <v>100.78982314481289</v>
      </c>
    </row>
    <row r="289" spans="1:14" x14ac:dyDescent="0.25">
      <c r="A289" s="10">
        <v>45104</v>
      </c>
      <c r="B289" s="11">
        <v>4378.41015625</v>
      </c>
      <c r="C289" s="11">
        <v>4329.2709247749299</v>
      </c>
      <c r="E289" s="4">
        <f t="shared" si="20"/>
        <v>0</v>
      </c>
      <c r="F289" s="4">
        <f t="shared" si="22"/>
        <v>0</v>
      </c>
      <c r="K289" s="6">
        <f t="shared" si="21"/>
        <v>1.1455854954693034E-2</v>
      </c>
      <c r="M289" s="5">
        <f t="shared" si="23"/>
        <v>105.36726556240959</v>
      </c>
      <c r="N289" s="5">
        <f t="shared" si="24"/>
        <v>101.94445673966902</v>
      </c>
    </row>
    <row r="290" spans="1:14" x14ac:dyDescent="0.25">
      <c r="A290" s="10">
        <v>45105</v>
      </c>
      <c r="B290" s="11">
        <v>4376.85986328125</v>
      </c>
      <c r="C290" s="11">
        <v>4372.3049809760396</v>
      </c>
      <c r="E290" s="4">
        <f t="shared" si="20"/>
        <v>1</v>
      </c>
      <c r="F290" s="4">
        <f t="shared" si="22"/>
        <v>1</v>
      </c>
      <c r="K290" s="6">
        <f t="shared" si="21"/>
        <v>-3.5407668843834283E-4</v>
      </c>
      <c r="M290" s="5">
        <f t="shared" si="23"/>
        <v>105.32995746994945</v>
      </c>
      <c r="N290" s="5">
        <f t="shared" si="24"/>
        <v>101.94445673966902</v>
      </c>
    </row>
    <row r="291" spans="1:14" x14ac:dyDescent="0.25">
      <c r="A291" s="10">
        <v>45106</v>
      </c>
      <c r="B291" s="11">
        <v>4396.43994140625</v>
      </c>
      <c r="C291" s="11">
        <v>4379.2732297016801</v>
      </c>
      <c r="E291" s="4">
        <f t="shared" si="20"/>
        <v>1</v>
      </c>
      <c r="F291" s="4">
        <f t="shared" si="22"/>
        <v>0</v>
      </c>
      <c r="K291" s="6">
        <f t="shared" si="21"/>
        <v>4.4735446728059181E-3</v>
      </c>
      <c r="M291" s="5">
        <f t="shared" si="23"/>
        <v>105.80115574007601</v>
      </c>
      <c r="N291" s="5">
        <f t="shared" si="24"/>
        <v>102.40050982103887</v>
      </c>
    </row>
    <row r="292" spans="1:14" x14ac:dyDescent="0.25">
      <c r="A292" s="10">
        <v>45107</v>
      </c>
      <c r="B292" s="11">
        <v>4450.3798828125</v>
      </c>
      <c r="C292" s="11">
        <v>4395.0502424225797</v>
      </c>
      <c r="E292" s="4">
        <f t="shared" si="20"/>
        <v>1</v>
      </c>
      <c r="F292" s="4">
        <f t="shared" si="22"/>
        <v>0</v>
      </c>
      <c r="K292" s="6">
        <f t="shared" si="21"/>
        <v>1.2269004495714109E-2</v>
      </c>
      <c r="M292" s="5">
        <f t="shared" si="23"/>
        <v>107.09923059550276</v>
      </c>
      <c r="N292" s="5">
        <f t="shared" si="24"/>
        <v>102.40050982103887</v>
      </c>
    </row>
    <row r="293" spans="1:14" x14ac:dyDescent="0.25">
      <c r="A293" s="10">
        <v>45110</v>
      </c>
      <c r="B293" s="11">
        <v>4455.58984375</v>
      </c>
      <c r="C293" s="11">
        <v>4446.0593772252096</v>
      </c>
      <c r="E293" s="4">
        <f t="shared" si="20"/>
        <v>0</v>
      </c>
      <c r="F293" s="4">
        <f t="shared" si="22"/>
        <v>1</v>
      </c>
      <c r="K293" s="6">
        <f t="shared" si="21"/>
        <v>1.1706778016009611E-3</v>
      </c>
      <c r="M293" s="5">
        <f t="shared" si="23"/>
        <v>107.22460928732946</v>
      </c>
      <c r="N293" s="5">
        <f t="shared" si="24"/>
        <v>102.40050982103887</v>
      </c>
    </row>
    <row r="294" spans="1:14" x14ac:dyDescent="0.25">
      <c r="A294" s="10">
        <v>45112</v>
      </c>
      <c r="B294" s="11">
        <v>4446.81982421875</v>
      </c>
      <c r="C294" s="11">
        <v>4457.9192792923996</v>
      </c>
      <c r="E294" s="4">
        <f t="shared" si="20"/>
        <v>0</v>
      </c>
      <c r="F294" s="4">
        <f t="shared" si="22"/>
        <v>1</v>
      </c>
      <c r="K294" s="6">
        <f t="shared" si="21"/>
        <v>-1.9683184132291975E-3</v>
      </c>
      <c r="M294" s="5">
        <f t="shared" si="23"/>
        <v>107.01355711451789</v>
      </c>
      <c r="N294" s="5">
        <f t="shared" si="24"/>
        <v>102.19895301203405</v>
      </c>
    </row>
    <row r="295" spans="1:14" x14ac:dyDescent="0.25">
      <c r="A295" s="10">
        <v>45113</v>
      </c>
      <c r="B295" s="11">
        <v>4411.58984375</v>
      </c>
      <c r="C295" s="11">
        <v>4448.4416957649701</v>
      </c>
      <c r="E295" s="4">
        <f t="shared" si="20"/>
        <v>0</v>
      </c>
      <c r="F295" s="4">
        <f t="shared" si="22"/>
        <v>1</v>
      </c>
      <c r="K295" s="6">
        <f t="shared" si="21"/>
        <v>-7.9225113365009037E-3</v>
      </c>
      <c r="M295" s="5">
        <f t="shared" si="23"/>
        <v>106.16574099511884</v>
      </c>
      <c r="N295" s="5">
        <f t="shared" si="24"/>
        <v>101.38928064821769</v>
      </c>
    </row>
    <row r="296" spans="1:14" x14ac:dyDescent="0.25">
      <c r="A296" s="10">
        <v>45114</v>
      </c>
      <c r="B296" s="11">
        <v>4398.9501953125</v>
      </c>
      <c r="C296" s="11">
        <v>4414.47983222723</v>
      </c>
      <c r="E296" s="4">
        <f t="shared" si="20"/>
        <v>1</v>
      </c>
      <c r="F296" s="4">
        <f t="shared" si="22"/>
        <v>0</v>
      </c>
      <c r="K296" s="6">
        <f t="shared" si="21"/>
        <v>-2.8651005386203243E-3</v>
      </c>
      <c r="M296" s="5">
        <f t="shared" si="23"/>
        <v>105.86156547341069</v>
      </c>
      <c r="N296" s="5">
        <f t="shared" si="24"/>
        <v>101.09879016562216</v>
      </c>
    </row>
    <row r="297" spans="1:14" x14ac:dyDescent="0.25">
      <c r="A297" s="10">
        <v>45117</v>
      </c>
      <c r="B297" s="11">
        <v>4409.52978515625</v>
      </c>
      <c r="C297" s="11">
        <v>4398.2882703326204</v>
      </c>
      <c r="E297" s="4">
        <f t="shared" si="20"/>
        <v>1</v>
      </c>
      <c r="F297" s="4">
        <f t="shared" si="22"/>
        <v>0</v>
      </c>
      <c r="K297" s="6">
        <f t="shared" si="21"/>
        <v>2.405026057131332E-3</v>
      </c>
      <c r="M297" s="5">
        <f t="shared" si="23"/>
        <v>106.11616529682296</v>
      </c>
      <c r="N297" s="5">
        <f t="shared" si="24"/>
        <v>101.09879016562216</v>
      </c>
    </row>
    <row r="298" spans="1:14" x14ac:dyDescent="0.25">
      <c r="A298" s="10">
        <v>45118</v>
      </c>
      <c r="B298" s="11">
        <v>4439.259765625</v>
      </c>
      <c r="C298" s="11">
        <v>4407.55106137229</v>
      </c>
      <c r="E298" s="4">
        <f t="shared" si="20"/>
        <v>1</v>
      </c>
      <c r="F298" s="4">
        <f t="shared" si="22"/>
        <v>0</v>
      </c>
      <c r="K298" s="6">
        <f t="shared" si="21"/>
        <v>6.7422110558885695E-3</v>
      </c>
      <c r="M298" s="5">
        <f t="shared" si="23"/>
        <v>106.8316228796957</v>
      </c>
      <c r="N298" s="5">
        <f t="shared" si="24"/>
        <v>101.09879016562216</v>
      </c>
    </row>
    <row r="299" spans="1:14" x14ac:dyDescent="0.25">
      <c r="A299" s="10">
        <v>45119</v>
      </c>
      <c r="B299" s="11">
        <v>4472.16015625</v>
      </c>
      <c r="C299" s="11">
        <v>4436.8771531079201</v>
      </c>
      <c r="E299" s="4">
        <f t="shared" si="20"/>
        <v>1</v>
      </c>
      <c r="F299" s="4">
        <f t="shared" si="22"/>
        <v>0</v>
      </c>
      <c r="K299" s="6">
        <f t="shared" si="21"/>
        <v>7.4112334853124739E-3</v>
      </c>
      <c r="M299" s="5">
        <f t="shared" si="23"/>
        <v>107.62337698047197</v>
      </c>
      <c r="N299" s="5">
        <f t="shared" si="24"/>
        <v>101.09879016562216</v>
      </c>
    </row>
    <row r="300" spans="1:14" x14ac:dyDescent="0.25">
      <c r="A300" s="10">
        <v>45120</v>
      </c>
      <c r="B300" s="11">
        <v>4510.0400390625</v>
      </c>
      <c r="C300" s="11">
        <v>4470.6413132645102</v>
      </c>
      <c r="E300" s="4">
        <f t="shared" si="20"/>
        <v>0</v>
      </c>
      <c r="F300" s="4">
        <f t="shared" si="22"/>
        <v>0</v>
      </c>
      <c r="K300" s="6">
        <f t="shared" si="21"/>
        <v>8.4701534580691185E-3</v>
      </c>
      <c r="M300" s="5">
        <f t="shared" si="23"/>
        <v>108.53496349917219</v>
      </c>
      <c r="N300" s="5">
        <f t="shared" si="24"/>
        <v>101.09879016562216</v>
      </c>
    </row>
    <row r="301" spans="1:14" x14ac:dyDescent="0.25">
      <c r="A301" s="10">
        <v>45121</v>
      </c>
      <c r="B301" s="11">
        <v>4505.419921875</v>
      </c>
      <c r="C301" s="11">
        <v>4508.3735490578702</v>
      </c>
      <c r="E301" s="4">
        <f t="shared" si="20"/>
        <v>1</v>
      </c>
      <c r="F301" s="4">
        <f t="shared" si="22"/>
        <v>1</v>
      </c>
      <c r="K301" s="6">
        <f t="shared" si="21"/>
        <v>-1.0244071333035398E-3</v>
      </c>
      <c r="M301" s="5">
        <f t="shared" si="23"/>
        <v>108.4237795083508</v>
      </c>
      <c r="N301" s="5">
        <f t="shared" si="24"/>
        <v>101.09879016562216</v>
      </c>
    </row>
    <row r="302" spans="1:14" x14ac:dyDescent="0.25">
      <c r="A302" s="10">
        <v>45124</v>
      </c>
      <c r="B302" s="11">
        <v>4522.7900390625</v>
      </c>
      <c r="C302" s="11">
        <v>4508.00265791128</v>
      </c>
      <c r="E302" s="4">
        <f t="shared" si="20"/>
        <v>1</v>
      </c>
      <c r="F302" s="4">
        <f t="shared" si="22"/>
        <v>0</v>
      </c>
      <c r="K302" s="6">
        <f t="shared" si="21"/>
        <v>3.8553825145495324E-3</v>
      </c>
      <c r="M302" s="5">
        <f t="shared" si="23"/>
        <v>108.84179465202867</v>
      </c>
      <c r="N302" s="5">
        <f t="shared" si="24"/>
        <v>101.48856467346882</v>
      </c>
    </row>
    <row r="303" spans="1:14" x14ac:dyDescent="0.25">
      <c r="A303" s="10">
        <v>45125</v>
      </c>
      <c r="B303" s="11">
        <v>4554.97998046875</v>
      </c>
      <c r="C303" s="11">
        <v>4521.2152497471798</v>
      </c>
      <c r="E303" s="4">
        <f t="shared" si="20"/>
        <v>1</v>
      </c>
      <c r="F303" s="4">
        <f t="shared" si="22"/>
        <v>0</v>
      </c>
      <c r="K303" s="6">
        <f t="shared" si="21"/>
        <v>7.1172752058423772E-3</v>
      </c>
      <c r="M303" s="5">
        <f t="shared" si="23"/>
        <v>109.61645165846494</v>
      </c>
      <c r="N303" s="5">
        <f t="shared" si="24"/>
        <v>101.48856467346882</v>
      </c>
    </row>
    <row r="304" spans="1:14" x14ac:dyDescent="0.25">
      <c r="A304" s="10">
        <v>45126</v>
      </c>
      <c r="B304" s="11">
        <v>4565.72021484375</v>
      </c>
      <c r="C304" s="11">
        <v>4552.6512907432698</v>
      </c>
      <c r="E304" s="4">
        <f t="shared" si="20"/>
        <v>0</v>
      </c>
      <c r="F304" s="4">
        <f t="shared" si="22"/>
        <v>1</v>
      </c>
      <c r="K304" s="6">
        <f t="shared" si="21"/>
        <v>2.3579103357320719E-3</v>
      </c>
      <c r="M304" s="5">
        <f t="shared" si="23"/>
        <v>109.87491742279671</v>
      </c>
      <c r="N304" s="5">
        <f t="shared" si="24"/>
        <v>101.48856467346882</v>
      </c>
    </row>
    <row r="305" spans="1:14" x14ac:dyDescent="0.25">
      <c r="A305" s="10">
        <v>45127</v>
      </c>
      <c r="B305" s="11">
        <v>4534.8701171875</v>
      </c>
      <c r="C305" s="11">
        <v>4566.4695735121904</v>
      </c>
      <c r="E305" s="4">
        <f t="shared" si="20"/>
        <v>1</v>
      </c>
      <c r="F305" s="4">
        <f t="shared" si="22"/>
        <v>1</v>
      </c>
      <c r="K305" s="6">
        <f t="shared" si="21"/>
        <v>-6.7568962189037407E-3</v>
      </c>
      <c r="M305" s="5">
        <f t="shared" si="23"/>
        <v>109.13250400871026</v>
      </c>
      <c r="N305" s="5">
        <f t="shared" si="24"/>
        <v>100.80281697456469</v>
      </c>
    </row>
    <row r="306" spans="1:14" x14ac:dyDescent="0.25">
      <c r="A306" s="10">
        <v>45128</v>
      </c>
      <c r="B306" s="11">
        <v>4536.33984375</v>
      </c>
      <c r="C306" s="11">
        <v>4538.6230033912198</v>
      </c>
      <c r="E306" s="4">
        <f t="shared" si="20"/>
        <v>1</v>
      </c>
      <c r="F306" s="4">
        <f t="shared" si="22"/>
        <v>0</v>
      </c>
      <c r="K306" s="6">
        <f t="shared" si="21"/>
        <v>3.240945218980773E-4</v>
      </c>
      <c r="M306" s="5">
        <f t="shared" si="23"/>
        <v>109.1678732554205</v>
      </c>
      <c r="N306" s="5">
        <f t="shared" si="24"/>
        <v>100.83548661533804</v>
      </c>
    </row>
    <row r="307" spans="1:14" x14ac:dyDescent="0.25">
      <c r="A307" s="10">
        <v>45131</v>
      </c>
      <c r="B307" s="11">
        <v>4554.64013671875</v>
      </c>
      <c r="C307" s="11">
        <v>4534.7130939326798</v>
      </c>
      <c r="E307" s="4">
        <f t="shared" si="20"/>
        <v>1</v>
      </c>
      <c r="F307" s="4">
        <f t="shared" si="22"/>
        <v>0</v>
      </c>
      <c r="K307" s="6">
        <f t="shared" si="21"/>
        <v>4.0341538771535568E-3</v>
      </c>
      <c r="M307" s="5">
        <f t="shared" si="23"/>
        <v>109.60827325457447</v>
      </c>
      <c r="N307" s="5">
        <f t="shared" si="24"/>
        <v>100.83548661533804</v>
      </c>
    </row>
    <row r="308" spans="1:14" x14ac:dyDescent="0.25">
      <c r="A308" s="10">
        <v>45132</v>
      </c>
      <c r="B308" s="11">
        <v>4567.4599609375</v>
      </c>
      <c r="C308" s="11">
        <v>4552.6216520391999</v>
      </c>
      <c r="E308" s="4">
        <f t="shared" si="20"/>
        <v>0</v>
      </c>
      <c r="F308" s="4">
        <f t="shared" si="22"/>
        <v>0</v>
      </c>
      <c r="K308" s="6">
        <f t="shared" si="21"/>
        <v>2.8146733515561628E-3</v>
      </c>
      <c r="M308" s="5">
        <f t="shared" si="23"/>
        <v>109.9167847404142</v>
      </c>
      <c r="N308" s="5">
        <f t="shared" si="24"/>
        <v>100.83548661533804</v>
      </c>
    </row>
    <row r="309" spans="1:14" x14ac:dyDescent="0.25">
      <c r="A309" s="10">
        <v>45133</v>
      </c>
      <c r="B309" s="11">
        <v>4566.75</v>
      </c>
      <c r="C309" s="11">
        <v>4567.2137568479702</v>
      </c>
      <c r="E309" s="4">
        <f t="shared" si="20"/>
        <v>0</v>
      </c>
      <c r="F309" s="4">
        <f t="shared" si="22"/>
        <v>1</v>
      </c>
      <c r="K309" s="6">
        <f t="shared" si="21"/>
        <v>-1.5543889679858758E-4</v>
      </c>
      <c r="M309" s="5">
        <f t="shared" si="23"/>
        <v>109.8996993966545</v>
      </c>
      <c r="N309" s="5">
        <f t="shared" si="24"/>
        <v>100.83548661533804</v>
      </c>
    </row>
    <row r="310" spans="1:14" x14ac:dyDescent="0.25">
      <c r="A310" s="10">
        <v>45134</v>
      </c>
      <c r="B310" s="11">
        <v>4537.41015625</v>
      </c>
      <c r="C310" s="11">
        <v>4567.6554237732098</v>
      </c>
      <c r="E310" s="4">
        <f t="shared" si="20"/>
        <v>1</v>
      </c>
      <c r="F310" s="4">
        <f t="shared" si="22"/>
        <v>1</v>
      </c>
      <c r="K310" s="6">
        <f t="shared" si="21"/>
        <v>-6.4246660644878828E-3</v>
      </c>
      <c r="M310" s="5">
        <f t="shared" si="23"/>
        <v>109.19363052744339</v>
      </c>
      <c r="N310" s="5">
        <f t="shared" si="24"/>
        <v>100.18765228638436</v>
      </c>
    </row>
    <row r="311" spans="1:14" x14ac:dyDescent="0.25">
      <c r="A311" s="10">
        <v>45135</v>
      </c>
      <c r="B311" s="11">
        <v>4582.22998046875</v>
      </c>
      <c r="C311" s="11">
        <v>4540.2435402643796</v>
      </c>
      <c r="E311" s="4">
        <f t="shared" si="20"/>
        <v>1</v>
      </c>
      <c r="F311" s="4">
        <f t="shared" si="22"/>
        <v>0</v>
      </c>
      <c r="K311" s="6">
        <f t="shared" si="21"/>
        <v>9.8778427947523451E-3</v>
      </c>
      <c r="M311" s="5">
        <f t="shared" si="23"/>
        <v>110.27222804398174</v>
      </c>
      <c r="N311" s="5">
        <f t="shared" si="24"/>
        <v>101.17729016564458</v>
      </c>
    </row>
    <row r="312" spans="1:14" x14ac:dyDescent="0.25">
      <c r="A312" s="10">
        <v>45138</v>
      </c>
      <c r="B312" s="11">
        <v>4588.9599609375</v>
      </c>
      <c r="C312" s="11">
        <v>4576.4909860038397</v>
      </c>
      <c r="E312" s="4">
        <f t="shared" si="20"/>
        <v>0</v>
      </c>
      <c r="F312" s="4">
        <f t="shared" si="22"/>
        <v>1</v>
      </c>
      <c r="K312" s="6">
        <f t="shared" si="21"/>
        <v>1.4687129405193122E-3</v>
      </c>
      <c r="M312" s="5">
        <f t="shared" si="23"/>
        <v>110.43418629228984</v>
      </c>
      <c r="N312" s="5">
        <f t="shared" si="24"/>
        <v>101.17729016564458</v>
      </c>
    </row>
    <row r="313" spans="1:14" x14ac:dyDescent="0.25">
      <c r="A313" s="10">
        <v>45139</v>
      </c>
      <c r="B313" s="11">
        <v>4576.72998046875</v>
      </c>
      <c r="C313" s="11">
        <v>4590.2023169758904</v>
      </c>
      <c r="E313" s="4">
        <f t="shared" si="20"/>
        <v>0</v>
      </c>
      <c r="F313" s="4">
        <f t="shared" si="22"/>
        <v>1</v>
      </c>
      <c r="K313" s="6">
        <f t="shared" si="21"/>
        <v>-2.6650876392156908E-3</v>
      </c>
      <c r="M313" s="5">
        <f t="shared" si="23"/>
        <v>110.13986950745542</v>
      </c>
      <c r="N313" s="5">
        <f t="shared" si="24"/>
        <v>100.90764382025478</v>
      </c>
    </row>
    <row r="314" spans="1:14" x14ac:dyDescent="0.25">
      <c r="A314" s="10">
        <v>45140</v>
      </c>
      <c r="B314" s="11">
        <v>4513.39013671875</v>
      </c>
      <c r="C314" s="11">
        <v>4578.7249197644896</v>
      </c>
      <c r="E314" s="4">
        <f t="shared" si="20"/>
        <v>0</v>
      </c>
      <c r="F314" s="4">
        <f t="shared" si="22"/>
        <v>1</v>
      </c>
      <c r="K314" s="6">
        <f t="shared" si="21"/>
        <v>-1.3839541336347905E-2</v>
      </c>
      <c r="M314" s="5">
        <f t="shared" si="23"/>
        <v>108.61558423062702</v>
      </c>
      <c r="N314" s="5">
        <f t="shared" si="24"/>
        <v>99.511128312450893</v>
      </c>
    </row>
    <row r="315" spans="1:14" x14ac:dyDescent="0.25">
      <c r="A315" s="10">
        <v>45141</v>
      </c>
      <c r="B315" s="11">
        <v>4501.89013671875</v>
      </c>
      <c r="C315" s="11">
        <v>4518.8023532487096</v>
      </c>
      <c r="E315" s="4">
        <f t="shared" si="20"/>
        <v>0</v>
      </c>
      <c r="F315" s="4">
        <f t="shared" si="22"/>
        <v>0</v>
      </c>
      <c r="K315" s="6">
        <f t="shared" si="21"/>
        <v>-2.5479738404268204E-3</v>
      </c>
      <c r="M315" s="5">
        <f t="shared" si="23"/>
        <v>108.3388345633447</v>
      </c>
      <c r="N315" s="5">
        <f t="shared" si="24"/>
        <v>99.257576560679411</v>
      </c>
    </row>
    <row r="316" spans="1:14" x14ac:dyDescent="0.25">
      <c r="A316" s="10">
        <v>45142</v>
      </c>
      <c r="B316" s="11">
        <v>4478.02978515625</v>
      </c>
      <c r="C316" s="11">
        <v>4499.7442467759201</v>
      </c>
      <c r="E316" s="4">
        <f t="shared" si="20"/>
        <v>1</v>
      </c>
      <c r="F316" s="4">
        <f t="shared" si="22"/>
        <v>1</v>
      </c>
      <c r="K316" s="6">
        <f t="shared" si="21"/>
        <v>-5.3000741550505159E-3</v>
      </c>
      <c r="M316" s="5">
        <f t="shared" si="23"/>
        <v>107.76463070628722</v>
      </c>
      <c r="N316" s="5">
        <f t="shared" si="24"/>
        <v>99.257576560679411</v>
      </c>
    </row>
    <row r="317" spans="1:14" x14ac:dyDescent="0.25">
      <c r="A317" s="10">
        <v>45145</v>
      </c>
      <c r="B317" s="11">
        <v>4518.43994140625</v>
      </c>
      <c r="C317" s="11">
        <v>4479.0947271793802</v>
      </c>
      <c r="E317" s="4">
        <f t="shared" si="20"/>
        <v>0</v>
      </c>
      <c r="F317" s="4">
        <f t="shared" si="22"/>
        <v>0</v>
      </c>
      <c r="K317" s="6">
        <f t="shared" si="21"/>
        <v>9.0240927793627801E-3</v>
      </c>
      <c r="M317" s="5">
        <f t="shared" si="23"/>
        <v>108.73710873211452</v>
      </c>
      <c r="N317" s="5">
        <f t="shared" si="24"/>
        <v>100.15328614061768</v>
      </c>
    </row>
    <row r="318" spans="1:14" x14ac:dyDescent="0.25">
      <c r="A318" s="10">
        <v>45146</v>
      </c>
      <c r="B318" s="11">
        <v>4499.3798828125</v>
      </c>
      <c r="C318" s="11">
        <v>4513.4837159502003</v>
      </c>
      <c r="E318" s="4">
        <f t="shared" si="20"/>
        <v>0</v>
      </c>
      <c r="F318" s="4">
        <f t="shared" si="22"/>
        <v>1</v>
      </c>
      <c r="K318" s="6">
        <f t="shared" si="21"/>
        <v>-4.218283044793103E-3</v>
      </c>
      <c r="M318" s="5">
        <f t="shared" si="23"/>
        <v>108.27842483001002</v>
      </c>
      <c r="N318" s="5">
        <f t="shared" si="24"/>
        <v>100.15328614061768</v>
      </c>
    </row>
    <row r="319" spans="1:14" x14ac:dyDescent="0.25">
      <c r="A319" s="10">
        <v>45147</v>
      </c>
      <c r="B319" s="11">
        <v>4467.7099609375</v>
      </c>
      <c r="C319" s="11">
        <v>4502.9745051864802</v>
      </c>
      <c r="E319" s="4">
        <f t="shared" si="20"/>
        <v>1</v>
      </c>
      <c r="F319" s="4">
        <f t="shared" si="22"/>
        <v>1</v>
      </c>
      <c r="K319" s="6">
        <f t="shared" si="21"/>
        <v>-7.0387303805971024E-3</v>
      </c>
      <c r="M319" s="5">
        <f t="shared" si="23"/>
        <v>107.51628219159583</v>
      </c>
      <c r="N319" s="5">
        <f t="shared" si="24"/>
        <v>99.44833416274308</v>
      </c>
    </row>
    <row r="320" spans="1:14" x14ac:dyDescent="0.25">
      <c r="A320" s="10">
        <v>45148</v>
      </c>
      <c r="B320" s="11">
        <v>4468.830078125</v>
      </c>
      <c r="C320" s="11">
        <v>4470.2322503361302</v>
      </c>
      <c r="E320" s="4">
        <f t="shared" si="20"/>
        <v>0</v>
      </c>
      <c r="F320" s="4">
        <f t="shared" si="22"/>
        <v>0</v>
      </c>
      <c r="K320" s="6">
        <f t="shared" si="21"/>
        <v>2.5071394456976925E-4</v>
      </c>
      <c r="M320" s="5">
        <f t="shared" si="23"/>
        <v>107.54323802280956</v>
      </c>
      <c r="N320" s="5">
        <f t="shared" si="24"/>
        <v>99.473267246881917</v>
      </c>
    </row>
    <row r="321" spans="1:14" x14ac:dyDescent="0.25">
      <c r="A321" s="10">
        <v>45149</v>
      </c>
      <c r="B321" s="11">
        <v>4464.0498046875</v>
      </c>
      <c r="C321" s="11">
        <v>4466.9524170102904</v>
      </c>
      <c r="E321" s="4">
        <f t="shared" si="20"/>
        <v>1</v>
      </c>
      <c r="F321" s="4">
        <f t="shared" si="22"/>
        <v>1</v>
      </c>
      <c r="K321" s="6">
        <f t="shared" si="21"/>
        <v>-1.0696923700230787E-3</v>
      </c>
      <c r="M321" s="5">
        <f t="shared" si="23"/>
        <v>107.42819984164899</v>
      </c>
      <c r="N321" s="5">
        <f t="shared" si="24"/>
        <v>99.473267246881917</v>
      </c>
    </row>
    <row r="322" spans="1:14" x14ac:dyDescent="0.25">
      <c r="A322" s="10">
        <v>45152</v>
      </c>
      <c r="B322" s="11">
        <v>4489.72021484375</v>
      </c>
      <c r="C322" s="11">
        <v>4464.2436343837799</v>
      </c>
      <c r="E322" s="4">
        <f t="shared" ref="E322:E385" si="25">IF(B323&gt;$B322,1,0)</f>
        <v>0</v>
      </c>
      <c r="F322" s="4">
        <f t="shared" si="22"/>
        <v>0</v>
      </c>
      <c r="K322" s="6">
        <f t="shared" si="21"/>
        <v>5.7504757517030658E-3</v>
      </c>
      <c r="M322" s="5">
        <f t="shared" si="23"/>
        <v>108.0459630998875</v>
      </c>
      <c r="N322" s="5">
        <f t="shared" si="24"/>
        <v>100.04528585812778</v>
      </c>
    </row>
    <row r="323" spans="1:14" x14ac:dyDescent="0.25">
      <c r="A323" s="10">
        <v>45153</v>
      </c>
      <c r="B323" s="11">
        <v>4437.85986328125</v>
      </c>
      <c r="C323" s="11">
        <v>4487.15017108147</v>
      </c>
      <c r="E323" s="4">
        <f t="shared" si="25"/>
        <v>0</v>
      </c>
      <c r="F323" s="4">
        <f t="shared" si="22"/>
        <v>1</v>
      </c>
      <c r="K323" s="6">
        <f t="shared" ref="K323:K386" si="26">B323/B322-1</f>
        <v>-1.1550909428841738E-2</v>
      </c>
      <c r="M323" s="5">
        <f t="shared" si="23"/>
        <v>106.79793396596872</v>
      </c>
      <c r="N323" s="5">
        <f t="shared" si="24"/>
        <v>100.04528585812778</v>
      </c>
    </row>
    <row r="324" spans="1:14" x14ac:dyDescent="0.25">
      <c r="A324" s="10">
        <v>45154</v>
      </c>
      <c r="B324" s="11">
        <v>4404.330078125</v>
      </c>
      <c r="C324" s="11">
        <v>4443.9856951403399</v>
      </c>
      <c r="E324" s="4">
        <f t="shared" si="25"/>
        <v>0</v>
      </c>
      <c r="F324" s="4">
        <f t="shared" ref="F324:F387" si="27">IF(C325&gt;$B324,1,0)</f>
        <v>1</v>
      </c>
      <c r="K324" s="6">
        <f t="shared" si="26"/>
        <v>-7.5553952105776867E-3</v>
      </c>
      <c r="M324" s="5">
        <f t="shared" ref="M324:M387" si="28">M323*(1+$K324)</f>
        <v>105.99103336718265</v>
      </c>
      <c r="N324" s="5">
        <f t="shared" ref="N324:N387" si="29">N323*(1+IF(F323=1,$K324,0))</f>
        <v>99.28940418451441</v>
      </c>
    </row>
    <row r="325" spans="1:14" x14ac:dyDescent="0.25">
      <c r="A325" s="10">
        <v>45155</v>
      </c>
      <c r="B325" s="11">
        <v>4370.35986328125</v>
      </c>
      <c r="C325" s="11">
        <v>4405.2669682348896</v>
      </c>
      <c r="E325" s="4">
        <f t="shared" si="25"/>
        <v>0</v>
      </c>
      <c r="F325" s="4">
        <f t="shared" si="27"/>
        <v>1</v>
      </c>
      <c r="K325" s="6">
        <f t="shared" si="26"/>
        <v>-7.7129130290369829E-3</v>
      </c>
      <c r="M325" s="5">
        <f t="shared" si="28"/>
        <v>105.17353374496382</v>
      </c>
      <c r="N325" s="5">
        <f t="shared" si="29"/>
        <v>98.523593645334344</v>
      </c>
    </row>
    <row r="326" spans="1:14" x14ac:dyDescent="0.25">
      <c r="A326" s="10">
        <v>45156</v>
      </c>
      <c r="B326" s="11">
        <v>4369.7099609375</v>
      </c>
      <c r="C326" s="11">
        <v>4371.3558128397799</v>
      </c>
      <c r="E326" s="4">
        <f t="shared" si="25"/>
        <v>1</v>
      </c>
      <c r="F326" s="4">
        <f t="shared" si="27"/>
        <v>0</v>
      </c>
      <c r="K326" s="6">
        <f t="shared" si="26"/>
        <v>-1.4870682600087726E-4</v>
      </c>
      <c r="M326" s="5">
        <f t="shared" si="28"/>
        <v>105.15789372258131</v>
      </c>
      <c r="N326" s="5">
        <f t="shared" si="29"/>
        <v>98.508942514437152</v>
      </c>
    </row>
    <row r="327" spans="1:14" x14ac:dyDescent="0.25">
      <c r="A327" s="10">
        <v>45159</v>
      </c>
      <c r="B327" s="11">
        <v>4399.77001953125</v>
      </c>
      <c r="C327" s="11">
        <v>4367.8671986240597</v>
      </c>
      <c r="E327" s="4">
        <f t="shared" si="25"/>
        <v>0</v>
      </c>
      <c r="F327" s="4">
        <f t="shared" si="27"/>
        <v>0</v>
      </c>
      <c r="K327" s="6">
        <f t="shared" si="26"/>
        <v>6.8791885187959867E-3</v>
      </c>
      <c r="M327" s="5">
        <f t="shared" si="28"/>
        <v>105.88129469773845</v>
      </c>
      <c r="N327" s="5">
        <f t="shared" si="29"/>
        <v>98.508942514437152</v>
      </c>
    </row>
    <row r="328" spans="1:14" x14ac:dyDescent="0.25">
      <c r="A328" s="10">
        <v>45160</v>
      </c>
      <c r="B328" s="11">
        <v>4387.5498046875</v>
      </c>
      <c r="C328" s="11">
        <v>4396.6894316202097</v>
      </c>
      <c r="E328" s="4">
        <f t="shared" si="25"/>
        <v>1</v>
      </c>
      <c r="F328" s="4">
        <f t="shared" si="27"/>
        <v>1</v>
      </c>
      <c r="K328" s="6">
        <f t="shared" si="26"/>
        <v>-2.777466728829614E-3</v>
      </c>
      <c r="M328" s="5">
        <f t="shared" si="28"/>
        <v>105.58721292451008</v>
      </c>
      <c r="N328" s="5">
        <f t="shared" si="29"/>
        <v>98.508942514437152</v>
      </c>
    </row>
    <row r="329" spans="1:14" x14ac:dyDescent="0.25">
      <c r="A329" s="10">
        <v>45161</v>
      </c>
      <c r="B329" s="11">
        <v>4436.009765625</v>
      </c>
      <c r="C329" s="11">
        <v>4390.2198928709904</v>
      </c>
      <c r="E329" s="4">
        <f t="shared" si="25"/>
        <v>0</v>
      </c>
      <c r="F329" s="4">
        <f t="shared" si="27"/>
        <v>0</v>
      </c>
      <c r="K329" s="6">
        <f t="shared" si="26"/>
        <v>1.1044879965972587E-2</v>
      </c>
      <c r="M329" s="5">
        <f t="shared" si="28"/>
        <v>106.75341101720289</v>
      </c>
      <c r="N329" s="5">
        <f t="shared" si="29"/>
        <v>99.596961960084002</v>
      </c>
    </row>
    <row r="330" spans="1:14" x14ac:dyDescent="0.25">
      <c r="A330" s="10">
        <v>45162</v>
      </c>
      <c r="B330" s="11">
        <v>4376.31005859375</v>
      </c>
      <c r="C330" s="11">
        <v>4431.1899981525503</v>
      </c>
      <c r="E330" s="4">
        <f t="shared" si="25"/>
        <v>1</v>
      </c>
      <c r="F330" s="4">
        <f t="shared" si="27"/>
        <v>1</v>
      </c>
      <c r="K330" s="6">
        <f t="shared" si="26"/>
        <v>-1.3457974663146133E-2</v>
      </c>
      <c r="M330" s="5">
        <f t="shared" si="28"/>
        <v>105.31672631652896</v>
      </c>
      <c r="N330" s="5">
        <f t="shared" si="29"/>
        <v>99.596961960084002</v>
      </c>
    </row>
    <row r="331" spans="1:14" x14ac:dyDescent="0.25">
      <c r="A331" s="10">
        <v>45163</v>
      </c>
      <c r="B331" s="11">
        <v>4405.7099609375</v>
      </c>
      <c r="C331" s="11">
        <v>4384.1358473967603</v>
      </c>
      <c r="E331" s="4">
        <f t="shared" si="25"/>
        <v>1</v>
      </c>
      <c r="F331" s="4">
        <f t="shared" si="27"/>
        <v>0</v>
      </c>
      <c r="K331" s="6">
        <f t="shared" si="26"/>
        <v>6.7179660376250894E-3</v>
      </c>
      <c r="M331" s="5">
        <f t="shared" si="28"/>
        <v>106.02424050711726</v>
      </c>
      <c r="N331" s="5">
        <f t="shared" si="29"/>
        <v>100.26605096798248</v>
      </c>
    </row>
    <row r="332" spans="1:14" x14ac:dyDescent="0.25">
      <c r="A332" s="10">
        <v>45166</v>
      </c>
      <c r="B332" s="11">
        <v>4433.31005859375</v>
      </c>
      <c r="C332" s="11">
        <v>4400.4880316541003</v>
      </c>
      <c r="E332" s="4">
        <f t="shared" si="25"/>
        <v>1</v>
      </c>
      <c r="F332" s="4">
        <f t="shared" si="27"/>
        <v>0</v>
      </c>
      <c r="K332" s="6">
        <f t="shared" si="26"/>
        <v>6.2646197550364491E-3</v>
      </c>
      <c r="M332" s="5">
        <f t="shared" si="28"/>
        <v>106.68844205871088</v>
      </c>
      <c r="N332" s="5">
        <f t="shared" si="29"/>
        <v>100.26605096798248</v>
      </c>
    </row>
    <row r="333" spans="1:14" x14ac:dyDescent="0.25">
      <c r="A333" s="10">
        <v>45167</v>
      </c>
      <c r="B333" s="11">
        <v>4497.6298828125</v>
      </c>
      <c r="C333" s="11">
        <v>4431.4358538390798</v>
      </c>
      <c r="E333" s="4">
        <f t="shared" si="25"/>
        <v>1</v>
      </c>
      <c r="F333" s="4">
        <f t="shared" si="27"/>
        <v>0</v>
      </c>
      <c r="K333" s="6">
        <f t="shared" si="26"/>
        <v>1.4508307194546211E-2</v>
      </c>
      <c r="M333" s="5">
        <f t="shared" si="28"/>
        <v>108.2363107502062</v>
      </c>
      <c r="N333" s="5">
        <f t="shared" si="29"/>
        <v>100.26605096798248</v>
      </c>
    </row>
    <row r="334" spans="1:14" x14ac:dyDescent="0.25">
      <c r="A334" s="10">
        <v>45168</v>
      </c>
      <c r="B334" s="11">
        <v>4514.8701171875</v>
      </c>
      <c r="C334" s="11">
        <v>4493.2992429638898</v>
      </c>
      <c r="E334" s="4">
        <f t="shared" si="25"/>
        <v>0</v>
      </c>
      <c r="F334" s="4">
        <f t="shared" si="27"/>
        <v>1</v>
      </c>
      <c r="K334" s="6">
        <f t="shared" si="26"/>
        <v>3.833182103508026E-3</v>
      </c>
      <c r="M334" s="5">
        <f t="shared" si="28"/>
        <v>108.65120023952362</v>
      </c>
      <c r="N334" s="5">
        <f t="shared" si="29"/>
        <v>100.26605096798248</v>
      </c>
    </row>
    <row r="335" spans="1:14" x14ac:dyDescent="0.25">
      <c r="A335" s="10">
        <v>45169</v>
      </c>
      <c r="B335" s="11">
        <v>4507.66015625</v>
      </c>
      <c r="C335" s="11">
        <v>4516.68743939253</v>
      </c>
      <c r="E335" s="4">
        <f t="shared" si="25"/>
        <v>1</v>
      </c>
      <c r="F335" s="4">
        <f t="shared" si="27"/>
        <v>1</v>
      </c>
      <c r="K335" s="6">
        <f t="shared" si="26"/>
        <v>-1.5969365120942491E-3</v>
      </c>
      <c r="M335" s="5">
        <f t="shared" si="28"/>
        <v>108.47769117077826</v>
      </c>
      <c r="N335" s="5">
        <f t="shared" si="29"/>
        <v>100.1059324502682</v>
      </c>
    </row>
    <row r="336" spans="1:14" x14ac:dyDescent="0.25">
      <c r="A336" s="10">
        <v>45170</v>
      </c>
      <c r="B336" s="11">
        <v>4515.77001953125</v>
      </c>
      <c r="C336" s="11">
        <v>4509.7464411382598</v>
      </c>
      <c r="E336" s="4">
        <f t="shared" si="25"/>
        <v>0</v>
      </c>
      <c r="F336" s="4">
        <f t="shared" si="27"/>
        <v>0</v>
      </c>
      <c r="K336" s="6">
        <f t="shared" si="26"/>
        <v>1.7991292600010311E-3</v>
      </c>
      <c r="M336" s="5">
        <f t="shared" si="28"/>
        <v>108.67285655902096</v>
      </c>
      <c r="N336" s="5">
        <f t="shared" si="29"/>
        <v>100.28603596243916</v>
      </c>
    </row>
    <row r="337" spans="1:14" x14ac:dyDescent="0.25">
      <c r="A337" s="10">
        <v>45174</v>
      </c>
      <c r="B337" s="11">
        <v>4496.830078125</v>
      </c>
      <c r="C337" s="11">
        <v>4514.6855687202096</v>
      </c>
      <c r="E337" s="4">
        <f t="shared" si="25"/>
        <v>0</v>
      </c>
      <c r="F337" s="4">
        <f t="shared" si="27"/>
        <v>1</v>
      </c>
      <c r="K337" s="6">
        <f t="shared" si="26"/>
        <v>-4.194177587506065E-3</v>
      </c>
      <c r="M337" s="5">
        <f t="shared" si="28"/>
        <v>108.21706329967085</v>
      </c>
      <c r="N337" s="5">
        <f t="shared" si="29"/>
        <v>100.28603596243916</v>
      </c>
    </row>
    <row r="338" spans="1:14" x14ac:dyDescent="0.25">
      <c r="A338" s="10">
        <v>45175</v>
      </c>
      <c r="B338" s="11">
        <v>4465.47998046875</v>
      </c>
      <c r="C338" s="11">
        <v>4498.8504632393697</v>
      </c>
      <c r="E338" s="4">
        <f t="shared" si="25"/>
        <v>0</v>
      </c>
      <c r="F338" s="4">
        <f t="shared" si="27"/>
        <v>1</v>
      </c>
      <c r="K338" s="6">
        <f t="shared" si="26"/>
        <v>-6.9715993514528618E-3</v>
      </c>
      <c r="M338" s="5">
        <f t="shared" si="28"/>
        <v>107.46261729135473</v>
      </c>
      <c r="N338" s="5">
        <f t="shared" si="29"/>
        <v>99.586881899163643</v>
      </c>
    </row>
    <row r="339" spans="1:14" x14ac:dyDescent="0.25">
      <c r="A339" s="10">
        <v>45176</v>
      </c>
      <c r="B339" s="11">
        <v>4451.14013671875</v>
      </c>
      <c r="C339" s="11">
        <v>4467.5669478387799</v>
      </c>
      <c r="E339" s="4">
        <f t="shared" si="25"/>
        <v>1</v>
      </c>
      <c r="F339" s="4">
        <f t="shared" si="27"/>
        <v>0</v>
      </c>
      <c r="K339" s="6">
        <f t="shared" si="26"/>
        <v>-3.2112659361860363E-3</v>
      </c>
      <c r="M339" s="5">
        <f t="shared" si="28"/>
        <v>107.1175262490336</v>
      </c>
      <c r="N339" s="5">
        <f t="shared" si="29"/>
        <v>99.267081937629882</v>
      </c>
    </row>
    <row r="340" spans="1:14" x14ac:dyDescent="0.25">
      <c r="A340" s="10">
        <v>45177</v>
      </c>
      <c r="B340" s="11">
        <v>4457.490234375</v>
      </c>
      <c r="C340" s="11">
        <v>4450.7403412362701</v>
      </c>
      <c r="E340" s="4">
        <f t="shared" si="25"/>
        <v>1</v>
      </c>
      <c r="F340" s="4">
        <f t="shared" si="27"/>
        <v>0</v>
      </c>
      <c r="K340" s="6">
        <f t="shared" si="26"/>
        <v>1.4266227216406246E-3</v>
      </c>
      <c r="M340" s="5">
        <f t="shared" si="28"/>
        <v>107.27034254586641</v>
      </c>
      <c r="N340" s="5">
        <f t="shared" si="29"/>
        <v>99.267081937629882</v>
      </c>
    </row>
    <row r="341" spans="1:14" x14ac:dyDescent="0.25">
      <c r="A341" s="10">
        <v>45180</v>
      </c>
      <c r="B341" s="11">
        <v>4487.4599609375</v>
      </c>
      <c r="C341" s="11">
        <v>4455.9116759603403</v>
      </c>
      <c r="E341" s="4">
        <f t="shared" si="25"/>
        <v>0</v>
      </c>
      <c r="F341" s="4">
        <f t="shared" si="27"/>
        <v>0</v>
      </c>
      <c r="K341" s="6">
        <f t="shared" si="26"/>
        <v>6.7234531062752012E-3</v>
      </c>
      <c r="M341" s="5">
        <f t="shared" si="28"/>
        <v>107.99156966366762</v>
      </c>
      <c r="N341" s="5">
        <f t="shared" si="29"/>
        <v>99.267081937629882</v>
      </c>
    </row>
    <row r="342" spans="1:14" x14ac:dyDescent="0.25">
      <c r="A342" s="10">
        <v>45181</v>
      </c>
      <c r="B342" s="11">
        <v>4461.89990234375</v>
      </c>
      <c r="C342" s="11">
        <v>4484.9070238644699</v>
      </c>
      <c r="E342" s="4">
        <f t="shared" si="25"/>
        <v>1</v>
      </c>
      <c r="F342" s="4">
        <f t="shared" si="27"/>
        <v>1</v>
      </c>
      <c r="K342" s="6">
        <f t="shared" si="26"/>
        <v>-5.6958856048289208E-3</v>
      </c>
      <c r="M342" s="5">
        <f t="shared" si="28"/>
        <v>107.37646203657745</v>
      </c>
      <c r="N342" s="5">
        <f t="shared" si="29"/>
        <v>99.267081937629882</v>
      </c>
    </row>
    <row r="343" spans="1:14" x14ac:dyDescent="0.25">
      <c r="A343" s="10">
        <v>45182</v>
      </c>
      <c r="B343" s="11">
        <v>4467.43994140625</v>
      </c>
      <c r="C343" s="11">
        <v>4465.8647189195899</v>
      </c>
      <c r="E343" s="4">
        <f t="shared" si="25"/>
        <v>1</v>
      </c>
      <c r="F343" s="4">
        <f t="shared" si="27"/>
        <v>0</v>
      </c>
      <c r="K343" s="6">
        <f t="shared" si="26"/>
        <v>1.2416323054647016E-3</v>
      </c>
      <c r="M343" s="5">
        <f t="shared" si="28"/>
        <v>107.50978412068856</v>
      </c>
      <c r="N343" s="5">
        <f t="shared" si="29"/>
        <v>99.390335153432858</v>
      </c>
    </row>
    <row r="344" spans="1:14" x14ac:dyDescent="0.25">
      <c r="A344" s="10">
        <v>45183</v>
      </c>
      <c r="B344" s="11">
        <v>4505.10009765625</v>
      </c>
      <c r="C344" s="11">
        <v>4465.9693559807802</v>
      </c>
      <c r="E344" s="4">
        <f t="shared" si="25"/>
        <v>0</v>
      </c>
      <c r="F344" s="4">
        <f t="shared" si="27"/>
        <v>0</v>
      </c>
      <c r="K344" s="6">
        <f t="shared" si="26"/>
        <v>8.4299188671679293E-3</v>
      </c>
      <c r="M344" s="5">
        <f t="shared" si="28"/>
        <v>108.41608287825271</v>
      </c>
      <c r="N344" s="5">
        <f t="shared" si="29"/>
        <v>99.390335153432858</v>
      </c>
    </row>
    <row r="345" spans="1:14" x14ac:dyDescent="0.25">
      <c r="A345" s="10">
        <v>45184</v>
      </c>
      <c r="B345" s="11">
        <v>4450.31982421875</v>
      </c>
      <c r="C345" s="11">
        <v>4501.5313213856098</v>
      </c>
      <c r="E345" s="4">
        <f t="shared" si="25"/>
        <v>1</v>
      </c>
      <c r="F345" s="4">
        <f t="shared" si="27"/>
        <v>1</v>
      </c>
      <c r="K345" s="6">
        <f t="shared" si="26"/>
        <v>-1.2159612938677844E-2</v>
      </c>
      <c r="M345" s="5">
        <f t="shared" si="28"/>
        <v>107.09778527412554</v>
      </c>
      <c r="N345" s="5">
        <f t="shared" si="29"/>
        <v>99.390335153432858</v>
      </c>
    </row>
    <row r="346" spans="1:14" x14ac:dyDescent="0.25">
      <c r="A346" s="10">
        <v>45187</v>
      </c>
      <c r="B346" s="11">
        <v>4453.52978515625</v>
      </c>
      <c r="C346" s="11">
        <v>4457.3845583326001</v>
      </c>
      <c r="E346" s="4">
        <f t="shared" si="25"/>
        <v>0</v>
      </c>
      <c r="F346" s="4">
        <f t="shared" si="27"/>
        <v>0</v>
      </c>
      <c r="K346" s="6">
        <f t="shared" si="26"/>
        <v>7.2128769712942464E-4</v>
      </c>
      <c r="M346" s="5">
        <f t="shared" si="28"/>
        <v>107.17503358903357</v>
      </c>
      <c r="N346" s="5">
        <f t="shared" si="29"/>
        <v>99.4620241793926</v>
      </c>
    </row>
    <row r="347" spans="1:14" x14ac:dyDescent="0.25">
      <c r="A347" s="10">
        <v>45188</v>
      </c>
      <c r="B347" s="11">
        <v>4443.9501953125</v>
      </c>
      <c r="C347" s="11">
        <v>4450.9619562997104</v>
      </c>
      <c r="E347" s="4">
        <f t="shared" si="25"/>
        <v>0</v>
      </c>
      <c r="F347" s="4">
        <f t="shared" si="27"/>
        <v>1</v>
      </c>
      <c r="K347" s="6">
        <f t="shared" si="26"/>
        <v>-2.151010615372817E-3</v>
      </c>
      <c r="M347" s="5">
        <f t="shared" si="28"/>
        <v>106.94449895408063</v>
      </c>
      <c r="N347" s="5">
        <f t="shared" si="29"/>
        <v>99.4620241793926</v>
      </c>
    </row>
    <row r="348" spans="1:14" x14ac:dyDescent="0.25">
      <c r="A348" s="10">
        <v>45189</v>
      </c>
      <c r="B348" s="11">
        <v>4402.2001953125</v>
      </c>
      <c r="C348" s="11">
        <v>4444.3886495015704</v>
      </c>
      <c r="E348" s="4">
        <f t="shared" si="25"/>
        <v>0</v>
      </c>
      <c r="F348" s="4">
        <f t="shared" si="27"/>
        <v>1</v>
      </c>
      <c r="K348" s="6">
        <f t="shared" si="26"/>
        <v>-9.3947947580595992E-3</v>
      </c>
      <c r="M348" s="5">
        <f t="shared" si="28"/>
        <v>105.93977733590353</v>
      </c>
      <c r="N348" s="5">
        <f t="shared" si="29"/>
        <v>98.527598876006039</v>
      </c>
    </row>
    <row r="349" spans="1:14" x14ac:dyDescent="0.25">
      <c r="A349" s="10">
        <v>45190</v>
      </c>
      <c r="B349" s="11">
        <v>4330</v>
      </c>
      <c r="C349" s="11">
        <v>4405.7657816130504</v>
      </c>
      <c r="E349" s="4">
        <f t="shared" si="25"/>
        <v>0</v>
      </c>
      <c r="F349" s="4">
        <f t="shared" si="27"/>
        <v>1</v>
      </c>
      <c r="K349" s="6">
        <f t="shared" si="26"/>
        <v>-1.6400934103219411E-2</v>
      </c>
      <c r="M349" s="5">
        <f t="shared" si="28"/>
        <v>104.20226602890764</v>
      </c>
      <c r="N349" s="5">
        <f t="shared" si="29"/>
        <v>96.911654219492235</v>
      </c>
    </row>
    <row r="350" spans="1:14" x14ac:dyDescent="0.25">
      <c r="A350" s="10">
        <v>45191</v>
      </c>
      <c r="B350" s="11">
        <v>4320.06005859375</v>
      </c>
      <c r="C350" s="11">
        <v>4334.6084602052297</v>
      </c>
      <c r="E350" s="4">
        <f t="shared" si="25"/>
        <v>1</v>
      </c>
      <c r="F350" s="4">
        <f t="shared" si="27"/>
        <v>0</v>
      </c>
      <c r="K350" s="6">
        <f t="shared" si="26"/>
        <v>-2.2955984771939608E-3</v>
      </c>
      <c r="M350" s="5">
        <f t="shared" si="28"/>
        <v>103.96305946569153</v>
      </c>
      <c r="N350" s="5">
        <f t="shared" si="29"/>
        <v>96.689183973643622</v>
      </c>
    </row>
    <row r="351" spans="1:14" x14ac:dyDescent="0.25">
      <c r="A351" s="10">
        <v>45194</v>
      </c>
      <c r="B351" s="11">
        <v>4337.43994140625</v>
      </c>
      <c r="C351" s="11">
        <v>4317.0218933034403</v>
      </c>
      <c r="E351" s="4">
        <f t="shared" si="25"/>
        <v>0</v>
      </c>
      <c r="F351" s="4">
        <f t="shared" si="27"/>
        <v>0</v>
      </c>
      <c r="K351" s="6">
        <f t="shared" si="26"/>
        <v>4.0230650909416354E-3</v>
      </c>
      <c r="M351" s="5">
        <f t="shared" si="28"/>
        <v>104.38130962097544</v>
      </c>
      <c r="N351" s="5">
        <f t="shared" si="29"/>
        <v>96.689183973643622</v>
      </c>
    </row>
    <row r="352" spans="1:14" x14ac:dyDescent="0.25">
      <c r="A352" s="10">
        <v>45195</v>
      </c>
      <c r="B352" s="11">
        <v>4273.52978515625</v>
      </c>
      <c r="C352" s="11">
        <v>4334.7179505666199</v>
      </c>
      <c r="E352" s="4">
        <f t="shared" si="25"/>
        <v>1</v>
      </c>
      <c r="F352" s="4">
        <f t="shared" si="27"/>
        <v>1</v>
      </c>
      <c r="K352" s="6">
        <f t="shared" si="26"/>
        <v>-1.4734533990868215E-2</v>
      </c>
      <c r="M352" s="5">
        <f t="shared" si="28"/>
        <v>102.84329966635384</v>
      </c>
      <c r="N352" s="5">
        <f t="shared" si="29"/>
        <v>96.689183973643622</v>
      </c>
    </row>
    <row r="353" spans="1:14" x14ac:dyDescent="0.25">
      <c r="A353" s="10">
        <v>45196</v>
      </c>
      <c r="B353" s="11">
        <v>4274.509765625</v>
      </c>
      <c r="C353" s="11">
        <v>4280.4086002337199</v>
      </c>
      <c r="E353" s="4">
        <f t="shared" si="25"/>
        <v>1</v>
      </c>
      <c r="F353" s="4">
        <f t="shared" si="27"/>
        <v>0</v>
      </c>
      <c r="K353" s="6">
        <f t="shared" si="26"/>
        <v>2.2931406074522265E-4</v>
      </c>
      <c r="M353" s="5">
        <f t="shared" si="28"/>
        <v>102.86688308102077</v>
      </c>
      <c r="N353" s="5">
        <f t="shared" si="29"/>
        <v>96.711356163050766</v>
      </c>
    </row>
    <row r="354" spans="1:14" x14ac:dyDescent="0.25">
      <c r="A354" s="10">
        <v>45197</v>
      </c>
      <c r="B354" s="11">
        <v>4299.7001953125</v>
      </c>
      <c r="C354" s="11">
        <v>4271.5295667725304</v>
      </c>
      <c r="E354" s="4">
        <f t="shared" si="25"/>
        <v>0</v>
      </c>
      <c r="F354" s="4">
        <f t="shared" si="27"/>
        <v>0</v>
      </c>
      <c r="K354" s="6">
        <f t="shared" si="26"/>
        <v>5.8931739705165853E-3</v>
      </c>
      <c r="M354" s="5">
        <f t="shared" si="28"/>
        <v>103.47309551882202</v>
      </c>
      <c r="N354" s="5">
        <f t="shared" si="29"/>
        <v>96.711356163050766</v>
      </c>
    </row>
    <row r="355" spans="1:14" x14ac:dyDescent="0.25">
      <c r="A355" s="10">
        <v>45198</v>
      </c>
      <c r="B355" s="11">
        <v>4288.0498046875</v>
      </c>
      <c r="C355" s="11">
        <v>4296.7419370297303</v>
      </c>
      <c r="E355" s="4">
        <f t="shared" si="25"/>
        <v>1</v>
      </c>
      <c r="F355" s="4">
        <f t="shared" si="27"/>
        <v>1</v>
      </c>
      <c r="K355" s="6">
        <f t="shared" si="26"/>
        <v>-2.7095820861420261E-3</v>
      </c>
      <c r="M355" s="5">
        <f t="shared" si="28"/>
        <v>103.19272667280656</v>
      </c>
      <c r="N355" s="5">
        <f t="shared" si="29"/>
        <v>96.711356163050766</v>
      </c>
    </row>
    <row r="356" spans="1:14" x14ac:dyDescent="0.25">
      <c r="A356" s="10">
        <v>45201</v>
      </c>
      <c r="B356" s="11">
        <v>4288.39013671875</v>
      </c>
      <c r="C356" s="11">
        <v>4290.4681322238403</v>
      </c>
      <c r="E356" s="4">
        <f t="shared" si="25"/>
        <v>0</v>
      </c>
      <c r="F356" s="4">
        <f t="shared" si="27"/>
        <v>0</v>
      </c>
      <c r="K356" s="6">
        <f t="shared" si="26"/>
        <v>7.9367555590792449E-5</v>
      </c>
      <c r="M356" s="5">
        <f t="shared" si="28"/>
        <v>103.20091682727733</v>
      </c>
      <c r="N356" s="5">
        <f t="shared" si="29"/>
        <v>96.719031906987297</v>
      </c>
    </row>
    <row r="357" spans="1:14" x14ac:dyDescent="0.25">
      <c r="A357" s="10">
        <v>45202</v>
      </c>
      <c r="B357" s="11">
        <v>4229.4501953125</v>
      </c>
      <c r="C357" s="11">
        <v>4288.0876158911797</v>
      </c>
      <c r="E357" s="4">
        <f t="shared" si="25"/>
        <v>1</v>
      </c>
      <c r="F357" s="4">
        <f t="shared" si="27"/>
        <v>1</v>
      </c>
      <c r="K357" s="6">
        <f t="shared" si="26"/>
        <v>-1.3744071674259506E-2</v>
      </c>
      <c r="M357" s="5">
        <f t="shared" si="28"/>
        <v>101.78251602955393</v>
      </c>
      <c r="N357" s="5">
        <f t="shared" si="29"/>
        <v>96.719031906987297</v>
      </c>
    </row>
    <row r="358" spans="1:14" x14ac:dyDescent="0.25">
      <c r="A358" s="10">
        <v>45203</v>
      </c>
      <c r="B358" s="11">
        <v>4263.75</v>
      </c>
      <c r="C358" s="11">
        <v>4234.79658971357</v>
      </c>
      <c r="E358" s="4">
        <f t="shared" si="25"/>
        <v>0</v>
      </c>
      <c r="F358" s="4">
        <f t="shared" si="27"/>
        <v>0</v>
      </c>
      <c r="K358" s="6">
        <f t="shared" si="26"/>
        <v>8.1097549571607086E-3</v>
      </c>
      <c r="M358" s="5">
        <f t="shared" si="28"/>
        <v>102.6079472934769</v>
      </c>
      <c r="N358" s="5">
        <f t="shared" si="29"/>
        <v>97.503399555446777</v>
      </c>
    </row>
    <row r="359" spans="1:14" x14ac:dyDescent="0.25">
      <c r="A359" s="10">
        <v>45204</v>
      </c>
      <c r="B359" s="11">
        <v>4258.18994140625</v>
      </c>
      <c r="C359" s="11">
        <v>4257.68435836561</v>
      </c>
      <c r="E359" s="4">
        <f t="shared" si="25"/>
        <v>1</v>
      </c>
      <c r="F359" s="4">
        <f t="shared" si="27"/>
        <v>1</v>
      </c>
      <c r="K359" s="6">
        <f t="shared" si="26"/>
        <v>-1.304030159777203E-3</v>
      </c>
      <c r="M359" s="5">
        <f t="shared" si="28"/>
        <v>102.47414343557337</v>
      </c>
      <c r="N359" s="5">
        <f t="shared" si="29"/>
        <v>97.503399555446777</v>
      </c>
    </row>
    <row r="360" spans="1:14" x14ac:dyDescent="0.25">
      <c r="A360" s="10">
        <v>45205</v>
      </c>
      <c r="B360" s="11">
        <v>4308.5</v>
      </c>
      <c r="C360" s="11">
        <v>4259.79621796016</v>
      </c>
      <c r="E360" s="4">
        <f t="shared" si="25"/>
        <v>1</v>
      </c>
      <c r="F360" s="4">
        <f t="shared" si="27"/>
        <v>0</v>
      </c>
      <c r="K360" s="6">
        <f t="shared" si="26"/>
        <v>1.1814893014644445E-2</v>
      </c>
      <c r="M360" s="5">
        <f t="shared" si="28"/>
        <v>103.68486447703199</v>
      </c>
      <c r="N360" s="5">
        <f t="shared" si="29"/>
        <v>98.655391789758511</v>
      </c>
    </row>
    <row r="361" spans="1:14" x14ac:dyDescent="0.25">
      <c r="A361" s="10">
        <v>45209</v>
      </c>
      <c r="B361" s="11">
        <v>4358.240234375</v>
      </c>
      <c r="C361" s="11">
        <v>4303.9686892210702</v>
      </c>
      <c r="E361" s="4">
        <f t="shared" si="25"/>
        <v>1</v>
      </c>
      <c r="F361" s="4">
        <f t="shared" si="27"/>
        <v>0</v>
      </c>
      <c r="K361" s="6">
        <f t="shared" si="26"/>
        <v>1.1544675496112378E-2</v>
      </c>
      <c r="M361" s="5">
        <f t="shared" si="28"/>
        <v>104.88187259127771</v>
      </c>
      <c r="N361" s="5">
        <f t="shared" si="29"/>
        <v>98.655391789758511</v>
      </c>
    </row>
    <row r="362" spans="1:14" x14ac:dyDescent="0.25">
      <c r="A362" s="10">
        <v>45210</v>
      </c>
      <c r="B362" s="11">
        <v>4376.9501953125</v>
      </c>
      <c r="C362" s="11">
        <v>4356.0165397933297</v>
      </c>
      <c r="E362" s="4">
        <f t="shared" si="25"/>
        <v>0</v>
      </c>
      <c r="F362" s="4">
        <f t="shared" si="27"/>
        <v>1</v>
      </c>
      <c r="K362" s="6">
        <f t="shared" si="26"/>
        <v>4.2930081710337298E-3</v>
      </c>
      <c r="M362" s="5">
        <f t="shared" si="28"/>
        <v>105.33213132730539</v>
      </c>
      <c r="N362" s="5">
        <f t="shared" si="29"/>
        <v>98.655391789758511</v>
      </c>
    </row>
    <row r="363" spans="1:14" x14ac:dyDescent="0.25">
      <c r="A363" s="10">
        <v>45211</v>
      </c>
      <c r="B363" s="11">
        <v>4349.60986328125</v>
      </c>
      <c r="C363" s="11">
        <v>4378.1664677735198</v>
      </c>
      <c r="E363" s="4">
        <f t="shared" si="25"/>
        <v>0</v>
      </c>
      <c r="F363" s="4">
        <f t="shared" si="27"/>
        <v>1</v>
      </c>
      <c r="K363" s="6">
        <f t="shared" si="26"/>
        <v>-6.2464343461184901E-3</v>
      </c>
      <c r="M363" s="5">
        <f t="shared" si="28"/>
        <v>104.67418108443265</v>
      </c>
      <c r="N363" s="5">
        <f t="shared" si="29"/>
        <v>98.039147362053185</v>
      </c>
    </row>
    <row r="364" spans="1:14" x14ac:dyDescent="0.25">
      <c r="A364" s="10">
        <v>45212</v>
      </c>
      <c r="B364" s="11">
        <v>4327.77978515625</v>
      </c>
      <c r="C364" s="11">
        <v>4353.4538487271002</v>
      </c>
      <c r="E364" s="4">
        <f t="shared" si="25"/>
        <v>1</v>
      </c>
      <c r="F364" s="4">
        <f t="shared" si="27"/>
        <v>1</v>
      </c>
      <c r="K364" s="6">
        <f t="shared" si="26"/>
        <v>-5.018858888767519E-3</v>
      </c>
      <c r="M364" s="5">
        <f t="shared" si="28"/>
        <v>104.14883614027258</v>
      </c>
      <c r="N364" s="5">
        <f t="shared" si="29"/>
        <v>97.54710271586795</v>
      </c>
    </row>
    <row r="365" spans="1:14" x14ac:dyDescent="0.25">
      <c r="A365" s="10">
        <v>45215</v>
      </c>
      <c r="B365" s="11">
        <v>4373.6298828125</v>
      </c>
      <c r="C365" s="11">
        <v>4328.5179225944003</v>
      </c>
      <c r="E365" s="4">
        <f t="shared" si="25"/>
        <v>0</v>
      </c>
      <c r="F365" s="4">
        <f t="shared" si="27"/>
        <v>0</v>
      </c>
      <c r="K365" s="6">
        <f t="shared" si="26"/>
        <v>1.059436938392988E-2</v>
      </c>
      <c r="M365" s="5">
        <f t="shared" si="28"/>
        <v>105.25222738124901</v>
      </c>
      <c r="N365" s="5">
        <f t="shared" si="29"/>
        <v>98.580552754372007</v>
      </c>
    </row>
    <row r="366" spans="1:14" x14ac:dyDescent="0.25">
      <c r="A366" s="10">
        <v>45216</v>
      </c>
      <c r="B366" s="11">
        <v>4373.2001953125</v>
      </c>
      <c r="C366" s="11">
        <v>4367.9893108342903</v>
      </c>
      <c r="E366" s="4">
        <f t="shared" si="25"/>
        <v>0</v>
      </c>
      <c r="F366" s="4">
        <f t="shared" si="27"/>
        <v>1</v>
      </c>
      <c r="K366" s="6">
        <f t="shared" si="26"/>
        <v>-9.824505308242415E-5</v>
      </c>
      <c r="M366" s="5">
        <f t="shared" si="28"/>
        <v>105.2418868705829</v>
      </c>
      <c r="N366" s="5">
        <f t="shared" si="29"/>
        <v>98.580552754372007</v>
      </c>
    </row>
    <row r="367" spans="1:14" x14ac:dyDescent="0.25">
      <c r="A367" s="10">
        <v>45217</v>
      </c>
      <c r="B367" s="11">
        <v>4314.60009765625</v>
      </c>
      <c r="C367" s="11">
        <v>4375.2740619291199</v>
      </c>
      <c r="E367" s="4">
        <f t="shared" si="25"/>
        <v>0</v>
      </c>
      <c r="F367" s="4">
        <f t="shared" si="27"/>
        <v>1</v>
      </c>
      <c r="K367" s="6">
        <f t="shared" si="26"/>
        <v>-1.3399820506516447E-2</v>
      </c>
      <c r="M367" s="5">
        <f t="shared" si="28"/>
        <v>103.83166447674998</v>
      </c>
      <c r="N367" s="5">
        <f t="shared" si="29"/>
        <v>97.259591042030252</v>
      </c>
    </row>
    <row r="368" spans="1:14" x14ac:dyDescent="0.25">
      <c r="A368" s="10">
        <v>45218</v>
      </c>
      <c r="B368" s="11">
        <v>4278</v>
      </c>
      <c r="C368" s="11">
        <v>4320.5238002269998</v>
      </c>
      <c r="E368" s="4">
        <f t="shared" si="25"/>
        <v>0</v>
      </c>
      <c r="F368" s="4">
        <f t="shared" si="27"/>
        <v>1</v>
      </c>
      <c r="K368" s="6">
        <f t="shared" si="26"/>
        <v>-8.4828481963210578E-3</v>
      </c>
      <c r="M368" s="5">
        <f t="shared" si="28"/>
        <v>102.95087622902237</v>
      </c>
      <c r="N368" s="5">
        <f t="shared" si="29"/>
        <v>96.434552695584443</v>
      </c>
    </row>
    <row r="369" spans="1:14" x14ac:dyDescent="0.25">
      <c r="A369" s="10">
        <v>45219</v>
      </c>
      <c r="B369" s="11">
        <v>4224.16015625</v>
      </c>
      <c r="C369" s="11">
        <v>4278.5389792398701</v>
      </c>
      <c r="E369" s="4">
        <f t="shared" si="25"/>
        <v>0</v>
      </c>
      <c r="F369" s="4">
        <f t="shared" si="27"/>
        <v>1</v>
      </c>
      <c r="K369" s="6">
        <f t="shared" si="26"/>
        <v>-1.2585283719027562E-2</v>
      </c>
      <c r="M369" s="5">
        <f t="shared" si="28"/>
        <v>101.65521024255763</v>
      </c>
      <c r="N369" s="5">
        <f t="shared" si="29"/>
        <v>95.220896489593002</v>
      </c>
    </row>
    <row r="370" spans="1:14" x14ac:dyDescent="0.25">
      <c r="A370" s="10">
        <v>45222</v>
      </c>
      <c r="B370" s="11">
        <v>4217.0400390625</v>
      </c>
      <c r="C370" s="11">
        <v>4226.6984459957102</v>
      </c>
      <c r="E370" s="4">
        <f t="shared" si="25"/>
        <v>1</v>
      </c>
      <c r="F370" s="4">
        <f t="shared" si="27"/>
        <v>0</v>
      </c>
      <c r="K370" s="6">
        <f t="shared" si="26"/>
        <v>-1.6855698941634634E-3</v>
      </c>
      <c r="M370" s="5">
        <f t="shared" si="28"/>
        <v>101.48386328058791</v>
      </c>
      <c r="N370" s="5">
        <f t="shared" si="29"/>
        <v>95.060395013174883</v>
      </c>
    </row>
    <row r="371" spans="1:14" x14ac:dyDescent="0.25">
      <c r="A371" s="10">
        <v>45223</v>
      </c>
      <c r="B371" s="11">
        <v>4247.68017578125</v>
      </c>
      <c r="C371" s="11">
        <v>4214.8285528687802</v>
      </c>
      <c r="E371" s="4">
        <f t="shared" si="25"/>
        <v>0</v>
      </c>
      <c r="F371" s="4">
        <f t="shared" si="27"/>
        <v>0</v>
      </c>
      <c r="K371" s="6">
        <f t="shared" si="26"/>
        <v>7.2657922227272742E-3</v>
      </c>
      <c r="M371" s="5">
        <f t="shared" si="28"/>
        <v>102.22122394514433</v>
      </c>
      <c r="N371" s="5">
        <f t="shared" si="29"/>
        <v>95.060395013174883</v>
      </c>
    </row>
    <row r="372" spans="1:14" x14ac:dyDescent="0.25">
      <c r="A372" s="10">
        <v>45224</v>
      </c>
      <c r="B372" s="11">
        <v>4186.77001953125</v>
      </c>
      <c r="C372" s="11">
        <v>4244.1452863193099</v>
      </c>
      <c r="E372" s="4">
        <f t="shared" si="25"/>
        <v>0</v>
      </c>
      <c r="F372" s="4">
        <f t="shared" si="27"/>
        <v>1</v>
      </c>
      <c r="K372" s="6">
        <f t="shared" si="26"/>
        <v>-1.4339628627712542E-2</v>
      </c>
      <c r="M372" s="5">
        <f t="shared" si="28"/>
        <v>100.75540955590073</v>
      </c>
      <c r="N372" s="5">
        <f t="shared" si="29"/>
        <v>95.060395013174883</v>
      </c>
    </row>
    <row r="373" spans="1:14" x14ac:dyDescent="0.25">
      <c r="A373" s="10">
        <v>45225</v>
      </c>
      <c r="B373" s="11">
        <v>4137.22998046875</v>
      </c>
      <c r="C373" s="11">
        <v>4193.8898707649396</v>
      </c>
      <c r="E373" s="4">
        <f t="shared" si="25"/>
        <v>0</v>
      </c>
      <c r="F373" s="4">
        <f t="shared" si="27"/>
        <v>1</v>
      </c>
      <c r="K373" s="6">
        <f t="shared" si="26"/>
        <v>-1.1832519778109618E-2</v>
      </c>
      <c r="M373" s="5">
        <f t="shared" si="28"/>
        <v>99.563219179578994</v>
      </c>
      <c r="N373" s="5">
        <f t="shared" si="29"/>
        <v>93.935591009066584</v>
      </c>
    </row>
    <row r="374" spans="1:14" x14ac:dyDescent="0.25">
      <c r="A374" s="10">
        <v>45226</v>
      </c>
      <c r="B374" s="11">
        <v>4117.3701171875</v>
      </c>
      <c r="C374" s="11">
        <v>4139.1605692735002</v>
      </c>
      <c r="E374" s="4">
        <f t="shared" si="25"/>
        <v>1</v>
      </c>
      <c r="F374" s="4">
        <f t="shared" si="27"/>
        <v>0</v>
      </c>
      <c r="K374" s="6">
        <f t="shared" si="26"/>
        <v>-4.8002802297685276E-3</v>
      </c>
      <c r="M374" s="5">
        <f t="shared" si="28"/>
        <v>99.085287826939151</v>
      </c>
      <c r="N374" s="5">
        <f t="shared" si="29"/>
        <v>93.484673848674134</v>
      </c>
    </row>
    <row r="375" spans="1:14" x14ac:dyDescent="0.25">
      <c r="A375" s="10">
        <v>45229</v>
      </c>
      <c r="B375" s="11">
        <v>4166.81982421875</v>
      </c>
      <c r="C375" s="11">
        <v>4116.1517255436502</v>
      </c>
      <c r="E375" s="4">
        <f t="shared" si="25"/>
        <v>1</v>
      </c>
      <c r="F375" s="4">
        <f t="shared" si="27"/>
        <v>0</v>
      </c>
      <c r="K375" s="6">
        <f t="shared" si="26"/>
        <v>1.2010022325859904E-2</v>
      </c>
      <c r="M375" s="5">
        <f t="shared" si="28"/>
        <v>100.27530434590494</v>
      </c>
      <c r="N375" s="5">
        <f t="shared" si="29"/>
        <v>93.484673848674134</v>
      </c>
    </row>
    <row r="376" spans="1:14" x14ac:dyDescent="0.25">
      <c r="A376" s="10">
        <v>45230</v>
      </c>
      <c r="B376" s="11">
        <v>4193.7998046875</v>
      </c>
      <c r="C376" s="11">
        <v>4161.02802602259</v>
      </c>
      <c r="E376" s="4">
        <f t="shared" si="25"/>
        <v>1</v>
      </c>
      <c r="F376" s="4">
        <f t="shared" si="27"/>
        <v>0</v>
      </c>
      <c r="K376" s="6">
        <f t="shared" si="26"/>
        <v>6.4749573072333533E-3</v>
      </c>
      <c r="M376" s="5">
        <f t="shared" si="28"/>
        <v>100.9245826605145</v>
      </c>
      <c r="N376" s="5">
        <f t="shared" si="29"/>
        <v>93.484673848674134</v>
      </c>
    </row>
    <row r="377" spans="1:14" x14ac:dyDescent="0.25">
      <c r="A377" s="10">
        <v>45231</v>
      </c>
      <c r="B377" s="11">
        <v>4237.85986328125</v>
      </c>
      <c r="C377" s="11">
        <v>4193.6221956643503</v>
      </c>
      <c r="E377" s="4">
        <f t="shared" si="25"/>
        <v>1</v>
      </c>
      <c r="F377" s="4">
        <f t="shared" si="27"/>
        <v>0</v>
      </c>
      <c r="K377" s="6">
        <f t="shared" si="26"/>
        <v>1.0505999486313922E-2</v>
      </c>
      <c r="M377" s="5">
        <f t="shared" si="28"/>
        <v>101.98489627410231</v>
      </c>
      <c r="N377" s="5">
        <f t="shared" si="29"/>
        <v>93.484673848674134</v>
      </c>
    </row>
    <row r="378" spans="1:14" x14ac:dyDescent="0.25">
      <c r="A378" s="10">
        <v>45232</v>
      </c>
      <c r="B378" s="11">
        <v>4317.77978515625</v>
      </c>
      <c r="C378" s="11">
        <v>4235.72296667107</v>
      </c>
      <c r="E378" s="4">
        <f t="shared" si="25"/>
        <v>1</v>
      </c>
      <c r="F378" s="4">
        <f t="shared" si="27"/>
        <v>0</v>
      </c>
      <c r="K378" s="6">
        <f t="shared" si="26"/>
        <v>1.885855702012762E-2</v>
      </c>
      <c r="M378" s="5">
        <f t="shared" si="28"/>
        <v>103.90818425567927</v>
      </c>
      <c r="N378" s="5">
        <f t="shared" si="29"/>
        <v>93.484673848674134</v>
      </c>
    </row>
    <row r="379" spans="1:14" x14ac:dyDescent="0.25">
      <c r="A379" s="10">
        <v>45233</v>
      </c>
      <c r="B379" s="11">
        <v>4358.33984375</v>
      </c>
      <c r="C379" s="11">
        <v>4313.0386858761603</v>
      </c>
      <c r="E379" s="4">
        <f t="shared" si="25"/>
        <v>1</v>
      </c>
      <c r="F379" s="4">
        <f t="shared" si="27"/>
        <v>1</v>
      </c>
      <c r="K379" s="6">
        <f t="shared" si="26"/>
        <v>9.3937302530313627E-3</v>
      </c>
      <c r="M379" s="5">
        <f t="shared" si="28"/>
        <v>104.88426970965941</v>
      </c>
      <c r="N379" s="5">
        <f t="shared" si="29"/>
        <v>93.484673848674134</v>
      </c>
    </row>
    <row r="380" spans="1:14" x14ac:dyDescent="0.25">
      <c r="A380" s="10">
        <v>45236</v>
      </c>
      <c r="B380" s="11">
        <v>4365.97998046875</v>
      </c>
      <c r="C380" s="11">
        <v>4359.1092541667003</v>
      </c>
      <c r="E380" s="4">
        <f t="shared" si="25"/>
        <v>1</v>
      </c>
      <c r="F380" s="4">
        <f t="shared" si="27"/>
        <v>1</v>
      </c>
      <c r="K380" s="6">
        <f t="shared" si="26"/>
        <v>1.7529924220356374E-3</v>
      </c>
      <c r="M380" s="5">
        <f t="shared" si="28"/>
        <v>105.06813103965118</v>
      </c>
      <c r="N380" s="5">
        <f t="shared" si="29"/>
        <v>93.648551773507336</v>
      </c>
    </row>
    <row r="381" spans="1:14" x14ac:dyDescent="0.25">
      <c r="A381" s="10">
        <v>45237</v>
      </c>
      <c r="B381" s="11">
        <v>4378.3798828125</v>
      </c>
      <c r="C381" s="11">
        <v>4367.9868022106002</v>
      </c>
      <c r="E381" s="4">
        <f t="shared" si="25"/>
        <v>1</v>
      </c>
      <c r="F381" s="4">
        <f t="shared" si="27"/>
        <v>0</v>
      </c>
      <c r="K381" s="6">
        <f t="shared" si="26"/>
        <v>2.8401189192852616E-3</v>
      </c>
      <c r="M381" s="5">
        <f t="shared" si="28"/>
        <v>105.36653702643083</v>
      </c>
      <c r="N381" s="5">
        <f t="shared" si="29"/>
        <v>93.91452479716294</v>
      </c>
    </row>
    <row r="382" spans="1:14" x14ac:dyDescent="0.25">
      <c r="A382" s="10">
        <v>45238</v>
      </c>
      <c r="B382" s="11">
        <v>4382.77978515625</v>
      </c>
      <c r="C382" s="11">
        <v>4377.8718930846799</v>
      </c>
      <c r="E382" s="4">
        <f t="shared" si="25"/>
        <v>0</v>
      </c>
      <c r="F382" s="4">
        <f t="shared" si="27"/>
        <v>1</v>
      </c>
      <c r="K382" s="6">
        <f t="shared" si="26"/>
        <v>1.0049156221052513E-3</v>
      </c>
      <c r="M382" s="5">
        <f t="shared" si="28"/>
        <v>105.47242150553582</v>
      </c>
      <c r="N382" s="5">
        <f t="shared" si="29"/>
        <v>93.91452479716294</v>
      </c>
    </row>
    <row r="383" spans="1:14" x14ac:dyDescent="0.25">
      <c r="A383" s="10">
        <v>45239</v>
      </c>
      <c r="B383" s="11">
        <v>4347.35009765625</v>
      </c>
      <c r="C383" s="11">
        <v>4382.95360159555</v>
      </c>
      <c r="E383" s="4">
        <f t="shared" si="25"/>
        <v>1</v>
      </c>
      <c r="F383" s="4">
        <f t="shared" si="27"/>
        <v>1</v>
      </c>
      <c r="K383" s="6">
        <f t="shared" si="26"/>
        <v>-8.0838393067328429E-3</v>
      </c>
      <c r="M383" s="5">
        <f t="shared" si="28"/>
        <v>104.61979939879308</v>
      </c>
      <c r="N383" s="5">
        <f t="shared" si="29"/>
        <v>93.155334870134496</v>
      </c>
    </row>
    <row r="384" spans="1:14" x14ac:dyDescent="0.25">
      <c r="A384" s="10">
        <v>45243</v>
      </c>
      <c r="B384" s="11">
        <v>4411.5498046875</v>
      </c>
      <c r="C384" s="11">
        <v>4350.7315503761702</v>
      </c>
      <c r="E384" s="4">
        <f t="shared" si="25"/>
        <v>1</v>
      </c>
      <c r="F384" s="4">
        <f t="shared" si="27"/>
        <v>0</v>
      </c>
      <c r="K384" s="6">
        <f t="shared" si="26"/>
        <v>1.4767549332146412E-2</v>
      </c>
      <c r="M384" s="5">
        <f t="shared" si="28"/>
        <v>106.16477744753402</v>
      </c>
      <c r="N384" s="5">
        <f t="shared" si="29"/>
        <v>94.531010873381831</v>
      </c>
    </row>
    <row r="385" spans="1:14" x14ac:dyDescent="0.25">
      <c r="A385" s="10">
        <v>45244</v>
      </c>
      <c r="B385" s="11">
        <v>4495.7001953125</v>
      </c>
      <c r="C385" s="11">
        <v>4404.1560059105796</v>
      </c>
      <c r="E385" s="4">
        <f t="shared" si="25"/>
        <v>1</v>
      </c>
      <c r="F385" s="4">
        <f t="shared" si="27"/>
        <v>0</v>
      </c>
      <c r="K385" s="6">
        <f t="shared" si="26"/>
        <v>1.9075017703661823E-2</v>
      </c>
      <c r="M385" s="5">
        <f t="shared" si="28"/>
        <v>108.18987245685105</v>
      </c>
      <c r="N385" s="5">
        <f t="shared" si="29"/>
        <v>94.531010873381831</v>
      </c>
    </row>
    <row r="386" spans="1:14" x14ac:dyDescent="0.25">
      <c r="A386" s="10">
        <v>45245</v>
      </c>
      <c r="B386" s="11">
        <v>4502.8798828125</v>
      </c>
      <c r="C386" s="11">
        <v>4491.2919865148497</v>
      </c>
      <c r="E386" s="4">
        <f t="shared" ref="E386:E449" si="30">IF(B387&gt;$B386,1,0)</f>
        <v>1</v>
      </c>
      <c r="F386" s="4">
        <f t="shared" si="27"/>
        <v>1</v>
      </c>
      <c r="K386" s="6">
        <f t="shared" si="26"/>
        <v>1.5970120755575135E-3</v>
      </c>
      <c r="M386" s="5">
        <f t="shared" si="28"/>
        <v>108.36265298961767</v>
      </c>
      <c r="N386" s="5">
        <f t="shared" si="29"/>
        <v>94.531010873381831</v>
      </c>
    </row>
    <row r="387" spans="1:14" x14ac:dyDescent="0.25">
      <c r="A387" s="10">
        <v>45246</v>
      </c>
      <c r="B387" s="11">
        <v>4508.240234375</v>
      </c>
      <c r="C387" s="11">
        <v>4507.0942897111699</v>
      </c>
      <c r="E387" s="4">
        <f t="shared" si="30"/>
        <v>1</v>
      </c>
      <c r="F387" s="4">
        <f t="shared" si="27"/>
        <v>1</v>
      </c>
      <c r="K387" s="6">
        <f t="shared" ref="K387:K450" si="31">B387/B386-1</f>
        <v>1.1904273935798848E-3</v>
      </c>
      <c r="M387" s="5">
        <f t="shared" si="28"/>
        <v>108.4916508601775</v>
      </c>
      <c r="N387" s="5">
        <f t="shared" si="29"/>
        <v>94.643543178268303</v>
      </c>
    </row>
    <row r="388" spans="1:14" x14ac:dyDescent="0.25">
      <c r="A388" s="10">
        <v>45247</v>
      </c>
      <c r="B388" s="11">
        <v>4514.02001953125</v>
      </c>
      <c r="C388" s="11">
        <v>4508.7995495208297</v>
      </c>
      <c r="E388" s="4">
        <f t="shared" si="30"/>
        <v>1</v>
      </c>
      <c r="F388" s="4">
        <f t="shared" ref="F388:F451" si="32">IF(C389&gt;$B388,1,0)</f>
        <v>0</v>
      </c>
      <c r="K388" s="6">
        <f t="shared" si="31"/>
        <v>1.2820490603360213E-3</v>
      </c>
      <c r="M388" s="5">
        <f t="shared" ref="M388:M451" si="33">M387*(1+$K388)</f>
        <v>108.63074247921709</v>
      </c>
      <c r="N388" s="5">
        <f t="shared" ref="N388:N451" si="34">N387*(1+IF(F387=1,$K388,0))</f>
        <v>94.764880843866877</v>
      </c>
    </row>
    <row r="389" spans="1:14" x14ac:dyDescent="0.25">
      <c r="A389" s="10">
        <v>45250</v>
      </c>
      <c r="B389" s="11">
        <v>4547.3798828125</v>
      </c>
      <c r="C389" s="11">
        <v>4513.6380950573302</v>
      </c>
      <c r="E389" s="4">
        <f t="shared" si="30"/>
        <v>0</v>
      </c>
      <c r="F389" s="4">
        <f t="shared" si="32"/>
        <v>0</v>
      </c>
      <c r="K389" s="6">
        <f t="shared" si="31"/>
        <v>7.3902780973298388E-3</v>
      </c>
      <c r="M389" s="5">
        <f t="shared" si="33"/>
        <v>109.43355387605793</v>
      </c>
      <c r="N389" s="5">
        <f t="shared" si="34"/>
        <v>94.764880843866877</v>
      </c>
    </row>
    <row r="390" spans="1:14" x14ac:dyDescent="0.25">
      <c r="A390" s="10">
        <v>45251</v>
      </c>
      <c r="B390" s="11">
        <v>4538.18994140625</v>
      </c>
      <c r="C390" s="11">
        <v>4544.7905367350404</v>
      </c>
      <c r="E390" s="4">
        <f t="shared" si="30"/>
        <v>1</v>
      </c>
      <c r="F390" s="4">
        <f t="shared" si="32"/>
        <v>1</v>
      </c>
      <c r="K390" s="6">
        <f t="shared" si="31"/>
        <v>-2.0209310950652926E-3</v>
      </c>
      <c r="M390" s="5">
        <f t="shared" si="33"/>
        <v>109.21239620418631</v>
      </c>
      <c r="N390" s="5">
        <f t="shared" si="34"/>
        <v>94.764880843866877</v>
      </c>
    </row>
    <row r="391" spans="1:14" x14ac:dyDescent="0.25">
      <c r="A391" s="10">
        <v>45252</v>
      </c>
      <c r="B391" s="11">
        <v>4556.6201171875</v>
      </c>
      <c r="C391" s="11">
        <v>4540.6764573957298</v>
      </c>
      <c r="E391" s="4">
        <f t="shared" si="30"/>
        <v>1</v>
      </c>
      <c r="F391" s="4">
        <f t="shared" si="32"/>
        <v>0</v>
      </c>
      <c r="K391" s="6">
        <f t="shared" si="31"/>
        <v>4.06112922094648E-3</v>
      </c>
      <c r="M391" s="5">
        <f t="shared" si="33"/>
        <v>109.6559218577007</v>
      </c>
      <c r="N391" s="5">
        <f t="shared" si="34"/>
        <v>95.149733270581422</v>
      </c>
    </row>
    <row r="392" spans="1:14" x14ac:dyDescent="0.25">
      <c r="A392" s="10">
        <v>45254</v>
      </c>
      <c r="B392" s="11">
        <v>4559.33984375</v>
      </c>
      <c r="C392" s="11">
        <v>4554.8780864745604</v>
      </c>
      <c r="E392" s="4">
        <f t="shared" si="30"/>
        <v>0</v>
      </c>
      <c r="F392" s="4">
        <f t="shared" si="32"/>
        <v>1</v>
      </c>
      <c r="K392" s="6">
        <f t="shared" si="31"/>
        <v>5.9687366788407914E-4</v>
      </c>
      <c r="M392" s="5">
        <f t="shared" si="33"/>
        <v>109.72137258998512</v>
      </c>
      <c r="N392" s="5">
        <f t="shared" si="34"/>
        <v>95.149733270581422</v>
      </c>
    </row>
    <row r="393" spans="1:14" x14ac:dyDescent="0.25">
      <c r="A393" s="10">
        <v>45257</v>
      </c>
      <c r="B393" s="11">
        <v>4550.43017578125</v>
      </c>
      <c r="C393" s="11">
        <v>4559.8683564358498</v>
      </c>
      <c r="E393" s="4">
        <f t="shared" si="30"/>
        <v>1</v>
      </c>
      <c r="F393" s="4">
        <f t="shared" si="32"/>
        <v>1</v>
      </c>
      <c r="K393" s="6">
        <f t="shared" si="31"/>
        <v>-1.9541574600900891E-3</v>
      </c>
      <c r="M393" s="5">
        <f t="shared" si="33"/>
        <v>109.50695975120708</v>
      </c>
      <c r="N393" s="5">
        <f t="shared" si="34"/>
        <v>94.963795709485126</v>
      </c>
    </row>
    <row r="394" spans="1:14" x14ac:dyDescent="0.25">
      <c r="A394" s="10">
        <v>45258</v>
      </c>
      <c r="B394" s="11">
        <v>4554.89013671875</v>
      </c>
      <c r="C394" s="11">
        <v>4551.4931847262196</v>
      </c>
      <c r="E394" s="4">
        <f t="shared" si="30"/>
        <v>0</v>
      </c>
      <c r="F394" s="4">
        <f t="shared" si="32"/>
        <v>0</v>
      </c>
      <c r="K394" s="6">
        <f t="shared" si="31"/>
        <v>9.8011853060331333E-4</v>
      </c>
      <c r="M394" s="5">
        <f t="shared" si="33"/>
        <v>109.61428955168927</v>
      </c>
      <c r="N394" s="5">
        <f t="shared" si="34"/>
        <v>95.056871485396414</v>
      </c>
    </row>
    <row r="395" spans="1:14" x14ac:dyDescent="0.25">
      <c r="A395" s="10">
        <v>45259</v>
      </c>
      <c r="B395" s="11">
        <v>4550.580078125</v>
      </c>
      <c r="C395" s="11">
        <v>4554.0603272706803</v>
      </c>
      <c r="E395" s="4">
        <f t="shared" si="30"/>
        <v>1</v>
      </c>
      <c r="F395" s="4">
        <f t="shared" si="32"/>
        <v>1</v>
      </c>
      <c r="K395" s="6">
        <f t="shared" si="31"/>
        <v>-9.4624863923831182E-4</v>
      </c>
      <c r="M395" s="5">
        <f t="shared" si="33"/>
        <v>109.51056717935991</v>
      </c>
      <c r="N395" s="5">
        <f t="shared" si="34"/>
        <v>95.056871485396414</v>
      </c>
    </row>
    <row r="396" spans="1:14" x14ac:dyDescent="0.25">
      <c r="A396" s="10">
        <v>45260</v>
      </c>
      <c r="B396" s="11">
        <v>4567.7998046875</v>
      </c>
      <c r="C396" s="11">
        <v>4551.0721720965803</v>
      </c>
      <c r="E396" s="4">
        <f t="shared" si="30"/>
        <v>1</v>
      </c>
      <c r="F396" s="4">
        <f t="shared" si="32"/>
        <v>0</v>
      </c>
      <c r="K396" s="6">
        <f t="shared" si="31"/>
        <v>3.7840728581564065E-3</v>
      </c>
      <c r="M396" s="5">
        <f t="shared" si="33"/>
        <v>109.92496314430464</v>
      </c>
      <c r="N396" s="5">
        <f t="shared" si="34"/>
        <v>95.416573612765561</v>
      </c>
    </row>
    <row r="397" spans="1:14" x14ac:dyDescent="0.25">
      <c r="A397" s="10">
        <v>45261</v>
      </c>
      <c r="B397" s="11">
        <v>4594.6298828125</v>
      </c>
      <c r="C397" s="11">
        <v>4566.1678453344603</v>
      </c>
      <c r="E397" s="4">
        <f t="shared" si="30"/>
        <v>0</v>
      </c>
      <c r="F397" s="4">
        <f t="shared" si="32"/>
        <v>0</v>
      </c>
      <c r="K397" s="6">
        <f t="shared" si="31"/>
        <v>5.8737421236076948E-3</v>
      </c>
      <c r="M397" s="5">
        <f t="shared" si="33"/>
        <v>110.57063403076137</v>
      </c>
      <c r="N397" s="5">
        <f t="shared" si="34"/>
        <v>95.416573612765561</v>
      </c>
    </row>
    <row r="398" spans="1:14" x14ac:dyDescent="0.25">
      <c r="A398" s="10">
        <v>45264</v>
      </c>
      <c r="B398" s="11">
        <v>4569.77978515625</v>
      </c>
      <c r="C398" s="11">
        <v>4593.1509767051602</v>
      </c>
      <c r="E398" s="4">
        <f t="shared" si="30"/>
        <v>0</v>
      </c>
      <c r="F398" s="4">
        <f t="shared" si="32"/>
        <v>1</v>
      </c>
      <c r="K398" s="6">
        <f t="shared" si="31"/>
        <v>-5.4085091269721053E-3</v>
      </c>
      <c r="M398" s="5">
        <f t="shared" si="33"/>
        <v>109.9726117474309</v>
      </c>
      <c r="N398" s="5">
        <f t="shared" si="34"/>
        <v>95.416573612765561</v>
      </c>
    </row>
    <row r="399" spans="1:14" x14ac:dyDescent="0.25">
      <c r="A399" s="10">
        <v>45265</v>
      </c>
      <c r="B399" s="11">
        <v>4567.18017578125</v>
      </c>
      <c r="C399" s="11">
        <v>4573.4044498026396</v>
      </c>
      <c r="E399" s="4">
        <f t="shared" si="30"/>
        <v>0</v>
      </c>
      <c r="F399" s="4">
        <f t="shared" si="32"/>
        <v>0</v>
      </c>
      <c r="K399" s="6">
        <f t="shared" si="31"/>
        <v>-5.6886972616143616E-4</v>
      </c>
      <c r="M399" s="5">
        <f t="shared" si="33"/>
        <v>109.91005165790088</v>
      </c>
      <c r="N399" s="5">
        <f t="shared" si="34"/>
        <v>95.362294012663199</v>
      </c>
    </row>
    <row r="400" spans="1:14" x14ac:dyDescent="0.25">
      <c r="A400" s="10">
        <v>45266</v>
      </c>
      <c r="B400" s="11">
        <v>4549.33984375</v>
      </c>
      <c r="C400" s="11">
        <v>4566.3841878353496</v>
      </c>
      <c r="E400" s="4">
        <f t="shared" si="30"/>
        <v>1</v>
      </c>
      <c r="F400" s="4">
        <f t="shared" si="32"/>
        <v>1</v>
      </c>
      <c r="K400" s="6">
        <f t="shared" si="31"/>
        <v>-3.9062028088695522E-3</v>
      </c>
      <c r="M400" s="5">
        <f t="shared" si="33"/>
        <v>109.48072070539179</v>
      </c>
      <c r="N400" s="5">
        <f t="shared" si="34"/>
        <v>95.362294012663199</v>
      </c>
    </row>
    <row r="401" spans="1:14" x14ac:dyDescent="0.25">
      <c r="A401" s="10">
        <v>45267</v>
      </c>
      <c r="B401" s="11">
        <v>4585.58984375</v>
      </c>
      <c r="C401" s="11">
        <v>4550.4445708102803</v>
      </c>
      <c r="E401" s="4">
        <f t="shared" si="30"/>
        <v>1</v>
      </c>
      <c r="F401" s="4">
        <f t="shared" si="32"/>
        <v>0</v>
      </c>
      <c r="K401" s="6">
        <f t="shared" si="31"/>
        <v>7.9681890658929166E-3</v>
      </c>
      <c r="M401" s="5">
        <f t="shared" si="33"/>
        <v>110.35308378704256</v>
      </c>
      <c r="N401" s="5">
        <f t="shared" si="34"/>
        <v>96.122158801113372</v>
      </c>
    </row>
    <row r="402" spans="1:14" x14ac:dyDescent="0.25">
      <c r="A402" s="10">
        <v>45268</v>
      </c>
      <c r="B402" s="11">
        <v>4604.3701171875</v>
      </c>
      <c r="C402" s="11">
        <v>4581.6031135969997</v>
      </c>
      <c r="E402" s="4">
        <f t="shared" si="30"/>
        <v>1</v>
      </c>
      <c r="F402" s="4">
        <f t="shared" si="32"/>
        <v>1</v>
      </c>
      <c r="K402" s="6">
        <f t="shared" si="31"/>
        <v>4.0954978699407896E-3</v>
      </c>
      <c r="M402" s="5">
        <f t="shared" si="33"/>
        <v>110.8050346066338</v>
      </c>
      <c r="N402" s="5">
        <f t="shared" si="34"/>
        <v>96.122158801113372</v>
      </c>
    </row>
    <row r="403" spans="1:14" x14ac:dyDescent="0.25">
      <c r="A403" s="10">
        <v>45271</v>
      </c>
      <c r="B403" s="11">
        <v>4622.43994140625</v>
      </c>
      <c r="C403" s="11">
        <v>4604.4176450314098</v>
      </c>
      <c r="E403" s="4">
        <f t="shared" si="30"/>
        <v>1</v>
      </c>
      <c r="F403" s="4">
        <f t="shared" si="32"/>
        <v>0</v>
      </c>
      <c r="K403" s="6">
        <f t="shared" si="31"/>
        <v>3.924494286698943E-3</v>
      </c>
      <c r="M403" s="5">
        <f t="shared" si="33"/>
        <v>111.23988833188501</v>
      </c>
      <c r="N403" s="5">
        <f t="shared" si="34"/>
        <v>96.499389664153512</v>
      </c>
    </row>
    <row r="404" spans="1:14" x14ac:dyDescent="0.25">
      <c r="A404" s="10">
        <v>45272</v>
      </c>
      <c r="B404" s="11">
        <v>4643.7001953125</v>
      </c>
      <c r="C404" s="11">
        <v>4622.19789260998</v>
      </c>
      <c r="E404" s="4">
        <f t="shared" si="30"/>
        <v>1</v>
      </c>
      <c r="F404" s="4">
        <f t="shared" si="32"/>
        <v>0</v>
      </c>
      <c r="K404" s="6">
        <f t="shared" si="31"/>
        <v>4.5993575202152304E-3</v>
      </c>
      <c r="M404" s="5">
        <f t="shared" si="33"/>
        <v>111.75152034883217</v>
      </c>
      <c r="N404" s="5">
        <f t="shared" si="34"/>
        <v>96.499389664153512</v>
      </c>
    </row>
    <row r="405" spans="1:14" x14ac:dyDescent="0.25">
      <c r="A405" s="10">
        <v>45273</v>
      </c>
      <c r="B405" s="11">
        <v>4707.08984375</v>
      </c>
      <c r="C405" s="11">
        <v>4642.8959743353698</v>
      </c>
      <c r="E405" s="4">
        <f t="shared" si="30"/>
        <v>1</v>
      </c>
      <c r="F405" s="4">
        <f t="shared" si="32"/>
        <v>0</v>
      </c>
      <c r="K405" s="6">
        <f t="shared" si="31"/>
        <v>1.3650676351045998E-2</v>
      </c>
      <c r="M405" s="5">
        <f t="shared" si="33"/>
        <v>113.27700418485141</v>
      </c>
      <c r="N405" s="5">
        <f t="shared" si="34"/>
        <v>96.499389664153512</v>
      </c>
    </row>
    <row r="406" spans="1:14" x14ac:dyDescent="0.25">
      <c r="A406" s="10">
        <v>45274</v>
      </c>
      <c r="B406" s="11">
        <v>4719.5498046875</v>
      </c>
      <c r="C406" s="11">
        <v>4702.8811805762898</v>
      </c>
      <c r="E406" s="4">
        <f t="shared" si="30"/>
        <v>0</v>
      </c>
      <c r="F406" s="4">
        <f t="shared" si="32"/>
        <v>1</v>
      </c>
      <c r="K406" s="6">
        <f t="shared" si="31"/>
        <v>2.6470624846992585E-3</v>
      </c>
      <c r="M406" s="5">
        <f t="shared" si="33"/>
        <v>113.57685549300825</v>
      </c>
      <c r="N406" s="5">
        <f t="shared" si="34"/>
        <v>96.499389664153512</v>
      </c>
    </row>
    <row r="407" spans="1:14" x14ac:dyDescent="0.25">
      <c r="A407" s="10">
        <v>45275</v>
      </c>
      <c r="B407" s="11">
        <v>4719.18994140625</v>
      </c>
      <c r="C407" s="11">
        <v>4721.8464961489299</v>
      </c>
      <c r="E407" s="4">
        <f t="shared" si="30"/>
        <v>1</v>
      </c>
      <c r="F407" s="4">
        <f t="shared" si="32"/>
        <v>1</v>
      </c>
      <c r="K407" s="6">
        <f t="shared" si="31"/>
        <v>-7.62494933082003E-5</v>
      </c>
      <c r="M407" s="5">
        <f t="shared" si="33"/>
        <v>113.56819531532537</v>
      </c>
      <c r="N407" s="5">
        <f t="shared" si="34"/>
        <v>96.492031634587065</v>
      </c>
    </row>
    <row r="408" spans="1:14" x14ac:dyDescent="0.25">
      <c r="A408" s="10">
        <v>45278</v>
      </c>
      <c r="B408" s="11">
        <v>4740.56005859375</v>
      </c>
      <c r="C408" s="11">
        <v>4720.3736548979005</v>
      </c>
      <c r="E408" s="4">
        <f t="shared" si="30"/>
        <v>1</v>
      </c>
      <c r="F408" s="4">
        <f t="shared" si="32"/>
        <v>0</v>
      </c>
      <c r="K408" s="6">
        <f t="shared" si="31"/>
        <v>4.5283443669004164E-3</v>
      </c>
      <c r="M408" s="5">
        <f t="shared" si="33"/>
        <v>114.08247121284057</v>
      </c>
      <c r="N408" s="5">
        <f t="shared" si="34"/>
        <v>96.928980782490328</v>
      </c>
    </row>
    <row r="409" spans="1:14" x14ac:dyDescent="0.25">
      <c r="A409" s="10">
        <v>45279</v>
      </c>
      <c r="B409" s="11">
        <v>4768.3701171875</v>
      </c>
      <c r="C409" s="11">
        <v>4738.6998947947905</v>
      </c>
      <c r="E409" s="4">
        <f t="shared" si="30"/>
        <v>0</v>
      </c>
      <c r="F409" s="4">
        <f t="shared" si="32"/>
        <v>0</v>
      </c>
      <c r="K409" s="6">
        <f t="shared" si="31"/>
        <v>5.8664078189105684E-3</v>
      </c>
      <c r="M409" s="5">
        <f t="shared" si="33"/>
        <v>114.75172551396422</v>
      </c>
      <c r="N409" s="5">
        <f t="shared" si="34"/>
        <v>96.928980782490328</v>
      </c>
    </row>
    <row r="410" spans="1:14" x14ac:dyDescent="0.25">
      <c r="A410" s="10">
        <v>45280</v>
      </c>
      <c r="B410" s="11">
        <v>4698.35009765625</v>
      </c>
      <c r="C410" s="11">
        <v>4767.0329979687403</v>
      </c>
      <c r="E410" s="4">
        <f t="shared" si="30"/>
        <v>1</v>
      </c>
      <c r="F410" s="4">
        <f t="shared" si="32"/>
        <v>1</v>
      </c>
      <c r="K410" s="6">
        <f t="shared" si="31"/>
        <v>-1.4684266911006771E-2</v>
      </c>
      <c r="M410" s="5">
        <f t="shared" si="33"/>
        <v>113.06668054801858</v>
      </c>
      <c r="N410" s="5">
        <f t="shared" si="34"/>
        <v>96.928980782490328</v>
      </c>
    </row>
    <row r="411" spans="1:14" x14ac:dyDescent="0.25">
      <c r="A411" s="10">
        <v>45281</v>
      </c>
      <c r="B411" s="11">
        <v>4746.75</v>
      </c>
      <c r="C411" s="11">
        <v>4705.8912105816098</v>
      </c>
      <c r="E411" s="4">
        <f t="shared" si="30"/>
        <v>1</v>
      </c>
      <c r="F411" s="4">
        <f t="shared" si="32"/>
        <v>0</v>
      </c>
      <c r="K411" s="6">
        <f t="shared" si="31"/>
        <v>1.0301467821202559E-2</v>
      </c>
      <c r="M411" s="5">
        <f t="shared" si="33"/>
        <v>114.23143331933419</v>
      </c>
      <c r="N411" s="5">
        <f t="shared" si="34"/>
        <v>97.927491558963112</v>
      </c>
    </row>
    <row r="412" spans="1:14" x14ac:dyDescent="0.25">
      <c r="A412" s="10">
        <v>45282</v>
      </c>
      <c r="B412" s="11">
        <v>4754.6298828125</v>
      </c>
      <c r="C412" s="11">
        <v>4739.2783996691996</v>
      </c>
      <c r="E412" s="4">
        <f t="shared" si="30"/>
        <v>1</v>
      </c>
      <c r="F412" s="4">
        <f t="shared" si="32"/>
        <v>1</v>
      </c>
      <c r="K412" s="6">
        <f t="shared" si="31"/>
        <v>1.6600585268868873E-3</v>
      </c>
      <c r="M412" s="5">
        <f t="shared" si="33"/>
        <v>114.42106418425446</v>
      </c>
      <c r="N412" s="5">
        <f t="shared" si="34"/>
        <v>97.927491558963112</v>
      </c>
    </row>
    <row r="413" spans="1:14" x14ac:dyDescent="0.25">
      <c r="A413" s="10">
        <v>45286</v>
      </c>
      <c r="B413" s="11">
        <v>4774.75</v>
      </c>
      <c r="C413" s="11">
        <v>4755.6580233673603</v>
      </c>
      <c r="E413" s="4">
        <f t="shared" si="30"/>
        <v>1</v>
      </c>
      <c r="F413" s="4">
        <f t="shared" si="32"/>
        <v>0</v>
      </c>
      <c r="K413" s="6">
        <f t="shared" si="31"/>
        <v>4.2316894655107795E-3</v>
      </c>
      <c r="M413" s="5">
        <f t="shared" si="33"/>
        <v>114.90525859619551</v>
      </c>
      <c r="N413" s="5">
        <f t="shared" si="34"/>
        <v>98.341890293377077</v>
      </c>
    </row>
    <row r="414" spans="1:14" x14ac:dyDescent="0.25">
      <c r="A414" s="10">
        <v>45287</v>
      </c>
      <c r="B414" s="11">
        <v>4781.580078125</v>
      </c>
      <c r="C414" s="11">
        <v>4773.99884572473</v>
      </c>
      <c r="E414" s="4">
        <f t="shared" si="30"/>
        <v>1</v>
      </c>
      <c r="F414" s="4">
        <f t="shared" si="32"/>
        <v>1</v>
      </c>
      <c r="K414" s="6">
        <f t="shared" si="31"/>
        <v>1.4304577464787638E-3</v>
      </c>
      <c r="M414" s="5">
        <f t="shared" si="33"/>
        <v>115.06962571346558</v>
      </c>
      <c r="N414" s="5">
        <f t="shared" si="34"/>
        <v>98.341890293377077</v>
      </c>
    </row>
    <row r="415" spans="1:14" x14ac:dyDescent="0.25">
      <c r="A415" s="10">
        <v>45288</v>
      </c>
      <c r="B415" s="11">
        <v>4783.35009765625</v>
      </c>
      <c r="C415" s="11">
        <v>4782.0317587084</v>
      </c>
      <c r="E415" s="4">
        <f t="shared" si="30"/>
        <v>0</v>
      </c>
      <c r="F415" s="4">
        <f t="shared" si="32"/>
        <v>1</v>
      </c>
      <c r="K415" s="6">
        <f t="shared" si="31"/>
        <v>3.7017460804378288E-4</v>
      </c>
      <c r="M415" s="5">
        <f t="shared" si="33"/>
        <v>115.11222156706181</v>
      </c>
      <c r="N415" s="5">
        <f t="shared" si="34"/>
        <v>98.378293964070707</v>
      </c>
    </row>
    <row r="416" spans="1:14" x14ac:dyDescent="0.25">
      <c r="A416" s="10">
        <v>45289</v>
      </c>
      <c r="B416" s="11">
        <v>4769.830078125</v>
      </c>
      <c r="C416" s="11">
        <v>4783.6745146800504</v>
      </c>
      <c r="E416" s="4">
        <f t="shared" si="30"/>
        <v>0</v>
      </c>
      <c r="F416" s="4">
        <f t="shared" si="32"/>
        <v>1</v>
      </c>
      <c r="K416" s="6">
        <f t="shared" si="31"/>
        <v>-2.8264750133749628E-3</v>
      </c>
      <c r="M416" s="5">
        <f t="shared" si="33"/>
        <v>114.78685974906843</v>
      </c>
      <c r="N416" s="5">
        <f t="shared" si="34"/>
        <v>98.100230174322803</v>
      </c>
    </row>
    <row r="417" spans="1:14" x14ac:dyDescent="0.25">
      <c r="A417" s="10">
        <v>45293</v>
      </c>
      <c r="B417" s="11">
        <v>4742.830078125</v>
      </c>
      <c r="C417" s="11">
        <v>4771.09151548913</v>
      </c>
      <c r="E417" s="4">
        <f t="shared" si="30"/>
        <v>0</v>
      </c>
      <c r="F417" s="4">
        <f t="shared" si="32"/>
        <v>1</v>
      </c>
      <c r="K417" s="6">
        <f t="shared" si="31"/>
        <v>-5.6605790054923277E-3</v>
      </c>
      <c r="M417" s="5">
        <f t="shared" si="33"/>
        <v>114.13709966066645</v>
      </c>
      <c r="N417" s="5">
        <f t="shared" si="34"/>
        <v>97.544926070964067</v>
      </c>
    </row>
    <row r="418" spans="1:14" x14ac:dyDescent="0.25">
      <c r="A418" s="10">
        <v>45294</v>
      </c>
      <c r="B418" s="11">
        <v>4704.81005859375</v>
      </c>
      <c r="C418" s="11">
        <v>4744.4479343070898</v>
      </c>
      <c r="E418" s="4">
        <f t="shared" si="30"/>
        <v>0</v>
      </c>
      <c r="F418" s="4">
        <f t="shared" si="32"/>
        <v>1</v>
      </c>
      <c r="K418" s="6">
        <f t="shared" si="31"/>
        <v>-8.016314922730805E-3</v>
      </c>
      <c r="M418" s="5">
        <f t="shared" si="33"/>
        <v>113.22214072541944</v>
      </c>
      <c r="N418" s="5">
        <f t="shared" si="34"/>
        <v>96.762975224464725</v>
      </c>
    </row>
    <row r="419" spans="1:14" x14ac:dyDescent="0.25">
      <c r="A419" s="10">
        <v>45295</v>
      </c>
      <c r="B419" s="11">
        <v>4688.68017578125</v>
      </c>
      <c r="C419" s="11">
        <v>4706.5482134329504</v>
      </c>
      <c r="E419" s="4">
        <f t="shared" si="30"/>
        <v>1</v>
      </c>
      <c r="F419" s="4">
        <f t="shared" si="32"/>
        <v>0</v>
      </c>
      <c r="K419" s="6">
        <f t="shared" si="31"/>
        <v>-3.4283812973570083E-3</v>
      </c>
      <c r="M419" s="5">
        <f t="shared" si="33"/>
        <v>112.83397205570968</v>
      </c>
      <c r="N419" s="5">
        <f t="shared" si="34"/>
        <v>96.431234849928558</v>
      </c>
    </row>
    <row r="420" spans="1:14" x14ac:dyDescent="0.25">
      <c r="A420" s="10">
        <v>45296</v>
      </c>
      <c r="B420" s="11">
        <v>4697.240234375</v>
      </c>
      <c r="C420" s="11">
        <v>4687.8969836382203</v>
      </c>
      <c r="E420" s="4">
        <f t="shared" si="30"/>
        <v>1</v>
      </c>
      <c r="F420" s="4">
        <f t="shared" si="32"/>
        <v>0</v>
      </c>
      <c r="K420" s="6">
        <f t="shared" si="31"/>
        <v>1.8256861788026324E-3</v>
      </c>
      <c r="M420" s="5">
        <f t="shared" si="33"/>
        <v>113.03997147899119</v>
      </c>
      <c r="N420" s="5">
        <f t="shared" si="34"/>
        <v>96.431234849928558</v>
      </c>
    </row>
    <row r="421" spans="1:14" x14ac:dyDescent="0.25">
      <c r="A421" s="10">
        <v>45299</v>
      </c>
      <c r="B421" s="11">
        <v>4763.5400390625</v>
      </c>
      <c r="C421" s="11">
        <v>4695.4135304538204</v>
      </c>
      <c r="E421" s="4">
        <f t="shared" si="30"/>
        <v>0</v>
      </c>
      <c r="F421" s="4">
        <f t="shared" si="32"/>
        <v>0</v>
      </c>
      <c r="K421" s="6">
        <f t="shared" si="31"/>
        <v>1.4114629309846638E-2</v>
      </c>
      <c r="M421" s="5">
        <f t="shared" si="33"/>
        <v>114.63548877361279</v>
      </c>
      <c r="N421" s="5">
        <f t="shared" si="34"/>
        <v>96.431234849928558</v>
      </c>
    </row>
    <row r="422" spans="1:14" x14ac:dyDescent="0.25">
      <c r="A422" s="10">
        <v>45300</v>
      </c>
      <c r="B422" s="11">
        <v>4756.5</v>
      </c>
      <c r="C422" s="11">
        <v>4758.3062223000297</v>
      </c>
      <c r="E422" s="4">
        <f t="shared" si="30"/>
        <v>1</v>
      </c>
      <c r="F422" s="4">
        <f t="shared" si="32"/>
        <v>1</v>
      </c>
      <c r="K422" s="6">
        <f t="shared" si="31"/>
        <v>-1.4779006799081618E-3</v>
      </c>
      <c r="M422" s="5">
        <f t="shared" si="33"/>
        <v>114.46606890681267</v>
      </c>
      <c r="N422" s="5">
        <f t="shared" si="34"/>
        <v>96.431234849928558</v>
      </c>
    </row>
    <row r="423" spans="1:14" x14ac:dyDescent="0.25">
      <c r="A423" s="10">
        <v>45301</v>
      </c>
      <c r="B423" s="11">
        <v>4783.4501953125</v>
      </c>
      <c r="C423" s="11">
        <v>4760.5633837764399</v>
      </c>
      <c r="E423" s="4">
        <f t="shared" si="30"/>
        <v>0</v>
      </c>
      <c r="F423" s="4">
        <f t="shared" si="32"/>
        <v>0</v>
      </c>
      <c r="K423" s="6">
        <f t="shared" si="31"/>
        <v>5.6659718937244197E-3</v>
      </c>
      <c r="M423" s="5">
        <f t="shared" si="33"/>
        <v>115.11463043602379</v>
      </c>
      <c r="N423" s="5">
        <f t="shared" si="34"/>
        <v>96.977611516265398</v>
      </c>
    </row>
    <row r="424" spans="1:14" x14ac:dyDescent="0.25">
      <c r="A424" s="10">
        <v>45302</v>
      </c>
      <c r="B424" s="11">
        <v>4780.240234375</v>
      </c>
      <c r="C424" s="11">
        <v>4781.4096607500196</v>
      </c>
      <c r="E424" s="4">
        <f t="shared" si="30"/>
        <v>1</v>
      </c>
      <c r="F424" s="4">
        <f t="shared" si="32"/>
        <v>1</v>
      </c>
      <c r="K424" s="6">
        <f t="shared" si="31"/>
        <v>-6.7105557838686991E-4</v>
      </c>
      <c r="M424" s="5">
        <f t="shared" si="33"/>
        <v>115.03738212111575</v>
      </c>
      <c r="N424" s="5">
        <f t="shared" si="34"/>
        <v>96.977611516265398</v>
      </c>
    </row>
    <row r="425" spans="1:14" x14ac:dyDescent="0.25">
      <c r="A425" s="10">
        <v>45303</v>
      </c>
      <c r="B425" s="11">
        <v>4783.830078125</v>
      </c>
      <c r="C425" s="11">
        <v>4781.6636928874595</v>
      </c>
      <c r="E425" s="4">
        <f t="shared" si="30"/>
        <v>0</v>
      </c>
      <c r="F425" s="4">
        <f t="shared" si="32"/>
        <v>0</v>
      </c>
      <c r="K425" s="6">
        <f t="shared" si="31"/>
        <v>7.5097559411041459E-4</v>
      </c>
      <c r="M425" s="5">
        <f t="shared" si="33"/>
        <v>115.12377238749907</v>
      </c>
      <c r="N425" s="5">
        <f t="shared" si="34"/>
        <v>97.050439335689234</v>
      </c>
    </row>
    <row r="426" spans="1:14" x14ac:dyDescent="0.25">
      <c r="A426" s="10">
        <v>45307</v>
      </c>
      <c r="B426" s="11">
        <v>4765.97998046875</v>
      </c>
      <c r="C426" s="11">
        <v>4783.5787575085196</v>
      </c>
      <c r="E426" s="4">
        <f t="shared" si="30"/>
        <v>0</v>
      </c>
      <c r="F426" s="4">
        <f t="shared" si="32"/>
        <v>1</v>
      </c>
      <c r="K426" s="6">
        <f t="shared" si="31"/>
        <v>-3.7313402367431525E-3</v>
      </c>
      <c r="M426" s="5">
        <f t="shared" si="33"/>
        <v>114.69420642338393</v>
      </c>
      <c r="N426" s="5">
        <f t="shared" si="34"/>
        <v>97.050439335689234</v>
      </c>
    </row>
    <row r="427" spans="1:14" x14ac:dyDescent="0.25">
      <c r="A427" s="10">
        <v>45308</v>
      </c>
      <c r="B427" s="11">
        <v>4739.2099609375</v>
      </c>
      <c r="C427" s="11">
        <v>4767.5967281089197</v>
      </c>
      <c r="E427" s="4">
        <f t="shared" si="30"/>
        <v>1</v>
      </c>
      <c r="F427" s="4">
        <f t="shared" si="32"/>
        <v>1</v>
      </c>
      <c r="K427" s="6">
        <f t="shared" si="31"/>
        <v>-5.6168971839904991E-3</v>
      </c>
      <c r="M427" s="5">
        <f t="shared" si="33"/>
        <v>114.04998085830441</v>
      </c>
      <c r="N427" s="5">
        <f t="shared" si="34"/>
        <v>96.505316996279561</v>
      </c>
    </row>
    <row r="428" spans="1:14" x14ac:dyDescent="0.25">
      <c r="A428" s="10">
        <v>45309</v>
      </c>
      <c r="B428" s="11">
        <v>4780.93994140625</v>
      </c>
      <c r="C428" s="11">
        <v>4740.5901700715503</v>
      </c>
      <c r="E428" s="4">
        <f t="shared" si="30"/>
        <v>1</v>
      </c>
      <c r="F428" s="4">
        <f t="shared" si="32"/>
        <v>0</v>
      </c>
      <c r="K428" s="6">
        <f t="shared" si="31"/>
        <v>8.805260963896E-3</v>
      </c>
      <c r="M428" s="5">
        <f t="shared" si="33"/>
        <v>115.05422070268912</v>
      </c>
      <c r="N428" s="5">
        <f t="shared" si="34"/>
        <v>97.355071496835308</v>
      </c>
    </row>
    <row r="429" spans="1:14" x14ac:dyDescent="0.25">
      <c r="A429" s="10">
        <v>45310</v>
      </c>
      <c r="B429" s="11">
        <v>4839.81005859375</v>
      </c>
      <c r="C429" s="11">
        <v>4775.8742709513399</v>
      </c>
      <c r="E429" s="4">
        <f t="shared" si="30"/>
        <v>1</v>
      </c>
      <c r="F429" s="4">
        <f t="shared" si="32"/>
        <v>0</v>
      </c>
      <c r="K429" s="6">
        <f t="shared" si="31"/>
        <v>1.2313502764936146E-2</v>
      </c>
      <c r="M429" s="5">
        <f t="shared" si="33"/>
        <v>116.47094116742926</v>
      </c>
      <c r="N429" s="5">
        <f t="shared" si="34"/>
        <v>97.355071496835308</v>
      </c>
    </row>
    <row r="430" spans="1:14" x14ac:dyDescent="0.25">
      <c r="A430" s="10">
        <v>45313</v>
      </c>
      <c r="B430" s="11">
        <v>4850.43017578125</v>
      </c>
      <c r="C430" s="11">
        <v>4836.7368660807597</v>
      </c>
      <c r="E430" s="4">
        <f t="shared" si="30"/>
        <v>1</v>
      </c>
      <c r="F430" s="4">
        <f t="shared" si="32"/>
        <v>1</v>
      </c>
      <c r="K430" s="6">
        <f t="shared" si="31"/>
        <v>2.1943252026270788E-3</v>
      </c>
      <c r="M430" s="5">
        <f t="shared" si="33"/>
        <v>116.72651628900664</v>
      </c>
      <c r="N430" s="5">
        <f t="shared" si="34"/>
        <v>97.355071496835308</v>
      </c>
    </row>
    <row r="431" spans="1:14" x14ac:dyDescent="0.25">
      <c r="A431" s="10">
        <v>45314</v>
      </c>
      <c r="B431" s="11">
        <v>4864.60009765625</v>
      </c>
      <c r="C431" s="11">
        <v>4852.9405702313597</v>
      </c>
      <c r="E431" s="4">
        <f t="shared" si="30"/>
        <v>1</v>
      </c>
      <c r="F431" s="4">
        <f t="shared" si="32"/>
        <v>0</v>
      </c>
      <c r="K431" s="6">
        <f t="shared" si="31"/>
        <v>2.921374261968035E-3</v>
      </c>
      <c r="M431" s="5">
        <f t="shared" si="33"/>
        <v>117.06751812938253</v>
      </c>
      <c r="N431" s="5">
        <f t="shared" si="34"/>
        <v>97.639482096978213</v>
      </c>
    </row>
    <row r="432" spans="1:14" x14ac:dyDescent="0.25">
      <c r="A432" s="10">
        <v>45315</v>
      </c>
      <c r="B432" s="11">
        <v>4868.5498046875</v>
      </c>
      <c r="C432" s="11">
        <v>4864.4101142931104</v>
      </c>
      <c r="E432" s="4">
        <f t="shared" si="30"/>
        <v>1</v>
      </c>
      <c r="F432" s="4">
        <f t="shared" si="32"/>
        <v>1</v>
      </c>
      <c r="K432" s="6">
        <f t="shared" si="31"/>
        <v>8.1192841178312491E-4</v>
      </c>
      <c r="M432" s="5">
        <f t="shared" si="33"/>
        <v>117.16256857344872</v>
      </c>
      <c r="N432" s="5">
        <f t="shared" si="34"/>
        <v>97.639482096978213</v>
      </c>
    </row>
    <row r="433" spans="1:14" x14ac:dyDescent="0.25">
      <c r="A433" s="10">
        <v>45316</v>
      </c>
      <c r="B433" s="11">
        <v>4894.16015625</v>
      </c>
      <c r="C433" s="11">
        <v>4868.8726943695901</v>
      </c>
      <c r="E433" s="4">
        <f t="shared" si="30"/>
        <v>0</v>
      </c>
      <c r="F433" s="4">
        <f t="shared" si="32"/>
        <v>0</v>
      </c>
      <c r="K433" s="6">
        <f t="shared" si="31"/>
        <v>5.2603655277063677E-3</v>
      </c>
      <c r="M433" s="5">
        <f t="shared" si="33"/>
        <v>117.77888651031003</v>
      </c>
      <c r="N433" s="5">
        <f t="shared" si="34"/>
        <v>98.15310146274426</v>
      </c>
    </row>
    <row r="434" spans="1:14" x14ac:dyDescent="0.25">
      <c r="A434" s="10">
        <v>45317</v>
      </c>
      <c r="B434" s="11">
        <v>4890.97021484375</v>
      </c>
      <c r="C434" s="11">
        <v>4892.28141841041</v>
      </c>
      <c r="E434" s="4">
        <f t="shared" si="30"/>
        <v>1</v>
      </c>
      <c r="F434" s="4">
        <f t="shared" si="32"/>
        <v>1</v>
      </c>
      <c r="K434" s="6">
        <f t="shared" si="31"/>
        <v>-6.5178525107645324E-4</v>
      </c>
      <c r="M434" s="5">
        <f t="shared" si="33"/>
        <v>117.7021199691944</v>
      </c>
      <c r="N434" s="5">
        <f t="shared" si="34"/>
        <v>98.15310146274426</v>
      </c>
    </row>
    <row r="435" spans="1:14" x14ac:dyDescent="0.25">
      <c r="A435" s="10">
        <v>45320</v>
      </c>
      <c r="B435" s="11">
        <v>4927.93017578125</v>
      </c>
      <c r="C435" s="11">
        <v>4892.5368394763</v>
      </c>
      <c r="E435" s="4">
        <f t="shared" si="30"/>
        <v>0</v>
      </c>
      <c r="F435" s="4">
        <f t="shared" si="32"/>
        <v>0</v>
      </c>
      <c r="K435" s="6">
        <f t="shared" si="31"/>
        <v>7.5567748961808956E-3</v>
      </c>
      <c r="M435" s="5">
        <f t="shared" si="33"/>
        <v>118.59156839460488</v>
      </c>
      <c r="N435" s="5">
        <f t="shared" si="34"/>
        <v>98.894822355860228</v>
      </c>
    </row>
    <row r="436" spans="1:14" x14ac:dyDescent="0.25">
      <c r="A436" s="10">
        <v>45321</v>
      </c>
      <c r="B436" s="11">
        <v>4924.97021484375</v>
      </c>
      <c r="C436" s="11">
        <v>4924.8912421636696</v>
      </c>
      <c r="E436" s="4">
        <f t="shared" si="30"/>
        <v>0</v>
      </c>
      <c r="F436" s="4">
        <f t="shared" si="32"/>
        <v>1</v>
      </c>
      <c r="K436" s="6">
        <f t="shared" si="31"/>
        <v>-6.0064993453989857E-4</v>
      </c>
      <c r="M436" s="5">
        <f t="shared" si="33"/>
        <v>118.52033637681167</v>
      </c>
      <c r="N436" s="5">
        <f t="shared" si="34"/>
        <v>98.894822355860228</v>
      </c>
    </row>
    <row r="437" spans="1:14" x14ac:dyDescent="0.25">
      <c r="A437" s="10">
        <v>45322</v>
      </c>
      <c r="B437" s="11">
        <v>4845.64990234375</v>
      </c>
      <c r="C437" s="11">
        <v>4927.0131414019897</v>
      </c>
      <c r="E437" s="4">
        <f t="shared" si="30"/>
        <v>1</v>
      </c>
      <c r="F437" s="4">
        <f t="shared" si="32"/>
        <v>1</v>
      </c>
      <c r="K437" s="6">
        <f t="shared" si="31"/>
        <v>-1.6105744611597972E-2</v>
      </c>
      <c r="M437" s="5">
        <f t="shared" si="33"/>
        <v>116.61147810784605</v>
      </c>
      <c r="N437" s="5">
        <f t="shared" si="34"/>
        <v>97.302047603587397</v>
      </c>
    </row>
    <row r="438" spans="1:14" x14ac:dyDescent="0.25">
      <c r="A438" s="10">
        <v>45323</v>
      </c>
      <c r="B438" s="11">
        <v>4906.18994140625</v>
      </c>
      <c r="C438" s="11">
        <v>4852.46991567853</v>
      </c>
      <c r="E438" s="4">
        <f t="shared" si="30"/>
        <v>1</v>
      </c>
      <c r="F438" s="4">
        <f t="shared" si="32"/>
        <v>0</v>
      </c>
      <c r="K438" s="6">
        <f t="shared" si="31"/>
        <v>1.2493688211609788E-2</v>
      </c>
      <c r="M438" s="5">
        <f t="shared" si="33"/>
        <v>118.06838555722044</v>
      </c>
      <c r="N438" s="5">
        <f t="shared" si="34"/>
        <v>98.517709048697824</v>
      </c>
    </row>
    <row r="439" spans="1:14" x14ac:dyDescent="0.25">
      <c r="A439" s="10">
        <v>45324</v>
      </c>
      <c r="B439" s="11">
        <v>4958.60986328125</v>
      </c>
      <c r="C439" s="11">
        <v>4896.9813045721403</v>
      </c>
      <c r="E439" s="4">
        <f t="shared" si="30"/>
        <v>0</v>
      </c>
      <c r="F439" s="4">
        <f t="shared" si="32"/>
        <v>0</v>
      </c>
      <c r="K439" s="6">
        <f t="shared" si="31"/>
        <v>1.068444607751462E-2</v>
      </c>
      <c r="M439" s="5">
        <f t="shared" si="33"/>
        <v>119.32988085616577</v>
      </c>
      <c r="N439" s="5">
        <f t="shared" si="34"/>
        <v>98.517709048697824</v>
      </c>
    </row>
    <row r="440" spans="1:14" x14ac:dyDescent="0.25">
      <c r="A440" s="10">
        <v>45327</v>
      </c>
      <c r="B440" s="11">
        <v>4942.81005859375</v>
      </c>
      <c r="C440" s="11">
        <v>4956.3975997467496</v>
      </c>
      <c r="E440" s="4">
        <f t="shared" si="30"/>
        <v>1</v>
      </c>
      <c r="F440" s="4">
        <f t="shared" si="32"/>
        <v>1</v>
      </c>
      <c r="K440" s="6">
        <f t="shared" si="31"/>
        <v>-3.1863375266721894E-3</v>
      </c>
      <c r="M440" s="5">
        <f t="shared" si="33"/>
        <v>118.94965557874045</v>
      </c>
      <c r="N440" s="5">
        <f t="shared" si="34"/>
        <v>98.517709048697824</v>
      </c>
    </row>
    <row r="441" spans="1:14" x14ac:dyDescent="0.25">
      <c r="A441" s="10">
        <v>45328</v>
      </c>
      <c r="B441" s="11">
        <v>4954.22998046875</v>
      </c>
      <c r="C441" s="11">
        <v>4947.3389924106596</v>
      </c>
      <c r="E441" s="4">
        <f t="shared" si="30"/>
        <v>1</v>
      </c>
      <c r="F441" s="4">
        <f t="shared" si="32"/>
        <v>0</v>
      </c>
      <c r="K441" s="6">
        <f t="shared" si="31"/>
        <v>2.3104108269635937E-3</v>
      </c>
      <c r="M441" s="5">
        <f t="shared" si="33"/>
        <v>119.22447815085316</v>
      </c>
      <c r="N441" s="5">
        <f t="shared" si="34"/>
        <v>98.74532543033159</v>
      </c>
    </row>
    <row r="442" spans="1:14" x14ac:dyDescent="0.25">
      <c r="A442" s="10">
        <v>45329</v>
      </c>
      <c r="B442" s="11">
        <v>4995.06005859375</v>
      </c>
      <c r="C442" s="11">
        <v>4952.8989233674301</v>
      </c>
      <c r="E442" s="4">
        <f t="shared" si="30"/>
        <v>1</v>
      </c>
      <c r="F442" s="4">
        <f t="shared" si="32"/>
        <v>0</v>
      </c>
      <c r="K442" s="6">
        <f t="shared" si="31"/>
        <v>8.241457963390042E-3</v>
      </c>
      <c r="M442" s="5">
        <f t="shared" si="33"/>
        <v>120.20706167574053</v>
      </c>
      <c r="N442" s="5">
        <f t="shared" si="34"/>
        <v>98.74532543033159</v>
      </c>
    </row>
    <row r="443" spans="1:14" x14ac:dyDescent="0.25">
      <c r="A443" s="10">
        <v>45330</v>
      </c>
      <c r="B443" s="11">
        <v>4997.91015625</v>
      </c>
      <c r="C443" s="11">
        <v>4991.8728097092499</v>
      </c>
      <c r="E443" s="4">
        <f t="shared" si="30"/>
        <v>1</v>
      </c>
      <c r="F443" s="4">
        <f t="shared" si="32"/>
        <v>1</v>
      </c>
      <c r="K443" s="6">
        <f t="shared" si="31"/>
        <v>5.7058326082515265E-4</v>
      </c>
      <c r="M443" s="5">
        <f t="shared" si="33"/>
        <v>120.27564981296568</v>
      </c>
      <c r="N443" s="5">
        <f t="shared" si="34"/>
        <v>98.74532543033159</v>
      </c>
    </row>
    <row r="444" spans="1:14" x14ac:dyDescent="0.25">
      <c r="A444" s="10">
        <v>45331</v>
      </c>
      <c r="B444" s="11">
        <v>5026.60986328125</v>
      </c>
      <c r="C444" s="11">
        <v>4999.7220379174496</v>
      </c>
      <c r="E444" s="4">
        <f t="shared" si="30"/>
        <v>0</v>
      </c>
      <c r="F444" s="4">
        <f t="shared" si="32"/>
        <v>0</v>
      </c>
      <c r="K444" s="6">
        <f t="shared" si="31"/>
        <v>5.7423415255595245E-3</v>
      </c>
      <c r="M444" s="5">
        <f t="shared" si="33"/>
        <v>120.96631367140033</v>
      </c>
      <c r="N444" s="5">
        <f t="shared" si="34"/>
        <v>99.312354813005072</v>
      </c>
    </row>
    <row r="445" spans="1:14" x14ac:dyDescent="0.25">
      <c r="A445" s="10">
        <v>45334</v>
      </c>
      <c r="B445" s="11">
        <v>5021.83984375</v>
      </c>
      <c r="C445" s="11">
        <v>5024.6754492439904</v>
      </c>
      <c r="E445" s="4">
        <f t="shared" si="30"/>
        <v>0</v>
      </c>
      <c r="F445" s="4">
        <f t="shared" si="32"/>
        <v>1</v>
      </c>
      <c r="K445" s="6">
        <f t="shared" si="31"/>
        <v>-9.489536011326738E-4</v>
      </c>
      <c r="M445" s="5">
        <f t="shared" si="33"/>
        <v>120.85152225242611</v>
      </c>
      <c r="N445" s="5">
        <f t="shared" si="34"/>
        <v>99.312354813005072</v>
      </c>
    </row>
    <row r="446" spans="1:14" x14ac:dyDescent="0.25">
      <c r="A446" s="10">
        <v>45335</v>
      </c>
      <c r="B446" s="11">
        <v>4953.169921875</v>
      </c>
      <c r="C446" s="11">
        <v>5023.5694912747704</v>
      </c>
      <c r="E446" s="4">
        <f t="shared" si="30"/>
        <v>1</v>
      </c>
      <c r="F446" s="4">
        <f t="shared" si="32"/>
        <v>1</v>
      </c>
      <c r="K446" s="6">
        <f t="shared" si="31"/>
        <v>-1.3674255653625456E-2</v>
      </c>
      <c r="M446" s="5">
        <f t="shared" si="33"/>
        <v>119.19896764101662</v>
      </c>
      <c r="N446" s="5">
        <f t="shared" si="34"/>
        <v>97.954332283728476</v>
      </c>
    </row>
    <row r="447" spans="1:14" x14ac:dyDescent="0.25">
      <c r="A447" s="10">
        <v>45336</v>
      </c>
      <c r="B447" s="11">
        <v>5000.6201171875</v>
      </c>
      <c r="C447" s="11">
        <v>4958.9574159856602</v>
      </c>
      <c r="E447" s="4">
        <f t="shared" si="30"/>
        <v>1</v>
      </c>
      <c r="F447" s="4">
        <f t="shared" si="32"/>
        <v>0</v>
      </c>
      <c r="K447" s="6">
        <f t="shared" si="31"/>
        <v>9.5797632750176387E-3</v>
      </c>
      <c r="M447" s="5">
        <f t="shared" si="33"/>
        <v>120.34086553364405</v>
      </c>
      <c r="N447" s="5">
        <f t="shared" si="34"/>
        <v>98.892711598769012</v>
      </c>
    </row>
    <row r="448" spans="1:14" x14ac:dyDescent="0.25">
      <c r="A448" s="10">
        <v>45337</v>
      </c>
      <c r="B448" s="11">
        <v>5029.72998046875</v>
      </c>
      <c r="C448" s="11">
        <v>4993.2071773469797</v>
      </c>
      <c r="E448" s="4">
        <f t="shared" si="30"/>
        <v>0</v>
      </c>
      <c r="F448" s="4">
        <f t="shared" si="32"/>
        <v>0</v>
      </c>
      <c r="K448" s="6">
        <f t="shared" si="31"/>
        <v>5.8212506847294954E-3</v>
      </c>
      <c r="M448" s="5">
        <f t="shared" si="33"/>
        <v>121.04139987953272</v>
      </c>
      <c r="N448" s="5">
        <f t="shared" si="34"/>
        <v>98.892711598769012</v>
      </c>
    </row>
    <row r="449" spans="1:14" x14ac:dyDescent="0.25">
      <c r="A449" s="10">
        <v>45338</v>
      </c>
      <c r="B449" s="11">
        <v>5005.56982421875</v>
      </c>
      <c r="C449" s="11">
        <v>5028.8786367530101</v>
      </c>
      <c r="E449" s="4">
        <f t="shared" si="30"/>
        <v>0</v>
      </c>
      <c r="F449" s="4">
        <f t="shared" si="32"/>
        <v>1</v>
      </c>
      <c r="K449" s="6">
        <f t="shared" si="31"/>
        <v>-4.8034698371121065E-3</v>
      </c>
      <c r="M449" s="5">
        <f t="shared" si="33"/>
        <v>120.45998116616956</v>
      </c>
      <c r="N449" s="5">
        <f t="shared" si="34"/>
        <v>98.892711598769012</v>
      </c>
    </row>
    <row r="450" spans="1:14" x14ac:dyDescent="0.25">
      <c r="A450" s="10">
        <v>45342</v>
      </c>
      <c r="B450" s="11">
        <v>4975.509765625</v>
      </c>
      <c r="C450" s="11">
        <v>5009.5106537145102</v>
      </c>
      <c r="E450" s="4">
        <f t="shared" ref="E450:E498" si="35">IF(B451&gt;$B450,1,0)</f>
        <v>1</v>
      </c>
      <c r="F450" s="4">
        <f t="shared" si="32"/>
        <v>1</v>
      </c>
      <c r="K450" s="6">
        <f t="shared" si="31"/>
        <v>-6.0053220011653252E-3</v>
      </c>
      <c r="M450" s="5">
        <f t="shared" si="33"/>
        <v>119.73658019101239</v>
      </c>
      <c r="N450" s="5">
        <f t="shared" si="34"/>
        <v>98.298829022050029</v>
      </c>
    </row>
    <row r="451" spans="1:14" x14ac:dyDescent="0.25">
      <c r="A451" s="10">
        <v>45343</v>
      </c>
      <c r="B451" s="11">
        <v>4981.7998046875</v>
      </c>
      <c r="C451" s="11">
        <v>4977.1614968419599</v>
      </c>
      <c r="E451" s="4">
        <f t="shared" si="35"/>
        <v>1</v>
      </c>
      <c r="F451" s="4">
        <f t="shared" si="32"/>
        <v>0</v>
      </c>
      <c r="K451" s="6">
        <f t="shared" ref="K451:K499" si="36">B451/B450-1</f>
        <v>1.264199922982101E-3</v>
      </c>
      <c r="M451" s="5">
        <f t="shared" si="33"/>
        <v>119.88795116646801</v>
      </c>
      <c r="N451" s="5">
        <f t="shared" si="34"/>
        <v>98.423098394128942</v>
      </c>
    </row>
    <row r="452" spans="1:14" x14ac:dyDescent="0.25">
      <c r="A452" s="10">
        <v>45344</v>
      </c>
      <c r="B452" s="11">
        <v>5087.02978515625</v>
      </c>
      <c r="C452" s="11">
        <v>4979.6007844878404</v>
      </c>
      <c r="E452" s="4">
        <f t="shared" si="35"/>
        <v>1</v>
      </c>
      <c r="F452" s="4">
        <f t="shared" ref="F452:F498" si="37">IF(C453&gt;$B452,1,0)</f>
        <v>0</v>
      </c>
      <c r="K452" s="6">
        <f t="shared" si="36"/>
        <v>2.112288421741404E-2</v>
      </c>
      <c r="M452" s="5">
        <f t="shared" ref="M452:M499" si="38">M451*(1+$K452)</f>
        <v>122.4203304780203</v>
      </c>
      <c r="N452" s="5">
        <f t="shared" ref="N452:N499" si="39">N451*(1+IF(F451=1,$K452,0))</f>
        <v>98.423098394128942</v>
      </c>
    </row>
    <row r="453" spans="1:14" x14ac:dyDescent="0.25">
      <c r="A453" s="10">
        <v>45345</v>
      </c>
      <c r="B453" s="11">
        <v>5088.7998046875</v>
      </c>
      <c r="C453" s="11">
        <v>5078.1434448300597</v>
      </c>
      <c r="E453" s="4">
        <f t="shared" si="35"/>
        <v>0</v>
      </c>
      <c r="F453" s="4">
        <f t="shared" si="37"/>
        <v>1</v>
      </c>
      <c r="K453" s="6">
        <f t="shared" si="36"/>
        <v>3.4794754621159107E-4</v>
      </c>
      <c r="M453" s="5">
        <f t="shared" si="38"/>
        <v>122.46292633161654</v>
      </c>
      <c r="N453" s="5">
        <f t="shared" si="39"/>
        <v>98.423098394128942</v>
      </c>
    </row>
    <row r="454" spans="1:14" x14ac:dyDescent="0.25">
      <c r="A454" s="10">
        <v>45348</v>
      </c>
      <c r="B454" s="11">
        <v>5069.52978515625</v>
      </c>
      <c r="C454" s="11">
        <v>5093.4554625922301</v>
      </c>
      <c r="E454" s="4">
        <f t="shared" si="35"/>
        <v>1</v>
      </c>
      <c r="F454" s="4">
        <f t="shared" si="37"/>
        <v>1</v>
      </c>
      <c r="K454" s="6">
        <f t="shared" si="36"/>
        <v>-3.7867513501905758E-3</v>
      </c>
      <c r="M454" s="5">
        <f t="shared" si="38"/>
        <v>121.99918967998201</v>
      </c>
      <c r="N454" s="5">
        <f t="shared" si="39"/>
        <v>98.05039459339504</v>
      </c>
    </row>
    <row r="455" spans="1:14" x14ac:dyDescent="0.25">
      <c r="A455" s="10">
        <v>45349</v>
      </c>
      <c r="B455" s="11">
        <v>5078.18017578125</v>
      </c>
      <c r="C455" s="11">
        <v>5072.0893935908198</v>
      </c>
      <c r="E455" s="4">
        <f t="shared" si="35"/>
        <v>0</v>
      </c>
      <c r="F455" s="4">
        <f t="shared" si="37"/>
        <v>0</v>
      </c>
      <c r="K455" s="6">
        <f t="shared" si="36"/>
        <v>1.7063496993998672E-3</v>
      </c>
      <c r="M455" s="5">
        <f t="shared" si="38"/>
        <v>122.20736296061948</v>
      </c>
      <c r="N455" s="5">
        <f t="shared" si="39"/>
        <v>98.217702854735521</v>
      </c>
    </row>
    <row r="456" spans="1:14" x14ac:dyDescent="0.25">
      <c r="A456" s="10">
        <v>45350</v>
      </c>
      <c r="B456" s="11">
        <v>5069.759765625</v>
      </c>
      <c r="C456" s="11">
        <v>5076.45153205321</v>
      </c>
      <c r="E456" s="4">
        <f t="shared" si="35"/>
        <v>1</v>
      </c>
      <c r="F456" s="4">
        <f t="shared" si="37"/>
        <v>1</v>
      </c>
      <c r="K456" s="6">
        <f t="shared" si="36"/>
        <v>-1.6581550604305439E-3</v>
      </c>
      <c r="M456" s="5">
        <f t="shared" si="38"/>
        <v>122.00472420330445</v>
      </c>
      <c r="N456" s="5">
        <f t="shared" si="39"/>
        <v>98.217702854735521</v>
      </c>
    </row>
    <row r="457" spans="1:14" x14ac:dyDescent="0.25">
      <c r="A457" s="10">
        <v>45351</v>
      </c>
      <c r="B457" s="11">
        <v>5096.27001953125</v>
      </c>
      <c r="C457" s="11">
        <v>5070.6371704022704</v>
      </c>
      <c r="E457" s="4">
        <f t="shared" si="35"/>
        <v>1</v>
      </c>
      <c r="F457" s="4">
        <f t="shared" si="37"/>
        <v>0</v>
      </c>
      <c r="K457" s="6">
        <f t="shared" si="36"/>
        <v>5.2290946971491614E-3</v>
      </c>
      <c r="M457" s="5">
        <f t="shared" si="38"/>
        <v>122.64269845966309</v>
      </c>
      <c r="N457" s="5">
        <f t="shared" si="39"/>
        <v>98.731292523899384</v>
      </c>
    </row>
    <row r="458" spans="1:14" x14ac:dyDescent="0.25">
      <c r="A458" s="10">
        <v>45352</v>
      </c>
      <c r="B458" s="11">
        <v>5137.080078125</v>
      </c>
      <c r="C458" s="11">
        <v>5093.7541991682701</v>
      </c>
      <c r="E458" s="4">
        <f t="shared" si="35"/>
        <v>0</v>
      </c>
      <c r="F458" s="4">
        <f t="shared" si="37"/>
        <v>0</v>
      </c>
      <c r="K458" s="6">
        <f t="shared" si="36"/>
        <v>8.0078289488876297E-3</v>
      </c>
      <c r="M458" s="5">
        <f t="shared" si="38"/>
        <v>123.62480021075808</v>
      </c>
      <c r="N458" s="5">
        <f t="shared" si="39"/>
        <v>98.731292523899384</v>
      </c>
    </row>
    <row r="459" spans="1:14" x14ac:dyDescent="0.25">
      <c r="A459" s="10">
        <v>45355</v>
      </c>
      <c r="B459" s="11">
        <v>5130.9501953125</v>
      </c>
      <c r="C459" s="11">
        <v>5134.72433266797</v>
      </c>
      <c r="E459" s="4">
        <f t="shared" si="35"/>
        <v>0</v>
      </c>
      <c r="F459" s="4">
        <f t="shared" si="37"/>
        <v>1</v>
      </c>
      <c r="K459" s="6">
        <f t="shared" si="36"/>
        <v>-1.1932620709189656E-3</v>
      </c>
      <c r="M459" s="5">
        <f t="shared" si="38"/>
        <v>123.47728342564164</v>
      </c>
      <c r="N459" s="5">
        <f t="shared" si="39"/>
        <v>98.731292523899384</v>
      </c>
    </row>
    <row r="460" spans="1:14" x14ac:dyDescent="0.25">
      <c r="A460" s="10">
        <v>45356</v>
      </c>
      <c r="B460" s="11">
        <v>5078.64990234375</v>
      </c>
      <c r="C460" s="11">
        <v>5133.4718216928704</v>
      </c>
      <c r="E460" s="4">
        <f t="shared" si="35"/>
        <v>1</v>
      </c>
      <c r="F460" s="4">
        <f t="shared" si="37"/>
        <v>1</v>
      </c>
      <c r="K460" s="6">
        <f t="shared" si="36"/>
        <v>-1.0193100883444606E-2</v>
      </c>
      <c r="M460" s="5">
        <f t="shared" si="38"/>
        <v>122.21866701887039</v>
      </c>
      <c r="N460" s="5">
        <f t="shared" si="39"/>
        <v>97.724914498850396</v>
      </c>
    </row>
    <row r="461" spans="1:14" x14ac:dyDescent="0.25">
      <c r="A461" s="10">
        <v>45357</v>
      </c>
      <c r="B461" s="11">
        <v>5104.759765625</v>
      </c>
      <c r="C461" s="11">
        <v>5083.09242407068</v>
      </c>
      <c r="E461" s="4">
        <f t="shared" si="35"/>
        <v>1</v>
      </c>
      <c r="F461" s="4">
        <f t="shared" si="37"/>
        <v>0</v>
      </c>
      <c r="K461" s="6">
        <f t="shared" si="36"/>
        <v>5.1411032032746551E-3</v>
      </c>
      <c r="M461" s="5">
        <f t="shared" si="38"/>
        <v>122.84700579938107</v>
      </c>
      <c r="N461" s="5">
        <f t="shared" si="39"/>
        <v>98.227328369820171</v>
      </c>
    </row>
    <row r="462" spans="1:14" x14ac:dyDescent="0.25">
      <c r="A462" s="10">
        <v>45358</v>
      </c>
      <c r="B462" s="11">
        <v>5157.35986328125</v>
      </c>
      <c r="C462" s="11">
        <v>5100.1826598213702</v>
      </c>
      <c r="E462" s="4">
        <f t="shared" si="35"/>
        <v>0</v>
      </c>
      <c r="F462" s="4">
        <f t="shared" si="37"/>
        <v>0</v>
      </c>
      <c r="K462" s="6">
        <f t="shared" si="36"/>
        <v>1.0304127925951478E-2</v>
      </c>
      <c r="M462" s="5">
        <f t="shared" si="38"/>
        <v>124.11283706245798</v>
      </c>
      <c r="N462" s="5">
        <f t="shared" si="39"/>
        <v>98.227328369820171</v>
      </c>
    </row>
    <row r="463" spans="1:14" x14ac:dyDescent="0.25">
      <c r="A463" s="10">
        <v>45359</v>
      </c>
      <c r="B463" s="11">
        <v>5123.68994140625</v>
      </c>
      <c r="C463" s="11">
        <v>5153.5882332343099</v>
      </c>
      <c r="E463" s="4">
        <f t="shared" si="35"/>
        <v>0</v>
      </c>
      <c r="F463" s="4">
        <f t="shared" si="37"/>
        <v>1</v>
      </c>
      <c r="K463" s="6">
        <f t="shared" si="36"/>
        <v>-6.5285190034379825E-3</v>
      </c>
      <c r="M463" s="5">
        <f t="shared" si="38"/>
        <v>123.30256404712513</v>
      </c>
      <c r="N463" s="5">
        <f t="shared" si="39"/>
        <v>98.227328369820171</v>
      </c>
    </row>
    <row r="464" spans="1:14" x14ac:dyDescent="0.25">
      <c r="A464" s="10">
        <v>45362</v>
      </c>
      <c r="B464" s="11">
        <v>5117.93994140625</v>
      </c>
      <c r="C464" s="11">
        <v>5129.0159634347301</v>
      </c>
      <c r="E464" s="4">
        <f t="shared" si="35"/>
        <v>1</v>
      </c>
      <c r="F464" s="4">
        <f t="shared" si="37"/>
        <v>0</v>
      </c>
      <c r="K464" s="6">
        <f t="shared" si="36"/>
        <v>-1.122238087346461E-3</v>
      </c>
      <c r="M464" s="5">
        <f t="shared" si="38"/>
        <v>123.16418921348397</v>
      </c>
      <c r="N464" s="5">
        <f t="shared" si="39"/>
        <v>98.117093920705273</v>
      </c>
    </row>
    <row r="465" spans="1:14" x14ac:dyDescent="0.25">
      <c r="A465" s="10">
        <v>45363</v>
      </c>
      <c r="B465" s="11">
        <v>5175.27001953125</v>
      </c>
      <c r="C465" s="11">
        <v>5117.4327445645704</v>
      </c>
      <c r="E465" s="4">
        <f t="shared" si="35"/>
        <v>0</v>
      </c>
      <c r="F465" s="4">
        <f t="shared" si="37"/>
        <v>0</v>
      </c>
      <c r="K465" s="6">
        <f t="shared" si="36"/>
        <v>1.1201787981366396E-2</v>
      </c>
      <c r="M465" s="5">
        <f t="shared" si="38"/>
        <v>124.5438483479503</v>
      </c>
      <c r="N465" s="5">
        <f t="shared" si="39"/>
        <v>98.117093920705273</v>
      </c>
    </row>
    <row r="466" spans="1:14" x14ac:dyDescent="0.25">
      <c r="A466" s="10">
        <v>45364</v>
      </c>
      <c r="B466" s="11">
        <v>5165.31005859375</v>
      </c>
      <c r="C466" s="11">
        <v>5169.8038477665395</v>
      </c>
      <c r="E466" s="4">
        <f t="shared" si="35"/>
        <v>0</v>
      </c>
      <c r="F466" s="4">
        <f t="shared" si="37"/>
        <v>1</v>
      </c>
      <c r="K466" s="6">
        <f t="shared" si="36"/>
        <v>-1.9245297153407392E-3</v>
      </c>
      <c r="M466" s="5">
        <f t="shared" si="38"/>
        <v>124.30416001094179</v>
      </c>
      <c r="N466" s="5">
        <f t="shared" si="39"/>
        <v>98.117093920705273</v>
      </c>
    </row>
    <row r="467" spans="1:14" x14ac:dyDescent="0.25">
      <c r="A467" s="10">
        <v>45365</v>
      </c>
      <c r="B467" s="11">
        <v>5150.47998046875</v>
      </c>
      <c r="C467" s="11">
        <v>5168.4708941196805</v>
      </c>
      <c r="E467" s="4">
        <f t="shared" si="35"/>
        <v>0</v>
      </c>
      <c r="F467" s="4">
        <f t="shared" si="37"/>
        <v>1</v>
      </c>
      <c r="K467" s="6">
        <f t="shared" si="36"/>
        <v>-2.8710915621273925E-3</v>
      </c>
      <c r="M467" s="5">
        <f t="shared" si="38"/>
        <v>123.94727138599704</v>
      </c>
      <c r="N467" s="5">
        <f t="shared" si="39"/>
        <v>97.835390760249069</v>
      </c>
    </row>
    <row r="468" spans="1:14" x14ac:dyDescent="0.25">
      <c r="A468" s="10">
        <v>45366</v>
      </c>
      <c r="B468" s="11">
        <v>5117.08984375</v>
      </c>
      <c r="C468" s="11">
        <v>5151.8012765519798</v>
      </c>
      <c r="E468" s="4">
        <f t="shared" si="35"/>
        <v>1</v>
      </c>
      <c r="F468" s="4">
        <f t="shared" si="37"/>
        <v>1</v>
      </c>
      <c r="K468" s="6">
        <f t="shared" si="36"/>
        <v>-6.4829174844615034E-3</v>
      </c>
      <c r="M468" s="5">
        <f t="shared" si="38"/>
        <v>123.14373145317747</v>
      </c>
      <c r="N468" s="5">
        <f t="shared" si="39"/>
        <v>97.201131994890332</v>
      </c>
    </row>
    <row r="469" spans="1:14" x14ac:dyDescent="0.25">
      <c r="A469" s="10">
        <v>45369</v>
      </c>
      <c r="B469" s="11">
        <v>5149.419921875</v>
      </c>
      <c r="C469" s="11">
        <v>5119.1912483763299</v>
      </c>
      <c r="E469" s="4">
        <f t="shared" si="35"/>
        <v>1</v>
      </c>
      <c r="F469" s="4">
        <f t="shared" si="37"/>
        <v>0</v>
      </c>
      <c r="K469" s="6">
        <f t="shared" si="36"/>
        <v>6.3180595049523447E-3</v>
      </c>
      <c r="M469" s="5">
        <f t="shared" si="38"/>
        <v>123.92176087616052</v>
      </c>
      <c r="N469" s="5">
        <f t="shared" si="39"/>
        <v>97.815254530782781</v>
      </c>
    </row>
    <row r="470" spans="1:14" x14ac:dyDescent="0.25">
      <c r="A470" s="10">
        <v>45370</v>
      </c>
      <c r="B470" s="11">
        <v>5178.509765625</v>
      </c>
      <c r="C470" s="11">
        <v>5145.1870298557196</v>
      </c>
      <c r="E470" s="4">
        <f t="shared" si="35"/>
        <v>1</v>
      </c>
      <c r="F470" s="4">
        <f t="shared" si="37"/>
        <v>0</v>
      </c>
      <c r="K470" s="6">
        <f t="shared" si="36"/>
        <v>5.6491496501236416E-3</v>
      </c>
      <c r="M470" s="5">
        <f t="shared" si="38"/>
        <v>124.62181344825679</v>
      </c>
      <c r="N470" s="5">
        <f t="shared" si="39"/>
        <v>97.815254530782781</v>
      </c>
    </row>
    <row r="471" spans="1:14" x14ac:dyDescent="0.25">
      <c r="A471" s="10">
        <v>45371</v>
      </c>
      <c r="B471" s="11">
        <v>5224.6201171875</v>
      </c>
      <c r="C471" s="11">
        <v>5177.0918370631198</v>
      </c>
      <c r="E471" s="4">
        <f t="shared" si="35"/>
        <v>1</v>
      </c>
      <c r="F471" s="4">
        <f t="shared" si="37"/>
        <v>0</v>
      </c>
      <c r="K471" s="6">
        <f t="shared" si="36"/>
        <v>8.9041739128465913E-3</v>
      </c>
      <c r="M471" s="5">
        <f t="shared" si="38"/>
        <v>125.73146774853439</v>
      </c>
      <c r="N471" s="5">
        <f t="shared" si="39"/>
        <v>97.815254530782781</v>
      </c>
    </row>
    <row r="472" spans="1:14" x14ac:dyDescent="0.25">
      <c r="A472" s="10">
        <v>45372</v>
      </c>
      <c r="B472" s="11">
        <v>5241.52978515625</v>
      </c>
      <c r="C472" s="11">
        <v>5222.1782115709602</v>
      </c>
      <c r="E472" s="4">
        <f t="shared" si="35"/>
        <v>0</v>
      </c>
      <c r="F472" s="4">
        <f t="shared" si="37"/>
        <v>1</v>
      </c>
      <c r="K472" s="6">
        <f t="shared" si="36"/>
        <v>3.2365354015160275E-3</v>
      </c>
      <c r="M472" s="5">
        <f t="shared" si="38"/>
        <v>126.13840209498709</v>
      </c>
      <c r="N472" s="5">
        <f t="shared" si="39"/>
        <v>97.815254530782781</v>
      </c>
    </row>
    <row r="473" spans="1:14" x14ac:dyDescent="0.25">
      <c r="A473" s="10">
        <v>45373</v>
      </c>
      <c r="B473" s="11">
        <v>5234.18017578125</v>
      </c>
      <c r="C473" s="11">
        <v>5242.1640660031499</v>
      </c>
      <c r="E473" s="4">
        <f t="shared" si="35"/>
        <v>0</v>
      </c>
      <c r="F473" s="4">
        <f t="shared" si="37"/>
        <v>1</v>
      </c>
      <c r="K473" s="6">
        <f t="shared" si="36"/>
        <v>-1.4021878490156903E-3</v>
      </c>
      <c r="M473" s="5">
        <f t="shared" si="38"/>
        <v>125.96153236027524</v>
      </c>
      <c r="N473" s="5">
        <f t="shared" si="39"/>
        <v>97.678099169431334</v>
      </c>
    </row>
    <row r="474" spans="1:14" x14ac:dyDescent="0.25">
      <c r="A474" s="10">
        <v>45376</v>
      </c>
      <c r="B474" s="11">
        <v>5218.18994140625</v>
      </c>
      <c r="C474" s="11">
        <v>5235.7739015493798</v>
      </c>
      <c r="E474" s="4">
        <f t="shared" si="35"/>
        <v>0</v>
      </c>
      <c r="F474" s="4">
        <f t="shared" si="37"/>
        <v>1</v>
      </c>
      <c r="K474" s="6">
        <f t="shared" si="36"/>
        <v>-3.0549644525015296E-3</v>
      </c>
      <c r="M474" s="5">
        <f t="shared" si="38"/>
        <v>125.57672435653198</v>
      </c>
      <c r="N474" s="5">
        <f t="shared" si="39"/>
        <v>97.379696048680799</v>
      </c>
    </row>
    <row r="475" spans="1:14" x14ac:dyDescent="0.25">
      <c r="A475" s="10">
        <v>45377</v>
      </c>
      <c r="B475" s="11">
        <v>5203.580078125</v>
      </c>
      <c r="C475" s="11">
        <v>5219.2955187269099</v>
      </c>
      <c r="E475" s="4">
        <f t="shared" si="35"/>
        <v>1</v>
      </c>
      <c r="F475" s="4">
        <f t="shared" si="37"/>
        <v>1</v>
      </c>
      <c r="K475" s="6">
        <f t="shared" si="36"/>
        <v>-2.799795225030266E-3</v>
      </c>
      <c r="M475" s="5">
        <f t="shared" si="38"/>
        <v>125.22513524330363</v>
      </c>
      <c r="N475" s="5">
        <f t="shared" si="39"/>
        <v>97.1070528406688</v>
      </c>
    </row>
    <row r="476" spans="1:14" x14ac:dyDescent="0.25">
      <c r="A476" s="10">
        <v>45378</v>
      </c>
      <c r="B476" s="11">
        <v>5248.490234375</v>
      </c>
      <c r="C476" s="11">
        <v>5204.0696916372799</v>
      </c>
      <c r="E476" s="4">
        <f t="shared" si="35"/>
        <v>1</v>
      </c>
      <c r="F476" s="4">
        <f t="shared" si="37"/>
        <v>0</v>
      </c>
      <c r="K476" s="6">
        <f t="shared" si="36"/>
        <v>8.6306265255329251E-3</v>
      </c>
      <c r="M476" s="5">
        <f t="shared" si="38"/>
        <v>126.30590661719793</v>
      </c>
      <c r="N476" s="5">
        <f t="shared" si="39"/>
        <v>97.945147546731803</v>
      </c>
    </row>
    <row r="477" spans="1:14" x14ac:dyDescent="0.25">
      <c r="A477" s="10">
        <v>45379</v>
      </c>
      <c r="B477" s="11">
        <v>5254.35009765625</v>
      </c>
      <c r="C477" s="11">
        <v>5243.9931768854103</v>
      </c>
      <c r="E477" s="4">
        <f t="shared" si="35"/>
        <v>0</v>
      </c>
      <c r="F477" s="4">
        <f t="shared" si="37"/>
        <v>1</v>
      </c>
      <c r="K477" s="6">
        <f t="shared" si="36"/>
        <v>1.1164855071790214E-3</v>
      </c>
      <c r="M477" s="5">
        <f t="shared" si="38"/>
        <v>126.44692533140714</v>
      </c>
      <c r="N477" s="5">
        <f t="shared" si="39"/>
        <v>97.945147546731803</v>
      </c>
    </row>
    <row r="478" spans="1:14" x14ac:dyDescent="0.25">
      <c r="A478" s="10">
        <v>45383</v>
      </c>
      <c r="B478" s="11">
        <v>5243.77001953125</v>
      </c>
      <c r="C478" s="11">
        <v>5255.5706301376504</v>
      </c>
      <c r="E478" s="4">
        <f t="shared" si="35"/>
        <v>0</v>
      </c>
      <c r="F478" s="4">
        <f t="shared" si="37"/>
        <v>1</v>
      </c>
      <c r="K478" s="6">
        <f t="shared" si="36"/>
        <v>-2.0135845401164643E-3</v>
      </c>
      <c r="M478" s="5">
        <f t="shared" si="38"/>
        <v>126.19231375741457</v>
      </c>
      <c r="N478" s="5">
        <f t="shared" si="39"/>
        <v>97.747926711852273</v>
      </c>
    </row>
    <row r="479" spans="1:14" x14ac:dyDescent="0.25">
      <c r="A479" s="10">
        <v>45384</v>
      </c>
      <c r="B479" s="11">
        <v>5205.81005859375</v>
      </c>
      <c r="C479" s="11">
        <v>5245.2521296306704</v>
      </c>
      <c r="E479" s="4">
        <f t="shared" si="35"/>
        <v>1</v>
      </c>
      <c r="F479" s="4">
        <f t="shared" si="37"/>
        <v>1</v>
      </c>
      <c r="K479" s="6">
        <f t="shared" si="36"/>
        <v>-7.2390590731691296E-3</v>
      </c>
      <c r="M479" s="5">
        <f t="shared" si="38"/>
        <v>125.27880014354474</v>
      </c>
      <c r="N479" s="5">
        <f t="shared" si="39"/>
        <v>97.040323696105361</v>
      </c>
    </row>
    <row r="480" spans="1:14" x14ac:dyDescent="0.25">
      <c r="A480" s="10">
        <v>45385</v>
      </c>
      <c r="B480" s="11">
        <v>5211.490234375</v>
      </c>
      <c r="C480" s="11">
        <v>5208.5831860061198</v>
      </c>
      <c r="E480" s="4">
        <f t="shared" si="35"/>
        <v>0</v>
      </c>
      <c r="F480" s="4">
        <f t="shared" si="37"/>
        <v>0</v>
      </c>
      <c r="K480" s="6">
        <f t="shared" si="36"/>
        <v>1.091122364688113E-3</v>
      </c>
      <c r="M480" s="5">
        <f t="shared" si="38"/>
        <v>125.41549464420265</v>
      </c>
      <c r="N480" s="5">
        <f t="shared" si="39"/>
        <v>97.14620656356675</v>
      </c>
    </row>
    <row r="481" spans="1:14" x14ac:dyDescent="0.25">
      <c r="A481" s="10">
        <v>45386</v>
      </c>
      <c r="B481" s="11">
        <v>5147.2099609375</v>
      </c>
      <c r="C481" s="11">
        <v>5209.4008187957297</v>
      </c>
      <c r="E481" s="4">
        <f t="shared" si="35"/>
        <v>1</v>
      </c>
      <c r="F481" s="4">
        <f t="shared" si="37"/>
        <v>1</v>
      </c>
      <c r="K481" s="6">
        <f t="shared" si="36"/>
        <v>-1.2334336350379616E-2</v>
      </c>
      <c r="M481" s="5">
        <f t="shared" si="38"/>
        <v>123.86857774971182</v>
      </c>
      <c r="N481" s="5">
        <f t="shared" si="39"/>
        <v>97.14620656356675</v>
      </c>
    </row>
    <row r="482" spans="1:14" x14ac:dyDescent="0.25">
      <c r="A482" s="10">
        <v>45387</v>
      </c>
      <c r="B482" s="11">
        <v>5204.33984375</v>
      </c>
      <c r="C482" s="11">
        <v>5152.5913518984999</v>
      </c>
      <c r="E482" s="4">
        <f t="shared" si="35"/>
        <v>0</v>
      </c>
      <c r="F482" s="4">
        <f t="shared" si="37"/>
        <v>0</v>
      </c>
      <c r="K482" s="6">
        <f t="shared" si="36"/>
        <v>1.1099194174331695E-2</v>
      </c>
      <c r="M482" s="5">
        <f t="shared" si="38"/>
        <v>125.24341914625417</v>
      </c>
      <c r="N482" s="5">
        <f t="shared" si="39"/>
        <v>98.224451173515519</v>
      </c>
    </row>
    <row r="483" spans="1:14" x14ac:dyDescent="0.25">
      <c r="A483" s="10">
        <v>45390</v>
      </c>
      <c r="B483" s="11">
        <v>5202.39013671875</v>
      </c>
      <c r="C483" s="11">
        <v>5196.96714387869</v>
      </c>
      <c r="E483" s="4">
        <f t="shared" si="35"/>
        <v>1</v>
      </c>
      <c r="F483" s="4">
        <f t="shared" si="37"/>
        <v>1</v>
      </c>
      <c r="K483" s="6">
        <f t="shared" si="36"/>
        <v>-3.7463099831791524E-4</v>
      </c>
      <c r="M483" s="5">
        <f t="shared" si="38"/>
        <v>125.19649907910666</v>
      </c>
      <c r="N483" s="5">
        <f t="shared" si="39"/>
        <v>98.224451173515519</v>
      </c>
    </row>
    <row r="484" spans="1:14" x14ac:dyDescent="0.25">
      <c r="A484" s="10">
        <v>45391</v>
      </c>
      <c r="B484" s="11">
        <v>5209.91015625</v>
      </c>
      <c r="C484" s="11">
        <v>5204.3860597810799</v>
      </c>
      <c r="E484" s="4">
        <f t="shared" si="35"/>
        <v>0</v>
      </c>
      <c r="F484" s="4">
        <f t="shared" si="37"/>
        <v>0</v>
      </c>
      <c r="K484" s="6">
        <f t="shared" si="36"/>
        <v>1.4454931932483817E-3</v>
      </c>
      <c r="M484" s="5">
        <f t="shared" si="38"/>
        <v>125.37746976634403</v>
      </c>
      <c r="N484" s="5">
        <f t="shared" si="39"/>
        <v>98.366433949097399</v>
      </c>
    </row>
    <row r="485" spans="1:14" x14ac:dyDescent="0.25">
      <c r="A485" s="10">
        <v>45392</v>
      </c>
      <c r="B485" s="11">
        <v>5160.64013671875</v>
      </c>
      <c r="C485" s="11">
        <v>5209.6976578264503</v>
      </c>
      <c r="E485" s="4">
        <f t="shared" si="35"/>
        <v>1</v>
      </c>
      <c r="F485" s="4">
        <f t="shared" si="37"/>
        <v>1</v>
      </c>
      <c r="K485" s="6">
        <f t="shared" si="36"/>
        <v>-9.4569806491084929E-3</v>
      </c>
      <c r="M485" s="5">
        <f t="shared" si="38"/>
        <v>124.19177746092953</v>
      </c>
      <c r="N485" s="5">
        <f t="shared" si="39"/>
        <v>98.366433949097399</v>
      </c>
    </row>
    <row r="486" spans="1:14" x14ac:dyDescent="0.25">
      <c r="A486" s="10">
        <v>45393</v>
      </c>
      <c r="B486" s="11">
        <v>5199.06005859375</v>
      </c>
      <c r="C486" s="11">
        <v>5165.0870025734803</v>
      </c>
      <c r="E486" s="4">
        <f t="shared" si="35"/>
        <v>0</v>
      </c>
      <c r="F486" s="4">
        <f t="shared" si="37"/>
        <v>0</v>
      </c>
      <c r="K486" s="6">
        <f t="shared" si="36"/>
        <v>7.4447977105855934E-3</v>
      </c>
      <c r="M486" s="5">
        <f t="shared" si="38"/>
        <v>125.11636012144422</v>
      </c>
      <c r="N486" s="5">
        <f t="shared" si="39"/>
        <v>99.098752151360102</v>
      </c>
    </row>
    <row r="487" spans="1:14" x14ac:dyDescent="0.25">
      <c r="A487" s="10">
        <v>45394</v>
      </c>
      <c r="B487" s="11">
        <v>5123.41015625</v>
      </c>
      <c r="C487" s="11">
        <v>5193.8170412845902</v>
      </c>
      <c r="E487" s="4">
        <f t="shared" si="35"/>
        <v>0</v>
      </c>
      <c r="F487" s="4">
        <f t="shared" si="37"/>
        <v>1</v>
      </c>
      <c r="K487" s="6">
        <f t="shared" si="36"/>
        <v>-1.4550688295801639E-2</v>
      </c>
      <c r="M487" s="5">
        <f t="shared" si="38"/>
        <v>123.29583096461181</v>
      </c>
      <c r="N487" s="5">
        <f t="shared" si="39"/>
        <v>99.098752151360102</v>
      </c>
    </row>
    <row r="488" spans="1:14" x14ac:dyDescent="0.25">
      <c r="A488" s="10">
        <v>45397</v>
      </c>
      <c r="B488" s="11">
        <v>5061.81982421875</v>
      </c>
      <c r="C488" s="11">
        <v>5131.1446941757004</v>
      </c>
      <c r="E488" s="4">
        <f t="shared" si="35"/>
        <v>0</v>
      </c>
      <c r="F488" s="4">
        <f t="shared" si="37"/>
        <v>1</v>
      </c>
      <c r="K488" s="6">
        <f t="shared" si="36"/>
        <v>-1.202135494776202E-2</v>
      </c>
      <c r="M488" s="5">
        <f t="shared" si="38"/>
        <v>121.81364801700694</v>
      </c>
      <c r="N488" s="5">
        <f t="shared" si="39"/>
        <v>97.90745087686831</v>
      </c>
    </row>
    <row r="489" spans="1:14" x14ac:dyDescent="0.25">
      <c r="A489" s="10">
        <v>45398</v>
      </c>
      <c r="B489" s="11">
        <v>5051.41015625</v>
      </c>
      <c r="C489" s="11">
        <v>5064.3309708545103</v>
      </c>
      <c r="E489" s="4">
        <f t="shared" si="35"/>
        <v>0</v>
      </c>
      <c r="F489" s="4">
        <f t="shared" si="37"/>
        <v>0</v>
      </c>
      <c r="K489" s="6">
        <f t="shared" si="36"/>
        <v>-2.0565070133361507E-3</v>
      </c>
      <c r="M489" s="5">
        <f t="shared" si="38"/>
        <v>121.56313739553991</v>
      </c>
      <c r="N489" s="5">
        <f t="shared" si="39"/>
        <v>97.706103517482163</v>
      </c>
    </row>
    <row r="490" spans="1:14" x14ac:dyDescent="0.25">
      <c r="A490" s="10">
        <v>45399</v>
      </c>
      <c r="B490" s="11">
        <v>5022.2099609375</v>
      </c>
      <c r="C490" s="11">
        <v>5049.1647801367199</v>
      </c>
      <c r="E490" s="4">
        <f t="shared" si="35"/>
        <v>0</v>
      </c>
      <c r="F490" s="4">
        <f t="shared" si="37"/>
        <v>1</v>
      </c>
      <c r="K490" s="6">
        <f t="shared" si="36"/>
        <v>-5.780602724641426E-3</v>
      </c>
      <c r="M490" s="5">
        <f t="shared" si="38"/>
        <v>120.8604291922953</v>
      </c>
      <c r="N490" s="5">
        <f t="shared" si="39"/>
        <v>97.706103517482163</v>
      </c>
    </row>
    <row r="491" spans="1:14" x14ac:dyDescent="0.25">
      <c r="A491" s="10">
        <v>45400</v>
      </c>
      <c r="B491" s="11">
        <v>5011.1201171875</v>
      </c>
      <c r="C491" s="11">
        <v>5023.8592860198896</v>
      </c>
      <c r="E491" s="4">
        <f t="shared" si="35"/>
        <v>0</v>
      </c>
      <c r="F491" s="4">
        <f t="shared" si="37"/>
        <v>0</v>
      </c>
      <c r="K491" s="6">
        <f t="shared" si="36"/>
        <v>-2.2081601199982481E-3</v>
      </c>
      <c r="M491" s="5">
        <f t="shared" si="38"/>
        <v>120.59355001246701</v>
      </c>
      <c r="N491" s="5">
        <f t="shared" si="39"/>
        <v>97.490352796214438</v>
      </c>
    </row>
    <row r="492" spans="1:14" x14ac:dyDescent="0.25">
      <c r="A492" s="10">
        <v>45401</v>
      </c>
      <c r="B492" s="11">
        <v>4967.22998046875</v>
      </c>
      <c r="C492" s="11">
        <v>5010.8796145959104</v>
      </c>
      <c r="E492" s="4">
        <f t="shared" si="35"/>
        <v>1</v>
      </c>
      <c r="F492" s="4">
        <f t="shared" si="37"/>
        <v>1</v>
      </c>
      <c r="K492" s="6">
        <f t="shared" si="36"/>
        <v>-8.7585481274361499E-3</v>
      </c>
      <c r="M492" s="5">
        <f t="shared" si="38"/>
        <v>119.53732560082443</v>
      </c>
      <c r="N492" s="5">
        <f t="shared" si="39"/>
        <v>97.490352796214438</v>
      </c>
    </row>
    <row r="493" spans="1:14" x14ac:dyDescent="0.25">
      <c r="A493" s="10">
        <v>45404</v>
      </c>
      <c r="B493" s="11">
        <v>5010.60009765625</v>
      </c>
      <c r="C493" s="11">
        <v>4970.2826468134499</v>
      </c>
      <c r="E493" s="4">
        <f t="shared" si="35"/>
        <v>1</v>
      </c>
      <c r="F493" s="4">
        <f t="shared" si="37"/>
        <v>0</v>
      </c>
      <c r="K493" s="6">
        <f t="shared" si="36"/>
        <v>8.7312480714667462E-3</v>
      </c>
      <c r="M493" s="5">
        <f t="shared" si="38"/>
        <v>120.58103564444492</v>
      </c>
      <c r="N493" s="5">
        <f t="shared" si="39"/>
        <v>98.341565251052998</v>
      </c>
    </row>
    <row r="494" spans="1:14" x14ac:dyDescent="0.25">
      <c r="A494" s="10">
        <v>45405</v>
      </c>
      <c r="B494" s="11">
        <v>5070.5498046875</v>
      </c>
      <c r="C494" s="11">
        <v>5005.0342708777298</v>
      </c>
      <c r="E494" s="4">
        <f t="shared" si="35"/>
        <v>1</v>
      </c>
      <c r="F494" s="4">
        <f t="shared" si="37"/>
        <v>0</v>
      </c>
      <c r="K494" s="6">
        <f t="shared" si="36"/>
        <v>1.1964576270872662E-2</v>
      </c>
      <c r="M494" s="5">
        <f t="shared" si="38"/>
        <v>122.0237366422337</v>
      </c>
      <c r="N494" s="5">
        <f t="shared" si="39"/>
        <v>98.341565251052998</v>
      </c>
    </row>
    <row r="495" spans="1:14" x14ac:dyDescent="0.25">
      <c r="A495" s="10">
        <v>45406</v>
      </c>
      <c r="B495" s="11">
        <v>5071.6298828125</v>
      </c>
      <c r="C495" s="11">
        <v>5066.9882861229698</v>
      </c>
      <c r="E495" s="4">
        <f t="shared" si="35"/>
        <v>0</v>
      </c>
      <c r="F495" s="4">
        <f t="shared" si="37"/>
        <v>1</v>
      </c>
      <c r="K495" s="6">
        <f t="shared" si="36"/>
        <v>2.130100613548791E-4</v>
      </c>
      <c r="M495" s="5">
        <f t="shared" si="38"/>
        <v>122.04972892586261</v>
      </c>
      <c r="N495" s="5">
        <f t="shared" si="39"/>
        <v>98.341565251052998</v>
      </c>
    </row>
    <row r="496" spans="1:14" x14ac:dyDescent="0.25">
      <c r="A496" s="10">
        <v>45407</v>
      </c>
      <c r="B496" s="11">
        <v>5048.419921875</v>
      </c>
      <c r="C496" s="11">
        <v>5074.3975754889398</v>
      </c>
      <c r="E496" s="4">
        <f t="shared" si="35"/>
        <v>1</v>
      </c>
      <c r="F496" s="4">
        <f t="shared" si="37"/>
        <v>1</v>
      </c>
      <c r="K496" s="6">
        <f t="shared" si="36"/>
        <v>-4.5764303535156259E-3</v>
      </c>
      <c r="M496" s="5">
        <f t="shared" si="38"/>
        <v>121.49117684176794</v>
      </c>
      <c r="N496" s="5">
        <f t="shared" si="39"/>
        <v>97.891511926825842</v>
      </c>
    </row>
    <row r="497" spans="1:14" x14ac:dyDescent="0.25">
      <c r="A497" s="10">
        <v>45408</v>
      </c>
      <c r="B497" s="11">
        <v>5099.9599609375</v>
      </c>
      <c r="C497" s="11">
        <v>5050.8217504340901</v>
      </c>
      <c r="E497" s="4">
        <f t="shared" si="35"/>
        <v>1</v>
      </c>
      <c r="F497" s="4">
        <f t="shared" si="37"/>
        <v>0</v>
      </c>
      <c r="K497" s="6">
        <f t="shared" si="36"/>
        <v>1.020914263474304E-2</v>
      </c>
      <c r="M497" s="5">
        <f t="shared" si="38"/>
        <v>122.73149759500834</v>
      </c>
      <c r="N497" s="5">
        <f t="shared" si="39"/>
        <v>98.890900334817459</v>
      </c>
    </row>
    <row r="498" spans="1:14" x14ac:dyDescent="0.25">
      <c r="A498" s="10">
        <v>45411</v>
      </c>
      <c r="B498" s="11">
        <v>5116.169921875</v>
      </c>
      <c r="C498" s="11">
        <v>5094.5690266619704</v>
      </c>
      <c r="E498" s="4">
        <f t="shared" si="35"/>
        <v>0</v>
      </c>
      <c r="F498" s="4">
        <f t="shared" si="37"/>
        <v>1</v>
      </c>
      <c r="K498" s="6">
        <f t="shared" si="36"/>
        <v>3.1784486665891176E-3</v>
      </c>
      <c r="M498" s="5">
        <f t="shared" si="38"/>
        <v>123.12159335988767</v>
      </c>
      <c r="N498" s="5">
        <f t="shared" si="39"/>
        <v>98.890900334817459</v>
      </c>
    </row>
    <row r="499" spans="1:14" x14ac:dyDescent="0.25">
      <c r="A499" s="10">
        <v>45412</v>
      </c>
      <c r="B499" s="11">
        <v>5035.68994140625</v>
      </c>
      <c r="C499" s="11">
        <v>5116.6906279647901</v>
      </c>
      <c r="K499" s="6">
        <f t="shared" si="36"/>
        <v>-1.5730513586862171E-2</v>
      </c>
      <c r="M499" s="5">
        <f t="shared" si="38"/>
        <v>121.18482746270384</v>
      </c>
      <c r="N499" s="5">
        <f t="shared" si="39"/>
        <v>97.335295683483579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1674-9529-457B-9D79-3327B069255A}">
  <dimension ref="A1:T499"/>
  <sheetViews>
    <sheetView tabSelected="1" workbookViewId="0">
      <selection activeCell="N4" sqref="N4"/>
    </sheetView>
  </sheetViews>
  <sheetFormatPr defaultRowHeight="12" x14ac:dyDescent="0.25"/>
  <cols>
    <col min="1" max="1" width="10.109375" style="4" bestFit="1" customWidth="1"/>
    <col min="2" max="2" width="8.88671875" style="11"/>
    <col min="3" max="3" width="11.77734375" style="11" bestFit="1" customWidth="1"/>
    <col min="4" max="4" width="1.77734375" style="55" customWidth="1"/>
    <col min="5" max="6" width="8.88671875" style="4"/>
    <col min="7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29.664062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60" x14ac:dyDescent="0.25">
      <c r="A1" s="31" t="s">
        <v>0</v>
      </c>
      <c r="B1" s="31" t="s">
        <v>10</v>
      </c>
      <c r="C1" s="31" t="s">
        <v>39</v>
      </c>
      <c r="D1" s="80"/>
      <c r="E1" s="31" t="s">
        <v>2</v>
      </c>
      <c r="F1" s="31" t="s">
        <v>1</v>
      </c>
      <c r="G1" s="80"/>
      <c r="H1" s="80"/>
      <c r="I1" s="80"/>
      <c r="J1" s="80"/>
      <c r="K1" s="31" t="s">
        <v>9</v>
      </c>
      <c r="L1" s="80"/>
      <c r="M1" s="31" t="s">
        <v>8</v>
      </c>
      <c r="N1" s="31" t="s">
        <v>63</v>
      </c>
      <c r="R1" s="78" t="s">
        <v>7</v>
      </c>
      <c r="S1" s="79">
        <f>(S7+S9)/(SUM(S7:S10))</f>
        <v>0.49798387096774194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M2" s="5"/>
      <c r="N2" s="5"/>
      <c r="R2" s="70" t="s">
        <v>26</v>
      </c>
      <c r="S2" s="61">
        <f>S7/(S7+S8)</f>
        <v>0.50196078431372548</v>
      </c>
      <c r="T2" s="71" t="s">
        <v>31</v>
      </c>
    </row>
    <row r="3" spans="1:20" x14ac:dyDescent="0.25">
      <c r="A3" s="10">
        <v>44683</v>
      </c>
      <c r="B3" s="33">
        <f>VLOOKUP(A3,'sp500'!$A$2:$D$6121,4,FALSE)</f>
        <v>4155.3798828125</v>
      </c>
      <c r="E3" s="4">
        <f t="shared" ref="E3:E65" si="0">IF(B4&gt;$B3,1,0)</f>
        <v>1</v>
      </c>
      <c r="F3" s="34">
        <f>IF(C4&gt;$B3,1,0)</f>
        <v>0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0.51200000000000001</v>
      </c>
      <c r="T3" s="71" t="s">
        <v>30</v>
      </c>
    </row>
    <row r="4" spans="1:20" x14ac:dyDescent="0.25">
      <c r="A4" s="10">
        <v>44684</v>
      </c>
      <c r="B4" s="37">
        <v>4175.47998046875</v>
      </c>
      <c r="C4" s="33">
        <v>4136.4435552519199</v>
      </c>
      <c r="E4" s="4">
        <f t="shared" si="0"/>
        <v>1</v>
      </c>
      <c r="F4" s="38">
        <f t="shared" ref="F4:F67" si="1">IF(C5&gt;$B4,1,0)</f>
        <v>0</v>
      </c>
      <c r="K4" s="35">
        <f t="shared" ref="K4:K67" si="2">B4/B3-1</f>
        <v>4.8371263814863674E-3</v>
      </c>
      <c r="M4" s="5">
        <f t="shared" ref="M4:M67" si="3">M3*(1+$K4)</f>
        <v>100.48371263814863</v>
      </c>
      <c r="N4" s="36">
        <f t="shared" ref="N4:N67" si="4">N3*(1+IF(F3=1,$K4,0))</f>
        <v>100</v>
      </c>
      <c r="R4" s="70" t="s">
        <v>28</v>
      </c>
      <c r="S4" s="61">
        <f>S9/(S9+S8)</f>
        <v>0.48373983739837401</v>
      </c>
      <c r="T4" s="71" t="s">
        <v>32</v>
      </c>
    </row>
    <row r="5" spans="1:20" x14ac:dyDescent="0.25">
      <c r="A5" s="10">
        <v>44685</v>
      </c>
      <c r="B5" s="41">
        <v>4300.169921875</v>
      </c>
      <c r="C5" s="37">
        <v>4164.97476103178</v>
      </c>
      <c r="E5" s="4">
        <f t="shared" si="0"/>
        <v>0</v>
      </c>
      <c r="F5" s="15">
        <f t="shared" si="1"/>
        <v>0</v>
      </c>
      <c r="K5" s="39">
        <f t="shared" si="2"/>
        <v>2.9862421084402291E-2</v>
      </c>
      <c r="M5" s="5">
        <f t="shared" si="3"/>
        <v>103.48439957707311</v>
      </c>
      <c r="N5" s="40">
        <f t="shared" si="4"/>
        <v>100</v>
      </c>
      <c r="R5" s="70" t="s">
        <v>29</v>
      </c>
      <c r="S5" s="61">
        <f>S9/(S9+S10)</f>
        <v>0.49377593360995853</v>
      </c>
      <c r="T5" s="71" t="s">
        <v>33</v>
      </c>
    </row>
    <row r="6" spans="1:20" x14ac:dyDescent="0.25">
      <c r="A6" s="10">
        <v>44686</v>
      </c>
      <c r="B6" s="44">
        <v>4146.8701171875</v>
      </c>
      <c r="C6" s="41">
        <v>4294.04034782703</v>
      </c>
      <c r="E6" s="4">
        <f t="shared" si="0"/>
        <v>0</v>
      </c>
      <c r="F6" s="43">
        <f t="shared" si="1"/>
        <v>1</v>
      </c>
      <c r="K6" s="9">
        <f t="shared" si="2"/>
        <v>-3.5649708609806985E-2</v>
      </c>
      <c r="M6" s="5">
        <f t="shared" si="3"/>
        <v>99.795210886489613</v>
      </c>
      <c r="N6" s="42">
        <f t="shared" si="4"/>
        <v>100</v>
      </c>
      <c r="R6" s="70"/>
      <c r="S6" s="60"/>
      <c r="T6" s="72"/>
    </row>
    <row r="7" spans="1:20" x14ac:dyDescent="0.25">
      <c r="A7" s="10">
        <v>44687</v>
      </c>
      <c r="B7" s="11">
        <v>4123.33984375</v>
      </c>
      <c r="C7" s="44">
        <v>4173.7934962572599</v>
      </c>
      <c r="E7" s="4">
        <f t="shared" si="0"/>
        <v>0</v>
      </c>
      <c r="F7" s="4">
        <f t="shared" si="1"/>
        <v>0</v>
      </c>
      <c r="K7" s="45">
        <f t="shared" si="2"/>
        <v>-5.6742248424840325E-3</v>
      </c>
      <c r="M7" s="5">
        <f t="shared" si="3"/>
        <v>99.228950421716561</v>
      </c>
      <c r="N7" s="46">
        <f t="shared" si="4"/>
        <v>99.432577515751603</v>
      </c>
      <c r="R7" s="70" t="s">
        <v>22</v>
      </c>
      <c r="S7" s="60">
        <f>COUNTIFS($E$2:$E$498, 1, $F$2:$F$498, 1)</f>
        <v>128</v>
      </c>
      <c r="T7" s="72"/>
    </row>
    <row r="8" spans="1:20" x14ac:dyDescent="0.25">
      <c r="A8" s="10">
        <v>44690</v>
      </c>
      <c r="B8" s="11">
        <v>3991.23999023437</v>
      </c>
      <c r="C8" s="11">
        <v>4116.4858800573402</v>
      </c>
      <c r="E8" s="4">
        <f t="shared" si="0"/>
        <v>1</v>
      </c>
      <c r="F8" s="4">
        <f t="shared" si="1"/>
        <v>1</v>
      </c>
      <c r="K8" s="6">
        <f t="shared" si="2"/>
        <v>-3.2037100632357984E-2</v>
      </c>
      <c r="M8" s="5">
        <f t="shared" si="3"/>
        <v>96.049942551412769</v>
      </c>
      <c r="N8" s="5">
        <f t="shared" si="4"/>
        <v>99.432577515751603</v>
      </c>
      <c r="R8" s="70" t="s">
        <v>23</v>
      </c>
      <c r="S8" s="60">
        <f>COUNTIFS($E$2:$E$498, 0, $F$2:$F$498, 1)</f>
        <v>127</v>
      </c>
      <c r="T8" s="72"/>
    </row>
    <row r="9" spans="1:20" x14ac:dyDescent="0.25">
      <c r="A9" s="10">
        <v>44691</v>
      </c>
      <c r="B9" s="11">
        <v>4001.05004882812</v>
      </c>
      <c r="C9" s="11">
        <v>3996.4316671720999</v>
      </c>
      <c r="E9" s="4">
        <f t="shared" si="0"/>
        <v>0</v>
      </c>
      <c r="F9" s="4">
        <f t="shared" si="1"/>
        <v>0</v>
      </c>
      <c r="K9" s="6">
        <f t="shared" si="2"/>
        <v>2.4578974498534745E-3</v>
      </c>
      <c r="M9" s="5">
        <f t="shared" si="3"/>
        <v>96.286023460268453</v>
      </c>
      <c r="N9" s="5">
        <f t="shared" si="4"/>
        <v>99.676972594459926</v>
      </c>
      <c r="R9" s="70" t="s">
        <v>25</v>
      </c>
      <c r="S9" s="60">
        <f>COUNTIFS($E$2:$E$498, 0, $F$2:$F$498, 0)</f>
        <v>119</v>
      </c>
      <c r="T9" s="72"/>
    </row>
    <row r="10" spans="1:20" ht="12.6" thickBot="1" x14ac:dyDescent="0.3">
      <c r="A10" s="10">
        <v>44692</v>
      </c>
      <c r="B10" s="11">
        <v>3935.17993164062</v>
      </c>
      <c r="C10" s="11">
        <v>3979.01292895795</v>
      </c>
      <c r="E10" s="4">
        <f t="shared" si="0"/>
        <v>0</v>
      </c>
      <c r="F10" s="4">
        <f t="shared" si="1"/>
        <v>0</v>
      </c>
      <c r="K10" s="6">
        <f t="shared" si="2"/>
        <v>-1.6463207503938371E-2</v>
      </c>
      <c r="M10" s="5">
        <f t="shared" si="3"/>
        <v>94.700846676312977</v>
      </c>
      <c r="N10" s="5">
        <f t="shared" si="4"/>
        <v>99.676972594459926</v>
      </c>
      <c r="R10" s="73" t="s">
        <v>24</v>
      </c>
      <c r="S10" s="74">
        <f>COUNTIFS($E$2:$E$498, 1, $F$2:$F$498, 0)</f>
        <v>122</v>
      </c>
      <c r="T10" s="75"/>
    </row>
    <row r="11" spans="1:20" x14ac:dyDescent="0.25">
      <c r="A11" s="10">
        <v>44693</v>
      </c>
      <c r="B11" s="11">
        <v>3930.080078125</v>
      </c>
      <c r="C11" s="11">
        <v>3929.7386780172601</v>
      </c>
      <c r="E11" s="4">
        <f t="shared" si="0"/>
        <v>1</v>
      </c>
      <c r="F11" s="4">
        <f t="shared" si="1"/>
        <v>1</v>
      </c>
      <c r="K11" s="6">
        <f t="shared" si="2"/>
        <v>-1.2959645058704394E-3</v>
      </c>
      <c r="M11" s="5">
        <f t="shared" si="3"/>
        <v>94.578117740344595</v>
      </c>
      <c r="N11" s="5">
        <f t="shared" si="4"/>
        <v>99.676972594459926</v>
      </c>
    </row>
    <row r="12" spans="1:20" x14ac:dyDescent="0.25">
      <c r="A12" s="10">
        <v>44694</v>
      </c>
      <c r="B12" s="11">
        <v>4023.88989257812</v>
      </c>
      <c r="C12" s="11">
        <v>3930.1907320062901</v>
      </c>
      <c r="E12" s="4">
        <f t="shared" si="0"/>
        <v>0</v>
      </c>
      <c r="F12" s="4">
        <f t="shared" si="1"/>
        <v>0</v>
      </c>
      <c r="K12" s="6">
        <f t="shared" si="2"/>
        <v>2.3869695423070381E-2</v>
      </c>
      <c r="M12" s="5">
        <f t="shared" si="3"/>
        <v>96.835668604493904</v>
      </c>
      <c r="N12" s="5">
        <f t="shared" si="4"/>
        <v>102.05623157098341</v>
      </c>
    </row>
    <row r="13" spans="1:20" x14ac:dyDescent="0.25">
      <c r="A13" s="10">
        <v>44697</v>
      </c>
      <c r="B13" s="11">
        <v>4008.01000976562</v>
      </c>
      <c r="C13" s="11">
        <v>4005.8769854238099</v>
      </c>
      <c r="E13" s="4">
        <f t="shared" si="0"/>
        <v>1</v>
      </c>
      <c r="F13" s="4">
        <f t="shared" si="1"/>
        <v>1</v>
      </c>
      <c r="K13" s="6">
        <f t="shared" si="2"/>
        <v>-3.9464009295556712E-3</v>
      </c>
      <c r="M13" s="5">
        <f t="shared" si="3"/>
        <v>96.453516231898988</v>
      </c>
      <c r="N13" s="5">
        <f t="shared" si="4"/>
        <v>102.05623157098341</v>
      </c>
    </row>
    <row r="14" spans="1:20" x14ac:dyDescent="0.25">
      <c r="A14" s="10">
        <v>44698</v>
      </c>
      <c r="B14" s="11">
        <v>4088.85009765625</v>
      </c>
      <c r="C14" s="11">
        <v>4022.0963274533301</v>
      </c>
      <c r="E14" s="4">
        <f t="shared" si="0"/>
        <v>0</v>
      </c>
      <c r="F14" s="4">
        <f t="shared" si="1"/>
        <v>0</v>
      </c>
      <c r="K14" s="6">
        <f t="shared" si="2"/>
        <v>2.0169632234865009E-2</v>
      </c>
      <c r="M14" s="5">
        <f t="shared" si="3"/>
        <v>98.398948182055975</v>
      </c>
      <c r="N14" s="5">
        <f t="shared" si="4"/>
        <v>104.11466822904637</v>
      </c>
    </row>
    <row r="15" spans="1:20" x14ac:dyDescent="0.25">
      <c r="A15" s="10">
        <v>44699</v>
      </c>
      <c r="B15" s="11">
        <v>3923.67993164062</v>
      </c>
      <c r="C15" s="11">
        <v>4078.5072381140099</v>
      </c>
      <c r="E15" s="4">
        <f t="shared" si="0"/>
        <v>0</v>
      </c>
      <c r="F15" s="4">
        <f t="shared" si="1"/>
        <v>1</v>
      </c>
      <c r="K15" s="6">
        <f t="shared" si="2"/>
        <v>-4.0395260787453813E-2</v>
      </c>
      <c r="M15" s="5">
        <f t="shared" si="3"/>
        <v>94.424097009030675</v>
      </c>
      <c r="N15" s="5">
        <f t="shared" si="4"/>
        <v>104.11466822904637</v>
      </c>
    </row>
    <row r="16" spans="1:20" x14ac:dyDescent="0.25">
      <c r="A16" s="10">
        <v>44700</v>
      </c>
      <c r="B16" s="11">
        <v>3900.7900390625</v>
      </c>
      <c r="C16" s="11">
        <v>3949.8401131681399</v>
      </c>
      <c r="E16" s="4">
        <f t="shared" si="0"/>
        <v>1</v>
      </c>
      <c r="F16" s="4">
        <f t="shared" si="1"/>
        <v>0</v>
      </c>
      <c r="K16" s="6">
        <f t="shared" si="2"/>
        <v>-5.8337818009913667E-3</v>
      </c>
      <c r="M16" s="5">
        <f t="shared" si="3"/>
        <v>93.873247430324355</v>
      </c>
      <c r="N16" s="5">
        <f t="shared" si="4"/>
        <v>103.50728597231551</v>
      </c>
    </row>
    <row r="17" spans="1:14" x14ac:dyDescent="0.25">
      <c r="A17" s="10">
        <v>44701</v>
      </c>
      <c r="B17" s="11">
        <v>3901.36010742187</v>
      </c>
      <c r="C17" s="11">
        <v>3890.7964960968202</v>
      </c>
      <c r="E17" s="4">
        <f t="shared" si="0"/>
        <v>1</v>
      </c>
      <c r="F17" s="4">
        <f t="shared" si="1"/>
        <v>0</v>
      </c>
      <c r="K17" s="6">
        <f t="shared" si="2"/>
        <v>1.4614176965732639E-4</v>
      </c>
      <c r="M17" s="5">
        <f t="shared" si="3"/>
        <v>93.886966232827305</v>
      </c>
      <c r="N17" s="5">
        <f t="shared" si="4"/>
        <v>103.50728597231551</v>
      </c>
    </row>
    <row r="18" spans="1:14" x14ac:dyDescent="0.25">
      <c r="A18" s="10">
        <v>44704</v>
      </c>
      <c r="B18" s="11">
        <v>3973.75</v>
      </c>
      <c r="C18" s="11">
        <v>3886.22739513538</v>
      </c>
      <c r="E18" s="4">
        <f t="shared" si="0"/>
        <v>0</v>
      </c>
      <c r="F18" s="4">
        <f t="shared" si="1"/>
        <v>0</v>
      </c>
      <c r="K18" s="6">
        <f t="shared" si="2"/>
        <v>1.8555039930924888E-2</v>
      </c>
      <c r="M18" s="5">
        <f t="shared" si="3"/>
        <v>95.629042640270811</v>
      </c>
      <c r="N18" s="5">
        <f t="shared" si="4"/>
        <v>103.50728597231551</v>
      </c>
    </row>
    <row r="19" spans="1:14" x14ac:dyDescent="0.25">
      <c r="A19" s="10">
        <v>44705</v>
      </c>
      <c r="B19" s="11">
        <v>3941.47998046875</v>
      </c>
      <c r="C19" s="11">
        <v>3965.9590989301601</v>
      </c>
      <c r="E19" s="4">
        <f t="shared" si="0"/>
        <v>1</v>
      </c>
      <c r="F19" s="4">
        <f t="shared" si="1"/>
        <v>1</v>
      </c>
      <c r="K19" s="6">
        <f t="shared" si="2"/>
        <v>-8.1207976171752128E-3</v>
      </c>
      <c r="M19" s="5">
        <f t="shared" si="3"/>
        <v>94.852458538664948</v>
      </c>
      <c r="N19" s="5">
        <f t="shared" si="4"/>
        <v>103.50728597231551</v>
      </c>
    </row>
    <row r="20" spans="1:14" x14ac:dyDescent="0.25">
      <c r="A20" s="10">
        <v>44706</v>
      </c>
      <c r="B20" s="11">
        <v>3978.72998046875</v>
      </c>
      <c r="C20" s="11">
        <v>3960.8885414346801</v>
      </c>
      <c r="E20" s="4">
        <f t="shared" si="0"/>
        <v>1</v>
      </c>
      <c r="F20" s="4">
        <f t="shared" si="1"/>
        <v>0</v>
      </c>
      <c r="K20" s="6">
        <f t="shared" si="2"/>
        <v>9.450764734207695E-3</v>
      </c>
      <c r="M20" s="5">
        <f t="shared" si="3"/>
        <v>95.748886808775055</v>
      </c>
      <c r="N20" s="5">
        <f t="shared" si="4"/>
        <v>104.48550898031623</v>
      </c>
    </row>
    <row r="21" spans="1:14" x14ac:dyDescent="0.25">
      <c r="A21" s="10">
        <v>44707</v>
      </c>
      <c r="B21" s="11">
        <v>4057.84008789062</v>
      </c>
      <c r="C21" s="11">
        <v>3971.9877341198999</v>
      </c>
      <c r="E21" s="4">
        <f t="shared" si="0"/>
        <v>1</v>
      </c>
      <c r="F21" s="4">
        <f t="shared" si="1"/>
        <v>0</v>
      </c>
      <c r="K21" s="6">
        <f t="shared" si="2"/>
        <v>1.9883256167222862E-2</v>
      </c>
      <c r="M21" s="5">
        <f t="shared" si="3"/>
        <v>97.652686452920349</v>
      </c>
      <c r="N21" s="5">
        <f t="shared" si="4"/>
        <v>104.48550898031623</v>
      </c>
    </row>
    <row r="22" spans="1:14" x14ac:dyDescent="0.25">
      <c r="A22" s="10">
        <v>44708</v>
      </c>
      <c r="B22" s="11">
        <v>4158.240234375</v>
      </c>
      <c r="C22" s="11">
        <v>4050.21228118519</v>
      </c>
      <c r="E22" s="4">
        <f t="shared" si="0"/>
        <v>0</v>
      </c>
      <c r="F22" s="4">
        <f t="shared" si="1"/>
        <v>1</v>
      </c>
      <c r="K22" s="6">
        <f t="shared" si="2"/>
        <v>2.4742262955110839E-2</v>
      </c>
      <c r="M22" s="5">
        <f t="shared" si="3"/>
        <v>100.0688348994115</v>
      </c>
      <c r="N22" s="5">
        <f t="shared" si="4"/>
        <v>104.48550898031623</v>
      </c>
    </row>
    <row r="23" spans="1:14" x14ac:dyDescent="0.25">
      <c r="A23" s="10">
        <v>44712</v>
      </c>
      <c r="B23" s="11">
        <v>4132.14990234375</v>
      </c>
      <c r="C23" s="11">
        <v>4166.1388342518603</v>
      </c>
      <c r="E23" s="4">
        <f t="shared" si="0"/>
        <v>0</v>
      </c>
      <c r="F23" s="4">
        <f t="shared" si="1"/>
        <v>1</v>
      </c>
      <c r="K23" s="6">
        <f t="shared" si="2"/>
        <v>-6.2743686176590652E-3</v>
      </c>
      <c r="M23" s="5">
        <f t="shared" si="3"/>
        <v>99.440966142112927</v>
      </c>
      <c r="N23" s="5">
        <f t="shared" si="4"/>
        <v>103.82992838176999</v>
      </c>
    </row>
    <row r="24" spans="1:14" x14ac:dyDescent="0.25">
      <c r="A24" s="10">
        <v>44713</v>
      </c>
      <c r="B24" s="11">
        <v>4101.22998046875</v>
      </c>
      <c r="C24" s="11">
        <v>4145.3875622163896</v>
      </c>
      <c r="E24" s="4">
        <f t="shared" si="0"/>
        <v>1</v>
      </c>
      <c r="F24" s="4">
        <f t="shared" si="1"/>
        <v>1</v>
      </c>
      <c r="K24" s="6">
        <f t="shared" si="2"/>
        <v>-7.4827686811318461E-3</v>
      </c>
      <c r="M24" s="5">
        <f t="shared" si="3"/>
        <v>98.696872395043229</v>
      </c>
      <c r="N24" s="5">
        <f t="shared" si="4"/>
        <v>103.05299304551072</v>
      </c>
    </row>
    <row r="25" spans="1:14" x14ac:dyDescent="0.25">
      <c r="A25" s="10">
        <v>44714</v>
      </c>
      <c r="B25" s="11">
        <v>4176.81982421875</v>
      </c>
      <c r="C25" s="11">
        <v>4102.0628103541403</v>
      </c>
      <c r="E25" s="4">
        <f t="shared" si="0"/>
        <v>0</v>
      </c>
      <c r="F25" s="4">
        <f t="shared" si="1"/>
        <v>0</v>
      </c>
      <c r="K25" s="6">
        <f t="shared" si="2"/>
        <v>1.8431018038486124E-2</v>
      </c>
      <c r="M25" s="5">
        <f t="shared" si="3"/>
        <v>100.51595623049843</v>
      </c>
      <c r="N25" s="5">
        <f t="shared" si="4"/>
        <v>104.95236461925251</v>
      </c>
    </row>
    <row r="26" spans="1:14" x14ac:dyDescent="0.25">
      <c r="A26" s="10">
        <v>44715</v>
      </c>
      <c r="B26" s="11">
        <v>4108.5400390625</v>
      </c>
      <c r="C26" s="11">
        <v>4164.4729179451997</v>
      </c>
      <c r="E26" s="4">
        <f t="shared" si="0"/>
        <v>1</v>
      </c>
      <c r="F26" s="4">
        <f t="shared" si="1"/>
        <v>1</v>
      </c>
      <c r="K26" s="6">
        <f t="shared" si="2"/>
        <v>-1.6347313992415624E-2</v>
      </c>
      <c r="M26" s="5">
        <f t="shared" si="3"/>
        <v>98.872790332750569</v>
      </c>
      <c r="N26" s="5">
        <f t="shared" si="4"/>
        <v>104.95236461925251</v>
      </c>
    </row>
    <row r="27" spans="1:14" x14ac:dyDescent="0.25">
      <c r="A27" s="10">
        <v>44718</v>
      </c>
      <c r="B27" s="11">
        <v>4121.43017578125</v>
      </c>
      <c r="C27" s="11">
        <v>4120.1875916830504</v>
      </c>
      <c r="E27" s="4">
        <f t="shared" si="0"/>
        <v>1</v>
      </c>
      <c r="F27" s="4">
        <f t="shared" si="1"/>
        <v>0</v>
      </c>
      <c r="K27" s="6">
        <f t="shared" si="2"/>
        <v>3.1374007789131131E-3</v>
      </c>
      <c r="M27" s="5">
        <f t="shared" si="3"/>
        <v>99.182993902153854</v>
      </c>
      <c r="N27" s="5">
        <f t="shared" si="4"/>
        <v>105.28164224975772</v>
      </c>
    </row>
    <row r="28" spans="1:14" x14ac:dyDescent="0.25">
      <c r="A28" s="10">
        <v>44719</v>
      </c>
      <c r="B28" s="11">
        <v>4160.68017578125</v>
      </c>
      <c r="C28" s="11">
        <v>4114.6344326622102</v>
      </c>
      <c r="E28" s="4">
        <f t="shared" si="0"/>
        <v>0</v>
      </c>
      <c r="F28" s="4">
        <f t="shared" si="1"/>
        <v>1</v>
      </c>
      <c r="K28" s="6">
        <f t="shared" si="2"/>
        <v>9.5233931732350285E-3</v>
      </c>
      <c r="M28" s="5">
        <f t="shared" si="3"/>
        <v>100.12755254918264</v>
      </c>
      <c r="N28" s="5">
        <f t="shared" si="4"/>
        <v>105.28164224975772</v>
      </c>
    </row>
    <row r="29" spans="1:14" x14ac:dyDescent="0.25">
      <c r="A29" s="10">
        <v>44720</v>
      </c>
      <c r="B29" s="11">
        <v>4115.77001953125</v>
      </c>
      <c r="C29" s="11">
        <v>4160.9580132085202</v>
      </c>
      <c r="E29" s="4">
        <f t="shared" si="0"/>
        <v>0</v>
      </c>
      <c r="F29" s="4">
        <f t="shared" si="1"/>
        <v>1</v>
      </c>
      <c r="K29" s="6">
        <f t="shared" si="2"/>
        <v>-1.0793945785935621E-2</v>
      </c>
      <c r="M29" s="5">
        <f t="shared" si="3"/>
        <v>99.046781175288345</v>
      </c>
      <c r="N29" s="5">
        <f t="shared" si="4"/>
        <v>104.14523791105957</v>
      </c>
    </row>
    <row r="30" spans="1:14" x14ac:dyDescent="0.25">
      <c r="A30" s="10">
        <v>44721</v>
      </c>
      <c r="B30" s="11">
        <v>4017.82006835937</v>
      </c>
      <c r="C30" s="11">
        <v>4121.2073204533299</v>
      </c>
      <c r="E30" s="4">
        <f t="shared" si="0"/>
        <v>0</v>
      </c>
      <c r="F30" s="4">
        <f t="shared" si="1"/>
        <v>1</v>
      </c>
      <c r="K30" s="6">
        <f t="shared" si="2"/>
        <v>-2.3798693976354812E-2</v>
      </c>
      <c r="M30" s="5">
        <f t="shared" si="3"/>
        <v>96.689597140754671</v>
      </c>
      <c r="N30" s="5">
        <f t="shared" si="4"/>
        <v>101.6667172649196</v>
      </c>
    </row>
    <row r="31" spans="1:14" x14ac:dyDescent="0.25">
      <c r="A31" s="10">
        <v>44722</v>
      </c>
      <c r="B31" s="11">
        <v>3900.86010742187</v>
      </c>
      <c r="C31" s="11">
        <v>4018.14593499174</v>
      </c>
      <c r="E31" s="4">
        <f t="shared" si="0"/>
        <v>0</v>
      </c>
      <c r="F31" s="4">
        <f t="shared" si="1"/>
        <v>0</v>
      </c>
      <c r="K31" s="6">
        <f t="shared" si="2"/>
        <v>-2.9110303335524779E-2</v>
      </c>
      <c r="M31" s="5">
        <f t="shared" si="3"/>
        <v>93.874933638597611</v>
      </c>
      <c r="N31" s="5">
        <f t="shared" si="4"/>
        <v>98.707168286210759</v>
      </c>
    </row>
    <row r="32" spans="1:14" x14ac:dyDescent="0.25">
      <c r="A32" s="10">
        <v>44725</v>
      </c>
      <c r="B32" s="11">
        <v>3749.6298828125</v>
      </c>
      <c r="C32" s="11">
        <v>3896.2844727923002</v>
      </c>
      <c r="E32" s="4">
        <f t="shared" si="0"/>
        <v>0</v>
      </c>
      <c r="F32" s="4">
        <f t="shared" si="1"/>
        <v>0</v>
      </c>
      <c r="K32" s="6">
        <f t="shared" si="2"/>
        <v>-3.8768430665236053E-2</v>
      </c>
      <c r="M32" s="5">
        <f t="shared" si="3"/>
        <v>90.235549782626009</v>
      </c>
      <c r="N32" s="5">
        <f t="shared" si="4"/>
        <v>98.707168286210759</v>
      </c>
    </row>
    <row r="33" spans="1:14" x14ac:dyDescent="0.25">
      <c r="A33" s="10">
        <v>44726</v>
      </c>
      <c r="B33" s="11">
        <v>3735.47998046875</v>
      </c>
      <c r="C33" s="11">
        <v>3748.7224850524799</v>
      </c>
      <c r="E33" s="4">
        <f t="shared" si="0"/>
        <v>1</v>
      </c>
      <c r="F33" s="4">
        <f t="shared" si="1"/>
        <v>0</v>
      </c>
      <c r="K33" s="6">
        <f t="shared" si="2"/>
        <v>-3.7736797459957394E-3</v>
      </c>
      <c r="M33" s="5">
        <f t="shared" si="3"/>
        <v>89.895029716042529</v>
      </c>
      <c r="N33" s="5">
        <f t="shared" si="4"/>
        <v>98.707168286210759</v>
      </c>
    </row>
    <row r="34" spans="1:14" x14ac:dyDescent="0.25">
      <c r="A34" s="10">
        <v>44727</v>
      </c>
      <c r="B34" s="11">
        <v>3789.98999023437</v>
      </c>
      <c r="C34" s="11">
        <v>3721.3162679196698</v>
      </c>
      <c r="E34" s="4">
        <f t="shared" si="0"/>
        <v>0</v>
      </c>
      <c r="F34" s="4">
        <f t="shared" si="1"/>
        <v>0</v>
      </c>
      <c r="K34" s="6">
        <f t="shared" si="2"/>
        <v>1.4592504858981892E-2</v>
      </c>
      <c r="M34" s="5">
        <f t="shared" si="3"/>
        <v>91.206823373972199</v>
      </c>
      <c r="N34" s="5">
        <f t="shared" si="4"/>
        <v>98.707168286210759</v>
      </c>
    </row>
    <row r="35" spans="1:14" x14ac:dyDescent="0.25">
      <c r="A35" s="10">
        <v>44728</v>
      </c>
      <c r="B35" s="11">
        <v>3666.77001953125</v>
      </c>
      <c r="C35" s="11">
        <v>3770.44541936411</v>
      </c>
      <c r="E35" s="4">
        <f t="shared" si="0"/>
        <v>1</v>
      </c>
      <c r="F35" s="4">
        <f t="shared" si="1"/>
        <v>1</v>
      </c>
      <c r="K35" s="6">
        <f t="shared" si="2"/>
        <v>-3.2511951488162105E-2</v>
      </c>
      <c r="M35" s="5">
        <f t="shared" si="3"/>
        <v>88.241511557048241</v>
      </c>
      <c r="N35" s="5">
        <f t="shared" si="4"/>
        <v>98.707168286210759</v>
      </c>
    </row>
    <row r="36" spans="1:14" x14ac:dyDescent="0.25">
      <c r="A36" s="10">
        <v>44729</v>
      </c>
      <c r="B36" s="11">
        <v>3674.84008789062</v>
      </c>
      <c r="C36" s="11">
        <v>3688.5616307671498</v>
      </c>
      <c r="E36" s="4">
        <f t="shared" si="0"/>
        <v>1</v>
      </c>
      <c r="F36" s="4">
        <f t="shared" si="1"/>
        <v>0</v>
      </c>
      <c r="K36" s="6">
        <f t="shared" si="2"/>
        <v>2.2008656982532848E-3</v>
      </c>
      <c r="M36" s="5">
        <f t="shared" si="3"/>
        <v>88.435719272996167</v>
      </c>
      <c r="N36" s="5">
        <f t="shared" si="4"/>
        <v>98.924409507063601</v>
      </c>
    </row>
    <row r="37" spans="1:14" x14ac:dyDescent="0.25">
      <c r="A37" s="10">
        <v>44733</v>
      </c>
      <c r="B37" s="11">
        <v>3764.7900390625</v>
      </c>
      <c r="C37" s="11">
        <v>3656.5274710365502</v>
      </c>
      <c r="E37" s="4">
        <f t="shared" si="0"/>
        <v>0</v>
      </c>
      <c r="F37" s="4">
        <f t="shared" si="1"/>
        <v>0</v>
      </c>
      <c r="K37" s="6">
        <f t="shared" si="2"/>
        <v>2.4477242280088296E-2</v>
      </c>
      <c r="M37" s="5">
        <f t="shared" si="3"/>
        <v>90.600381799855171</v>
      </c>
      <c r="N37" s="5">
        <f t="shared" si="4"/>
        <v>98.924409507063601</v>
      </c>
    </row>
    <row r="38" spans="1:14" x14ac:dyDescent="0.25">
      <c r="A38" s="10">
        <v>44734</v>
      </c>
      <c r="B38" s="11">
        <v>3759.88989257812</v>
      </c>
      <c r="C38" s="11">
        <v>3752.83204342215</v>
      </c>
      <c r="E38" s="4">
        <f t="shared" si="0"/>
        <v>1</v>
      </c>
      <c r="F38" s="4">
        <f t="shared" si="1"/>
        <v>1</v>
      </c>
      <c r="K38" s="6">
        <f t="shared" si="2"/>
        <v>-1.3015723144019775E-3</v>
      </c>
      <c r="M38" s="5">
        <f t="shared" si="3"/>
        <v>90.482458851230234</v>
      </c>
      <c r="N38" s="5">
        <f t="shared" si="4"/>
        <v>98.924409507063601</v>
      </c>
    </row>
    <row r="39" spans="1:14" x14ac:dyDescent="0.25">
      <c r="A39" s="10">
        <v>44735</v>
      </c>
      <c r="B39" s="11">
        <v>3795.72998046875</v>
      </c>
      <c r="C39" s="11">
        <v>3779.9110724511602</v>
      </c>
      <c r="E39" s="4">
        <f t="shared" si="0"/>
        <v>1</v>
      </c>
      <c r="F39" s="4">
        <f t="shared" si="1"/>
        <v>1</v>
      </c>
      <c r="K39" s="6">
        <f t="shared" si="2"/>
        <v>9.5322174091792E-3</v>
      </c>
      <c r="M39" s="5">
        <f t="shared" si="3"/>
        <v>91.34495732071727</v>
      </c>
      <c r="N39" s="5">
        <f t="shared" si="4"/>
        <v>99.867378485559598</v>
      </c>
    </row>
    <row r="40" spans="1:14" x14ac:dyDescent="0.25">
      <c r="A40" s="10">
        <v>44736</v>
      </c>
      <c r="B40" s="11">
        <v>3911.73999023437</v>
      </c>
      <c r="C40" s="11">
        <v>3795.8611786310098</v>
      </c>
      <c r="E40" s="4">
        <f t="shared" si="0"/>
        <v>0</v>
      </c>
      <c r="F40" s="4">
        <f t="shared" si="1"/>
        <v>0</v>
      </c>
      <c r="K40" s="6">
        <f t="shared" si="2"/>
        <v>3.0563293585834428E-2</v>
      </c>
      <c r="M40" s="5">
        <f t="shared" si="3"/>
        <v>94.136760068895867</v>
      </c>
      <c r="N40" s="5">
        <f t="shared" si="4"/>
        <v>102.9196544938614</v>
      </c>
    </row>
    <row r="41" spans="1:14" x14ac:dyDescent="0.25">
      <c r="A41" s="10">
        <v>44739</v>
      </c>
      <c r="B41" s="11">
        <v>3900.11010742187</v>
      </c>
      <c r="C41" s="11">
        <v>3900.73552935512</v>
      </c>
      <c r="E41" s="4">
        <f t="shared" si="0"/>
        <v>0</v>
      </c>
      <c r="F41" s="4">
        <f t="shared" si="1"/>
        <v>1</v>
      </c>
      <c r="K41" s="6">
        <f t="shared" si="2"/>
        <v>-2.9730715337762392E-3</v>
      </c>
      <c r="M41" s="5">
        <f t="shared" si="3"/>
        <v>93.856884747253105</v>
      </c>
      <c r="N41" s="5">
        <f t="shared" si="4"/>
        <v>102.9196544938614</v>
      </c>
    </row>
    <row r="42" spans="1:14" x14ac:dyDescent="0.25">
      <c r="A42" s="10">
        <v>44740</v>
      </c>
      <c r="B42" s="11">
        <v>3821.55004882812</v>
      </c>
      <c r="C42" s="11">
        <v>3917.56725725351</v>
      </c>
      <c r="E42" s="4">
        <f t="shared" si="0"/>
        <v>0</v>
      </c>
      <c r="F42" s="4">
        <f t="shared" si="1"/>
        <v>1</v>
      </c>
      <c r="K42" s="6">
        <f t="shared" si="2"/>
        <v>-2.0143036075892073E-2</v>
      </c>
      <c r="M42" s="5">
        <f t="shared" si="3"/>
        <v>91.966322131818345</v>
      </c>
      <c r="N42" s="5">
        <f t="shared" si="4"/>
        <v>100.8465401804732</v>
      </c>
    </row>
    <row r="43" spans="1:14" x14ac:dyDescent="0.25">
      <c r="A43" s="10">
        <v>44741</v>
      </c>
      <c r="B43" s="11">
        <v>3818.830078125</v>
      </c>
      <c r="C43" s="11">
        <v>3826.8090399910402</v>
      </c>
      <c r="E43" s="4">
        <f t="shared" si="0"/>
        <v>0</v>
      </c>
      <c r="F43" s="4">
        <f t="shared" si="1"/>
        <v>0</v>
      </c>
      <c r="K43" s="6">
        <f t="shared" si="2"/>
        <v>-7.1174540915774909E-4</v>
      </c>
      <c r="M43" s="5">
        <f t="shared" si="3"/>
        <v>91.900865524243898</v>
      </c>
      <c r="N43" s="5">
        <f t="shared" si="4"/>
        <v>100.7747631184703</v>
      </c>
    </row>
    <row r="44" spans="1:14" x14ac:dyDescent="0.25">
      <c r="A44" s="10">
        <v>44742</v>
      </c>
      <c r="B44" s="11">
        <v>3785.3798828125</v>
      </c>
      <c r="C44" s="11">
        <v>3813.72653383846</v>
      </c>
      <c r="E44" s="4">
        <f t="shared" si="0"/>
        <v>1</v>
      </c>
      <c r="F44" s="4">
        <f t="shared" si="1"/>
        <v>0</v>
      </c>
      <c r="K44" s="6">
        <f t="shared" si="2"/>
        <v>-8.7592782679987158E-3</v>
      </c>
      <c r="M44" s="5">
        <f t="shared" si="3"/>
        <v>91.095880270047118</v>
      </c>
      <c r="N44" s="5">
        <f t="shared" si="4"/>
        <v>100.7747631184703</v>
      </c>
    </row>
    <row r="45" spans="1:14" x14ac:dyDescent="0.25">
      <c r="A45" s="10">
        <v>44743</v>
      </c>
      <c r="B45" s="11">
        <v>3825.330078125</v>
      </c>
      <c r="C45" s="11">
        <v>3783.3939422957201</v>
      </c>
      <c r="E45" s="4">
        <f t="shared" si="0"/>
        <v>1</v>
      </c>
      <c r="F45" s="4">
        <f t="shared" si="1"/>
        <v>0</v>
      </c>
      <c r="K45" s="6">
        <f t="shared" si="2"/>
        <v>1.0553814029047315E-2</v>
      </c>
      <c r="M45" s="5">
        <f t="shared" si="3"/>
        <v>92.057289249229555</v>
      </c>
      <c r="N45" s="5">
        <f t="shared" si="4"/>
        <v>100.7747631184703</v>
      </c>
    </row>
    <row r="46" spans="1:14" x14ac:dyDescent="0.25">
      <c r="A46" s="10">
        <v>44747</v>
      </c>
      <c r="B46" s="11">
        <v>3831.38989257812</v>
      </c>
      <c r="C46" s="11">
        <v>3813.6910329224702</v>
      </c>
      <c r="E46" s="4">
        <f t="shared" si="0"/>
        <v>1</v>
      </c>
      <c r="F46" s="4">
        <f t="shared" si="1"/>
        <v>1</v>
      </c>
      <c r="K46" s="6">
        <f t="shared" si="2"/>
        <v>1.5841285142352834E-3</v>
      </c>
      <c r="M46" s="5">
        <f t="shared" si="3"/>
        <v>92.203119826072466</v>
      </c>
      <c r="N46" s="5">
        <f t="shared" si="4"/>
        <v>100.7747631184703</v>
      </c>
    </row>
    <row r="47" spans="1:14" x14ac:dyDescent="0.25">
      <c r="A47" s="10">
        <v>44749</v>
      </c>
      <c r="B47" s="11">
        <v>3902.6201171875</v>
      </c>
      <c r="C47" s="11">
        <v>3835.2586384430601</v>
      </c>
      <c r="E47" s="4">
        <f t="shared" si="0"/>
        <v>0</v>
      </c>
      <c r="F47" s="4">
        <f t="shared" si="1"/>
        <v>0</v>
      </c>
      <c r="K47" s="6">
        <f t="shared" si="2"/>
        <v>1.8591223187011563E-2</v>
      </c>
      <c r="M47" s="5">
        <f t="shared" si="3"/>
        <v>93.917288605297756</v>
      </c>
      <c r="N47" s="5">
        <f t="shared" si="4"/>
        <v>102.64828923122401</v>
      </c>
    </row>
    <row r="48" spans="1:14" x14ac:dyDescent="0.25">
      <c r="A48" s="10">
        <v>44750</v>
      </c>
      <c r="B48" s="11">
        <v>3899.3798828125</v>
      </c>
      <c r="C48" s="11">
        <v>3896.7642367213002</v>
      </c>
      <c r="E48" s="4">
        <f t="shared" si="0"/>
        <v>0</v>
      </c>
      <c r="F48" s="4">
        <f t="shared" si="1"/>
        <v>1</v>
      </c>
      <c r="K48" s="6">
        <f t="shared" si="2"/>
        <v>-8.3027152981907104E-4</v>
      </c>
      <c r="M48" s="5">
        <f t="shared" si="3"/>
        <v>93.839311754410971</v>
      </c>
      <c r="N48" s="5">
        <f t="shared" si="4"/>
        <v>102.64828923122401</v>
      </c>
    </row>
    <row r="49" spans="1:14" x14ac:dyDescent="0.25">
      <c r="A49" s="10">
        <v>44753</v>
      </c>
      <c r="B49" s="11">
        <v>3854.42993164062</v>
      </c>
      <c r="C49" s="11">
        <v>3905.9278431909001</v>
      </c>
      <c r="E49" s="4">
        <f t="shared" si="0"/>
        <v>0</v>
      </c>
      <c r="F49" s="4">
        <f t="shared" si="1"/>
        <v>1</v>
      </c>
      <c r="K49" s="6">
        <f t="shared" si="2"/>
        <v>-1.1527461422778607E-2</v>
      </c>
      <c r="M49" s="5">
        <f t="shared" si="3"/>
        <v>92.757582708221904</v>
      </c>
      <c r="N49" s="5">
        <f t="shared" si="4"/>
        <v>101.46501503699686</v>
      </c>
    </row>
    <row r="50" spans="1:14" x14ac:dyDescent="0.25">
      <c r="A50" s="10">
        <v>44754</v>
      </c>
      <c r="B50" s="47">
        <v>3818.80004882812</v>
      </c>
      <c r="C50" s="11">
        <v>3861.7116566095401</v>
      </c>
      <c r="E50" s="4">
        <f t="shared" si="0"/>
        <v>0</v>
      </c>
      <c r="F50" s="48">
        <f t="shared" si="1"/>
        <v>0</v>
      </c>
      <c r="K50" s="6">
        <f t="shared" si="2"/>
        <v>-9.2438787173215742E-3</v>
      </c>
      <c r="M50" s="5">
        <f t="shared" si="3"/>
        <v>91.900142863555175</v>
      </c>
      <c r="N50" s="5">
        <f t="shared" si="4"/>
        <v>100.52708474394365</v>
      </c>
    </row>
    <row r="51" spans="1:14" x14ac:dyDescent="0.25">
      <c r="A51" s="10">
        <v>44755</v>
      </c>
      <c r="B51" s="11">
        <v>3801.78002929687</v>
      </c>
      <c r="C51" s="47">
        <v>3814.6934987518298</v>
      </c>
      <c r="E51" s="4">
        <f t="shared" si="0"/>
        <v>0</v>
      </c>
      <c r="F51" s="4">
        <f t="shared" si="1"/>
        <v>0</v>
      </c>
      <c r="K51" s="49">
        <f t="shared" si="2"/>
        <v>-4.4569025122100925E-3</v>
      </c>
      <c r="M51" s="5">
        <f t="shared" si="3"/>
        <v>91.490552885954131</v>
      </c>
      <c r="N51" s="50">
        <f t="shared" si="4"/>
        <v>100.52708474394365</v>
      </c>
    </row>
    <row r="52" spans="1:14" x14ac:dyDescent="0.25">
      <c r="A52" s="10">
        <v>44756</v>
      </c>
      <c r="B52" s="11">
        <v>3790.3798828125</v>
      </c>
      <c r="C52" s="11">
        <v>3794.1026387939501</v>
      </c>
      <c r="E52" s="4">
        <f t="shared" si="0"/>
        <v>1</v>
      </c>
      <c r="F52" s="4">
        <f t="shared" si="1"/>
        <v>0</v>
      </c>
      <c r="K52" s="6">
        <f t="shared" si="2"/>
        <v>-2.9986339021509378E-3</v>
      </c>
      <c r="M52" s="5">
        <f t="shared" si="3"/>
        <v>91.216206212343778</v>
      </c>
      <c r="N52" s="5">
        <f t="shared" si="4"/>
        <v>100.52708474394365</v>
      </c>
    </row>
    <row r="53" spans="1:14" x14ac:dyDescent="0.25">
      <c r="A53" s="10">
        <v>44757</v>
      </c>
      <c r="B53" s="11">
        <v>3863.15991210937</v>
      </c>
      <c r="C53" s="11">
        <v>3787.88134066153</v>
      </c>
      <c r="E53" s="4">
        <f t="shared" si="0"/>
        <v>0</v>
      </c>
      <c r="F53" s="4">
        <f t="shared" si="1"/>
        <v>0</v>
      </c>
      <c r="K53" s="6">
        <f t="shared" si="2"/>
        <v>1.9201249359435346E-2</v>
      </c>
      <c r="M53" s="5">
        <f t="shared" si="3"/>
        <v>92.967671333448664</v>
      </c>
      <c r="N53" s="5">
        <f t="shared" si="4"/>
        <v>100.52708474394365</v>
      </c>
    </row>
    <row r="54" spans="1:14" x14ac:dyDescent="0.25">
      <c r="A54" s="10">
        <v>44760</v>
      </c>
      <c r="B54" s="11">
        <v>3830.85009765625</v>
      </c>
      <c r="C54" s="11">
        <v>3859.1710521683099</v>
      </c>
      <c r="E54" s="4">
        <f t="shared" si="0"/>
        <v>1</v>
      </c>
      <c r="F54" s="4">
        <f t="shared" si="1"/>
        <v>1</v>
      </c>
      <c r="K54" s="6">
        <f t="shared" si="2"/>
        <v>-8.3635715808301203E-3</v>
      </c>
      <c r="M54" s="5">
        <f t="shared" si="3"/>
        <v>92.190129559548282</v>
      </c>
      <c r="N54" s="5">
        <f t="shared" si="4"/>
        <v>100.52708474394365</v>
      </c>
    </row>
    <row r="55" spans="1:14" x14ac:dyDescent="0.25">
      <c r="A55" s="10">
        <v>44761</v>
      </c>
      <c r="B55" s="11">
        <v>3936.68994140625</v>
      </c>
      <c r="C55" s="11">
        <v>3838.36871412039</v>
      </c>
      <c r="E55" s="4">
        <f t="shared" si="0"/>
        <v>1</v>
      </c>
      <c r="F55" s="4">
        <f t="shared" si="1"/>
        <v>0</v>
      </c>
      <c r="K55" s="6">
        <f t="shared" si="2"/>
        <v>2.7628291645959591E-2</v>
      </c>
      <c r="M55" s="5">
        <f t="shared" si="3"/>
        <v>94.737185345898283</v>
      </c>
      <c r="N55" s="5">
        <f t="shared" si="4"/>
        <v>103.30447635956742</v>
      </c>
    </row>
    <row r="56" spans="1:14" x14ac:dyDescent="0.25">
      <c r="A56" s="10">
        <v>44762</v>
      </c>
      <c r="B56" s="11">
        <v>3959.89990234375</v>
      </c>
      <c r="C56" s="11">
        <v>3929.7203078840398</v>
      </c>
      <c r="E56" s="4">
        <f t="shared" si="0"/>
        <v>1</v>
      </c>
      <c r="F56" s="4">
        <f t="shared" si="1"/>
        <v>1</v>
      </c>
      <c r="K56" s="6">
        <f t="shared" si="2"/>
        <v>5.8958061932632422E-3</v>
      </c>
      <c r="M56" s="5">
        <f t="shared" si="3"/>
        <v>95.295737429992954</v>
      </c>
      <c r="N56" s="5">
        <f t="shared" si="4"/>
        <v>103.30447635956742</v>
      </c>
    </row>
    <row r="57" spans="1:14" x14ac:dyDescent="0.25">
      <c r="A57" s="10">
        <v>44763</v>
      </c>
      <c r="B57" s="11">
        <v>3998.94995117187</v>
      </c>
      <c r="C57" s="11">
        <v>3971.2492510595598</v>
      </c>
      <c r="E57" s="4">
        <f t="shared" si="0"/>
        <v>0</v>
      </c>
      <c r="F57" s="4">
        <f t="shared" si="1"/>
        <v>1</v>
      </c>
      <c r="K57" s="6">
        <f t="shared" si="2"/>
        <v>9.8613727091958481E-3</v>
      </c>
      <c r="M57" s="5">
        <f t="shared" si="3"/>
        <v>96.235484214387782</v>
      </c>
      <c r="N57" s="5">
        <f t="shared" si="4"/>
        <v>104.32320030347742</v>
      </c>
    </row>
    <row r="58" spans="1:14" x14ac:dyDescent="0.25">
      <c r="A58" s="10">
        <v>44764</v>
      </c>
      <c r="B58" s="11">
        <v>3961.6298828125</v>
      </c>
      <c r="C58" s="11">
        <v>4007.5384490573801</v>
      </c>
      <c r="E58" s="4">
        <f t="shared" si="0"/>
        <v>1</v>
      </c>
      <c r="F58" s="4">
        <f t="shared" si="1"/>
        <v>1</v>
      </c>
      <c r="K58" s="6">
        <f t="shared" si="2"/>
        <v>-9.3324669763454882E-3</v>
      </c>
      <c r="M58" s="5">
        <f t="shared" si="3"/>
        <v>95.337369736004391</v>
      </c>
      <c r="N58" s="5">
        <f t="shared" si="4"/>
        <v>103.34960748177855</v>
      </c>
    </row>
    <row r="59" spans="1:14" x14ac:dyDescent="0.25">
      <c r="A59" s="10">
        <v>44767</v>
      </c>
      <c r="B59" s="11">
        <v>3966.84008789062</v>
      </c>
      <c r="C59" s="11">
        <v>3964.3696371352999</v>
      </c>
      <c r="E59" s="4">
        <f t="shared" si="0"/>
        <v>0</v>
      </c>
      <c r="F59" s="4">
        <f t="shared" si="1"/>
        <v>0</v>
      </c>
      <c r="K59" s="6">
        <f t="shared" si="2"/>
        <v>1.3151670479678579E-3</v>
      </c>
      <c r="M59" s="5">
        <f t="shared" si="3"/>
        <v>95.462754303121116</v>
      </c>
      <c r="N59" s="5">
        <f t="shared" si="4"/>
        <v>103.485529479959</v>
      </c>
    </row>
    <row r="60" spans="1:14" x14ac:dyDescent="0.25">
      <c r="A60" s="10">
        <v>44768</v>
      </c>
      <c r="B60" s="11">
        <v>3921.05004882812</v>
      </c>
      <c r="C60" s="11">
        <v>3956.9807481982398</v>
      </c>
      <c r="E60" s="4">
        <f t="shared" si="0"/>
        <v>1</v>
      </c>
      <c r="F60" s="4">
        <f t="shared" si="1"/>
        <v>1</v>
      </c>
      <c r="K60" s="6">
        <f t="shared" si="2"/>
        <v>-1.154320266205866E-2</v>
      </c>
      <c r="M60" s="5">
        <f t="shared" si="3"/>
        <v>94.360808383521871</v>
      </c>
      <c r="N60" s="5">
        <f t="shared" si="4"/>
        <v>103.485529479959</v>
      </c>
    </row>
    <row r="61" spans="1:14" x14ac:dyDescent="0.25">
      <c r="A61" s="10">
        <v>44769</v>
      </c>
      <c r="B61" s="11">
        <v>4023.61010742187</v>
      </c>
      <c r="C61" s="11">
        <v>3928.08749097589</v>
      </c>
      <c r="E61" s="4">
        <f t="shared" si="0"/>
        <v>1</v>
      </c>
      <c r="F61" s="4">
        <f t="shared" si="1"/>
        <v>0</v>
      </c>
      <c r="K61" s="6">
        <f t="shared" si="2"/>
        <v>2.6156273782937722E-2</v>
      </c>
      <c r="M61" s="5">
        <f t="shared" si="3"/>
        <v>96.828935521980597</v>
      </c>
      <c r="N61" s="5">
        <f t="shared" si="4"/>
        <v>106.19232532160908</v>
      </c>
    </row>
    <row r="62" spans="1:14" x14ac:dyDescent="0.25">
      <c r="A62" s="10">
        <v>44770</v>
      </c>
      <c r="B62" s="11">
        <v>4072.42993164062</v>
      </c>
      <c r="C62" s="11">
        <v>4014.1235610379499</v>
      </c>
      <c r="E62" s="4">
        <f t="shared" si="0"/>
        <v>1</v>
      </c>
      <c r="F62" s="4">
        <f t="shared" si="1"/>
        <v>1</v>
      </c>
      <c r="K62" s="6">
        <f t="shared" si="2"/>
        <v>1.2133338697180918E-2</v>
      </c>
      <c r="M62" s="5">
        <f t="shared" si="3"/>
        <v>98.003793792356277</v>
      </c>
      <c r="N62" s="5">
        <f t="shared" si="4"/>
        <v>106.19232532160908</v>
      </c>
    </row>
    <row r="63" spans="1:14" x14ac:dyDescent="0.25">
      <c r="A63" s="10">
        <v>44771</v>
      </c>
      <c r="B63" s="11">
        <v>4130.2900390625</v>
      </c>
      <c r="C63" s="11">
        <v>4083.56528018168</v>
      </c>
      <c r="E63" s="4">
        <f t="shared" si="0"/>
        <v>0</v>
      </c>
      <c r="F63" s="4">
        <f t="shared" si="1"/>
        <v>1</v>
      </c>
      <c r="K63" s="6">
        <f t="shared" si="2"/>
        <v>1.4207760082582954E-2</v>
      </c>
      <c r="M63" s="5">
        <f t="shared" si="3"/>
        <v>99.396208181741002</v>
      </c>
      <c r="N63" s="5">
        <f t="shared" si="4"/>
        <v>107.70108040239009</v>
      </c>
    </row>
    <row r="64" spans="1:14" x14ac:dyDescent="0.25">
      <c r="A64" s="10">
        <v>44774</v>
      </c>
      <c r="B64" s="11">
        <v>4118.6298828125</v>
      </c>
      <c r="C64" s="11">
        <v>4133.3428017849901</v>
      </c>
      <c r="E64" s="4">
        <f t="shared" si="0"/>
        <v>0</v>
      </c>
      <c r="F64" s="4">
        <f t="shared" si="1"/>
        <v>1</v>
      </c>
      <c r="K64" s="6">
        <f t="shared" si="2"/>
        <v>-2.8230841271976725E-3</v>
      </c>
      <c r="M64" s="5">
        <f t="shared" si="3"/>
        <v>99.115604324119488</v>
      </c>
      <c r="N64" s="5">
        <f t="shared" si="4"/>
        <v>107.39703119182406</v>
      </c>
    </row>
    <row r="65" spans="1:14" x14ac:dyDescent="0.25">
      <c r="A65" s="10">
        <v>44775</v>
      </c>
      <c r="B65" s="11">
        <v>4091.18994140625</v>
      </c>
      <c r="C65" s="11">
        <v>4128.2932888245596</v>
      </c>
      <c r="E65" s="4">
        <f t="shared" si="0"/>
        <v>1</v>
      </c>
      <c r="F65" s="4">
        <f t="shared" si="1"/>
        <v>1</v>
      </c>
      <c r="K65" s="6">
        <f t="shared" si="2"/>
        <v>-6.6623955507048027E-3</v>
      </c>
      <c r="M65" s="5">
        <f t="shared" si="3"/>
        <v>98.45525696286505</v>
      </c>
      <c r="N65" s="5">
        <f t="shared" si="4"/>
        <v>106.68150968905275</v>
      </c>
    </row>
    <row r="66" spans="1:14" x14ac:dyDescent="0.25">
      <c r="A66" s="10">
        <v>44776</v>
      </c>
      <c r="B66" s="11">
        <v>4155.169921875</v>
      </c>
      <c r="C66" s="11">
        <v>4094.8762529277801</v>
      </c>
      <c r="E66" s="4">
        <f t="shared" ref="E66:E129" si="5">IF(B67&gt;$B66,1,0)</f>
        <v>0</v>
      </c>
      <c r="F66" s="4">
        <f t="shared" si="1"/>
        <v>0</v>
      </c>
      <c r="K66" s="6">
        <f t="shared" si="2"/>
        <v>1.5638477163140152E-2</v>
      </c>
      <c r="M66" s="5">
        <f t="shared" si="3"/>
        <v>99.994947250469906</v>
      </c>
      <c r="N66" s="5">
        <f t="shared" si="4"/>
        <v>108.34984604205431</v>
      </c>
    </row>
    <row r="67" spans="1:14" x14ac:dyDescent="0.25">
      <c r="A67" s="10">
        <v>44777</v>
      </c>
      <c r="B67" s="11">
        <v>4151.93994140625</v>
      </c>
      <c r="C67" s="11">
        <v>4143.9068238315404</v>
      </c>
      <c r="E67" s="4">
        <f t="shared" si="5"/>
        <v>0</v>
      </c>
      <c r="F67" s="4">
        <f t="shared" si="1"/>
        <v>1</v>
      </c>
      <c r="K67" s="6">
        <f t="shared" si="2"/>
        <v>-7.7734016405583972E-4</v>
      </c>
      <c r="M67" s="5">
        <f t="shared" si="3"/>
        <v>99.917217161769472</v>
      </c>
      <c r="N67" s="5">
        <f t="shared" si="4"/>
        <v>108.34984604205431</v>
      </c>
    </row>
    <row r="68" spans="1:14" x14ac:dyDescent="0.25">
      <c r="A68" s="10">
        <v>44778</v>
      </c>
      <c r="B68" s="11">
        <v>4145.18994140625</v>
      </c>
      <c r="C68" s="11">
        <v>4162.0316228308902</v>
      </c>
      <c r="E68" s="4">
        <f t="shared" si="5"/>
        <v>0</v>
      </c>
      <c r="F68" s="4">
        <f t="shared" ref="F68:F131" si="6">IF(C69&gt;$B68,1,0)</f>
        <v>0</v>
      </c>
      <c r="K68" s="6">
        <f t="shared" ref="K68:K131" si="7">B68/B67-1</f>
        <v>-1.6257460597355333E-3</v>
      </c>
      <c r="M68" s="5">
        <f t="shared" ref="M68:M131" si="8">M67*(1+$K68)</f>
        <v>99.754777139668988</v>
      </c>
      <c r="N68" s="5">
        <f t="shared" ref="N68:N131" si="9">N67*(1+IF(F67=1,$K68,0))</f>
        <v>108.17369670677849</v>
      </c>
    </row>
    <row r="69" spans="1:14" x14ac:dyDescent="0.25">
      <c r="A69" s="10">
        <v>44781</v>
      </c>
      <c r="B69" s="11">
        <v>4140.06005859375</v>
      </c>
      <c r="C69" s="11">
        <v>4142.1867494541702</v>
      </c>
      <c r="E69" s="4">
        <f t="shared" si="5"/>
        <v>0</v>
      </c>
      <c r="F69" s="4">
        <f t="shared" si="6"/>
        <v>0</v>
      </c>
      <c r="K69" s="6">
        <f t="shared" si="7"/>
        <v>-1.2375507238541195E-3</v>
      </c>
      <c r="M69" s="5">
        <f t="shared" si="8"/>
        <v>99.631325543011883</v>
      </c>
      <c r="N69" s="5">
        <f t="shared" si="9"/>
        <v>108.17369670677849</v>
      </c>
    </row>
    <row r="70" spans="1:14" x14ac:dyDescent="0.25">
      <c r="A70" s="10">
        <v>44782</v>
      </c>
      <c r="B70" s="11">
        <v>4122.47021484375</v>
      </c>
      <c r="C70" s="11">
        <v>4139.5693895356499</v>
      </c>
      <c r="E70" s="4">
        <f t="shared" si="5"/>
        <v>1</v>
      </c>
      <c r="F70" s="4">
        <f t="shared" si="6"/>
        <v>0</v>
      </c>
      <c r="K70" s="6">
        <f t="shared" si="7"/>
        <v>-4.248692893594086E-3</v>
      </c>
      <c r="M70" s="5">
        <f t="shared" si="8"/>
        <v>99.208022638197932</v>
      </c>
      <c r="N70" s="5">
        <f t="shared" si="9"/>
        <v>108.17369670677849</v>
      </c>
    </row>
    <row r="71" spans="1:14" x14ac:dyDescent="0.25">
      <c r="A71" s="10">
        <v>44783</v>
      </c>
      <c r="B71" s="11">
        <v>4210.240234375</v>
      </c>
      <c r="C71" s="11">
        <v>4121.7471443128998</v>
      </c>
      <c r="E71" s="4">
        <f t="shared" si="5"/>
        <v>0</v>
      </c>
      <c r="F71" s="4">
        <f t="shared" si="6"/>
        <v>0</v>
      </c>
      <c r="K71" s="6">
        <f t="shared" si="7"/>
        <v>2.1290637641290244E-2</v>
      </c>
      <c r="M71" s="5">
        <f t="shared" si="8"/>
        <v>101.32022469929672</v>
      </c>
      <c r="N71" s="5">
        <f t="shared" si="9"/>
        <v>108.17369670677849</v>
      </c>
    </row>
    <row r="72" spans="1:14" x14ac:dyDescent="0.25">
      <c r="A72" s="10">
        <v>44784</v>
      </c>
      <c r="B72" s="11">
        <v>4207.27001953125</v>
      </c>
      <c r="C72" s="11">
        <v>4209.6526173623097</v>
      </c>
      <c r="E72" s="4">
        <f t="shared" si="5"/>
        <v>1</v>
      </c>
      <c r="F72" s="4">
        <f t="shared" si="6"/>
        <v>1</v>
      </c>
      <c r="K72" s="6">
        <f t="shared" si="7"/>
        <v>-7.0547395835030002E-4</v>
      </c>
      <c r="M72" s="5">
        <f t="shared" si="8"/>
        <v>101.24874591931716</v>
      </c>
      <c r="N72" s="5">
        <f t="shared" si="9"/>
        <v>108.17369670677849</v>
      </c>
    </row>
    <row r="73" spans="1:14" x14ac:dyDescent="0.25">
      <c r="A73" s="10">
        <v>44785</v>
      </c>
      <c r="B73" s="11">
        <v>4280.14990234375</v>
      </c>
      <c r="C73" s="11">
        <v>4210.9307408831201</v>
      </c>
      <c r="E73" s="4">
        <f t="shared" si="5"/>
        <v>1</v>
      </c>
      <c r="F73" s="4">
        <f t="shared" si="6"/>
        <v>1</v>
      </c>
      <c r="K73" s="6">
        <f t="shared" si="7"/>
        <v>1.7322368774566943E-2</v>
      </c>
      <c r="M73" s="5">
        <f t="shared" si="8"/>
        <v>103.00261403409399</v>
      </c>
      <c r="N73" s="5">
        <f t="shared" si="9"/>
        <v>110.04752137284146</v>
      </c>
    </row>
    <row r="74" spans="1:14" x14ac:dyDescent="0.25">
      <c r="A74" s="10">
        <v>44788</v>
      </c>
      <c r="B74" s="11">
        <v>4297.14013671875</v>
      </c>
      <c r="C74" s="11">
        <v>4280.9991208041902</v>
      </c>
      <c r="E74" s="4">
        <f t="shared" si="5"/>
        <v>1</v>
      </c>
      <c r="F74" s="4">
        <f t="shared" si="6"/>
        <v>1</v>
      </c>
      <c r="K74" s="6">
        <f t="shared" si="7"/>
        <v>3.9695418998517695E-3</v>
      </c>
      <c r="M74" s="5">
        <f t="shared" si="8"/>
        <v>103.41148722629659</v>
      </c>
      <c r="N74" s="5">
        <f t="shared" si="9"/>
        <v>110.48435961990579</v>
      </c>
    </row>
    <row r="75" spans="1:14" x14ac:dyDescent="0.25">
      <c r="A75" s="10">
        <v>44789</v>
      </c>
      <c r="B75" s="11">
        <v>4305.2001953125</v>
      </c>
      <c r="C75" s="11">
        <v>4310.49040260535</v>
      </c>
      <c r="E75" s="4">
        <f t="shared" si="5"/>
        <v>0</v>
      </c>
      <c r="F75" s="4">
        <f t="shared" si="6"/>
        <v>1</v>
      </c>
      <c r="K75" s="6">
        <f t="shared" si="7"/>
        <v>1.8756797165810912E-3</v>
      </c>
      <c r="M75" s="5">
        <f t="shared" si="8"/>
        <v>103.60545405534843</v>
      </c>
      <c r="N75" s="5">
        <f t="shared" si="9"/>
        <v>110.6915928922443</v>
      </c>
    </row>
    <row r="76" spans="1:14" x14ac:dyDescent="0.25">
      <c r="A76" s="10">
        <v>44790</v>
      </c>
      <c r="B76" s="11">
        <v>4274.0400390625</v>
      </c>
      <c r="C76" s="11">
        <v>4305.4959219135399</v>
      </c>
      <c r="E76" s="4">
        <f t="shared" si="5"/>
        <v>1</v>
      </c>
      <c r="F76" s="4">
        <f t="shared" si="6"/>
        <v>0</v>
      </c>
      <c r="K76" s="6">
        <f t="shared" si="7"/>
        <v>-7.2377949540946007E-3</v>
      </c>
      <c r="M76" s="5">
        <f t="shared" si="8"/>
        <v>102.85557902276994</v>
      </c>
      <c r="N76" s="5">
        <f t="shared" si="9"/>
        <v>109.89042983974812</v>
      </c>
    </row>
    <row r="77" spans="1:14" x14ac:dyDescent="0.25">
      <c r="A77" s="10">
        <v>44791</v>
      </c>
      <c r="B77" s="11">
        <v>4283.740234375</v>
      </c>
      <c r="C77" s="11">
        <v>4273.6510743418103</v>
      </c>
      <c r="E77" s="4">
        <f t="shared" si="5"/>
        <v>0</v>
      </c>
      <c r="F77" s="4">
        <f t="shared" si="6"/>
        <v>0</v>
      </c>
      <c r="K77" s="6">
        <f t="shared" si="7"/>
        <v>2.2695611701915031E-3</v>
      </c>
      <c r="M77" s="5">
        <f t="shared" si="8"/>
        <v>103.08901605105758</v>
      </c>
      <c r="N77" s="5">
        <f t="shared" si="9"/>
        <v>109.89042983974812</v>
      </c>
    </row>
    <row r="78" spans="1:14" x14ac:dyDescent="0.25">
      <c r="A78" s="10">
        <v>44792</v>
      </c>
      <c r="B78" s="11">
        <v>4228.47998046875</v>
      </c>
      <c r="C78" s="11">
        <v>4280.0622503080303</v>
      </c>
      <c r="E78" s="4">
        <f t="shared" si="5"/>
        <v>0</v>
      </c>
      <c r="F78" s="4">
        <f t="shared" si="6"/>
        <v>1</v>
      </c>
      <c r="K78" s="6">
        <f t="shared" si="7"/>
        <v>-1.2900001139847905E-2</v>
      </c>
      <c r="M78" s="5">
        <f t="shared" si="8"/>
        <v>101.75916762649314</v>
      </c>
      <c r="N78" s="5">
        <f t="shared" si="9"/>
        <v>109.89042983974812</v>
      </c>
    </row>
    <row r="79" spans="1:14" x14ac:dyDescent="0.25">
      <c r="A79" s="10">
        <v>44795</v>
      </c>
      <c r="B79" s="11">
        <v>4137.990234375</v>
      </c>
      <c r="C79" s="11">
        <v>4229.5404346553896</v>
      </c>
      <c r="E79" s="4">
        <f t="shared" si="5"/>
        <v>0</v>
      </c>
      <c r="F79" s="4">
        <f t="shared" si="6"/>
        <v>1</v>
      </c>
      <c r="K79" s="6">
        <f t="shared" si="7"/>
        <v>-2.14000649197158E-2</v>
      </c>
      <c r="M79" s="5">
        <f t="shared" si="8"/>
        <v>99.581514833109949</v>
      </c>
      <c r="N79" s="5">
        <f t="shared" si="9"/>
        <v>107.53876750712203</v>
      </c>
    </row>
    <row r="80" spans="1:14" x14ac:dyDescent="0.25">
      <c r="A80" s="10">
        <v>44796</v>
      </c>
      <c r="B80" s="11">
        <v>4128.72998046875</v>
      </c>
      <c r="C80" s="11">
        <v>4138.3749570258797</v>
      </c>
      <c r="E80" s="4">
        <f t="shared" si="5"/>
        <v>1</v>
      </c>
      <c r="F80" s="4">
        <f t="shared" si="6"/>
        <v>0</v>
      </c>
      <c r="K80" s="6">
        <f t="shared" si="7"/>
        <v>-2.2378626777133093E-3</v>
      </c>
      <c r="M80" s="5">
        <f t="shared" si="8"/>
        <v>99.358665077674772</v>
      </c>
      <c r="N80" s="5">
        <f t="shared" si="9"/>
        <v>107.29811051291055</v>
      </c>
    </row>
    <row r="81" spans="1:14" x14ac:dyDescent="0.25">
      <c r="A81" s="10">
        <v>44797</v>
      </c>
      <c r="B81" s="11">
        <v>4140.77001953125</v>
      </c>
      <c r="C81" s="11">
        <v>4120.5936609459504</v>
      </c>
      <c r="E81" s="4">
        <f t="shared" si="5"/>
        <v>1</v>
      </c>
      <c r="F81" s="4">
        <f t="shared" si="6"/>
        <v>0</v>
      </c>
      <c r="K81" s="6">
        <f t="shared" si="7"/>
        <v>2.9161604463010526E-3</v>
      </c>
      <c r="M81" s="5">
        <f t="shared" si="8"/>
        <v>99.648410886771558</v>
      </c>
      <c r="N81" s="5">
        <f t="shared" si="9"/>
        <v>107.29811051291055</v>
      </c>
    </row>
    <row r="82" spans="1:14" x14ac:dyDescent="0.25">
      <c r="A82" s="10">
        <v>44798</v>
      </c>
      <c r="B82" s="11">
        <v>4199.1201171875</v>
      </c>
      <c r="C82" s="11">
        <v>4135.8150207401404</v>
      </c>
      <c r="E82" s="4">
        <f t="shared" si="5"/>
        <v>0</v>
      </c>
      <c r="F82" s="4">
        <f t="shared" si="6"/>
        <v>0</v>
      </c>
      <c r="K82" s="6">
        <f t="shared" si="7"/>
        <v>1.4091605518061545E-2</v>
      </c>
      <c r="M82" s="5">
        <f t="shared" si="8"/>
        <v>101.05261698348966</v>
      </c>
      <c r="N82" s="5">
        <f t="shared" si="9"/>
        <v>107.29811051291055</v>
      </c>
    </row>
    <row r="83" spans="1:14" x14ac:dyDescent="0.25">
      <c r="A83" s="10">
        <v>44799</v>
      </c>
      <c r="B83" s="11">
        <v>4057.65991210937</v>
      </c>
      <c r="C83" s="11">
        <v>4199.0278981061701</v>
      </c>
      <c r="E83" s="4">
        <f t="shared" si="5"/>
        <v>0</v>
      </c>
      <c r="F83" s="4">
        <f t="shared" si="6"/>
        <v>1</v>
      </c>
      <c r="K83" s="6">
        <f t="shared" si="7"/>
        <v>-3.3688058719519964E-2</v>
      </c>
      <c r="M83" s="5">
        <f t="shared" si="8"/>
        <v>97.648350488788694</v>
      </c>
      <c r="N83" s="5">
        <f t="shared" si="9"/>
        <v>107.29811051291055</v>
      </c>
    </row>
    <row r="84" spans="1:14" x14ac:dyDescent="0.25">
      <c r="A84" s="10">
        <v>44802</v>
      </c>
      <c r="B84" s="11">
        <v>4030.61010742187</v>
      </c>
      <c r="C84" s="11">
        <v>4070.8481215044399</v>
      </c>
      <c r="E84" s="4">
        <f t="shared" si="5"/>
        <v>0</v>
      </c>
      <c r="F84" s="4">
        <f t="shared" si="6"/>
        <v>0</v>
      </c>
      <c r="K84" s="6">
        <f t="shared" si="7"/>
        <v>-6.666355799502699E-3</v>
      </c>
      <c r="M84" s="5">
        <f t="shared" si="8"/>
        <v>96.997391841195892</v>
      </c>
      <c r="N84" s="5">
        <f t="shared" si="9"/>
        <v>106.58282313161713</v>
      </c>
    </row>
    <row r="85" spans="1:14" x14ac:dyDescent="0.25">
      <c r="A85" s="10">
        <v>44803</v>
      </c>
      <c r="B85" s="11">
        <v>3986.15991210937</v>
      </c>
      <c r="C85" s="11">
        <v>4018.7756945681099</v>
      </c>
      <c r="E85" s="4">
        <f t="shared" si="5"/>
        <v>0</v>
      </c>
      <c r="F85" s="4">
        <f t="shared" si="6"/>
        <v>0</v>
      </c>
      <c r="K85" s="6">
        <f t="shared" si="7"/>
        <v>-1.1028155571448206E-2</v>
      </c>
      <c r="M85" s="5">
        <f t="shared" si="8"/>
        <v>95.927689513946461</v>
      </c>
      <c r="N85" s="5">
        <f t="shared" si="9"/>
        <v>106.58282313161713</v>
      </c>
    </row>
    <row r="86" spans="1:14" x14ac:dyDescent="0.25">
      <c r="A86" s="10">
        <v>44804</v>
      </c>
      <c r="B86" s="11">
        <v>3955</v>
      </c>
      <c r="C86" s="11">
        <v>3981.4742145121099</v>
      </c>
      <c r="E86" s="4">
        <f t="shared" si="5"/>
        <v>1</v>
      </c>
      <c r="F86" s="4">
        <f t="shared" si="6"/>
        <v>0</v>
      </c>
      <c r="K86" s="6">
        <f t="shared" si="7"/>
        <v>-7.8170251059699325E-3</v>
      </c>
      <c r="M86" s="5">
        <f t="shared" si="8"/>
        <v>95.177820356658259</v>
      </c>
      <c r="N86" s="5">
        <f t="shared" si="9"/>
        <v>106.58282313161713</v>
      </c>
    </row>
    <row r="87" spans="1:14" x14ac:dyDescent="0.25">
      <c r="A87" s="10">
        <v>44805</v>
      </c>
      <c r="B87" s="11">
        <v>3966.85009765625</v>
      </c>
      <c r="C87" s="11">
        <v>3952.6301091813202</v>
      </c>
      <c r="E87" s="4">
        <f t="shared" si="5"/>
        <v>0</v>
      </c>
      <c r="F87" s="4">
        <f t="shared" si="6"/>
        <v>0</v>
      </c>
      <c r="K87" s="6">
        <f t="shared" si="7"/>
        <v>2.9962320243361873E-3</v>
      </c>
      <c r="M87" s="5">
        <f t="shared" si="8"/>
        <v>95.462995190017395</v>
      </c>
      <c r="N87" s="5">
        <f t="shared" si="9"/>
        <v>106.58282313161713</v>
      </c>
    </row>
    <row r="88" spans="1:14" x14ac:dyDescent="0.25">
      <c r="A88" s="10">
        <v>44806</v>
      </c>
      <c r="B88" s="11">
        <v>3924.26000976562</v>
      </c>
      <c r="C88" s="11">
        <v>3961.9923912413801</v>
      </c>
      <c r="E88" s="4">
        <f t="shared" si="5"/>
        <v>0</v>
      </c>
      <c r="F88" s="4">
        <f t="shared" si="6"/>
        <v>0</v>
      </c>
      <c r="K88" s="6">
        <f t="shared" si="7"/>
        <v>-1.0736500458082276E-2</v>
      </c>
      <c r="M88" s="5">
        <f t="shared" si="8"/>
        <v>94.438056698429861</v>
      </c>
      <c r="N88" s="5">
        <f t="shared" si="9"/>
        <v>106.58282313161713</v>
      </c>
    </row>
    <row r="89" spans="1:14" x14ac:dyDescent="0.25">
      <c r="A89" s="10">
        <v>44810</v>
      </c>
      <c r="B89" s="11">
        <v>3908.18994140625</v>
      </c>
      <c r="C89" s="11">
        <v>3921.2253901070499</v>
      </c>
      <c r="E89" s="4">
        <f t="shared" si="5"/>
        <v>1</v>
      </c>
      <c r="F89" s="4">
        <f t="shared" si="6"/>
        <v>0</v>
      </c>
      <c r="K89" s="6">
        <f t="shared" si="7"/>
        <v>-4.0950569838337225E-3</v>
      </c>
      <c r="M89" s="5">
        <f t="shared" si="8"/>
        <v>94.051327474807266</v>
      </c>
      <c r="N89" s="5">
        <f t="shared" si="9"/>
        <v>106.58282313161713</v>
      </c>
    </row>
    <row r="90" spans="1:14" x14ac:dyDescent="0.25">
      <c r="A90" s="10">
        <v>44811</v>
      </c>
      <c r="B90" s="11">
        <v>3979.8701171875</v>
      </c>
      <c r="C90" s="11">
        <v>3904.6180652234102</v>
      </c>
      <c r="E90" s="4">
        <f t="shared" si="5"/>
        <v>1</v>
      </c>
      <c r="F90" s="4">
        <f t="shared" si="6"/>
        <v>0</v>
      </c>
      <c r="K90" s="6">
        <f t="shared" si="7"/>
        <v>1.8341016392734E-2</v>
      </c>
      <c r="M90" s="5">
        <f t="shared" si="8"/>
        <v>95.776324413781097</v>
      </c>
      <c r="N90" s="5">
        <f t="shared" si="9"/>
        <v>106.58282313161713</v>
      </c>
    </row>
    <row r="91" spans="1:14" x14ac:dyDescent="0.25">
      <c r="A91" s="10">
        <v>44812</v>
      </c>
      <c r="B91" s="11">
        <v>4006.17993164062</v>
      </c>
      <c r="C91" s="11">
        <v>3976.3004485495599</v>
      </c>
      <c r="E91" s="4">
        <f t="shared" si="5"/>
        <v>1</v>
      </c>
      <c r="F91" s="4">
        <f t="shared" si="6"/>
        <v>1</v>
      </c>
      <c r="K91" s="6">
        <f t="shared" si="7"/>
        <v>6.6107218774547061E-3</v>
      </c>
      <c r="M91" s="5">
        <f t="shared" si="8"/>
        <v>96.409475056925473</v>
      </c>
      <c r="N91" s="5">
        <f t="shared" si="9"/>
        <v>106.58282313161713</v>
      </c>
    </row>
    <row r="92" spans="1:14" x14ac:dyDescent="0.25">
      <c r="A92" s="10">
        <v>44813</v>
      </c>
      <c r="B92" s="11">
        <v>4067.36010742187</v>
      </c>
      <c r="C92" s="11">
        <v>4010.7822644688599</v>
      </c>
      <c r="E92" s="4">
        <f t="shared" si="5"/>
        <v>1</v>
      </c>
      <c r="F92" s="4">
        <f t="shared" si="6"/>
        <v>1</v>
      </c>
      <c r="K92" s="6">
        <f t="shared" si="7"/>
        <v>1.5271449816332883E-2</v>
      </c>
      <c r="M92" s="5">
        <f t="shared" si="8"/>
        <v>97.881787517076305</v>
      </c>
      <c r="N92" s="5">
        <f t="shared" si="9"/>
        <v>108.2104973663547</v>
      </c>
    </row>
    <row r="93" spans="1:14" x14ac:dyDescent="0.25">
      <c r="A93" s="10">
        <v>44816</v>
      </c>
      <c r="B93" s="11">
        <v>4110.41015625</v>
      </c>
      <c r="C93" s="11">
        <v>4069.30846923023</v>
      </c>
      <c r="E93" s="4">
        <f t="shared" si="5"/>
        <v>0</v>
      </c>
      <c r="F93" s="4">
        <f t="shared" si="6"/>
        <v>1</v>
      </c>
      <c r="K93" s="6">
        <f t="shared" si="7"/>
        <v>1.0584272769351033E-2</v>
      </c>
      <c r="M93" s="5">
        <f t="shared" si="8"/>
        <v>98.917795055308702</v>
      </c>
      <c r="N93" s="5">
        <f t="shared" si="9"/>
        <v>109.35582678698734</v>
      </c>
    </row>
    <row r="94" spans="1:14" x14ac:dyDescent="0.25">
      <c r="A94" s="10">
        <v>44817</v>
      </c>
      <c r="B94" s="11">
        <v>3932.68994140625</v>
      </c>
      <c r="C94" s="11">
        <v>4119.7350610599797</v>
      </c>
      <c r="E94" s="4">
        <f t="shared" si="5"/>
        <v>1</v>
      </c>
      <c r="F94" s="4">
        <f t="shared" si="6"/>
        <v>1</v>
      </c>
      <c r="K94" s="6">
        <f t="shared" si="7"/>
        <v>-4.3236613400616797E-2</v>
      </c>
      <c r="M94" s="5">
        <f t="shared" si="8"/>
        <v>94.64092459206087</v>
      </c>
      <c r="N94" s="5">
        <f t="shared" si="9"/>
        <v>104.62765118109355</v>
      </c>
    </row>
    <row r="95" spans="1:14" x14ac:dyDescent="0.25">
      <c r="A95" s="10">
        <v>44818</v>
      </c>
      <c r="B95" s="11">
        <v>3946.01000976562</v>
      </c>
      <c r="C95" s="11">
        <v>3946.8445941593</v>
      </c>
      <c r="E95" s="4">
        <f t="shared" si="5"/>
        <v>0</v>
      </c>
      <c r="F95" s="4">
        <f t="shared" si="6"/>
        <v>0</v>
      </c>
      <c r="K95" s="6">
        <f t="shared" si="7"/>
        <v>3.3870120853227714E-3</v>
      </c>
      <c r="M95" s="5">
        <f t="shared" si="8"/>
        <v>94.961474547420295</v>
      </c>
      <c r="N95" s="5">
        <f t="shared" si="9"/>
        <v>104.98202630010286</v>
      </c>
    </row>
    <row r="96" spans="1:14" x14ac:dyDescent="0.25">
      <c r="A96" s="10">
        <v>44819</v>
      </c>
      <c r="B96" s="11">
        <v>3901.35009765625</v>
      </c>
      <c r="C96" s="11">
        <v>3924.2404659999102</v>
      </c>
      <c r="E96" s="4">
        <f t="shared" si="5"/>
        <v>0</v>
      </c>
      <c r="F96" s="4">
        <f t="shared" si="6"/>
        <v>0</v>
      </c>
      <c r="K96" s="6">
        <f t="shared" si="7"/>
        <v>-1.1317739184352082E-2</v>
      </c>
      <c r="M96" s="5">
        <f t="shared" si="8"/>
        <v>93.886725345931097</v>
      </c>
      <c r="N96" s="5">
        <f t="shared" si="9"/>
        <v>104.98202630010286</v>
      </c>
    </row>
    <row r="97" spans="1:14" x14ac:dyDescent="0.25">
      <c r="A97" s="10">
        <v>44820</v>
      </c>
      <c r="B97" s="11">
        <v>3873.330078125</v>
      </c>
      <c r="C97" s="11">
        <v>3899.0731335316</v>
      </c>
      <c r="E97" s="4">
        <f t="shared" si="5"/>
        <v>1</v>
      </c>
      <c r="F97" s="4">
        <f t="shared" si="6"/>
        <v>1</v>
      </c>
      <c r="K97" s="6">
        <f t="shared" si="7"/>
        <v>-7.1821340894484553E-3</v>
      </c>
      <c r="M97" s="5">
        <f t="shared" si="8"/>
        <v>93.212418295277402</v>
      </c>
      <c r="N97" s="5">
        <f t="shared" si="9"/>
        <v>104.98202630010286</v>
      </c>
    </row>
    <row r="98" spans="1:14" x14ac:dyDescent="0.25">
      <c r="A98" s="10">
        <v>44823</v>
      </c>
      <c r="B98" s="11">
        <v>3899.88989257812</v>
      </c>
      <c r="C98" s="11">
        <v>3874.4674399336</v>
      </c>
      <c r="E98" s="4">
        <f t="shared" si="5"/>
        <v>0</v>
      </c>
      <c r="F98" s="4">
        <f t="shared" si="6"/>
        <v>0</v>
      </c>
      <c r="K98" s="6">
        <f t="shared" si="7"/>
        <v>6.8571007162852027E-3</v>
      </c>
      <c r="M98" s="5">
        <f t="shared" si="8"/>
        <v>93.851585235536618</v>
      </c>
      <c r="N98" s="5">
        <f t="shared" si="9"/>
        <v>105.70189862784237</v>
      </c>
    </row>
    <row r="99" spans="1:14" x14ac:dyDescent="0.25">
      <c r="A99" s="10">
        <v>44824</v>
      </c>
      <c r="B99" s="11">
        <v>3855.92993164062</v>
      </c>
      <c r="C99" s="11">
        <v>3892.8550824590802</v>
      </c>
      <c r="E99" s="4">
        <f t="shared" si="5"/>
        <v>0</v>
      </c>
      <c r="F99" s="4">
        <f t="shared" si="6"/>
        <v>1</v>
      </c>
      <c r="K99" s="6">
        <f t="shared" si="7"/>
        <v>-1.1272103097361819E-2</v>
      </c>
      <c r="M99" s="5">
        <f t="shared" si="8"/>
        <v>92.793680490910802</v>
      </c>
      <c r="N99" s="5">
        <f t="shared" si="9"/>
        <v>105.70189862784237</v>
      </c>
    </row>
    <row r="100" spans="1:14" x14ac:dyDescent="0.25">
      <c r="A100" s="10">
        <v>44825</v>
      </c>
      <c r="B100" s="11">
        <v>3789.92993164062</v>
      </c>
      <c r="C100" s="11">
        <v>3857.0150761219502</v>
      </c>
      <c r="E100" s="4">
        <f t="shared" si="5"/>
        <v>0</v>
      </c>
      <c r="F100" s="4">
        <f t="shared" si="6"/>
        <v>1</v>
      </c>
      <c r="K100" s="6">
        <f t="shared" si="7"/>
        <v>-1.7116493600784488E-2</v>
      </c>
      <c r="M100" s="5">
        <f t="shared" si="8"/>
        <v>91.205378052594881</v>
      </c>
      <c r="N100" s="5">
        <f t="shared" si="9"/>
        <v>103.89265275638813</v>
      </c>
    </row>
    <row r="101" spans="1:14" x14ac:dyDescent="0.25">
      <c r="A101" s="10">
        <v>44826</v>
      </c>
      <c r="B101" s="11">
        <v>3757.98999023437</v>
      </c>
      <c r="C101" s="11">
        <v>3792.0000666840901</v>
      </c>
      <c r="E101" s="4">
        <f t="shared" si="5"/>
        <v>0</v>
      </c>
      <c r="F101" s="4">
        <f t="shared" si="6"/>
        <v>0</v>
      </c>
      <c r="K101" s="6">
        <f t="shared" si="7"/>
        <v>-8.4275809796894308E-3</v>
      </c>
      <c r="M101" s="5">
        <f t="shared" si="8"/>
        <v>90.43673734327345</v>
      </c>
      <c r="N101" s="5">
        <f t="shared" si="9"/>
        <v>103.01708901208892</v>
      </c>
    </row>
    <row r="102" spans="1:14" x14ac:dyDescent="0.25">
      <c r="A102" s="10">
        <v>44827</v>
      </c>
      <c r="B102" s="11">
        <v>3693.22998046875</v>
      </c>
      <c r="C102" s="11">
        <v>3747.4906620778602</v>
      </c>
      <c r="E102" s="4">
        <f t="shared" si="5"/>
        <v>0</v>
      </c>
      <c r="F102" s="4">
        <f t="shared" si="6"/>
        <v>0</v>
      </c>
      <c r="K102" s="6">
        <f t="shared" si="7"/>
        <v>-1.7232619015459694E-2</v>
      </c>
      <c r="M102" s="5">
        <f t="shared" si="8"/>
        <v>88.878275503635621</v>
      </c>
      <c r="N102" s="5">
        <f t="shared" si="9"/>
        <v>103.01708901208892</v>
      </c>
    </row>
    <row r="103" spans="1:14" x14ac:dyDescent="0.25">
      <c r="A103" s="10">
        <v>44830</v>
      </c>
      <c r="B103" s="11">
        <v>3655.0400390625</v>
      </c>
      <c r="C103" s="11">
        <v>3692.5729731768802</v>
      </c>
      <c r="E103" s="4">
        <f t="shared" si="5"/>
        <v>0</v>
      </c>
      <c r="F103" s="4">
        <f t="shared" si="6"/>
        <v>1</v>
      </c>
      <c r="K103" s="6">
        <f t="shared" si="7"/>
        <v>-1.0340526208282075E-2</v>
      </c>
      <c r="M103" s="5">
        <f t="shared" si="8"/>
        <v>87.959227366443358</v>
      </c>
      <c r="N103" s="5">
        <f t="shared" si="9"/>
        <v>103.01708901208892</v>
      </c>
    </row>
    <row r="104" spans="1:14" x14ac:dyDescent="0.25">
      <c r="A104" s="10">
        <v>44831</v>
      </c>
      <c r="B104" s="11">
        <v>3647.2900390625</v>
      </c>
      <c r="C104" s="11">
        <v>3656.21540672018</v>
      </c>
      <c r="E104" s="4">
        <f t="shared" si="5"/>
        <v>1</v>
      </c>
      <c r="F104" s="4">
        <f t="shared" si="6"/>
        <v>0</v>
      </c>
      <c r="K104" s="6">
        <f t="shared" si="7"/>
        <v>-2.1203598092424114E-3</v>
      </c>
      <c r="M104" s="5">
        <f t="shared" si="8"/>
        <v>87.772722155883542</v>
      </c>
      <c r="N104" s="5">
        <f t="shared" si="9"/>
        <v>102.79865571688254</v>
      </c>
    </row>
    <row r="105" spans="1:14" x14ac:dyDescent="0.25">
      <c r="A105" s="10">
        <v>44832</v>
      </c>
      <c r="B105" s="11">
        <v>3719.0400390625</v>
      </c>
      <c r="C105" s="11">
        <v>3640.4171479428501</v>
      </c>
      <c r="E105" s="4">
        <f t="shared" si="5"/>
        <v>0</v>
      </c>
      <c r="F105" s="4">
        <f t="shared" si="6"/>
        <v>1</v>
      </c>
      <c r="K105" s="6">
        <f t="shared" si="7"/>
        <v>1.9672139926234733E-2</v>
      </c>
      <c r="M105" s="5">
        <f t="shared" si="8"/>
        <v>89.499399427840601</v>
      </c>
      <c r="N105" s="5">
        <f t="shared" si="9"/>
        <v>102.79865571688254</v>
      </c>
    </row>
    <row r="106" spans="1:14" x14ac:dyDescent="0.25">
      <c r="A106" s="10">
        <v>44833</v>
      </c>
      <c r="B106" s="11">
        <v>3640.46997070312</v>
      </c>
      <c r="C106" s="11">
        <v>3720.1508744743201</v>
      </c>
      <c r="E106" s="4">
        <f t="shared" si="5"/>
        <v>0</v>
      </c>
      <c r="F106" s="4">
        <f t="shared" si="6"/>
        <v>1</v>
      </c>
      <c r="K106" s="6">
        <f t="shared" si="7"/>
        <v>-2.1126437880240156E-2</v>
      </c>
      <c r="M106" s="5">
        <f t="shared" si="8"/>
        <v>87.608595925509519</v>
      </c>
      <c r="N106" s="5">
        <f t="shared" si="9"/>
        <v>100.62688630270762</v>
      </c>
    </row>
    <row r="107" spans="1:14" x14ac:dyDescent="0.25">
      <c r="A107" s="10">
        <v>44834</v>
      </c>
      <c r="B107" s="11">
        <v>3585.6201171875</v>
      </c>
      <c r="C107" s="11">
        <v>3654.6870481927799</v>
      </c>
      <c r="E107" s="4">
        <f t="shared" si="5"/>
        <v>1</v>
      </c>
      <c r="F107" s="4">
        <f t="shared" si="6"/>
        <v>0</v>
      </c>
      <c r="K107" s="6">
        <f t="shared" si="7"/>
        <v>-1.5066695771981942E-2</v>
      </c>
      <c r="M107" s="5">
        <f t="shared" si="8"/>
        <v>86.288623863689367</v>
      </c>
      <c r="N107" s="5">
        <f t="shared" si="9"/>
        <v>99.110771620302899</v>
      </c>
    </row>
    <row r="108" spans="1:14" x14ac:dyDescent="0.25">
      <c r="A108" s="10">
        <v>44837</v>
      </c>
      <c r="B108" s="11">
        <v>3678.42993164062</v>
      </c>
      <c r="C108" s="11">
        <v>3571.1171013134999</v>
      </c>
      <c r="E108" s="4">
        <f t="shared" si="5"/>
        <v>1</v>
      </c>
      <c r="F108" s="4">
        <f t="shared" si="6"/>
        <v>0</v>
      </c>
      <c r="K108" s="6">
        <f t="shared" si="7"/>
        <v>2.5883894952574815E-2</v>
      </c>
      <c r="M108" s="5">
        <f t="shared" si="8"/>
        <v>88.522109539379343</v>
      </c>
      <c r="N108" s="5">
        <f t="shared" si="9"/>
        <v>99.110771620302899</v>
      </c>
    </row>
    <row r="109" spans="1:14" x14ac:dyDescent="0.25">
      <c r="A109" s="10">
        <v>44838</v>
      </c>
      <c r="B109" s="11">
        <v>3790.92993164062</v>
      </c>
      <c r="C109" s="11">
        <v>3660.6896678102698</v>
      </c>
      <c r="E109" s="4">
        <f t="shared" si="5"/>
        <v>0</v>
      </c>
      <c r="F109" s="4">
        <f t="shared" si="6"/>
        <v>1</v>
      </c>
      <c r="K109" s="6">
        <f t="shared" si="7"/>
        <v>3.0583700679551518E-2</v>
      </c>
      <c r="M109" s="5">
        <f t="shared" si="8"/>
        <v>91.229443241054199</v>
      </c>
      <c r="N109" s="5">
        <f t="shared" si="9"/>
        <v>99.110771620302899</v>
      </c>
    </row>
    <row r="110" spans="1:14" x14ac:dyDescent="0.25">
      <c r="A110" s="10">
        <v>44839</v>
      </c>
      <c r="B110" s="11">
        <v>3783.28002929687</v>
      </c>
      <c r="C110" s="11">
        <v>3798.9551209476899</v>
      </c>
      <c r="E110" s="4">
        <f t="shared" si="5"/>
        <v>0</v>
      </c>
      <c r="F110" s="4">
        <f t="shared" si="6"/>
        <v>1</v>
      </c>
      <c r="K110" s="6">
        <f t="shared" si="7"/>
        <v>-2.0179487570848309E-3</v>
      </c>
      <c r="M110" s="5">
        <f t="shared" si="8"/>
        <v>91.045346899456376</v>
      </c>
      <c r="N110" s="5">
        <f t="shared" si="9"/>
        <v>98.910771161897983</v>
      </c>
    </row>
    <row r="111" spans="1:14" x14ac:dyDescent="0.25">
      <c r="A111" s="10">
        <v>44840</v>
      </c>
      <c r="B111" s="11">
        <v>3744.52001953125</v>
      </c>
      <c r="C111" s="11">
        <v>3803.1857541836898</v>
      </c>
      <c r="E111" s="4">
        <f t="shared" si="5"/>
        <v>0</v>
      </c>
      <c r="F111" s="4">
        <f t="shared" si="6"/>
        <v>0</v>
      </c>
      <c r="K111" s="6">
        <f t="shared" si="7"/>
        <v>-1.0245080846638666E-2</v>
      </c>
      <c r="M111" s="5">
        <f t="shared" si="8"/>
        <v>90.112579959761177</v>
      </c>
      <c r="N111" s="5">
        <f t="shared" si="9"/>
        <v>97.897422314740965</v>
      </c>
    </row>
    <row r="112" spans="1:14" x14ac:dyDescent="0.25">
      <c r="A112" s="10">
        <v>44841</v>
      </c>
      <c r="B112" s="11">
        <v>3639.65991210937</v>
      </c>
      <c r="C112" s="11">
        <v>3743.6537803316401</v>
      </c>
      <c r="E112" s="4">
        <f t="shared" si="5"/>
        <v>0</v>
      </c>
      <c r="F112" s="4">
        <f t="shared" si="6"/>
        <v>0</v>
      </c>
      <c r="K112" s="6">
        <f t="shared" si="7"/>
        <v>-2.8003617786774848E-2</v>
      </c>
      <c r="M112" s="5">
        <f t="shared" si="8"/>
        <v>87.589101712787837</v>
      </c>
      <c r="N112" s="5">
        <f t="shared" si="9"/>
        <v>97.897422314740965</v>
      </c>
    </row>
    <row r="113" spans="1:14" x14ac:dyDescent="0.25">
      <c r="A113" s="10">
        <v>44845</v>
      </c>
      <c r="B113" s="11">
        <v>3588.84008789062</v>
      </c>
      <c r="C113" s="11">
        <v>3635.8145394409298</v>
      </c>
      <c r="E113" s="4">
        <f t="shared" si="5"/>
        <v>0</v>
      </c>
      <c r="F113" s="4">
        <f t="shared" si="6"/>
        <v>0</v>
      </c>
      <c r="K113" s="6">
        <f t="shared" si="7"/>
        <v>-1.3962794724218464E-2</v>
      </c>
      <c r="M113" s="5">
        <f t="shared" si="8"/>
        <v>86.366113065493494</v>
      </c>
      <c r="N113" s="5">
        <f t="shared" si="9"/>
        <v>97.897422314740965</v>
      </c>
    </row>
    <row r="114" spans="1:14" x14ac:dyDescent="0.25">
      <c r="A114" s="10">
        <v>44846</v>
      </c>
      <c r="B114" s="11">
        <v>3577.03002929687</v>
      </c>
      <c r="C114" s="11">
        <v>3583.1171760893899</v>
      </c>
      <c r="E114" s="4">
        <f t="shared" si="5"/>
        <v>1</v>
      </c>
      <c r="F114" s="4">
        <f t="shared" si="6"/>
        <v>0</v>
      </c>
      <c r="K114" s="6">
        <f t="shared" si="7"/>
        <v>-3.2907731480149582E-3</v>
      </c>
      <c r="M114" s="5">
        <f t="shared" si="8"/>
        <v>86.081901779719146</v>
      </c>
      <c r="N114" s="5">
        <f t="shared" si="9"/>
        <v>97.897422314740965</v>
      </c>
    </row>
    <row r="115" spans="1:14" x14ac:dyDescent="0.25">
      <c r="A115" s="10">
        <v>44847</v>
      </c>
      <c r="B115" s="11">
        <v>3669.90991210937</v>
      </c>
      <c r="C115" s="11">
        <v>3570.84110518434</v>
      </c>
      <c r="E115" s="4">
        <f t="shared" si="5"/>
        <v>0</v>
      </c>
      <c r="F115" s="4">
        <f t="shared" si="6"/>
        <v>0</v>
      </c>
      <c r="K115" s="6">
        <f t="shared" si="7"/>
        <v>2.5965642460864968E-2</v>
      </c>
      <c r="M115" s="5">
        <f t="shared" si="8"/>
        <v>88.317073663682635</v>
      </c>
      <c r="N115" s="5">
        <f t="shared" si="9"/>
        <v>97.897422314740965</v>
      </c>
    </row>
    <row r="116" spans="1:14" x14ac:dyDescent="0.25">
      <c r="A116" s="10">
        <v>44848</v>
      </c>
      <c r="B116" s="11">
        <v>3583.07006835937</v>
      </c>
      <c r="C116" s="11">
        <v>3664.78776039578</v>
      </c>
      <c r="E116" s="4">
        <f t="shared" si="5"/>
        <v>1</v>
      </c>
      <c r="F116" s="4">
        <f t="shared" si="6"/>
        <v>1</v>
      </c>
      <c r="K116" s="6">
        <f t="shared" si="7"/>
        <v>-2.36626636156545E-2</v>
      </c>
      <c r="M116" s="5">
        <f t="shared" si="8"/>
        <v>86.227256458059927</v>
      </c>
      <c r="N116" s="5">
        <f t="shared" si="9"/>
        <v>97.897422314740965</v>
      </c>
    </row>
    <row r="117" spans="1:14" x14ac:dyDescent="0.25">
      <c r="A117" s="10">
        <v>44851</v>
      </c>
      <c r="B117" s="11">
        <v>3677.94995117187</v>
      </c>
      <c r="C117" s="11">
        <v>3591.46408381947</v>
      </c>
      <c r="E117" s="4">
        <f t="shared" si="5"/>
        <v>1</v>
      </c>
      <c r="F117" s="4">
        <f t="shared" si="6"/>
        <v>0</v>
      </c>
      <c r="K117" s="6">
        <f t="shared" si="7"/>
        <v>2.6480052302171098E-2</v>
      </c>
      <c r="M117" s="5">
        <f t="shared" si="8"/>
        <v>88.510558718942079</v>
      </c>
      <c r="N117" s="5">
        <f t="shared" si="9"/>
        <v>100.48975117788304</v>
      </c>
    </row>
    <row r="118" spans="1:14" x14ac:dyDescent="0.25">
      <c r="A118" s="10">
        <v>44852</v>
      </c>
      <c r="B118" s="11">
        <v>3719.97998046875</v>
      </c>
      <c r="C118" s="11">
        <v>3667.9406270190302</v>
      </c>
      <c r="E118" s="4">
        <f t="shared" si="5"/>
        <v>0</v>
      </c>
      <c r="F118" s="4">
        <f t="shared" si="6"/>
        <v>1</v>
      </c>
      <c r="K118" s="6">
        <f t="shared" si="7"/>
        <v>1.1427569666490056E-2</v>
      </c>
      <c r="M118" s="5">
        <f t="shared" si="8"/>
        <v>89.522019294922742</v>
      </c>
      <c r="N118" s="5">
        <f t="shared" si="9"/>
        <v>100.48975117788304</v>
      </c>
    </row>
    <row r="119" spans="1:14" x14ac:dyDescent="0.25">
      <c r="A119" s="10">
        <v>44853</v>
      </c>
      <c r="B119" s="11">
        <v>3695.15991210937</v>
      </c>
      <c r="C119" s="11">
        <v>3730.91226052609</v>
      </c>
      <c r="E119" s="4">
        <f t="shared" si="5"/>
        <v>0</v>
      </c>
      <c r="F119" s="4">
        <f t="shared" si="6"/>
        <v>1</v>
      </c>
      <c r="K119" s="6">
        <f t="shared" si="7"/>
        <v>-6.6720972934516398E-3</v>
      </c>
      <c r="M119" s="5">
        <f t="shared" si="8"/>
        <v>88.924719672280759</v>
      </c>
      <c r="N119" s="5">
        <f t="shared" si="9"/>
        <v>99.819273781029452</v>
      </c>
    </row>
    <row r="120" spans="1:14" x14ac:dyDescent="0.25">
      <c r="A120" s="10">
        <v>44854</v>
      </c>
      <c r="B120" s="11">
        <v>3665.78002929687</v>
      </c>
      <c r="C120" s="11">
        <v>3700.7093840223401</v>
      </c>
      <c r="E120" s="4">
        <f t="shared" si="5"/>
        <v>1</v>
      </c>
      <c r="F120" s="4">
        <f t="shared" si="6"/>
        <v>0</v>
      </c>
      <c r="K120" s="6">
        <f t="shared" si="7"/>
        <v>-7.9509097065649792E-3</v>
      </c>
      <c r="M120" s="5">
        <f t="shared" si="8"/>
        <v>88.217687255484847</v>
      </c>
      <c r="N120" s="5">
        <f t="shared" si="9"/>
        <v>99.025619748221601</v>
      </c>
    </row>
    <row r="121" spans="1:14" x14ac:dyDescent="0.25">
      <c r="A121" s="10">
        <v>44855</v>
      </c>
      <c r="B121" s="11">
        <v>3752.75</v>
      </c>
      <c r="C121" s="11">
        <v>3656.6814655072099</v>
      </c>
      <c r="E121" s="4">
        <f t="shared" si="5"/>
        <v>1</v>
      </c>
      <c r="F121" s="4">
        <f t="shared" si="6"/>
        <v>0</v>
      </c>
      <c r="K121" s="6">
        <f t="shared" si="7"/>
        <v>2.3724819822266152E-2</v>
      </c>
      <c r="M121" s="5">
        <f t="shared" si="8"/>
        <v>90.310635990758257</v>
      </c>
      <c r="N121" s="5">
        <f t="shared" si="9"/>
        <v>99.025619748221601</v>
      </c>
    </row>
    <row r="122" spans="1:14" x14ac:dyDescent="0.25">
      <c r="A122" s="10">
        <v>44858</v>
      </c>
      <c r="B122" s="11">
        <v>3797.34008789062</v>
      </c>
      <c r="C122" s="11">
        <v>3750.4378080165102</v>
      </c>
      <c r="E122" s="4">
        <f t="shared" si="5"/>
        <v>1</v>
      </c>
      <c r="F122" s="4">
        <f t="shared" si="6"/>
        <v>1</v>
      </c>
      <c r="K122" s="6">
        <f t="shared" si="7"/>
        <v>1.1881976654618542E-2</v>
      </c>
      <c r="M122" s="5">
        <f t="shared" si="8"/>
        <v>91.383704859264199</v>
      </c>
      <c r="N122" s="5">
        <f t="shared" si="9"/>
        <v>99.025619748221601</v>
      </c>
    </row>
    <row r="123" spans="1:14" x14ac:dyDescent="0.25">
      <c r="A123" s="10">
        <v>44859</v>
      </c>
      <c r="B123" s="11">
        <v>3859.11010742187</v>
      </c>
      <c r="C123" s="11">
        <v>3809.39384760855</v>
      </c>
      <c r="E123" s="4">
        <f t="shared" si="5"/>
        <v>0</v>
      </c>
      <c r="F123" s="4">
        <f t="shared" si="6"/>
        <v>1</v>
      </c>
      <c r="K123" s="6">
        <f t="shared" si="7"/>
        <v>1.6266654579669915E-2</v>
      </c>
      <c r="M123" s="5">
        <f t="shared" si="8"/>
        <v>92.870212020420354</v>
      </c>
      <c r="N123" s="5">
        <f t="shared" si="9"/>
        <v>100.63643529920365</v>
      </c>
    </row>
    <row r="124" spans="1:14" x14ac:dyDescent="0.25">
      <c r="A124" s="10">
        <v>44860</v>
      </c>
      <c r="B124" s="11">
        <v>3830.60009765625</v>
      </c>
      <c r="C124" s="11">
        <v>3866.8503845784398</v>
      </c>
      <c r="E124" s="4">
        <f t="shared" si="5"/>
        <v>0</v>
      </c>
      <c r="F124" s="4">
        <f t="shared" si="6"/>
        <v>1</v>
      </c>
      <c r="K124" s="6">
        <f t="shared" si="7"/>
        <v>-7.3877160723632151E-3</v>
      </c>
      <c r="M124" s="5">
        <f t="shared" si="8"/>
        <v>92.184113262433314</v>
      </c>
      <c r="N124" s="5">
        <f t="shared" si="9"/>
        <v>99.892961888678386</v>
      </c>
    </row>
    <row r="125" spans="1:14" x14ac:dyDescent="0.25">
      <c r="A125" s="10">
        <v>44861</v>
      </c>
      <c r="B125" s="11">
        <v>3807.30004882812</v>
      </c>
      <c r="C125" s="11">
        <v>3832.1979644983098</v>
      </c>
      <c r="E125" s="4">
        <f t="shared" si="5"/>
        <v>1</v>
      </c>
      <c r="F125" s="4">
        <f t="shared" si="6"/>
        <v>0</v>
      </c>
      <c r="K125" s="6">
        <f t="shared" si="7"/>
        <v>-6.0826106182125805E-3</v>
      </c>
      <c r="M125" s="5">
        <f t="shared" si="8"/>
        <v>91.62339319627273</v>
      </c>
      <c r="N125" s="5">
        <f t="shared" si="9"/>
        <v>99.285351898009608</v>
      </c>
    </row>
    <row r="126" spans="1:14" x14ac:dyDescent="0.25">
      <c r="A126" s="10">
        <v>44862</v>
      </c>
      <c r="B126" s="11">
        <v>3901.06005859375</v>
      </c>
      <c r="C126" s="11">
        <v>3799.7579744652398</v>
      </c>
      <c r="E126" s="4">
        <f t="shared" si="5"/>
        <v>0</v>
      </c>
      <c r="F126" s="4">
        <f t="shared" si="6"/>
        <v>0</v>
      </c>
      <c r="K126" s="6">
        <f t="shared" si="7"/>
        <v>2.462637789592903E-2</v>
      </c>
      <c r="M126" s="5">
        <f t="shared" si="8"/>
        <v>93.87974550123144</v>
      </c>
      <c r="N126" s="5">
        <f t="shared" si="9"/>
        <v>99.285351898009608</v>
      </c>
    </row>
    <row r="127" spans="1:14" x14ac:dyDescent="0.25">
      <c r="A127" s="10">
        <v>44865</v>
      </c>
      <c r="B127" s="11">
        <v>3871.97998046875</v>
      </c>
      <c r="C127" s="11">
        <v>3892.1126091851902</v>
      </c>
      <c r="E127" s="4">
        <f t="shared" si="5"/>
        <v>0</v>
      </c>
      <c r="F127" s="4">
        <f t="shared" si="6"/>
        <v>1</v>
      </c>
      <c r="K127" s="6">
        <f t="shared" si="7"/>
        <v>-7.4544041076575196E-3</v>
      </c>
      <c r="M127" s="5">
        <f t="shared" si="8"/>
        <v>93.179927940741223</v>
      </c>
      <c r="N127" s="5">
        <f t="shared" si="9"/>
        <v>99.285351898009608</v>
      </c>
    </row>
    <row r="128" spans="1:14" x14ac:dyDescent="0.25">
      <c r="A128" s="10">
        <v>44866</v>
      </c>
      <c r="B128" s="11">
        <v>3856.10009765625</v>
      </c>
      <c r="C128" s="11">
        <v>3884.0222547517101</v>
      </c>
      <c r="E128" s="4">
        <f t="shared" si="5"/>
        <v>0</v>
      </c>
      <c r="F128" s="4">
        <f t="shared" si="6"/>
        <v>1</v>
      </c>
      <c r="K128" s="6">
        <f t="shared" si="7"/>
        <v>-4.1012306087846451E-3</v>
      </c>
      <c r="M128" s="5">
        <f t="shared" si="8"/>
        <v>92.797775568146307</v>
      </c>
      <c r="N128" s="5">
        <f t="shared" si="9"/>
        <v>98.878159773801542</v>
      </c>
    </row>
    <row r="129" spans="1:14" x14ac:dyDescent="0.25">
      <c r="A129" s="10">
        <v>44867</v>
      </c>
      <c r="B129" s="11">
        <v>3759.68994140625</v>
      </c>
      <c r="C129" s="11">
        <v>3856.5206648355802</v>
      </c>
      <c r="E129" s="4">
        <f t="shared" si="5"/>
        <v>0</v>
      </c>
      <c r="F129" s="4">
        <f t="shared" si="6"/>
        <v>0</v>
      </c>
      <c r="K129" s="6">
        <f t="shared" si="7"/>
        <v>-2.500198485734284E-2</v>
      </c>
      <c r="M129" s="5">
        <f t="shared" si="8"/>
        <v>90.477646988596419</v>
      </c>
      <c r="N129" s="5">
        <f t="shared" si="9"/>
        <v>96.406009520415026</v>
      </c>
    </row>
    <row r="130" spans="1:14" x14ac:dyDescent="0.25">
      <c r="A130" s="10">
        <v>44868</v>
      </c>
      <c r="B130" s="11">
        <v>3719.88989257812</v>
      </c>
      <c r="C130" s="11">
        <v>3755.2600280046599</v>
      </c>
      <c r="E130" s="4">
        <f t="shared" ref="E130:E193" si="10">IF(B131&gt;$B130,1,0)</f>
        <v>1</v>
      </c>
      <c r="F130" s="4">
        <f t="shared" si="6"/>
        <v>0</v>
      </c>
      <c r="K130" s="6">
        <f t="shared" si="7"/>
        <v>-1.0585992315431003E-2</v>
      </c>
      <c r="M130" s="5">
        <f t="shared" si="8"/>
        <v>89.519851312856858</v>
      </c>
      <c r="N130" s="5">
        <f t="shared" si="9"/>
        <v>96.406009520415026</v>
      </c>
    </row>
    <row r="131" spans="1:14" x14ac:dyDescent="0.25">
      <c r="A131" s="10">
        <v>44869</v>
      </c>
      <c r="B131" s="11">
        <v>3770.55004882812</v>
      </c>
      <c r="C131" s="11">
        <v>3710.06512853508</v>
      </c>
      <c r="E131" s="4">
        <f t="shared" si="10"/>
        <v>1</v>
      </c>
      <c r="F131" s="4">
        <f t="shared" si="6"/>
        <v>0</v>
      </c>
      <c r="K131" s="6">
        <f t="shared" si="7"/>
        <v>1.3618724670070526E-2</v>
      </c>
      <c r="M131" s="5">
        <f t="shared" si="8"/>
        <v>90.738997520392303</v>
      </c>
      <c r="N131" s="5">
        <f t="shared" si="9"/>
        <v>96.406009520415026</v>
      </c>
    </row>
    <row r="132" spans="1:14" x14ac:dyDescent="0.25">
      <c r="A132" s="10">
        <v>44872</v>
      </c>
      <c r="B132" s="11">
        <v>3806.80004882812</v>
      </c>
      <c r="C132" s="11">
        <v>3757.5725983109401</v>
      </c>
      <c r="E132" s="4">
        <f t="shared" si="10"/>
        <v>1</v>
      </c>
      <c r="F132" s="4">
        <f t="shared" ref="F132:F195" si="11">IF(C133&gt;$B132,1,0)</f>
        <v>1</v>
      </c>
      <c r="K132" s="6">
        <f t="shared" ref="K132:K195" si="12">B132/B131-1</f>
        <v>9.6139819205598442E-3</v>
      </c>
      <c r="M132" s="5">
        <f t="shared" ref="M132:M195" si="13">M131*(1+$K132)</f>
        <v>91.611360602043078</v>
      </c>
      <c r="N132" s="5">
        <f t="shared" ref="N132:N195" si="14">N131*(1+IF(F131=1,$K132,0))</f>
        <v>96.406009520415026</v>
      </c>
    </row>
    <row r="133" spans="1:14" x14ac:dyDescent="0.25">
      <c r="A133" s="10">
        <v>44873</v>
      </c>
      <c r="B133" s="11">
        <v>3828.11010742187</v>
      </c>
      <c r="C133" s="11">
        <v>3812.6806037828401</v>
      </c>
      <c r="E133" s="4">
        <f t="shared" si="10"/>
        <v>0</v>
      </c>
      <c r="F133" s="4">
        <f t="shared" si="11"/>
        <v>1</v>
      </c>
      <c r="K133" s="6">
        <f t="shared" si="12"/>
        <v>5.5978928024627006E-3</v>
      </c>
      <c r="M133" s="5">
        <f t="shared" si="13"/>
        <v>92.124191178181064</v>
      </c>
      <c r="N133" s="5">
        <f t="shared" si="14"/>
        <v>96.945680027223503</v>
      </c>
    </row>
    <row r="134" spans="1:14" x14ac:dyDescent="0.25">
      <c r="A134" s="10">
        <v>44874</v>
      </c>
      <c r="B134" s="11">
        <v>3748.57006835937</v>
      </c>
      <c r="C134" s="11">
        <v>3839.6934369238502</v>
      </c>
      <c r="E134" s="4">
        <f t="shared" si="10"/>
        <v>1</v>
      </c>
      <c r="F134" s="4">
        <f t="shared" si="11"/>
        <v>1</v>
      </c>
      <c r="K134" s="6">
        <f t="shared" si="12"/>
        <v>-2.0777886954789881E-2</v>
      </c>
      <c r="M134" s="5">
        <f t="shared" si="13"/>
        <v>90.210045148079374</v>
      </c>
      <c r="N134" s="5">
        <f t="shared" si="14"/>
        <v>94.931353646862618</v>
      </c>
    </row>
    <row r="135" spans="1:14" x14ac:dyDescent="0.25">
      <c r="A135" s="10">
        <v>44875</v>
      </c>
      <c r="B135" s="11">
        <v>3956.3701171875</v>
      </c>
      <c r="C135" s="11">
        <v>3754.9880743866502</v>
      </c>
      <c r="E135" s="4">
        <f t="shared" si="10"/>
        <v>1</v>
      </c>
      <c r="F135" s="4">
        <f t="shared" si="11"/>
        <v>0</v>
      </c>
      <c r="K135" s="6">
        <f t="shared" si="12"/>
        <v>5.5434484360346259E-2</v>
      </c>
      <c r="M135" s="5">
        <f t="shared" si="13"/>
        <v>95.210792484986712</v>
      </c>
      <c r="N135" s="5">
        <f t="shared" si="14"/>
        <v>100.19382428590612</v>
      </c>
    </row>
    <row r="136" spans="1:14" x14ac:dyDescent="0.25">
      <c r="A136" s="10">
        <v>44879</v>
      </c>
      <c r="B136" s="11">
        <v>3957.25</v>
      </c>
      <c r="C136" s="11">
        <v>3937.9224537771902</v>
      </c>
      <c r="E136" s="4">
        <f t="shared" si="10"/>
        <v>1</v>
      </c>
      <c r="F136" s="4">
        <f t="shared" si="11"/>
        <v>1</v>
      </c>
      <c r="K136" s="6">
        <f t="shared" si="12"/>
        <v>2.2239648628352704E-4</v>
      </c>
      <c r="M136" s="5">
        <f t="shared" si="13"/>
        <v>95.231967030691649</v>
      </c>
      <c r="N136" s="5">
        <f t="shared" si="14"/>
        <v>100.19382428590612</v>
      </c>
    </row>
    <row r="137" spans="1:14" x14ac:dyDescent="0.25">
      <c r="A137" s="10">
        <v>44880</v>
      </c>
      <c r="B137" s="11">
        <v>3991.72998046875</v>
      </c>
      <c r="C137" s="11">
        <v>3976.8571547299798</v>
      </c>
      <c r="E137" s="4">
        <f t="shared" si="10"/>
        <v>0</v>
      </c>
      <c r="F137" s="4">
        <f t="shared" si="11"/>
        <v>1</v>
      </c>
      <c r="K137" s="6">
        <f t="shared" si="12"/>
        <v>8.7131165503191443E-3</v>
      </c>
      <c r="M137" s="5">
        <f t="shared" si="13"/>
        <v>96.061734258746213</v>
      </c>
      <c r="N137" s="5">
        <f t="shared" si="14"/>
        <v>101.06682475453141</v>
      </c>
    </row>
    <row r="138" spans="1:14" x14ac:dyDescent="0.25">
      <c r="A138" s="10">
        <v>44881</v>
      </c>
      <c r="B138" s="11">
        <v>3958.7900390625</v>
      </c>
      <c r="C138" s="11">
        <v>3997.7626514707499</v>
      </c>
      <c r="E138" s="4">
        <f t="shared" si="10"/>
        <v>0</v>
      </c>
      <c r="F138" s="4">
        <f t="shared" si="11"/>
        <v>1</v>
      </c>
      <c r="K138" s="6">
        <f t="shared" si="12"/>
        <v>-8.252046497990273E-3</v>
      </c>
      <c r="M138" s="5">
        <f t="shared" si="13"/>
        <v>95.26902836096545</v>
      </c>
      <c r="N138" s="5">
        <f t="shared" si="14"/>
        <v>100.23281661725278</v>
      </c>
    </row>
    <row r="139" spans="1:14" x14ac:dyDescent="0.25">
      <c r="A139" s="10">
        <v>44882</v>
      </c>
      <c r="B139" s="11">
        <v>3946.56005859375</v>
      </c>
      <c r="C139" s="11">
        <v>3964.1256824562902</v>
      </c>
      <c r="E139" s="4">
        <f t="shared" si="10"/>
        <v>1</v>
      </c>
      <c r="F139" s="4">
        <f t="shared" si="11"/>
        <v>0</v>
      </c>
      <c r="K139" s="6">
        <f t="shared" si="12"/>
        <v>-3.0893228355314273E-3</v>
      </c>
      <c r="M139" s="5">
        <f t="shared" si="13"/>
        <v>94.974711576131028</v>
      </c>
      <c r="N139" s="5">
        <f t="shared" si="14"/>
        <v>99.923165088007465</v>
      </c>
    </row>
    <row r="140" spans="1:14" x14ac:dyDescent="0.25">
      <c r="A140" s="10">
        <v>44883</v>
      </c>
      <c r="B140" s="11">
        <v>3965.34008789062</v>
      </c>
      <c r="C140" s="11">
        <v>3938.3949833157099</v>
      </c>
      <c r="E140" s="4">
        <f t="shared" si="10"/>
        <v>0</v>
      </c>
      <c r="F140" s="4">
        <f t="shared" si="11"/>
        <v>0</v>
      </c>
      <c r="K140" s="6">
        <f t="shared" si="12"/>
        <v>4.7585819088133974E-3</v>
      </c>
      <c r="M140" s="5">
        <f t="shared" si="13"/>
        <v>95.426656520431976</v>
      </c>
      <c r="N140" s="5">
        <f t="shared" si="14"/>
        <v>99.923165088007465</v>
      </c>
    </row>
    <row r="141" spans="1:14" x14ac:dyDescent="0.25">
      <c r="A141" s="10">
        <v>44886</v>
      </c>
      <c r="B141" s="11">
        <v>3949.93994140625</v>
      </c>
      <c r="C141" s="11">
        <v>3961.7729929390398</v>
      </c>
      <c r="E141" s="4">
        <f t="shared" si="10"/>
        <v>1</v>
      </c>
      <c r="F141" s="4">
        <f t="shared" si="11"/>
        <v>0</v>
      </c>
      <c r="K141" s="6">
        <f t="shared" si="12"/>
        <v>-3.8836886983285579E-3</v>
      </c>
      <c r="M141" s="5">
        <f t="shared" si="13"/>
        <v>95.056049092984296</v>
      </c>
      <c r="N141" s="5">
        <f t="shared" si="14"/>
        <v>99.923165088007465</v>
      </c>
    </row>
    <row r="142" spans="1:14" x14ac:dyDescent="0.25">
      <c r="A142" s="10">
        <v>44887</v>
      </c>
      <c r="B142" s="11">
        <v>4003.580078125</v>
      </c>
      <c r="C142" s="11">
        <v>3948.6228941729401</v>
      </c>
      <c r="E142" s="4">
        <f t="shared" si="10"/>
        <v>1</v>
      </c>
      <c r="F142" s="4">
        <f t="shared" si="11"/>
        <v>0</v>
      </c>
      <c r="K142" s="6">
        <f t="shared" si="12"/>
        <v>1.3579987927526016E-2</v>
      </c>
      <c r="M142" s="5">
        <f t="shared" si="13"/>
        <v>96.346909092105349</v>
      </c>
      <c r="N142" s="5">
        <f t="shared" si="14"/>
        <v>99.923165088007465</v>
      </c>
    </row>
    <row r="143" spans="1:14" x14ac:dyDescent="0.25">
      <c r="A143" s="10">
        <v>44888</v>
      </c>
      <c r="B143" s="11">
        <v>4027.26000976562</v>
      </c>
      <c r="C143" s="11">
        <v>4000.12746426994</v>
      </c>
      <c r="E143" s="4">
        <f t="shared" si="10"/>
        <v>0</v>
      </c>
      <c r="F143" s="4">
        <f t="shared" si="11"/>
        <v>1</v>
      </c>
      <c r="K143" s="6">
        <f t="shared" si="12"/>
        <v>5.9146891478463193E-3</v>
      </c>
      <c r="M143" s="5">
        <f t="shared" si="13"/>
        <v>96.916771109740964</v>
      </c>
      <c r="N143" s="5">
        <f t="shared" si="14"/>
        <v>99.923165088007465</v>
      </c>
    </row>
    <row r="144" spans="1:14" x14ac:dyDescent="0.25">
      <c r="A144" s="10">
        <v>44890</v>
      </c>
      <c r="B144" s="11">
        <v>4026.1201171875</v>
      </c>
      <c r="C144" s="11">
        <v>4030.6276091660402</v>
      </c>
      <c r="E144" s="4">
        <f t="shared" si="10"/>
        <v>0</v>
      </c>
      <c r="F144" s="4">
        <f t="shared" si="11"/>
        <v>1</v>
      </c>
      <c r="K144" s="6">
        <f t="shared" si="12"/>
        <v>-2.8304419763214295E-4</v>
      </c>
      <c r="M144" s="5">
        <f t="shared" si="13"/>
        <v>96.889339380025106</v>
      </c>
      <c r="N144" s="5">
        <f t="shared" si="14"/>
        <v>99.894882415920264</v>
      </c>
    </row>
    <row r="145" spans="1:14" x14ac:dyDescent="0.25">
      <c r="A145" s="10">
        <v>44893</v>
      </c>
      <c r="B145" s="11">
        <v>3963.93994140625</v>
      </c>
      <c r="C145" s="11">
        <v>4026.2532291263601</v>
      </c>
      <c r="E145" s="4">
        <f t="shared" si="10"/>
        <v>0</v>
      </c>
      <c r="F145" s="4">
        <f t="shared" si="11"/>
        <v>1</v>
      </c>
      <c r="K145" s="6">
        <f t="shared" si="12"/>
        <v>-1.5444192913123267E-2</v>
      </c>
      <c r="M145" s="5">
        <f t="shared" si="13"/>
        <v>95.392961731414928</v>
      </c>
      <c r="N145" s="5">
        <f t="shared" si="14"/>
        <v>98.35208658085503</v>
      </c>
    </row>
    <row r="146" spans="1:14" x14ac:dyDescent="0.25">
      <c r="A146" s="10">
        <v>44894</v>
      </c>
      <c r="B146" s="11">
        <v>3957.6298828125</v>
      </c>
      <c r="C146" s="11">
        <v>3971.6671943396</v>
      </c>
      <c r="E146" s="4">
        <f t="shared" si="10"/>
        <v>1</v>
      </c>
      <c r="F146" s="4">
        <f t="shared" si="11"/>
        <v>0</v>
      </c>
      <c r="K146" s="6">
        <f t="shared" si="12"/>
        <v>-1.5918653377758885E-3</v>
      </c>
      <c r="M146" s="5">
        <f t="shared" si="13"/>
        <v>95.241108982166907</v>
      </c>
      <c r="N146" s="5">
        <f t="shared" si="14"/>
        <v>98.19552330332904</v>
      </c>
    </row>
    <row r="147" spans="1:14" x14ac:dyDescent="0.25">
      <c r="A147" s="10">
        <v>44895</v>
      </c>
      <c r="B147" s="11">
        <v>4080.11010742187</v>
      </c>
      <c r="C147" s="11">
        <v>3952.16606791615</v>
      </c>
      <c r="E147" s="4">
        <f t="shared" si="10"/>
        <v>0</v>
      </c>
      <c r="F147" s="4">
        <f t="shared" si="11"/>
        <v>0</v>
      </c>
      <c r="K147" s="6">
        <f t="shared" si="12"/>
        <v>3.0947872397387721E-2</v>
      </c>
      <c r="M147" s="5">
        <f t="shared" si="13"/>
        <v>98.188618669932708</v>
      </c>
      <c r="N147" s="5">
        <f t="shared" si="14"/>
        <v>98.19552330332904</v>
      </c>
    </row>
    <row r="148" spans="1:14" x14ac:dyDescent="0.25">
      <c r="A148" s="10">
        <v>44896</v>
      </c>
      <c r="B148" s="11">
        <v>4076.57006835937</v>
      </c>
      <c r="C148" s="11">
        <v>4071.1226063737199</v>
      </c>
      <c r="E148" s="4">
        <f t="shared" si="10"/>
        <v>0</v>
      </c>
      <c r="F148" s="4">
        <f t="shared" si="11"/>
        <v>1</v>
      </c>
      <c r="K148" s="6">
        <f t="shared" si="12"/>
        <v>-8.6763321804983473E-4</v>
      </c>
      <c r="M148" s="5">
        <f t="shared" si="13"/>
        <v>98.103426962740244</v>
      </c>
      <c r="N148" s="5">
        <f t="shared" si="14"/>
        <v>98.19552330332904</v>
      </c>
    </row>
    <row r="149" spans="1:14" x14ac:dyDescent="0.25">
      <c r="A149" s="10">
        <v>44897</v>
      </c>
      <c r="B149" s="11">
        <v>4071.69995117187</v>
      </c>
      <c r="C149" s="11">
        <v>4090.6620126933399</v>
      </c>
      <c r="E149" s="4">
        <f t="shared" si="10"/>
        <v>0</v>
      </c>
      <c r="F149" s="4">
        <f t="shared" si="11"/>
        <v>0</v>
      </c>
      <c r="K149" s="6">
        <f t="shared" si="12"/>
        <v>-1.194660488065602E-3</v>
      </c>
      <c r="M149" s="5">
        <f t="shared" si="13"/>
        <v>97.98622667480403</v>
      </c>
      <c r="N149" s="5">
        <f t="shared" si="14"/>
        <v>98.078212991533633</v>
      </c>
    </row>
    <row r="150" spans="1:14" x14ac:dyDescent="0.25">
      <c r="A150" s="10">
        <v>44900</v>
      </c>
      <c r="B150" s="11">
        <v>3998.84008789062</v>
      </c>
      <c r="C150" s="11">
        <v>4068.5309048001</v>
      </c>
      <c r="E150" s="4">
        <f t="shared" si="10"/>
        <v>0</v>
      </c>
      <c r="F150" s="4">
        <f t="shared" si="11"/>
        <v>1</v>
      </c>
      <c r="K150" s="6">
        <f t="shared" si="12"/>
        <v>-1.7894212283564803E-2</v>
      </c>
      <c r="M150" s="5">
        <f t="shared" si="13"/>
        <v>96.232840333819581</v>
      </c>
      <c r="N150" s="5">
        <f t="shared" si="14"/>
        <v>98.078212991533633</v>
      </c>
    </row>
    <row r="151" spans="1:14" x14ac:dyDescent="0.25">
      <c r="A151" s="10">
        <v>44901</v>
      </c>
      <c r="B151" s="11">
        <v>3941.26000976562</v>
      </c>
      <c r="C151" s="11">
        <v>4000.4484471263099</v>
      </c>
      <c r="E151" s="4">
        <f t="shared" si="10"/>
        <v>0</v>
      </c>
      <c r="F151" s="4">
        <f t="shared" si="11"/>
        <v>0</v>
      </c>
      <c r="K151" s="6">
        <f t="shared" si="12"/>
        <v>-1.4399194981406072E-2</v>
      </c>
      <c r="M151" s="5">
        <f t="shared" si="13"/>
        <v>94.84716490223839</v>
      </c>
      <c r="N151" s="5">
        <f t="shared" si="14"/>
        <v>96.665965679240671</v>
      </c>
    </row>
    <row r="152" spans="1:14" x14ac:dyDescent="0.25">
      <c r="A152" s="10">
        <v>44902</v>
      </c>
      <c r="B152" s="11">
        <v>3933.919921875</v>
      </c>
      <c r="C152" s="11">
        <v>3940.0084519187799</v>
      </c>
      <c r="E152" s="4">
        <f t="shared" si="10"/>
        <v>1</v>
      </c>
      <c r="F152" s="4">
        <f t="shared" si="11"/>
        <v>0</v>
      </c>
      <c r="K152" s="6">
        <f t="shared" si="12"/>
        <v>-1.8623708845477704E-3</v>
      </c>
      <c r="M152" s="5">
        <f t="shared" si="13"/>
        <v>94.670524303842555</v>
      </c>
      <c r="N152" s="5">
        <f t="shared" si="14"/>
        <v>96.665965679240671</v>
      </c>
    </row>
    <row r="153" spans="1:14" x14ac:dyDescent="0.25">
      <c r="A153" s="10">
        <v>44903</v>
      </c>
      <c r="B153" s="11">
        <v>3963.51000976562</v>
      </c>
      <c r="C153" s="11">
        <v>3929.1594841054698</v>
      </c>
      <c r="E153" s="4">
        <f t="shared" si="10"/>
        <v>0</v>
      </c>
      <c r="F153" s="4">
        <f t="shared" si="11"/>
        <v>0</v>
      </c>
      <c r="K153" s="6">
        <f t="shared" si="12"/>
        <v>7.5217819575026379E-3</v>
      </c>
      <c r="M153" s="5">
        <f t="shared" si="13"/>
        <v>95.382615345458518</v>
      </c>
      <c r="N153" s="5">
        <f t="shared" si="14"/>
        <v>96.665965679240671</v>
      </c>
    </row>
    <row r="154" spans="1:14" x14ac:dyDescent="0.25">
      <c r="A154" s="10">
        <v>44904</v>
      </c>
      <c r="B154" s="11">
        <v>3934.3798828125</v>
      </c>
      <c r="C154" s="11">
        <v>3959.6381043103202</v>
      </c>
      <c r="E154" s="4">
        <f t="shared" si="10"/>
        <v>1</v>
      </c>
      <c r="F154" s="4">
        <f t="shared" si="11"/>
        <v>1</v>
      </c>
      <c r="K154" s="6">
        <f t="shared" si="12"/>
        <v>-7.3495782479031657E-3</v>
      </c>
      <c r="M154" s="5">
        <f t="shared" si="13"/>
        <v>94.681593350487418</v>
      </c>
      <c r="N154" s="5">
        <f t="shared" si="14"/>
        <v>96.665965679240671</v>
      </c>
    </row>
    <row r="155" spans="1:14" x14ac:dyDescent="0.25">
      <c r="A155" s="10">
        <v>44907</v>
      </c>
      <c r="B155" s="11">
        <v>3990.56005859375</v>
      </c>
      <c r="C155" s="11">
        <v>3940.31735430856</v>
      </c>
      <c r="E155" s="4">
        <f t="shared" si="10"/>
        <v>1</v>
      </c>
      <c r="F155" s="4">
        <f t="shared" si="11"/>
        <v>0</v>
      </c>
      <c r="K155" s="6">
        <f t="shared" si="12"/>
        <v>1.4279296218109305E-2</v>
      </c>
      <c r="M155" s="5">
        <f t="shared" si="13"/>
        <v>96.03357986834159</v>
      </c>
      <c r="N155" s="5">
        <f t="shared" si="14"/>
        <v>98.04628763738414</v>
      </c>
    </row>
    <row r="156" spans="1:14" x14ac:dyDescent="0.25">
      <c r="A156" s="10">
        <v>44908</v>
      </c>
      <c r="B156" s="11">
        <v>4019.64990234375</v>
      </c>
      <c r="C156" s="11">
        <v>3988.8260105761801</v>
      </c>
      <c r="E156" s="4">
        <f t="shared" si="10"/>
        <v>0</v>
      </c>
      <c r="F156" s="4">
        <f t="shared" si="11"/>
        <v>1</v>
      </c>
      <c r="K156" s="6">
        <f t="shared" si="12"/>
        <v>7.2896644387934195E-3</v>
      </c>
      <c r="M156" s="5">
        <f t="shared" si="13"/>
        <v>96.733632440437873</v>
      </c>
      <c r="N156" s="5">
        <f t="shared" si="14"/>
        <v>98.04628763738414</v>
      </c>
    </row>
    <row r="157" spans="1:14" x14ac:dyDescent="0.25">
      <c r="A157" s="10">
        <v>44909</v>
      </c>
      <c r="B157" s="11">
        <v>3995.32006835937</v>
      </c>
      <c r="C157" s="11">
        <v>4027.93061543665</v>
      </c>
      <c r="E157" s="4">
        <f t="shared" si="10"/>
        <v>0</v>
      </c>
      <c r="F157" s="4">
        <f t="shared" si="11"/>
        <v>0</v>
      </c>
      <c r="K157" s="6">
        <f t="shared" si="12"/>
        <v>-6.0527246341015584E-3</v>
      </c>
      <c r="M157" s="5">
        <f t="shared" si="13"/>
        <v>96.148130400419504</v>
      </c>
      <c r="N157" s="5">
        <f t="shared" si="14"/>
        <v>97.452840456919134</v>
      </c>
    </row>
    <row r="158" spans="1:14" x14ac:dyDescent="0.25">
      <c r="A158" s="10">
        <v>44910</v>
      </c>
      <c r="B158" s="11">
        <v>3895.75</v>
      </c>
      <c r="C158" s="11">
        <v>3994.91569511529</v>
      </c>
      <c r="E158" s="4">
        <f t="shared" si="10"/>
        <v>0</v>
      </c>
      <c r="F158" s="4">
        <f t="shared" si="11"/>
        <v>0</v>
      </c>
      <c r="K158" s="6">
        <f t="shared" si="12"/>
        <v>-2.4921675023712786E-2</v>
      </c>
      <c r="M158" s="5">
        <f t="shared" si="13"/>
        <v>93.751957940442693</v>
      </c>
      <c r="N158" s="5">
        <f t="shared" si="14"/>
        <v>97.452840456919134</v>
      </c>
    </row>
    <row r="159" spans="1:14" x14ac:dyDescent="0.25">
      <c r="A159" s="10">
        <v>44911</v>
      </c>
      <c r="B159" s="11">
        <v>3852.36010742187</v>
      </c>
      <c r="C159" s="11">
        <v>3887.2476242518701</v>
      </c>
      <c r="E159" s="4">
        <f t="shared" si="10"/>
        <v>0</v>
      </c>
      <c r="F159" s="4">
        <f t="shared" si="11"/>
        <v>0</v>
      </c>
      <c r="K159" s="6">
        <f t="shared" si="12"/>
        <v>-1.1137750774081967E-2</v>
      </c>
      <c r="M159" s="5">
        <f t="shared" si="13"/>
        <v>92.707771998319828</v>
      </c>
      <c r="N159" s="5">
        <f t="shared" si="14"/>
        <v>97.452840456919134</v>
      </c>
    </row>
    <row r="160" spans="1:14" x14ac:dyDescent="0.25">
      <c r="A160" s="10">
        <v>44914</v>
      </c>
      <c r="B160" s="11">
        <v>3817.65991210937</v>
      </c>
      <c r="C160" s="11">
        <v>3848.89456965</v>
      </c>
      <c r="E160" s="4">
        <f t="shared" si="10"/>
        <v>1</v>
      </c>
      <c r="F160" s="4">
        <f t="shared" si="11"/>
        <v>0</v>
      </c>
      <c r="K160" s="6">
        <f t="shared" si="12"/>
        <v>-9.0075160018523448E-3</v>
      </c>
      <c r="M160" s="5">
        <f t="shared" si="13"/>
        <v>91.872705258548876</v>
      </c>
      <c r="N160" s="5">
        <f t="shared" si="14"/>
        <v>97.452840456919134</v>
      </c>
    </row>
    <row r="161" spans="1:14" x14ac:dyDescent="0.25">
      <c r="A161" s="10">
        <v>44915</v>
      </c>
      <c r="B161" s="11">
        <v>3821.6201171875</v>
      </c>
      <c r="C161" s="11">
        <v>3807.6430881594001</v>
      </c>
      <c r="E161" s="4">
        <f t="shared" si="10"/>
        <v>1</v>
      </c>
      <c r="F161" s="4">
        <f t="shared" si="11"/>
        <v>0</v>
      </c>
      <c r="K161" s="6">
        <f t="shared" si="12"/>
        <v>1.0373383615362997E-3</v>
      </c>
      <c r="M161" s="5">
        <f t="shared" si="13"/>
        <v>91.968008340091686</v>
      </c>
      <c r="N161" s="5">
        <f t="shared" si="14"/>
        <v>97.452840456919134</v>
      </c>
    </row>
    <row r="162" spans="1:14" x14ac:dyDescent="0.25">
      <c r="A162" s="10">
        <v>44916</v>
      </c>
      <c r="B162" s="11">
        <v>3878.43994140625</v>
      </c>
      <c r="C162" s="11">
        <v>3815.4974039757099</v>
      </c>
      <c r="E162" s="4">
        <f t="shared" si="10"/>
        <v>0</v>
      </c>
      <c r="F162" s="4">
        <f t="shared" si="11"/>
        <v>0</v>
      </c>
      <c r="K162" s="6">
        <f t="shared" si="12"/>
        <v>1.4867993802734736E-2</v>
      </c>
      <c r="M162" s="5">
        <f t="shared" si="13"/>
        <v>93.335388118142021</v>
      </c>
      <c r="N162" s="5">
        <f t="shared" si="14"/>
        <v>97.452840456919134</v>
      </c>
    </row>
    <row r="163" spans="1:14" x14ac:dyDescent="0.25">
      <c r="A163" s="10">
        <v>44917</v>
      </c>
      <c r="B163" s="11">
        <v>3822.38989257812</v>
      </c>
      <c r="C163" s="11">
        <v>3877.8439698452798</v>
      </c>
      <c r="E163" s="4">
        <f t="shared" si="10"/>
        <v>1</v>
      </c>
      <c r="F163" s="4">
        <f t="shared" si="11"/>
        <v>1</v>
      </c>
      <c r="K163" s="6">
        <f t="shared" si="12"/>
        <v>-1.4451699568617582E-2</v>
      </c>
      <c r="M163" s="5">
        <f t="shared" si="13"/>
        <v>91.986533129938309</v>
      </c>
      <c r="N163" s="5">
        <f t="shared" si="14"/>
        <v>97.452840456919134</v>
      </c>
    </row>
    <row r="164" spans="1:14" x14ac:dyDescent="0.25">
      <c r="A164" s="10">
        <v>44918</v>
      </c>
      <c r="B164" s="11">
        <v>3844.82006835937</v>
      </c>
      <c r="C164" s="11">
        <v>3831.0895228663899</v>
      </c>
      <c r="E164" s="4">
        <f t="shared" si="10"/>
        <v>0</v>
      </c>
      <c r="F164" s="4">
        <f t="shared" si="11"/>
        <v>0</v>
      </c>
      <c r="K164" s="6">
        <f t="shared" si="12"/>
        <v>5.8681025252820262E-3</v>
      </c>
      <c r="M164" s="5">
        <f t="shared" si="13"/>
        <v>92.526319537290036</v>
      </c>
      <c r="N164" s="5">
        <f t="shared" si="14"/>
        <v>98.024703716100291</v>
      </c>
    </row>
    <row r="165" spans="1:14" x14ac:dyDescent="0.25">
      <c r="A165" s="10">
        <v>44922</v>
      </c>
      <c r="B165" s="11">
        <v>3829.25</v>
      </c>
      <c r="C165" s="11">
        <v>3837.7329203396798</v>
      </c>
      <c r="E165" s="4">
        <f t="shared" si="10"/>
        <v>0</v>
      </c>
      <c r="F165" s="4">
        <f t="shared" si="11"/>
        <v>0</v>
      </c>
      <c r="K165" s="6">
        <f t="shared" si="12"/>
        <v>-4.0496221104083796E-3</v>
      </c>
      <c r="M165" s="5">
        <f t="shared" si="13"/>
        <v>92.151622907897121</v>
      </c>
      <c r="N165" s="5">
        <f t="shared" si="14"/>
        <v>98.024703716100291</v>
      </c>
    </row>
    <row r="166" spans="1:14" x14ac:dyDescent="0.25">
      <c r="A166" s="10">
        <v>44923</v>
      </c>
      <c r="B166" s="11">
        <v>3783.21997070312</v>
      </c>
      <c r="C166" s="11">
        <v>3829.2254555541599</v>
      </c>
      <c r="E166" s="4">
        <f t="shared" si="10"/>
        <v>1</v>
      </c>
      <c r="F166" s="4">
        <f t="shared" si="11"/>
        <v>1</v>
      </c>
      <c r="K166" s="6">
        <f t="shared" si="12"/>
        <v>-1.2020638322616684E-2</v>
      </c>
      <c r="M166" s="5">
        <f t="shared" si="13"/>
        <v>91.043901578079129</v>
      </c>
      <c r="N166" s="5">
        <f t="shared" si="14"/>
        <v>98.024703716100291</v>
      </c>
    </row>
    <row r="167" spans="1:14" x14ac:dyDescent="0.25">
      <c r="A167" s="10">
        <v>44924</v>
      </c>
      <c r="B167" s="11">
        <v>3849.28002929687</v>
      </c>
      <c r="C167" s="11">
        <v>3786.33566192326</v>
      </c>
      <c r="E167" s="4">
        <f t="shared" si="10"/>
        <v>0</v>
      </c>
      <c r="F167" s="4">
        <f t="shared" si="11"/>
        <v>0</v>
      </c>
      <c r="K167" s="6">
        <f t="shared" si="12"/>
        <v>1.7461331644819111E-2</v>
      </c>
      <c r="M167" s="5">
        <f t="shared" si="13"/>
        <v>92.633649337772241</v>
      </c>
      <c r="N167" s="5">
        <f t="shared" si="14"/>
        <v>99.736345577072257</v>
      </c>
    </row>
    <row r="168" spans="1:14" x14ac:dyDescent="0.25">
      <c r="A168" s="10">
        <v>44925</v>
      </c>
      <c r="B168" s="11">
        <v>3839.5</v>
      </c>
      <c r="C168" s="11">
        <v>3844.6109098304501</v>
      </c>
      <c r="E168" s="4">
        <f t="shared" si="10"/>
        <v>0</v>
      </c>
      <c r="F168" s="4">
        <f t="shared" si="11"/>
        <v>1</v>
      </c>
      <c r="K168" s="6">
        <f t="shared" si="12"/>
        <v>-2.5407424823432612E-3</v>
      </c>
      <c r="M168" s="5">
        <f t="shared" si="13"/>
        <v>92.39829108960528</v>
      </c>
      <c r="N168" s="5">
        <f t="shared" si="14"/>
        <v>99.736345577072257</v>
      </c>
    </row>
    <row r="169" spans="1:14" x14ac:dyDescent="0.25">
      <c r="A169" s="10">
        <v>44929</v>
      </c>
      <c r="B169" s="11">
        <v>3824.13989257812</v>
      </c>
      <c r="C169" s="11">
        <v>3845.0823880615999</v>
      </c>
      <c r="E169" s="4">
        <f t="shared" si="10"/>
        <v>1</v>
      </c>
      <c r="F169" s="4">
        <f t="shared" si="11"/>
        <v>1</v>
      </c>
      <c r="K169" s="6">
        <f t="shared" si="12"/>
        <v>-4.0005488792499433E-3</v>
      </c>
      <c r="M169" s="5">
        <f t="shared" si="13"/>
        <v>92.028647209742147</v>
      </c>
      <c r="N169" s="5">
        <f t="shared" si="14"/>
        <v>99.337345451553418</v>
      </c>
    </row>
    <row r="170" spans="1:14" x14ac:dyDescent="0.25">
      <c r="A170" s="10">
        <v>44930</v>
      </c>
      <c r="B170" s="11">
        <v>3852.96997070312</v>
      </c>
      <c r="C170" s="11">
        <v>3825.1281814045201</v>
      </c>
      <c r="E170" s="4">
        <f t="shared" si="10"/>
        <v>0</v>
      </c>
      <c r="F170" s="4">
        <f t="shared" si="11"/>
        <v>0</v>
      </c>
      <c r="K170" s="6">
        <f t="shared" si="12"/>
        <v>7.5389705750443792E-3</v>
      </c>
      <c r="M170" s="5">
        <f t="shared" si="13"/>
        <v>92.722448473117538</v>
      </c>
      <c r="N170" s="5">
        <f t="shared" si="14"/>
        <v>100.0862467759157</v>
      </c>
    </row>
    <row r="171" spans="1:14" x14ac:dyDescent="0.25">
      <c r="A171" s="10">
        <v>44931</v>
      </c>
      <c r="B171" s="11">
        <v>3808.10009765625</v>
      </c>
      <c r="C171" s="11">
        <v>3852.4218486621999</v>
      </c>
      <c r="E171" s="4">
        <f t="shared" si="10"/>
        <v>1</v>
      </c>
      <c r="F171" s="4">
        <f t="shared" si="11"/>
        <v>1</v>
      </c>
      <c r="K171" s="6">
        <f t="shared" si="12"/>
        <v>-1.1645528874620781E-2</v>
      </c>
      <c r="M171" s="5">
        <f t="shared" si="13"/>
        <v>91.642646522098303</v>
      </c>
      <c r="N171" s="5">
        <f t="shared" si="14"/>
        <v>100.0862467759157</v>
      </c>
    </row>
    <row r="172" spans="1:14" x14ac:dyDescent="0.25">
      <c r="A172" s="10">
        <v>44932</v>
      </c>
      <c r="B172" s="11">
        <v>3895.080078125</v>
      </c>
      <c r="C172" s="11">
        <v>3809.48961204024</v>
      </c>
      <c r="E172" s="4">
        <f t="shared" si="10"/>
        <v>0</v>
      </c>
      <c r="F172" s="4">
        <f t="shared" si="11"/>
        <v>0</v>
      </c>
      <c r="K172" s="6">
        <f t="shared" si="12"/>
        <v>2.284078102943865E-2</v>
      </c>
      <c r="M172" s="5">
        <f t="shared" si="13"/>
        <v>93.735836144267793</v>
      </c>
      <c r="N172" s="5">
        <f t="shared" si="14"/>
        <v>102.37229482258275</v>
      </c>
    </row>
    <row r="173" spans="1:14" x14ac:dyDescent="0.25">
      <c r="A173" s="10">
        <v>44935</v>
      </c>
      <c r="B173" s="11">
        <v>3892.09008789062</v>
      </c>
      <c r="C173" s="11">
        <v>3890.8594251463101</v>
      </c>
      <c r="E173" s="4">
        <f t="shared" si="10"/>
        <v>1</v>
      </c>
      <c r="F173" s="4">
        <f t="shared" si="11"/>
        <v>1</v>
      </c>
      <c r="K173" s="6">
        <f t="shared" si="12"/>
        <v>-7.6763254526446278E-4</v>
      </c>
      <c r="M173" s="5">
        <f t="shared" si="13"/>
        <v>93.663881465785877</v>
      </c>
      <c r="N173" s="5">
        <f t="shared" si="14"/>
        <v>102.37229482258275</v>
      </c>
    </row>
    <row r="174" spans="1:14" x14ac:dyDescent="0.25">
      <c r="A174" s="10">
        <v>44936</v>
      </c>
      <c r="B174" s="11">
        <v>3919.25</v>
      </c>
      <c r="C174" s="11">
        <v>3897.6102980506798</v>
      </c>
      <c r="E174" s="4">
        <f t="shared" si="10"/>
        <v>1</v>
      </c>
      <c r="F174" s="4">
        <f t="shared" si="11"/>
        <v>1</v>
      </c>
      <c r="K174" s="6">
        <f t="shared" si="12"/>
        <v>6.9782331590633184E-3</v>
      </c>
      <c r="M174" s="5">
        <f t="shared" si="13"/>
        <v>94.317489869236994</v>
      </c>
      <c r="N174" s="5">
        <f t="shared" si="14"/>
        <v>103.0866725648831</v>
      </c>
    </row>
    <row r="175" spans="1:14" x14ac:dyDescent="0.25">
      <c r="A175" s="10">
        <v>44937</v>
      </c>
      <c r="B175" s="11">
        <v>3969.61010742187</v>
      </c>
      <c r="C175" s="11">
        <v>3919.9810267994399</v>
      </c>
      <c r="E175" s="4">
        <f t="shared" si="10"/>
        <v>1</v>
      </c>
      <c r="F175" s="4">
        <f t="shared" si="11"/>
        <v>1</v>
      </c>
      <c r="K175" s="6">
        <f t="shared" si="12"/>
        <v>1.2849424614880478E-2</v>
      </c>
      <c r="M175" s="5">
        <f t="shared" si="13"/>
        <v>95.529415345176503</v>
      </c>
      <c r="N175" s="5">
        <f t="shared" si="14"/>
        <v>104.41127699280443</v>
      </c>
    </row>
    <row r="176" spans="1:14" x14ac:dyDescent="0.25">
      <c r="A176" s="10">
        <v>44938</v>
      </c>
      <c r="B176" s="11">
        <v>3983.169921875</v>
      </c>
      <c r="C176" s="11">
        <v>3971.99078020047</v>
      </c>
      <c r="E176" s="4">
        <f t="shared" si="10"/>
        <v>1</v>
      </c>
      <c r="F176" s="4">
        <f t="shared" si="11"/>
        <v>1</v>
      </c>
      <c r="K176" s="6">
        <f t="shared" si="12"/>
        <v>3.4159058663665309E-3</v>
      </c>
      <c r="M176" s="5">
        <f t="shared" si="13"/>
        <v>95.855734835464659</v>
      </c>
      <c r="N176" s="5">
        <f t="shared" si="14"/>
        <v>104.76793608639898</v>
      </c>
    </row>
    <row r="177" spans="1:14" x14ac:dyDescent="0.25">
      <c r="A177" s="10">
        <v>44939</v>
      </c>
      <c r="B177" s="11">
        <v>3999.09008789062</v>
      </c>
      <c r="C177" s="11">
        <v>3987.09889506944</v>
      </c>
      <c r="E177" s="4">
        <f t="shared" si="10"/>
        <v>0</v>
      </c>
      <c r="F177" s="4">
        <f t="shared" si="11"/>
        <v>0</v>
      </c>
      <c r="K177" s="6">
        <f t="shared" si="12"/>
        <v>3.9968583635332511E-3</v>
      </c>
      <c r="M177" s="5">
        <f t="shared" si="13"/>
        <v>96.238856630934407</v>
      </c>
      <c r="N177" s="5">
        <f t="shared" si="14"/>
        <v>105.18667868797601</v>
      </c>
    </row>
    <row r="178" spans="1:14" x14ac:dyDescent="0.25">
      <c r="A178" s="10">
        <v>44943</v>
      </c>
      <c r="B178" s="11">
        <v>3990.96997070312</v>
      </c>
      <c r="C178" s="11">
        <v>3995.5543057524201</v>
      </c>
      <c r="E178" s="4">
        <f t="shared" si="10"/>
        <v>0</v>
      </c>
      <c r="F178" s="4">
        <f t="shared" si="11"/>
        <v>1</v>
      </c>
      <c r="K178" s="6">
        <f t="shared" si="12"/>
        <v>-2.0304911890052235E-3</v>
      </c>
      <c r="M178" s="5">
        <f t="shared" si="13"/>
        <v>96.043444480505357</v>
      </c>
      <c r="N178" s="5">
        <f t="shared" si="14"/>
        <v>105.18667868797601</v>
      </c>
    </row>
    <row r="179" spans="1:14" x14ac:dyDescent="0.25">
      <c r="A179" s="10">
        <v>44944</v>
      </c>
      <c r="B179" s="11">
        <v>3928.86010742187</v>
      </c>
      <c r="C179" s="11">
        <v>3994.89659336057</v>
      </c>
      <c r="E179" s="4">
        <f t="shared" si="10"/>
        <v>0</v>
      </c>
      <c r="F179" s="4">
        <f t="shared" si="11"/>
        <v>1</v>
      </c>
      <c r="K179" s="6">
        <f t="shared" si="12"/>
        <v>-1.5562598500411085E-2</v>
      </c>
      <c r="M179" s="5">
        <f t="shared" si="13"/>
        <v>94.548758915458734</v>
      </c>
      <c r="N179" s="5">
        <f t="shared" si="14"/>
        <v>103.54970063996329</v>
      </c>
    </row>
    <row r="180" spans="1:14" x14ac:dyDescent="0.25">
      <c r="A180" s="10">
        <v>44945</v>
      </c>
      <c r="B180" s="11">
        <v>3898.85009765625</v>
      </c>
      <c r="C180" s="11">
        <v>3931.3123647805101</v>
      </c>
      <c r="E180" s="4">
        <f t="shared" si="10"/>
        <v>1</v>
      </c>
      <c r="F180" s="4">
        <f t="shared" si="11"/>
        <v>0</v>
      </c>
      <c r="K180" s="6">
        <f t="shared" si="12"/>
        <v>-7.6383502962931171E-3</v>
      </c>
      <c r="M180" s="5">
        <f t="shared" si="13"/>
        <v>93.826562374782696</v>
      </c>
      <c r="N180" s="5">
        <f t="shared" si="14"/>
        <v>102.75875175339897</v>
      </c>
    </row>
    <row r="181" spans="1:14" x14ac:dyDescent="0.25">
      <c r="A181" s="10">
        <v>44946</v>
      </c>
      <c r="B181" s="11">
        <v>3972.61010742187</v>
      </c>
      <c r="C181" s="11">
        <v>3887.7516237292498</v>
      </c>
      <c r="E181" s="4">
        <f t="shared" si="10"/>
        <v>1</v>
      </c>
      <c r="F181" s="4">
        <f t="shared" si="11"/>
        <v>0</v>
      </c>
      <c r="K181" s="6">
        <f t="shared" si="12"/>
        <v>1.8918401045980193E-2</v>
      </c>
      <c r="M181" s="5">
        <f t="shared" si="13"/>
        <v>95.601610910554513</v>
      </c>
      <c r="N181" s="5">
        <f t="shared" si="14"/>
        <v>102.75875175339897</v>
      </c>
    </row>
    <row r="182" spans="1:14" x14ac:dyDescent="0.25">
      <c r="A182" s="10">
        <v>44949</v>
      </c>
      <c r="B182" s="11">
        <v>4019.81005859375</v>
      </c>
      <c r="C182" s="11">
        <v>3970.2436785345899</v>
      </c>
      <c r="E182" s="4">
        <f t="shared" si="10"/>
        <v>0</v>
      </c>
      <c r="F182" s="4">
        <f t="shared" si="11"/>
        <v>1</v>
      </c>
      <c r="K182" s="6">
        <f t="shared" si="12"/>
        <v>1.1881344983666553E-2</v>
      </c>
      <c r="M182" s="5">
        <f t="shared" si="13"/>
        <v>96.73748663077707</v>
      </c>
      <c r="N182" s="5">
        <f t="shared" si="14"/>
        <v>102.75875175339897</v>
      </c>
    </row>
    <row r="183" spans="1:14" x14ac:dyDescent="0.25">
      <c r="A183" s="10">
        <v>44950</v>
      </c>
      <c r="B183" s="11">
        <v>4016.94995117187</v>
      </c>
      <c r="C183" s="11">
        <v>4028.70816871856</v>
      </c>
      <c r="E183" s="4">
        <f t="shared" si="10"/>
        <v>0</v>
      </c>
      <c r="F183" s="4">
        <f t="shared" si="11"/>
        <v>1</v>
      </c>
      <c r="K183" s="6">
        <f t="shared" si="12"/>
        <v>-7.1150312581702568E-4</v>
      </c>
      <c r="M183" s="5">
        <f t="shared" si="13"/>
        <v>96.668657606655586</v>
      </c>
      <c r="N183" s="5">
        <f t="shared" si="14"/>
        <v>102.68563858032137</v>
      </c>
    </row>
    <row r="184" spans="1:14" x14ac:dyDescent="0.25">
      <c r="A184" s="10">
        <v>44951</v>
      </c>
      <c r="B184" s="11">
        <v>4016.21997070312</v>
      </c>
      <c r="C184" s="11">
        <v>4023.7528944536698</v>
      </c>
      <c r="E184" s="4">
        <f t="shared" si="10"/>
        <v>1</v>
      </c>
      <c r="F184" s="4">
        <f t="shared" si="11"/>
        <v>0</v>
      </c>
      <c r="K184" s="6">
        <f t="shared" si="12"/>
        <v>-1.8172505946634221E-4</v>
      </c>
      <c r="M184" s="5">
        <f t="shared" si="13"/>
        <v>96.651090489103481</v>
      </c>
      <c r="N184" s="5">
        <f t="shared" si="14"/>
        <v>102.66697802654402</v>
      </c>
    </row>
    <row r="185" spans="1:14" x14ac:dyDescent="0.25">
      <c r="A185" s="10">
        <v>44952</v>
      </c>
      <c r="B185" s="11">
        <v>4060.42993164062</v>
      </c>
      <c r="C185" s="11">
        <v>4014.01678658436</v>
      </c>
      <c r="E185" s="4">
        <f t="shared" si="10"/>
        <v>1</v>
      </c>
      <c r="F185" s="4">
        <f t="shared" si="11"/>
        <v>0</v>
      </c>
      <c r="K185" s="6">
        <f t="shared" si="12"/>
        <v>1.1007853469181317E-2</v>
      </c>
      <c r="M185" s="5">
        <f t="shared" si="13"/>
        <v>97.715011530844123</v>
      </c>
      <c r="N185" s="5">
        <f t="shared" si="14"/>
        <v>102.66697802654402</v>
      </c>
    </row>
    <row r="186" spans="1:14" x14ac:dyDescent="0.25">
      <c r="A186" s="10">
        <v>44953</v>
      </c>
      <c r="B186" s="11">
        <v>4070.56005859375</v>
      </c>
      <c r="C186" s="11">
        <v>4056.2121020811401</v>
      </c>
      <c r="E186" s="4">
        <f t="shared" si="10"/>
        <v>0</v>
      </c>
      <c r="F186" s="4">
        <f t="shared" si="11"/>
        <v>1</v>
      </c>
      <c r="K186" s="6">
        <f t="shared" si="12"/>
        <v>2.4948409709502073E-3</v>
      </c>
      <c r="M186" s="5">
        <f t="shared" si="13"/>
        <v>97.958794945088144</v>
      </c>
      <c r="N186" s="5">
        <f t="shared" si="14"/>
        <v>102.66697802654402</v>
      </c>
    </row>
    <row r="187" spans="1:14" x14ac:dyDescent="0.25">
      <c r="A187" s="10">
        <v>44956</v>
      </c>
      <c r="B187" s="11">
        <v>4017.77001953125</v>
      </c>
      <c r="C187" s="11">
        <v>4076.3006127811</v>
      </c>
      <c r="E187" s="4">
        <f t="shared" si="10"/>
        <v>1</v>
      </c>
      <c r="F187" s="4">
        <f t="shared" si="11"/>
        <v>1</v>
      </c>
      <c r="K187" s="6">
        <f t="shared" si="12"/>
        <v>-1.2968740984683369E-2</v>
      </c>
      <c r="M187" s="5">
        <f t="shared" si="13"/>
        <v>96.688392706273589</v>
      </c>
      <c r="N187" s="5">
        <f t="shared" si="14"/>
        <v>101.33551658083759</v>
      </c>
    </row>
    <row r="188" spans="1:14" x14ac:dyDescent="0.25">
      <c r="A188" s="10">
        <v>44957</v>
      </c>
      <c r="B188" s="11">
        <v>4076.60009765625</v>
      </c>
      <c r="C188" s="11">
        <v>4021.49844982176</v>
      </c>
      <c r="E188" s="4">
        <f t="shared" si="10"/>
        <v>1</v>
      </c>
      <c r="F188" s="4">
        <f t="shared" si="11"/>
        <v>0</v>
      </c>
      <c r="K188" s="6">
        <f t="shared" si="12"/>
        <v>1.4642470285510134E-2</v>
      </c>
      <c r="M188" s="5">
        <f t="shared" si="13"/>
        <v>98.104149623428938</v>
      </c>
      <c r="N188" s="5">
        <f t="shared" si="14"/>
        <v>102.81931887123933</v>
      </c>
    </row>
    <row r="189" spans="1:14" x14ac:dyDescent="0.25">
      <c r="A189" s="10">
        <v>44958</v>
      </c>
      <c r="B189" s="11">
        <v>4119.2099609375</v>
      </c>
      <c r="C189" s="11">
        <v>4074.9405848982701</v>
      </c>
      <c r="E189" s="4">
        <f t="shared" si="10"/>
        <v>1</v>
      </c>
      <c r="F189" s="4">
        <f t="shared" si="11"/>
        <v>0</v>
      </c>
      <c r="K189" s="6">
        <f t="shared" si="12"/>
        <v>1.0452303944590291E-2</v>
      </c>
      <c r="M189" s="5">
        <f t="shared" si="13"/>
        <v>99.129564013518575</v>
      </c>
      <c r="N189" s="5">
        <f t="shared" si="14"/>
        <v>102.81931887123933</v>
      </c>
    </row>
    <row r="190" spans="1:14" x14ac:dyDescent="0.25">
      <c r="A190" s="10">
        <v>44959</v>
      </c>
      <c r="B190" s="11">
        <v>4179.759765625</v>
      </c>
      <c r="C190" s="11">
        <v>4117.7943515844199</v>
      </c>
      <c r="E190" s="4">
        <f t="shared" si="10"/>
        <v>0</v>
      </c>
      <c r="F190" s="4">
        <f t="shared" si="11"/>
        <v>1</v>
      </c>
      <c r="K190" s="6">
        <f t="shared" si="12"/>
        <v>1.4699373244309921E-2</v>
      </c>
      <c r="M190" s="5">
        <f t="shared" si="13"/>
        <v>100.586706474499</v>
      </c>
      <c r="N190" s="5">
        <f t="shared" si="14"/>
        <v>102.81931887123933</v>
      </c>
    </row>
    <row r="191" spans="1:14" x14ac:dyDescent="0.25">
      <c r="A191" s="10">
        <v>44960</v>
      </c>
      <c r="B191" s="11">
        <v>4136.47998046875</v>
      </c>
      <c r="C191" s="11">
        <v>4184.7899461635097</v>
      </c>
      <c r="E191" s="4">
        <f t="shared" si="10"/>
        <v>0</v>
      </c>
      <c r="F191" s="4">
        <f t="shared" si="11"/>
        <v>1</v>
      </c>
      <c r="K191" s="6">
        <f t="shared" si="12"/>
        <v>-1.0354610691310495E-2</v>
      </c>
      <c r="M191" s="5">
        <f t="shared" si="13"/>
        <v>99.545170288234445</v>
      </c>
      <c r="N191" s="5">
        <f t="shared" si="14"/>
        <v>101.75466485278193</v>
      </c>
    </row>
    <row r="192" spans="1:14" x14ac:dyDescent="0.25">
      <c r="A192" s="10">
        <v>44963</v>
      </c>
      <c r="B192" s="11">
        <v>4111.080078125</v>
      </c>
      <c r="C192" s="11">
        <v>4142.7272973818599</v>
      </c>
      <c r="E192" s="4">
        <f t="shared" si="10"/>
        <v>1</v>
      </c>
      <c r="F192" s="4">
        <f t="shared" si="11"/>
        <v>0</v>
      </c>
      <c r="K192" s="6">
        <f t="shared" si="12"/>
        <v>-6.140463017754394E-3</v>
      </c>
      <c r="M192" s="5">
        <f t="shared" si="13"/>
        <v>98.933916851483474</v>
      </c>
      <c r="N192" s="5">
        <f t="shared" si="14"/>
        <v>101.12984409636942</v>
      </c>
    </row>
    <row r="193" spans="1:14" x14ac:dyDescent="0.25">
      <c r="A193" s="10">
        <v>44964</v>
      </c>
      <c r="B193" s="11">
        <v>4164</v>
      </c>
      <c r="C193" s="11">
        <v>4106.7276421954602</v>
      </c>
      <c r="E193" s="4">
        <f t="shared" si="10"/>
        <v>0</v>
      </c>
      <c r="F193" s="4">
        <f t="shared" si="11"/>
        <v>0</v>
      </c>
      <c r="K193" s="6">
        <f t="shared" si="12"/>
        <v>1.2872510598026521E-2</v>
      </c>
      <c r="M193" s="5">
        <f t="shared" si="13"/>
        <v>100.20744474465847</v>
      </c>
      <c r="N193" s="5">
        <f t="shared" si="14"/>
        <v>101.12984409636942</v>
      </c>
    </row>
    <row r="194" spans="1:14" x14ac:dyDescent="0.25">
      <c r="A194" s="10">
        <v>44965</v>
      </c>
      <c r="B194" s="11">
        <v>4117.85986328125</v>
      </c>
      <c r="C194" s="11">
        <v>4162.79273000591</v>
      </c>
      <c r="E194" s="4">
        <f t="shared" ref="E194:E257" si="15">IF(B195&gt;$B194,1,0)</f>
        <v>0</v>
      </c>
      <c r="F194" s="4">
        <f t="shared" si="11"/>
        <v>1</v>
      </c>
      <c r="K194" s="6">
        <f t="shared" si="12"/>
        <v>-1.1080724476164705E-2</v>
      </c>
      <c r="M194" s="5">
        <f t="shared" si="13"/>
        <v>99.09707365898241</v>
      </c>
      <c r="N194" s="5">
        <f t="shared" si="14"/>
        <v>101.12984409636942</v>
      </c>
    </row>
    <row r="195" spans="1:14" x14ac:dyDescent="0.25">
      <c r="A195" s="10">
        <v>44966</v>
      </c>
      <c r="B195" s="11">
        <v>4081.5</v>
      </c>
      <c r="C195" s="11">
        <v>4122.3065211163403</v>
      </c>
      <c r="E195" s="4">
        <f t="shared" si="15"/>
        <v>1</v>
      </c>
      <c r="F195" s="4">
        <f t="shared" si="11"/>
        <v>1</v>
      </c>
      <c r="K195" s="6">
        <f t="shared" si="12"/>
        <v>-8.8297961777351608E-3</v>
      </c>
      <c r="M195" s="5">
        <f t="shared" si="13"/>
        <v>98.222066696763591</v>
      </c>
      <c r="N195" s="5">
        <f t="shared" si="14"/>
        <v>100.23688818551236</v>
      </c>
    </row>
    <row r="196" spans="1:14" x14ac:dyDescent="0.25">
      <c r="A196" s="10">
        <v>44967</v>
      </c>
      <c r="B196" s="11">
        <v>4090.4599609375</v>
      </c>
      <c r="C196" s="11">
        <v>4082.12575777853</v>
      </c>
      <c r="E196" s="4">
        <f t="shared" si="15"/>
        <v>1</v>
      </c>
      <c r="F196" s="4">
        <f t="shared" ref="F196:F259" si="16">IF(C197&gt;$B196,1,0)</f>
        <v>0</v>
      </c>
      <c r="K196" s="6">
        <f t="shared" ref="K196:K259" si="17">B196/B195-1</f>
        <v>2.1952617756952897E-3</v>
      </c>
      <c r="M196" s="5">
        <f t="shared" ref="M196:M259" si="18">M195*(1+$K196)</f>
        <v>98.437689845312789</v>
      </c>
      <c r="N196" s="5">
        <f t="shared" ref="N196:N259" si="19">N195*(1+IF(F195=1,$K196,0))</f>
        <v>100.45693439466065</v>
      </c>
    </row>
    <row r="197" spans="1:14" x14ac:dyDescent="0.25">
      <c r="A197" s="10">
        <v>44970</v>
      </c>
      <c r="B197" s="11">
        <v>4137.2900390625</v>
      </c>
      <c r="C197" s="11">
        <v>4088.0020208544202</v>
      </c>
      <c r="E197" s="4">
        <f t="shared" si="15"/>
        <v>0</v>
      </c>
      <c r="F197" s="4">
        <f t="shared" si="16"/>
        <v>1</v>
      </c>
      <c r="K197" s="6">
        <f t="shared" si="17"/>
        <v>1.1448609342766147E-2</v>
      </c>
      <c r="M197" s="5">
        <f t="shared" si="18"/>
        <v>99.564664500956155</v>
      </c>
      <c r="N197" s="5">
        <f t="shared" si="19"/>
        <v>100.45693439466065</v>
      </c>
    </row>
    <row r="198" spans="1:14" x14ac:dyDescent="0.25">
      <c r="A198" s="10">
        <v>44971</v>
      </c>
      <c r="B198" s="11">
        <v>4136.1298828125</v>
      </c>
      <c r="C198" s="11">
        <v>4138.7561207257104</v>
      </c>
      <c r="E198" s="4">
        <f t="shared" si="15"/>
        <v>1</v>
      </c>
      <c r="F198" s="4">
        <f t="shared" si="16"/>
        <v>1</v>
      </c>
      <c r="K198" s="6">
        <f t="shared" si="17"/>
        <v>-2.8041453198746069E-4</v>
      </c>
      <c r="M198" s="5">
        <f t="shared" si="18"/>
        <v>99.536745122157626</v>
      </c>
      <c r="N198" s="5">
        <f t="shared" si="19"/>
        <v>100.42876481041748</v>
      </c>
    </row>
    <row r="199" spans="1:14" x14ac:dyDescent="0.25">
      <c r="A199" s="10">
        <v>44972</v>
      </c>
      <c r="B199" s="11">
        <v>4147.60009765625</v>
      </c>
      <c r="C199" s="11">
        <v>4136.7340023398401</v>
      </c>
      <c r="E199" s="4">
        <f t="shared" si="15"/>
        <v>0</v>
      </c>
      <c r="F199" s="4">
        <f t="shared" si="16"/>
        <v>0</v>
      </c>
      <c r="K199" s="6">
        <f t="shared" si="17"/>
        <v>2.7731756904960658E-3</v>
      </c>
      <c r="M199" s="5">
        <f t="shared" si="18"/>
        <v>99.81277800404149</v>
      </c>
      <c r="N199" s="5">
        <f t="shared" si="19"/>
        <v>100.70727141961628</v>
      </c>
    </row>
    <row r="200" spans="1:14" x14ac:dyDescent="0.25">
      <c r="A200" s="10">
        <v>44973</v>
      </c>
      <c r="B200" s="11">
        <v>4090.40991210937</v>
      </c>
      <c r="C200" s="11">
        <v>4144.4659019772798</v>
      </c>
      <c r="E200" s="4">
        <f t="shared" si="15"/>
        <v>0</v>
      </c>
      <c r="F200" s="4">
        <f t="shared" si="16"/>
        <v>1</v>
      </c>
      <c r="K200" s="6">
        <f t="shared" si="17"/>
        <v>-1.3788741489131784E-2</v>
      </c>
      <c r="M200" s="5">
        <f t="shared" si="18"/>
        <v>98.436485410831665</v>
      </c>
      <c r="N200" s="5">
        <f t="shared" si="19"/>
        <v>100.70727141961628</v>
      </c>
    </row>
    <row r="201" spans="1:14" x14ac:dyDescent="0.25">
      <c r="A201" s="10">
        <v>44974</v>
      </c>
      <c r="B201" s="11">
        <v>4079.09008789062</v>
      </c>
      <c r="C201" s="11">
        <v>4092.4847891444501</v>
      </c>
      <c r="E201" s="4">
        <f t="shared" si="15"/>
        <v>0</v>
      </c>
      <c r="F201" s="4">
        <f t="shared" si="16"/>
        <v>1</v>
      </c>
      <c r="K201" s="6">
        <f t="shared" si="17"/>
        <v>-2.7674058253277511E-3</v>
      </c>
      <c r="M201" s="5">
        <f t="shared" si="18"/>
        <v>98.164071707680932</v>
      </c>
      <c r="N201" s="5">
        <f t="shared" si="19"/>
        <v>100.42857353003677</v>
      </c>
    </row>
    <row r="202" spans="1:14" x14ac:dyDescent="0.25">
      <c r="A202" s="10">
        <v>44978</v>
      </c>
      <c r="B202" s="11">
        <v>3997.34008789062</v>
      </c>
      <c r="C202" s="11">
        <v>4079.27732635742</v>
      </c>
      <c r="E202" s="4">
        <f t="shared" si="15"/>
        <v>0</v>
      </c>
      <c r="F202" s="4">
        <f t="shared" si="16"/>
        <v>0</v>
      </c>
      <c r="K202" s="6">
        <f t="shared" si="17"/>
        <v>-2.0041234255327445E-2</v>
      </c>
      <c r="M202" s="5">
        <f t="shared" si="18"/>
        <v>96.196742551130541</v>
      </c>
      <c r="N202" s="5">
        <f t="shared" si="19"/>
        <v>98.415860961992934</v>
      </c>
    </row>
    <row r="203" spans="1:14" x14ac:dyDescent="0.25">
      <c r="A203" s="10">
        <v>44979</v>
      </c>
      <c r="B203" s="11">
        <v>3991.05004882812</v>
      </c>
      <c r="C203" s="11">
        <v>3996.1061220921001</v>
      </c>
      <c r="E203" s="4">
        <f t="shared" si="15"/>
        <v>1</v>
      </c>
      <c r="F203" s="4">
        <f t="shared" si="16"/>
        <v>0</v>
      </c>
      <c r="K203" s="6">
        <f t="shared" si="17"/>
        <v>-1.5735561458868341E-3</v>
      </c>
      <c r="M203" s="5">
        <f t="shared" si="18"/>
        <v>96.04537157567492</v>
      </c>
      <c r="N203" s="5">
        <f t="shared" si="19"/>
        <v>98.415860961992934</v>
      </c>
    </row>
    <row r="204" spans="1:14" x14ac:dyDescent="0.25">
      <c r="A204" s="10">
        <v>44980</v>
      </c>
      <c r="B204" s="11">
        <v>4012.32006835937</v>
      </c>
      <c r="C204" s="11">
        <v>3990.0669907434799</v>
      </c>
      <c r="E204" s="4">
        <f t="shared" si="15"/>
        <v>0</v>
      </c>
      <c r="F204" s="4">
        <f t="shared" si="16"/>
        <v>0</v>
      </c>
      <c r="K204" s="6">
        <f t="shared" si="17"/>
        <v>5.3294294160743938E-3</v>
      </c>
      <c r="M204" s="5">
        <f t="shared" si="18"/>
        <v>96.557238604228118</v>
      </c>
      <c r="N204" s="5">
        <f t="shared" si="19"/>
        <v>98.415860961992934</v>
      </c>
    </row>
    <row r="205" spans="1:14" x14ac:dyDescent="0.25">
      <c r="A205" s="10">
        <v>44981</v>
      </c>
      <c r="B205" s="11">
        <v>3970.0400390625</v>
      </c>
      <c r="C205" s="11">
        <v>4005.7570653520502</v>
      </c>
      <c r="E205" s="4">
        <f t="shared" si="15"/>
        <v>1</v>
      </c>
      <c r="F205" s="4">
        <f t="shared" si="16"/>
        <v>1</v>
      </c>
      <c r="K205" s="6">
        <f t="shared" si="17"/>
        <v>-1.0537551485556906E-2</v>
      </c>
      <c r="M205" s="5">
        <f t="shared" si="18"/>
        <v>95.539761731132856</v>
      </c>
      <c r="N205" s="5">
        <f t="shared" si="19"/>
        <v>98.415860961992934</v>
      </c>
    </row>
    <row r="206" spans="1:14" x14ac:dyDescent="0.25">
      <c r="A206" s="10">
        <v>44984</v>
      </c>
      <c r="B206" s="11">
        <v>3982.23999023437</v>
      </c>
      <c r="C206" s="11">
        <v>3971.2829383568501</v>
      </c>
      <c r="E206" s="4">
        <f t="shared" si="15"/>
        <v>0</v>
      </c>
      <c r="F206" s="4">
        <f t="shared" si="16"/>
        <v>0</v>
      </c>
      <c r="K206" s="6">
        <f t="shared" si="17"/>
        <v>3.0730045671658601E-3</v>
      </c>
      <c r="M206" s="5">
        <f t="shared" si="18"/>
        <v>95.833355855278569</v>
      </c>
      <c r="N206" s="5">
        <f t="shared" si="19"/>
        <v>98.718293352210694</v>
      </c>
    </row>
    <row r="207" spans="1:14" x14ac:dyDescent="0.25">
      <c r="A207" s="10">
        <v>44985</v>
      </c>
      <c r="B207" s="11">
        <v>3970.14990234375</v>
      </c>
      <c r="C207" s="11">
        <v>3977.3340744974298</v>
      </c>
      <c r="E207" s="4">
        <f t="shared" si="15"/>
        <v>0</v>
      </c>
      <c r="F207" s="4">
        <f t="shared" si="16"/>
        <v>1</v>
      </c>
      <c r="K207" s="6">
        <f t="shared" si="17"/>
        <v>-3.0360018281843093E-3</v>
      </c>
      <c r="M207" s="5">
        <f t="shared" si="18"/>
        <v>95.5424056117009</v>
      </c>
      <c r="N207" s="5">
        <f t="shared" si="19"/>
        <v>98.718293352210694</v>
      </c>
    </row>
    <row r="208" spans="1:14" x14ac:dyDescent="0.25">
      <c r="A208" s="10">
        <v>44986</v>
      </c>
      <c r="B208" s="11">
        <v>3951.38989257812</v>
      </c>
      <c r="C208" s="11">
        <v>3970.40829535801</v>
      </c>
      <c r="E208" s="4">
        <f t="shared" si="15"/>
        <v>1</v>
      </c>
      <c r="F208" s="4">
        <f t="shared" si="16"/>
        <v>0</v>
      </c>
      <c r="K208" s="6">
        <f t="shared" si="17"/>
        <v>-4.725264845681254E-3</v>
      </c>
      <c r="M208" s="5">
        <f t="shared" si="18"/>
        <v>95.090942441192112</v>
      </c>
      <c r="N208" s="5">
        <f t="shared" si="19"/>
        <v>98.251823271007837</v>
      </c>
    </row>
    <row r="209" spans="1:14" x14ac:dyDescent="0.25">
      <c r="A209" s="10">
        <v>44987</v>
      </c>
      <c r="B209" s="11">
        <v>3981.35009765625</v>
      </c>
      <c r="C209" s="11">
        <v>3949.3343833546301</v>
      </c>
      <c r="E209" s="4">
        <f t="shared" si="15"/>
        <v>1</v>
      </c>
      <c r="F209" s="4">
        <f t="shared" si="16"/>
        <v>0</v>
      </c>
      <c r="K209" s="6">
        <f t="shared" si="17"/>
        <v>7.5821940867957238E-3</v>
      </c>
      <c r="M209" s="5">
        <f t="shared" si="18"/>
        <v>95.811940422677552</v>
      </c>
      <c r="N209" s="5">
        <f t="shared" si="19"/>
        <v>98.251823271007837</v>
      </c>
    </row>
    <row r="210" spans="1:14" x14ac:dyDescent="0.25">
      <c r="A210" s="10">
        <v>44988</v>
      </c>
      <c r="B210" s="11">
        <v>4045.63989257812</v>
      </c>
      <c r="C210" s="11">
        <v>3979.0607738378899</v>
      </c>
      <c r="E210" s="4">
        <f t="shared" si="15"/>
        <v>1</v>
      </c>
      <c r="F210" s="4">
        <f t="shared" si="16"/>
        <v>0</v>
      </c>
      <c r="K210" s="6">
        <f t="shared" si="17"/>
        <v>1.6147737160747688E-2</v>
      </c>
      <c r="M210" s="5">
        <f t="shared" si="18"/>
        <v>97.359086453484167</v>
      </c>
      <c r="N210" s="5">
        <f t="shared" si="19"/>
        <v>98.251823271007837</v>
      </c>
    </row>
    <row r="211" spans="1:14" x14ac:dyDescent="0.25">
      <c r="A211" s="10">
        <v>44991</v>
      </c>
      <c r="B211" s="11">
        <v>4048.419921875</v>
      </c>
      <c r="C211" s="11">
        <v>4044.1468439789001</v>
      </c>
      <c r="E211" s="4">
        <f t="shared" si="15"/>
        <v>0</v>
      </c>
      <c r="F211" s="4">
        <f t="shared" si="16"/>
        <v>1</v>
      </c>
      <c r="K211" s="6">
        <f t="shared" si="17"/>
        <v>6.8716676983049396E-4</v>
      </c>
      <c r="M211" s="5">
        <f t="shared" si="18"/>
        <v>97.42598838243606</v>
      </c>
      <c r="N211" s="5">
        <f t="shared" si="19"/>
        <v>98.251823271007837</v>
      </c>
    </row>
    <row r="212" spans="1:14" x14ac:dyDescent="0.25">
      <c r="A212" s="10">
        <v>44992</v>
      </c>
      <c r="B212" s="11">
        <v>3986.3701171875</v>
      </c>
      <c r="C212" s="11">
        <v>4054.0330507445501</v>
      </c>
      <c r="E212" s="4">
        <f t="shared" si="15"/>
        <v>1</v>
      </c>
      <c r="F212" s="4">
        <f t="shared" si="16"/>
        <v>1</v>
      </c>
      <c r="K212" s="6">
        <f t="shared" si="17"/>
        <v>-1.5326919115337678E-2</v>
      </c>
      <c r="M212" s="5">
        <f t="shared" si="18"/>
        <v>95.932748138766641</v>
      </c>
      <c r="N212" s="5">
        <f t="shared" si="19"/>
        <v>96.745925522798643</v>
      </c>
    </row>
    <row r="213" spans="1:14" x14ac:dyDescent="0.25">
      <c r="A213" s="10">
        <v>44993</v>
      </c>
      <c r="B213" s="11">
        <v>3992.01000976562</v>
      </c>
      <c r="C213" s="11">
        <v>3993.63009307631</v>
      </c>
      <c r="E213" s="4">
        <f t="shared" si="15"/>
        <v>0</v>
      </c>
      <c r="F213" s="4">
        <f t="shared" si="16"/>
        <v>0</v>
      </c>
      <c r="K213" s="6">
        <f t="shared" si="17"/>
        <v>1.4147940136826076E-3</v>
      </c>
      <c r="M213" s="5">
        <f t="shared" si="18"/>
        <v>96.068473216549492</v>
      </c>
      <c r="N213" s="5">
        <f t="shared" si="19"/>
        <v>96.882801079076486</v>
      </c>
    </row>
    <row r="214" spans="1:14" x14ac:dyDescent="0.25">
      <c r="A214" s="10">
        <v>44994</v>
      </c>
      <c r="B214" s="11">
        <v>3918.32006835937</v>
      </c>
      <c r="C214" s="11">
        <v>3985.2099763290598</v>
      </c>
      <c r="E214" s="4">
        <f t="shared" si="15"/>
        <v>0</v>
      </c>
      <c r="F214" s="4">
        <f t="shared" si="16"/>
        <v>1</v>
      </c>
      <c r="K214" s="6">
        <f t="shared" si="17"/>
        <v>-1.8459357873848781E-2</v>
      </c>
      <c r="M214" s="5">
        <f t="shared" si="18"/>
        <v>94.295110889050946</v>
      </c>
      <c r="N214" s="5">
        <f t="shared" si="19"/>
        <v>96.882801079076486</v>
      </c>
    </row>
    <row r="215" spans="1:14" x14ac:dyDescent="0.25">
      <c r="A215" s="10">
        <v>44995</v>
      </c>
      <c r="B215" s="11">
        <v>3861.59008789062</v>
      </c>
      <c r="C215" s="11">
        <v>3920.1651926864502</v>
      </c>
      <c r="E215" s="4">
        <f t="shared" si="15"/>
        <v>0</v>
      </c>
      <c r="F215" s="4">
        <f t="shared" si="16"/>
        <v>1</v>
      </c>
      <c r="K215" s="6">
        <f t="shared" si="17"/>
        <v>-1.447813845705137E-2</v>
      </c>
      <c r="M215" s="5">
        <f t="shared" si="18"/>
        <v>92.929893217776254</v>
      </c>
      <c r="N215" s="5">
        <f t="shared" si="19"/>
        <v>95.48011847094665</v>
      </c>
    </row>
    <row r="216" spans="1:14" x14ac:dyDescent="0.25">
      <c r="A216" s="10">
        <v>44998</v>
      </c>
      <c r="B216" s="11">
        <v>3855.76000976562</v>
      </c>
      <c r="C216" s="11">
        <v>3871.60203233533</v>
      </c>
      <c r="E216" s="4">
        <f t="shared" si="15"/>
        <v>1</v>
      </c>
      <c r="F216" s="4">
        <f t="shared" si="16"/>
        <v>0</v>
      </c>
      <c r="K216" s="6">
        <f t="shared" si="17"/>
        <v>-1.5097610031894471E-3</v>
      </c>
      <c r="M216" s="5">
        <f t="shared" si="18"/>
        <v>92.789591288965497</v>
      </c>
      <c r="N216" s="5">
        <f t="shared" si="19"/>
        <v>95.335966311499305</v>
      </c>
    </row>
    <row r="217" spans="1:14" x14ac:dyDescent="0.25">
      <c r="A217" s="10">
        <v>44999</v>
      </c>
      <c r="B217" s="11">
        <v>3919.2900390625</v>
      </c>
      <c r="C217" s="11">
        <v>3855.1481205680102</v>
      </c>
      <c r="E217" s="4">
        <f t="shared" si="15"/>
        <v>0</v>
      </c>
      <c r="F217" s="4">
        <f t="shared" si="16"/>
        <v>0</v>
      </c>
      <c r="K217" s="6">
        <f t="shared" si="17"/>
        <v>1.6476655480625046E-2</v>
      </c>
      <c r="M217" s="5">
        <f t="shared" si="18"/>
        <v>94.318453416821782</v>
      </c>
      <c r="N217" s="5">
        <f t="shared" si="19"/>
        <v>95.335966311499305</v>
      </c>
    </row>
    <row r="218" spans="1:14" x14ac:dyDescent="0.25">
      <c r="A218" s="10">
        <v>45000</v>
      </c>
      <c r="B218" s="11">
        <v>3891.92993164062</v>
      </c>
      <c r="C218" s="11">
        <v>3897.6471239555599</v>
      </c>
      <c r="E218" s="4">
        <f t="shared" si="15"/>
        <v>1</v>
      </c>
      <c r="F218" s="4">
        <f t="shared" si="16"/>
        <v>1</v>
      </c>
      <c r="K218" s="6">
        <f t="shared" si="17"/>
        <v>-6.9808835654389112E-3</v>
      </c>
      <c r="M218" s="5">
        <f t="shared" si="18"/>
        <v>93.66002727544668</v>
      </c>
      <c r="N218" s="5">
        <f t="shared" si="19"/>
        <v>95.335966311499305</v>
      </c>
    </row>
    <row r="219" spans="1:14" x14ac:dyDescent="0.25">
      <c r="A219" s="10">
        <v>45001</v>
      </c>
      <c r="B219" s="11">
        <v>3960.28002929687</v>
      </c>
      <c r="C219" s="11">
        <v>3916.54586758902</v>
      </c>
      <c r="E219" s="4">
        <f t="shared" si="15"/>
        <v>0</v>
      </c>
      <c r="F219" s="4">
        <f t="shared" si="16"/>
        <v>0</v>
      </c>
      <c r="K219" s="6">
        <f t="shared" si="17"/>
        <v>1.7562006217166859E-2</v>
      </c>
      <c r="M219" s="5">
        <f t="shared" si="18"/>
        <v>95.304885256758098</v>
      </c>
      <c r="N219" s="5">
        <f t="shared" si="19"/>
        <v>97.010257144581473</v>
      </c>
    </row>
    <row r="220" spans="1:14" x14ac:dyDescent="0.25">
      <c r="A220" s="10">
        <v>45002</v>
      </c>
      <c r="B220" s="11">
        <v>3916.63989257812</v>
      </c>
      <c r="C220" s="11">
        <v>3948.2105928035699</v>
      </c>
      <c r="E220" s="4">
        <f t="shared" si="15"/>
        <v>1</v>
      </c>
      <c r="F220" s="4">
        <f t="shared" si="16"/>
        <v>1</v>
      </c>
      <c r="K220" s="6">
        <f t="shared" si="17"/>
        <v>-1.1019457310067593E-2</v>
      </c>
      <c r="M220" s="5">
        <f t="shared" si="18"/>
        <v>94.254677142230364</v>
      </c>
      <c r="N220" s="5">
        <f t="shared" si="19"/>
        <v>97.010257144581473</v>
      </c>
    </row>
    <row r="221" spans="1:14" x14ac:dyDescent="0.25">
      <c r="A221" s="10">
        <v>45005</v>
      </c>
      <c r="B221" s="11">
        <v>3951.57006835937</v>
      </c>
      <c r="C221" s="11">
        <v>3927.3584599006299</v>
      </c>
      <c r="E221" s="4">
        <f t="shared" si="15"/>
        <v>1</v>
      </c>
      <c r="F221" s="4">
        <f t="shared" si="16"/>
        <v>0</v>
      </c>
      <c r="K221" s="6">
        <f t="shared" si="17"/>
        <v>8.9184037183100973E-3</v>
      </c>
      <c r="M221" s="5">
        <f t="shared" si="18"/>
        <v>95.095278405323754</v>
      </c>
      <c r="N221" s="5">
        <f t="shared" si="19"/>
        <v>97.875433782613925</v>
      </c>
    </row>
    <row r="222" spans="1:14" x14ac:dyDescent="0.25">
      <c r="A222" s="10">
        <v>45006</v>
      </c>
      <c r="B222" s="11">
        <v>4002.8701171875</v>
      </c>
      <c r="C222" s="11">
        <v>3947.5993428607899</v>
      </c>
      <c r="E222" s="4">
        <f t="shared" si="15"/>
        <v>0</v>
      </c>
      <c r="F222" s="4">
        <f t="shared" si="16"/>
        <v>0</v>
      </c>
      <c r="K222" s="6">
        <f t="shared" si="17"/>
        <v>1.298219389778632E-2</v>
      </c>
      <c r="M222" s="5">
        <f t="shared" si="18"/>
        <v>96.329823748345632</v>
      </c>
      <c r="N222" s="5">
        <f t="shared" si="19"/>
        <v>97.875433782613925</v>
      </c>
    </row>
    <row r="223" spans="1:14" x14ac:dyDescent="0.25">
      <c r="A223" s="10">
        <v>45007</v>
      </c>
      <c r="B223" s="11">
        <v>3936.96997070312</v>
      </c>
      <c r="C223" s="11">
        <v>3982.8079686267401</v>
      </c>
      <c r="E223" s="4">
        <f t="shared" si="15"/>
        <v>1</v>
      </c>
      <c r="F223" s="4">
        <f t="shared" si="16"/>
        <v>1</v>
      </c>
      <c r="K223" s="6">
        <f t="shared" si="17"/>
        <v>-1.6463223775714964E-2</v>
      </c>
      <c r="M223" s="5">
        <f t="shared" si="18"/>
        <v>94.743924303701434</v>
      </c>
      <c r="N223" s="5">
        <f t="shared" si="19"/>
        <v>97.875433782613925</v>
      </c>
    </row>
    <row r="224" spans="1:14" x14ac:dyDescent="0.25">
      <c r="A224" s="10">
        <v>45008</v>
      </c>
      <c r="B224" s="11">
        <v>3948.71997070312</v>
      </c>
      <c r="C224" s="11">
        <v>3947.9657376893601</v>
      </c>
      <c r="E224" s="4">
        <f t="shared" si="15"/>
        <v>1</v>
      </c>
      <c r="F224" s="4">
        <f t="shared" si="16"/>
        <v>1</v>
      </c>
      <c r="K224" s="6">
        <f t="shared" si="17"/>
        <v>2.9845287333754023E-3</v>
      </c>
      <c r="M224" s="5">
        <f t="shared" si="18"/>
        <v>95.026690268098577</v>
      </c>
      <c r="N224" s="5">
        <f t="shared" si="19"/>
        <v>98.167545827029713</v>
      </c>
    </row>
    <row r="225" spans="1:14" x14ac:dyDescent="0.25">
      <c r="A225" s="10">
        <v>45009</v>
      </c>
      <c r="B225" s="11">
        <v>3970.98999023437</v>
      </c>
      <c r="C225" s="11">
        <v>3955.3123399768801</v>
      </c>
      <c r="E225" s="4">
        <f t="shared" si="15"/>
        <v>1</v>
      </c>
      <c r="F225" s="4">
        <f t="shared" si="16"/>
        <v>0</v>
      </c>
      <c r="K225" s="6">
        <f t="shared" si="17"/>
        <v>5.639807253104534E-3</v>
      </c>
      <c r="M225" s="5">
        <f t="shared" si="18"/>
        <v>95.56262248511112</v>
      </c>
      <c r="N225" s="5">
        <f t="shared" si="19"/>
        <v>98.721191864004467</v>
      </c>
    </row>
    <row r="226" spans="1:14" x14ac:dyDescent="0.25">
      <c r="A226" s="10">
        <v>45012</v>
      </c>
      <c r="B226" s="11">
        <v>3977.53002929687</v>
      </c>
      <c r="C226" s="11">
        <v>3970.8934084523498</v>
      </c>
      <c r="E226" s="4">
        <f t="shared" si="15"/>
        <v>0</v>
      </c>
      <c r="F226" s="4">
        <f t="shared" si="16"/>
        <v>0</v>
      </c>
      <c r="K226" s="6">
        <f t="shared" si="17"/>
        <v>1.6469543057482383E-3</v>
      </c>
      <c r="M226" s="5">
        <f t="shared" si="18"/>
        <v>95.720009757681566</v>
      </c>
      <c r="N226" s="5">
        <f t="shared" si="19"/>
        <v>98.721191864004467</v>
      </c>
    </row>
    <row r="227" spans="1:14" x14ac:dyDescent="0.25">
      <c r="A227" s="10">
        <v>45013</v>
      </c>
      <c r="B227" s="11">
        <v>3971.27001953125</v>
      </c>
      <c r="C227" s="11">
        <v>3967.8621191462998</v>
      </c>
      <c r="E227" s="4">
        <f t="shared" si="15"/>
        <v>1</v>
      </c>
      <c r="F227" s="4">
        <f t="shared" si="16"/>
        <v>0</v>
      </c>
      <c r="K227" s="6">
        <f t="shared" si="17"/>
        <v>-1.5738434957149883E-3</v>
      </c>
      <c r="M227" s="5">
        <f t="shared" si="18"/>
        <v>95.569361442914669</v>
      </c>
      <c r="N227" s="5">
        <f t="shared" si="19"/>
        <v>98.721191864004467</v>
      </c>
    </row>
    <row r="228" spans="1:14" x14ac:dyDescent="0.25">
      <c r="A228" s="10">
        <v>45014</v>
      </c>
      <c r="B228" s="11">
        <v>4027.81005859375</v>
      </c>
      <c r="C228" s="11">
        <v>3969.1962599090002</v>
      </c>
      <c r="E228" s="4">
        <f t="shared" si="15"/>
        <v>1</v>
      </c>
      <c r="F228" s="4">
        <f t="shared" si="16"/>
        <v>0</v>
      </c>
      <c r="K228" s="6">
        <f t="shared" si="17"/>
        <v>1.4237268879836451E-2</v>
      </c>
      <c r="M228" s="5">
        <f t="shared" si="18"/>
        <v>96.930008138451726</v>
      </c>
      <c r="N228" s="5">
        <f t="shared" si="19"/>
        <v>98.721191864004467</v>
      </c>
    </row>
    <row r="229" spans="1:14" x14ac:dyDescent="0.25">
      <c r="A229" s="10">
        <v>45015</v>
      </c>
      <c r="B229" s="11">
        <v>4050.830078125</v>
      </c>
      <c r="C229" s="11">
        <v>4027.06013521163</v>
      </c>
      <c r="E229" s="4">
        <f t="shared" si="15"/>
        <v>1</v>
      </c>
      <c r="F229" s="4">
        <f t="shared" si="16"/>
        <v>1</v>
      </c>
      <c r="K229" s="6">
        <f t="shared" si="17"/>
        <v>5.715269388667954E-3</v>
      </c>
      <c r="M229" s="5">
        <f t="shared" si="18"/>
        <v>97.483989246808761</v>
      </c>
      <c r="N229" s="5">
        <f t="shared" si="19"/>
        <v>98.721191864004467</v>
      </c>
    </row>
    <row r="230" spans="1:14" x14ac:dyDescent="0.25">
      <c r="A230" s="10">
        <v>45016</v>
      </c>
      <c r="B230" s="11">
        <v>4109.31005859375</v>
      </c>
      <c r="C230" s="11">
        <v>4054.58307926932</v>
      </c>
      <c r="E230" s="4">
        <f t="shared" si="15"/>
        <v>1</v>
      </c>
      <c r="F230" s="4">
        <f t="shared" si="16"/>
        <v>1</v>
      </c>
      <c r="K230" s="6">
        <f t="shared" si="17"/>
        <v>1.4436542471763847E-2</v>
      </c>
      <c r="M230" s="5">
        <f t="shared" si="18"/>
        <v>98.891320997887291</v>
      </c>
      <c r="N230" s="5">
        <f t="shared" si="19"/>
        <v>100.14638454321232</v>
      </c>
    </row>
    <row r="231" spans="1:14" x14ac:dyDescent="0.25">
      <c r="A231" s="10">
        <v>45019</v>
      </c>
      <c r="B231" s="11">
        <v>4124.509765625</v>
      </c>
      <c r="C231" s="11">
        <v>4116.1008407993104</v>
      </c>
      <c r="E231" s="4">
        <f t="shared" si="15"/>
        <v>0</v>
      </c>
      <c r="F231" s="4">
        <f t="shared" si="16"/>
        <v>1</v>
      </c>
      <c r="K231" s="6">
        <f t="shared" si="17"/>
        <v>3.6988464765423945E-3</v>
      </c>
      <c r="M231" s="5">
        <f t="shared" si="18"/>
        <v>99.257104812120943</v>
      </c>
      <c r="N231" s="5">
        <f t="shared" si="19"/>
        <v>100.51681064481843</v>
      </c>
    </row>
    <row r="232" spans="1:14" x14ac:dyDescent="0.25">
      <c r="A232" s="10">
        <v>45020</v>
      </c>
      <c r="B232" s="11">
        <v>4100.60009765625</v>
      </c>
      <c r="C232" s="11">
        <v>4133.0785379757699</v>
      </c>
      <c r="E232" s="4">
        <f t="shared" si="15"/>
        <v>0</v>
      </c>
      <c r="F232" s="4">
        <f t="shared" si="16"/>
        <v>0</v>
      </c>
      <c r="K232" s="6">
        <f t="shared" si="17"/>
        <v>-5.7969720833299654E-3</v>
      </c>
      <c r="M232" s="5">
        <f t="shared" si="18"/>
        <v>98.681714146452919</v>
      </c>
      <c r="N232" s="5">
        <f t="shared" si="19"/>
        <v>99.934117499605051</v>
      </c>
    </row>
    <row r="233" spans="1:14" x14ac:dyDescent="0.25">
      <c r="A233" s="10">
        <v>45021</v>
      </c>
      <c r="B233" s="11">
        <v>4090.3798828125</v>
      </c>
      <c r="C233" s="11">
        <v>4100.5809143565402</v>
      </c>
      <c r="E233" s="4">
        <f t="shared" si="15"/>
        <v>1</v>
      </c>
      <c r="F233" s="4">
        <f t="shared" si="16"/>
        <v>1</v>
      </c>
      <c r="K233" s="6">
        <f t="shared" si="17"/>
        <v>-2.4923705312281941E-3</v>
      </c>
      <c r="M233" s="5">
        <f t="shared" si="18"/>
        <v>98.435762750143212</v>
      </c>
      <c r="N233" s="5">
        <f t="shared" si="19"/>
        <v>99.934117499605051</v>
      </c>
    </row>
    <row r="234" spans="1:14" x14ac:dyDescent="0.25">
      <c r="A234" s="10">
        <v>45022</v>
      </c>
      <c r="B234" s="11">
        <v>4105.02001953125</v>
      </c>
      <c r="C234" s="11">
        <v>4090.74444399599</v>
      </c>
      <c r="E234" s="4">
        <f t="shared" si="15"/>
        <v>1</v>
      </c>
      <c r="F234" s="4">
        <f t="shared" si="16"/>
        <v>0</v>
      </c>
      <c r="K234" s="6">
        <f t="shared" si="17"/>
        <v>3.5791630944272956E-3</v>
      </c>
      <c r="M234" s="5">
        <f t="shared" si="18"/>
        <v>98.788080399350321</v>
      </c>
      <c r="N234" s="5">
        <f t="shared" si="19"/>
        <v>100.29179800483379</v>
      </c>
    </row>
    <row r="235" spans="1:14" x14ac:dyDescent="0.25">
      <c r="A235" s="10">
        <v>45026</v>
      </c>
      <c r="B235" s="11">
        <v>4109.10986328125</v>
      </c>
      <c r="C235" s="11">
        <v>4097.9483649569402</v>
      </c>
      <c r="E235" s="4">
        <f t="shared" si="15"/>
        <v>0</v>
      </c>
      <c r="F235" s="4">
        <f t="shared" si="16"/>
        <v>1</v>
      </c>
      <c r="K235" s="6">
        <f t="shared" si="17"/>
        <v>9.9630299743758144E-4</v>
      </c>
      <c r="M235" s="5">
        <f t="shared" si="18"/>
        <v>98.886503259963291</v>
      </c>
      <c r="N235" s="5">
        <f t="shared" si="19"/>
        <v>100.29179800483379</v>
      </c>
    </row>
    <row r="236" spans="1:14" x14ac:dyDescent="0.25">
      <c r="A236" s="10">
        <v>45027</v>
      </c>
      <c r="B236" s="11">
        <v>4108.93994140625</v>
      </c>
      <c r="C236" s="11">
        <v>4109.9637247050596</v>
      </c>
      <c r="E236" s="4">
        <f t="shared" si="15"/>
        <v>0</v>
      </c>
      <c r="F236" s="4">
        <f t="shared" si="16"/>
        <v>1</v>
      </c>
      <c r="K236" s="6">
        <f t="shared" si="17"/>
        <v>-4.1352477946232646E-5</v>
      </c>
      <c r="M236" s="5">
        <f t="shared" si="18"/>
        <v>98.882414058018057</v>
      </c>
      <c r="N236" s="5">
        <f t="shared" si="19"/>
        <v>100.28765069046861</v>
      </c>
    </row>
    <row r="237" spans="1:14" x14ac:dyDescent="0.25">
      <c r="A237" s="10">
        <v>45028</v>
      </c>
      <c r="B237" s="11">
        <v>4091.94995117187</v>
      </c>
      <c r="C237" s="11">
        <v>4108.9706590773903</v>
      </c>
      <c r="E237" s="4">
        <f t="shared" si="15"/>
        <v>1</v>
      </c>
      <c r="F237" s="4">
        <f t="shared" si="16"/>
        <v>1</v>
      </c>
      <c r="K237" s="6">
        <f t="shared" si="17"/>
        <v>-4.1348840520081254E-3</v>
      </c>
      <c r="M237" s="5">
        <f t="shared" si="18"/>
        <v>98.473546741105494</v>
      </c>
      <c r="N237" s="5">
        <f t="shared" si="19"/>
        <v>99.872972883015223</v>
      </c>
    </row>
    <row r="238" spans="1:14" x14ac:dyDescent="0.25">
      <c r="A238" s="10">
        <v>45029</v>
      </c>
      <c r="B238" s="11">
        <v>4146.22021484375</v>
      </c>
      <c r="C238" s="11">
        <v>4095.3309464591598</v>
      </c>
      <c r="E238" s="4">
        <f t="shared" si="15"/>
        <v>0</v>
      </c>
      <c r="F238" s="4">
        <f t="shared" si="16"/>
        <v>0</v>
      </c>
      <c r="K238" s="6">
        <f t="shared" si="17"/>
        <v>1.3262689993639221E-2</v>
      </c>
      <c r="M238" s="5">
        <f t="shared" si="18"/>
        <v>99.779570864106915</v>
      </c>
      <c r="N238" s="5">
        <f t="shared" si="19"/>
        <v>101.19755716110579</v>
      </c>
    </row>
    <row r="239" spans="1:14" x14ac:dyDescent="0.25">
      <c r="A239" s="10">
        <v>45030</v>
      </c>
      <c r="B239" s="11">
        <v>4137.64013671875</v>
      </c>
      <c r="C239" s="11">
        <v>4142.2090267869198</v>
      </c>
      <c r="E239" s="4">
        <f t="shared" si="15"/>
        <v>1</v>
      </c>
      <c r="F239" s="4">
        <f t="shared" si="16"/>
        <v>1</v>
      </c>
      <c r="K239" s="6">
        <f t="shared" si="17"/>
        <v>-2.0693734728036706E-3</v>
      </c>
      <c r="M239" s="5">
        <f t="shared" si="18"/>
        <v>99.573089667033003</v>
      </c>
      <c r="N239" s="5">
        <f t="shared" si="19"/>
        <v>101.19755716110579</v>
      </c>
    </row>
    <row r="240" spans="1:14" x14ac:dyDescent="0.25">
      <c r="A240" s="10">
        <v>45033</v>
      </c>
      <c r="B240" s="11">
        <v>4151.31982421875</v>
      </c>
      <c r="C240" s="11">
        <v>4138.5343759832303</v>
      </c>
      <c r="E240" s="4">
        <f t="shared" si="15"/>
        <v>1</v>
      </c>
      <c r="F240" s="4">
        <f t="shared" si="16"/>
        <v>0</v>
      </c>
      <c r="K240" s="6">
        <f t="shared" si="17"/>
        <v>3.3061569029655402E-3</v>
      </c>
      <c r="M240" s="5">
        <f t="shared" si="18"/>
        <v>99.902293924785269</v>
      </c>
      <c r="N240" s="5">
        <f t="shared" si="19"/>
        <v>101.53213216327723</v>
      </c>
    </row>
    <row r="241" spans="1:14" x14ac:dyDescent="0.25">
      <c r="A241" s="10">
        <v>45034</v>
      </c>
      <c r="B241" s="11">
        <v>4154.8701171875</v>
      </c>
      <c r="C241" s="11">
        <v>4149.7588845702803</v>
      </c>
      <c r="E241" s="4">
        <f t="shared" si="15"/>
        <v>0</v>
      </c>
      <c r="F241" s="4">
        <f t="shared" si="16"/>
        <v>1</v>
      </c>
      <c r="K241" s="6">
        <f t="shared" si="17"/>
        <v>8.5522029597373539E-4</v>
      </c>
      <c r="M241" s="5">
        <f t="shared" si="18"/>
        <v>99.987732394164084</v>
      </c>
      <c r="N241" s="5">
        <f t="shared" si="19"/>
        <v>101.53213216327723</v>
      </c>
    </row>
    <row r="242" spans="1:14" x14ac:dyDescent="0.25">
      <c r="A242" s="10">
        <v>45035</v>
      </c>
      <c r="B242" s="11">
        <v>4154.52001953125</v>
      </c>
      <c r="C242" s="11">
        <v>4158.6837023713797</v>
      </c>
      <c r="E242" s="4">
        <f t="shared" si="15"/>
        <v>0</v>
      </c>
      <c r="F242" s="4">
        <f t="shared" si="16"/>
        <v>0</v>
      </c>
      <c r="K242" s="6">
        <f t="shared" si="17"/>
        <v>-8.4261997698065194E-5</v>
      </c>
      <c r="M242" s="5">
        <f t="shared" si="18"/>
        <v>99.979307228087251</v>
      </c>
      <c r="N242" s="5">
        <f t="shared" si="19"/>
        <v>101.52357686299061</v>
      </c>
    </row>
    <row r="243" spans="1:14" x14ac:dyDescent="0.25">
      <c r="A243" s="10">
        <v>45036</v>
      </c>
      <c r="B243" s="11">
        <v>4129.7900390625</v>
      </c>
      <c r="C243" s="11">
        <v>4153.6289204593304</v>
      </c>
      <c r="E243" s="4">
        <f t="shared" si="15"/>
        <v>1</v>
      </c>
      <c r="F243" s="4">
        <f t="shared" si="16"/>
        <v>1</v>
      </c>
      <c r="K243" s="6">
        <f t="shared" si="17"/>
        <v>-5.9525481529729696E-3</v>
      </c>
      <c r="M243" s="5">
        <f t="shared" si="18"/>
        <v>99.38417558751118</v>
      </c>
      <c r="N243" s="5">
        <f t="shared" si="19"/>
        <v>101.52357686299061</v>
      </c>
    </row>
    <row r="244" spans="1:14" x14ac:dyDescent="0.25">
      <c r="A244" s="10">
        <v>45037</v>
      </c>
      <c r="B244" s="11">
        <v>4133.52001953125</v>
      </c>
      <c r="C244" s="11">
        <v>4132.9051720954403</v>
      </c>
      <c r="E244" s="4">
        <f t="shared" si="15"/>
        <v>1</v>
      </c>
      <c r="F244" s="4">
        <f t="shared" si="16"/>
        <v>0</v>
      </c>
      <c r="K244" s="6">
        <f t="shared" si="17"/>
        <v>9.031888869577287E-4</v>
      </c>
      <c r="M244" s="5">
        <f t="shared" si="18"/>
        <v>99.47393827044128</v>
      </c>
      <c r="N244" s="5">
        <f t="shared" si="19"/>
        <v>101.61527182937746</v>
      </c>
    </row>
    <row r="245" spans="1:14" x14ac:dyDescent="0.25">
      <c r="A245" s="10">
        <v>45040</v>
      </c>
      <c r="B245" s="11">
        <v>4137.0400390625</v>
      </c>
      <c r="C245" s="11">
        <v>4128.2718433355603</v>
      </c>
      <c r="E245" s="4">
        <f t="shared" si="15"/>
        <v>0</v>
      </c>
      <c r="F245" s="4">
        <f t="shared" si="16"/>
        <v>0</v>
      </c>
      <c r="K245" s="6">
        <f t="shared" si="17"/>
        <v>8.5157916609035489E-4</v>
      </c>
      <c r="M245" s="5">
        <f t="shared" si="18"/>
        <v>99.558648203841344</v>
      </c>
      <c r="N245" s="5">
        <f t="shared" si="19"/>
        <v>101.61527182937746</v>
      </c>
    </row>
    <row r="246" spans="1:14" x14ac:dyDescent="0.25">
      <c r="A246" s="10">
        <v>45041</v>
      </c>
      <c r="B246" s="11">
        <v>4071.6298828125</v>
      </c>
      <c r="C246" s="11">
        <v>4136.7209785995901</v>
      </c>
      <c r="E246" s="4">
        <f t="shared" si="15"/>
        <v>0</v>
      </c>
      <c r="F246" s="4">
        <f t="shared" si="16"/>
        <v>1</v>
      </c>
      <c r="K246" s="6">
        <f t="shared" si="17"/>
        <v>-1.5810858882773227E-2</v>
      </c>
      <c r="M246" s="5">
        <f t="shared" si="18"/>
        <v>97.984540466530746</v>
      </c>
      <c r="N246" s="5">
        <f t="shared" si="19"/>
        <v>101.61527182937746</v>
      </c>
    </row>
    <row r="247" spans="1:14" x14ac:dyDescent="0.25">
      <c r="A247" s="10">
        <v>45042</v>
      </c>
      <c r="B247" s="11">
        <v>4055.98999023437</v>
      </c>
      <c r="C247" s="11">
        <v>4078.6539049389298</v>
      </c>
      <c r="E247" s="4">
        <f t="shared" si="15"/>
        <v>1</v>
      </c>
      <c r="F247" s="4">
        <f t="shared" si="16"/>
        <v>0</v>
      </c>
      <c r="K247" s="6">
        <f t="shared" si="17"/>
        <v>-3.8411871973310641E-3</v>
      </c>
      <c r="M247" s="5">
        <f t="shared" si="18"/>
        <v>97.608163504154334</v>
      </c>
      <c r="N247" s="5">
        <f t="shared" si="19"/>
        <v>101.22494854817315</v>
      </c>
    </row>
    <row r="248" spans="1:14" x14ac:dyDescent="0.25">
      <c r="A248" s="10">
        <v>45043</v>
      </c>
      <c r="B248" s="11">
        <v>4135.35009765625</v>
      </c>
      <c r="C248" s="11">
        <v>4049.2888186353998</v>
      </c>
      <c r="E248" s="4">
        <f t="shared" si="15"/>
        <v>1</v>
      </c>
      <c r="F248" s="4">
        <f t="shared" si="16"/>
        <v>0</v>
      </c>
      <c r="K248" s="6">
        <f t="shared" si="17"/>
        <v>1.9566149722498372E-2</v>
      </c>
      <c r="M248" s="5">
        <f t="shared" si="18"/>
        <v>99.517979445414724</v>
      </c>
      <c r="N248" s="5">
        <f t="shared" si="19"/>
        <v>101.22494854817315</v>
      </c>
    </row>
    <row r="249" spans="1:14" x14ac:dyDescent="0.25">
      <c r="A249" s="10">
        <v>45044</v>
      </c>
      <c r="B249" s="11">
        <v>4169.47998046875</v>
      </c>
      <c r="C249" s="11">
        <v>4127.41643886982</v>
      </c>
      <c r="E249" s="4">
        <f t="shared" si="15"/>
        <v>0</v>
      </c>
      <c r="F249" s="4">
        <f t="shared" si="16"/>
        <v>1</v>
      </c>
      <c r="K249" s="6">
        <f t="shared" si="17"/>
        <v>8.2532027534605312E-3</v>
      </c>
      <c r="M249" s="5">
        <f t="shared" si="18"/>
        <v>100.33932150739246</v>
      </c>
      <c r="N249" s="5">
        <f t="shared" si="19"/>
        <v>101.22494854817315</v>
      </c>
    </row>
    <row r="250" spans="1:14" x14ac:dyDescent="0.25">
      <c r="A250" s="10">
        <v>45047</v>
      </c>
      <c r="B250" s="11">
        <v>4167.8701171875</v>
      </c>
      <c r="C250" s="11">
        <v>4182.5961947968199</v>
      </c>
      <c r="E250" s="4">
        <f t="shared" si="15"/>
        <v>0</v>
      </c>
      <c r="F250" s="4">
        <f t="shared" si="16"/>
        <v>0</v>
      </c>
      <c r="K250" s="6">
        <f t="shared" si="17"/>
        <v>-3.8610649020764942E-4</v>
      </c>
      <c r="M250" s="5">
        <f t="shared" si="18"/>
        <v>100.30057984413541</v>
      </c>
      <c r="N250" s="5">
        <f t="shared" si="19"/>
        <v>101.18586493856776</v>
      </c>
    </row>
    <row r="251" spans="1:14" x14ac:dyDescent="0.25">
      <c r="A251" s="10">
        <v>45048</v>
      </c>
      <c r="B251" s="11">
        <v>4119.580078125</v>
      </c>
      <c r="C251" s="11">
        <v>4165.7816174734298</v>
      </c>
      <c r="E251" s="4">
        <f t="shared" si="15"/>
        <v>0</v>
      </c>
      <c r="F251" s="4">
        <f t="shared" si="16"/>
        <v>1</v>
      </c>
      <c r="K251" s="6">
        <f t="shared" si="17"/>
        <v>-1.1586262936400304E-2</v>
      </c>
      <c r="M251" s="5">
        <f t="shared" si="18"/>
        <v>99.138470953387852</v>
      </c>
      <c r="N251" s="5">
        <f t="shared" si="19"/>
        <v>101.18586493856776</v>
      </c>
    </row>
    <row r="252" spans="1:14" x14ac:dyDescent="0.25">
      <c r="A252" s="10">
        <v>45049</v>
      </c>
      <c r="B252" s="11">
        <v>4090.75</v>
      </c>
      <c r="C252" s="11">
        <v>4120.30005319887</v>
      </c>
      <c r="E252" s="4">
        <f t="shared" si="15"/>
        <v>0</v>
      </c>
      <c r="F252" s="4">
        <f t="shared" si="16"/>
        <v>0</v>
      </c>
      <c r="K252" s="6">
        <f t="shared" si="17"/>
        <v>-6.9983050646564848E-3</v>
      </c>
      <c r="M252" s="5">
        <f t="shared" si="18"/>
        <v>98.444669690012461</v>
      </c>
      <c r="N252" s="5">
        <f t="shared" si="19"/>
        <v>100.47773538749654</v>
      </c>
    </row>
    <row r="253" spans="1:14" x14ac:dyDescent="0.25">
      <c r="A253" s="10">
        <v>45050</v>
      </c>
      <c r="B253" s="11">
        <v>4061.21997070312</v>
      </c>
      <c r="C253" s="11">
        <v>4087.34331787475</v>
      </c>
      <c r="E253" s="4">
        <f t="shared" si="15"/>
        <v>1</v>
      </c>
      <c r="F253" s="4">
        <f t="shared" si="16"/>
        <v>1</v>
      </c>
      <c r="K253" s="6">
        <f t="shared" si="17"/>
        <v>-7.2187323343836374E-3</v>
      </c>
      <c r="M253" s="5">
        <f t="shared" si="18"/>
        <v>97.734023969773446</v>
      </c>
      <c r="N253" s="5">
        <f t="shared" si="19"/>
        <v>100.47773538749654</v>
      </c>
    </row>
    <row r="254" spans="1:14" x14ac:dyDescent="0.25">
      <c r="A254" s="10">
        <v>45051</v>
      </c>
      <c r="B254" s="11">
        <v>4136.25</v>
      </c>
      <c r="C254" s="11">
        <v>4065.9514877044999</v>
      </c>
      <c r="E254" s="4">
        <f t="shared" si="15"/>
        <v>1</v>
      </c>
      <c r="F254" s="4">
        <f t="shared" si="16"/>
        <v>0</v>
      </c>
      <c r="K254" s="6">
        <f t="shared" si="17"/>
        <v>1.8474751389516486E-2</v>
      </c>
      <c r="M254" s="5">
        <f t="shared" si="18"/>
        <v>99.539635764912049</v>
      </c>
      <c r="N254" s="5">
        <f t="shared" si="19"/>
        <v>102.33403656896216</v>
      </c>
    </row>
    <row r="255" spans="1:14" x14ac:dyDescent="0.25">
      <c r="A255" s="10">
        <v>45054</v>
      </c>
      <c r="B255" s="11">
        <v>4138.1201171875</v>
      </c>
      <c r="C255" s="11">
        <v>4126.8857206748698</v>
      </c>
      <c r="E255" s="4">
        <f t="shared" si="15"/>
        <v>0</v>
      </c>
      <c r="F255" s="4">
        <f t="shared" si="16"/>
        <v>1</v>
      </c>
      <c r="K255" s="6">
        <f t="shared" si="17"/>
        <v>4.5212866424892972E-4</v>
      </c>
      <c r="M255" s="5">
        <f t="shared" si="18"/>
        <v>99.584640487470267</v>
      </c>
      <c r="N255" s="5">
        <f t="shared" si="19"/>
        <v>102.33403656896216</v>
      </c>
    </row>
    <row r="256" spans="1:14" x14ac:dyDescent="0.25">
      <c r="A256" s="10">
        <v>45055</v>
      </c>
      <c r="B256" s="11">
        <v>4119.169921875</v>
      </c>
      <c r="C256" s="11">
        <v>4141.5632797634598</v>
      </c>
      <c r="E256" s="4">
        <f t="shared" si="15"/>
        <v>1</v>
      </c>
      <c r="F256" s="4">
        <f t="shared" si="16"/>
        <v>1</v>
      </c>
      <c r="K256" s="6">
        <f t="shared" si="17"/>
        <v>-4.5794212772585219E-3</v>
      </c>
      <c r="M256" s="5">
        <f t="shared" si="18"/>
        <v>99.1286004659338</v>
      </c>
      <c r="N256" s="5">
        <f t="shared" si="19"/>
        <v>101.86540590451051</v>
      </c>
    </row>
    <row r="257" spans="1:14" x14ac:dyDescent="0.25">
      <c r="A257" s="10">
        <v>45056</v>
      </c>
      <c r="B257" s="11">
        <v>4137.64013671875</v>
      </c>
      <c r="C257" s="11">
        <v>4122.8235179886897</v>
      </c>
      <c r="E257" s="4">
        <f t="shared" si="15"/>
        <v>0</v>
      </c>
      <c r="F257" s="4">
        <f t="shared" si="16"/>
        <v>1</v>
      </c>
      <c r="K257" s="6">
        <f t="shared" si="17"/>
        <v>4.4839652634049987E-3</v>
      </c>
      <c r="M257" s="5">
        <f t="shared" si="18"/>
        <v>99.573089667033003</v>
      </c>
      <c r="N257" s="5">
        <f t="shared" si="19"/>
        <v>102.32216684612898</v>
      </c>
    </row>
    <row r="258" spans="1:14" x14ac:dyDescent="0.25">
      <c r="A258" s="10">
        <v>45057</v>
      </c>
      <c r="B258" s="11">
        <v>4130.6201171875</v>
      </c>
      <c r="C258" s="11">
        <v>4138.5293275964495</v>
      </c>
      <c r="E258" s="4">
        <f t="shared" ref="E258:E321" si="20">IF(B259&gt;$B258,1,0)</f>
        <v>0</v>
      </c>
      <c r="F258" s="4">
        <f t="shared" si="16"/>
        <v>0</v>
      </c>
      <c r="K258" s="6">
        <f t="shared" si="17"/>
        <v>-1.6966239932159066E-3</v>
      </c>
      <c r="M258" s="5">
        <f t="shared" si="18"/>
        <v>99.404151574025278</v>
      </c>
      <c r="N258" s="5">
        <f t="shared" si="19"/>
        <v>102.14856460282</v>
      </c>
    </row>
    <row r="259" spans="1:14" x14ac:dyDescent="0.25">
      <c r="A259" s="10">
        <v>45058</v>
      </c>
      <c r="B259" s="11">
        <v>4124.080078125</v>
      </c>
      <c r="C259" s="11">
        <v>4128.2826546668502</v>
      </c>
      <c r="E259" s="4">
        <f t="shared" si="20"/>
        <v>1</v>
      </c>
      <c r="F259" s="4">
        <f t="shared" si="16"/>
        <v>0</v>
      </c>
      <c r="K259" s="6">
        <f t="shared" si="17"/>
        <v>-1.5833068345566526E-3</v>
      </c>
      <c r="M259" s="5">
        <f t="shared" si="18"/>
        <v>99.246764301454817</v>
      </c>
      <c r="N259" s="5">
        <f t="shared" si="19"/>
        <v>102.14856460282</v>
      </c>
    </row>
    <row r="260" spans="1:14" x14ac:dyDescent="0.25">
      <c r="A260" s="10">
        <v>45061</v>
      </c>
      <c r="B260" s="11">
        <v>4136.27978515625</v>
      </c>
      <c r="C260" s="11">
        <v>4120.9930428942598</v>
      </c>
      <c r="E260" s="4">
        <f t="shared" si="20"/>
        <v>0</v>
      </c>
      <c r="F260" s="4">
        <f t="shared" ref="F260:F323" si="21">IF(C261&gt;$B260,1,0)</f>
        <v>1</v>
      </c>
      <c r="K260" s="6">
        <f t="shared" ref="K260:K323" si="22">B260/B259-1</f>
        <v>2.9581644391338813E-3</v>
      </c>
      <c r="M260" s="5">
        <f t="shared" ref="M260:M323" si="23">M259*(1+$K260)</f>
        <v>99.540352550310487</v>
      </c>
      <c r="N260" s="5">
        <f t="shared" ref="N260:N323" si="24">N259*(1+IF(F259=1,$K260,0))</f>
        <v>102.14856460282</v>
      </c>
    </row>
    <row r="261" spans="1:14" x14ac:dyDescent="0.25">
      <c r="A261" s="10">
        <v>45062</v>
      </c>
      <c r="B261" s="11">
        <v>4109.89990234375</v>
      </c>
      <c r="C261" s="11">
        <v>4137.01252896601</v>
      </c>
      <c r="E261" s="4">
        <f t="shared" si="20"/>
        <v>1</v>
      </c>
      <c r="F261" s="4">
        <f t="shared" si="21"/>
        <v>1</v>
      </c>
      <c r="K261" s="6">
        <f t="shared" si="22"/>
        <v>-6.3776833731530314E-3</v>
      </c>
      <c r="M261" s="5">
        <f t="shared" si="23"/>
        <v>98.905515698892586</v>
      </c>
      <c r="N261" s="5">
        <f t="shared" si="24"/>
        <v>101.49709340076114</v>
      </c>
    </row>
    <row r="262" spans="1:14" x14ac:dyDescent="0.25">
      <c r="A262" s="10">
        <v>45063</v>
      </c>
      <c r="B262" s="11">
        <v>4158.77001953125</v>
      </c>
      <c r="C262" s="11">
        <v>4112.4592817099401</v>
      </c>
      <c r="E262" s="4">
        <f t="shared" si="20"/>
        <v>1</v>
      </c>
      <c r="F262" s="4">
        <f t="shared" si="21"/>
        <v>0</v>
      </c>
      <c r="K262" s="6">
        <f t="shared" si="22"/>
        <v>1.1890829058788244E-2</v>
      </c>
      <c r="M262" s="5">
        <f t="shared" si="23"/>
        <v>100.08158427903942</v>
      </c>
      <c r="N262" s="5">
        <f t="shared" si="24"/>
        <v>102.70397798835346</v>
      </c>
    </row>
    <row r="263" spans="1:14" x14ac:dyDescent="0.25">
      <c r="A263" s="10">
        <v>45064</v>
      </c>
      <c r="B263" s="11">
        <v>4198.0498046875</v>
      </c>
      <c r="C263" s="11">
        <v>4155.7912000946499</v>
      </c>
      <c r="E263" s="4">
        <f t="shared" si="20"/>
        <v>0</v>
      </c>
      <c r="F263" s="4">
        <f t="shared" si="21"/>
        <v>1</v>
      </c>
      <c r="K263" s="6">
        <f t="shared" si="22"/>
        <v>9.445048649426635E-3</v>
      </c>
      <c r="M263" s="5">
        <f t="shared" si="23"/>
        <v>101.02685971146664</v>
      </c>
      <c r="N263" s="5">
        <f t="shared" si="24"/>
        <v>102.70397798835346</v>
      </c>
    </row>
    <row r="264" spans="1:14" x14ac:dyDescent="0.25">
      <c r="A264" s="10">
        <v>45065</v>
      </c>
      <c r="B264" s="11">
        <v>4191.97998046875</v>
      </c>
      <c r="C264" s="11">
        <v>4199.56921423311</v>
      </c>
      <c r="E264" s="4">
        <f t="shared" si="20"/>
        <v>1</v>
      </c>
      <c r="F264" s="4">
        <f t="shared" si="21"/>
        <v>1</v>
      </c>
      <c r="K264" s="6">
        <f t="shared" si="22"/>
        <v>-1.4458676054706077E-3</v>
      </c>
      <c r="M264" s="5">
        <f t="shared" si="23"/>
        <v>100.88078824772741</v>
      </c>
      <c r="N264" s="5">
        <f t="shared" si="24"/>
        <v>102.55548163362712</v>
      </c>
    </row>
    <row r="265" spans="1:14" x14ac:dyDescent="0.25">
      <c r="A265" s="10">
        <v>45068</v>
      </c>
      <c r="B265" s="11">
        <v>4192.6298828125</v>
      </c>
      <c r="C265" s="11">
        <v>4196.4463613175303</v>
      </c>
      <c r="E265" s="4">
        <f t="shared" si="20"/>
        <v>0</v>
      </c>
      <c r="F265" s="4">
        <f t="shared" si="21"/>
        <v>1</v>
      </c>
      <c r="K265" s="6">
        <f t="shared" si="22"/>
        <v>1.550346964389604E-4</v>
      </c>
      <c r="M265" s="5">
        <f t="shared" si="23"/>
        <v>100.89642827010992</v>
      </c>
      <c r="N265" s="5">
        <f t="shared" si="24"/>
        <v>102.57138129159034</v>
      </c>
    </row>
    <row r="266" spans="1:14" x14ac:dyDescent="0.25">
      <c r="A266" s="10">
        <v>45069</v>
      </c>
      <c r="B266" s="11">
        <v>4145.580078125</v>
      </c>
      <c r="C266" s="11">
        <v>4194.6186590568896</v>
      </c>
      <c r="E266" s="4">
        <f t="shared" si="20"/>
        <v>0</v>
      </c>
      <c r="F266" s="4">
        <f t="shared" si="21"/>
        <v>1</v>
      </c>
      <c r="K266" s="6">
        <f t="shared" si="22"/>
        <v>-1.1222026747550129E-2</v>
      </c>
      <c r="M266" s="5">
        <f t="shared" si="23"/>
        <v>99.764165853330482</v>
      </c>
      <c r="N266" s="5">
        <f t="shared" si="24"/>
        <v>101.42032250720295</v>
      </c>
    </row>
    <row r="267" spans="1:14" x14ac:dyDescent="0.25">
      <c r="A267" s="10">
        <v>45070</v>
      </c>
      <c r="B267" s="11">
        <v>4115.240234375</v>
      </c>
      <c r="C267" s="11">
        <v>4146.6710854457897</v>
      </c>
      <c r="E267" s="4">
        <f t="shared" si="20"/>
        <v>1</v>
      </c>
      <c r="F267" s="4">
        <f t="shared" si="21"/>
        <v>1</v>
      </c>
      <c r="K267" s="6">
        <f t="shared" si="22"/>
        <v>-7.3186003353533646E-3</v>
      </c>
      <c r="M267" s="5">
        <f t="shared" si="23"/>
        <v>99.034031795660056</v>
      </c>
      <c r="N267" s="5">
        <f t="shared" si="24"/>
        <v>100.6780677008901</v>
      </c>
    </row>
    <row r="268" spans="1:14" x14ac:dyDescent="0.25">
      <c r="A268" s="10">
        <v>45071</v>
      </c>
      <c r="B268" s="11">
        <v>4151.27978515625</v>
      </c>
      <c r="C268" s="11">
        <v>4118.4558970522303</v>
      </c>
      <c r="E268" s="4">
        <f t="shared" si="20"/>
        <v>1</v>
      </c>
      <c r="F268" s="4">
        <f t="shared" si="21"/>
        <v>0</v>
      </c>
      <c r="K268" s="6">
        <f t="shared" si="22"/>
        <v>8.7575812659024255E-3</v>
      </c>
      <c r="M268" s="5">
        <f t="shared" si="23"/>
        <v>99.901330377200509</v>
      </c>
      <c r="N268" s="5">
        <f t="shared" si="24"/>
        <v>101.55976406047466</v>
      </c>
    </row>
    <row r="269" spans="1:14" x14ac:dyDescent="0.25">
      <c r="A269" s="10">
        <v>45072</v>
      </c>
      <c r="B269" s="11">
        <v>4205.4501953125</v>
      </c>
      <c r="C269" s="11">
        <v>4145.3434553214302</v>
      </c>
      <c r="E269" s="4">
        <f t="shared" si="20"/>
        <v>1</v>
      </c>
      <c r="F269" s="4">
        <f t="shared" si="21"/>
        <v>1</v>
      </c>
      <c r="K269" s="6">
        <f t="shared" si="22"/>
        <v>1.3049086777997321E-2</v>
      </c>
      <c r="M269" s="5">
        <f t="shared" si="23"/>
        <v>101.20495150652998</v>
      </c>
      <c r="N269" s="5">
        <f t="shared" si="24"/>
        <v>101.55976406047466</v>
      </c>
    </row>
    <row r="270" spans="1:14" x14ac:dyDescent="0.25">
      <c r="A270" s="10">
        <v>45076</v>
      </c>
      <c r="B270" s="11">
        <v>4205.52001953125</v>
      </c>
      <c r="C270" s="11">
        <v>4206.1862046382803</v>
      </c>
      <c r="E270" s="4">
        <f t="shared" si="20"/>
        <v>0</v>
      </c>
      <c r="F270" s="4">
        <f t="shared" si="21"/>
        <v>1</v>
      </c>
      <c r="K270" s="6">
        <f t="shared" si="22"/>
        <v>1.660326849850513E-5</v>
      </c>
      <c r="M270" s="5">
        <f t="shared" si="23"/>
        <v>101.20663183951322</v>
      </c>
      <c r="N270" s="5">
        <f t="shared" si="24"/>
        <v>101.56145028450601</v>
      </c>
    </row>
    <row r="271" spans="1:14" x14ac:dyDescent="0.25">
      <c r="A271" s="10">
        <v>45077</v>
      </c>
      <c r="B271" s="11">
        <v>4179.830078125</v>
      </c>
      <c r="C271" s="11">
        <v>4212.7211678537897</v>
      </c>
      <c r="E271" s="4">
        <f t="shared" si="20"/>
        <v>1</v>
      </c>
      <c r="F271" s="4">
        <f t="shared" si="21"/>
        <v>1</v>
      </c>
      <c r="K271" s="6">
        <f t="shared" si="22"/>
        <v>-6.1086242098339349E-3</v>
      </c>
      <c r="M271" s="5">
        <f t="shared" si="23"/>
        <v>100.58839855806262</v>
      </c>
      <c r="N271" s="5">
        <f t="shared" si="24"/>
        <v>100.94104955051223</v>
      </c>
    </row>
    <row r="272" spans="1:14" x14ac:dyDescent="0.25">
      <c r="A272" s="10">
        <v>45078</v>
      </c>
      <c r="B272" s="11">
        <v>4221.02001953125</v>
      </c>
      <c r="C272" s="11">
        <v>4183.0790702122704</v>
      </c>
      <c r="E272" s="4">
        <f t="shared" si="20"/>
        <v>1</v>
      </c>
      <c r="F272" s="4">
        <f t="shared" si="21"/>
        <v>0</v>
      </c>
      <c r="K272" s="6">
        <f t="shared" si="22"/>
        <v>9.8544535630327168E-3</v>
      </c>
      <c r="M272" s="5">
        <f t="shared" si="23"/>
        <v>101.57964226063288</v>
      </c>
      <c r="N272" s="5">
        <f t="shared" si="24"/>
        <v>101.93576843591154</v>
      </c>
    </row>
    <row r="273" spans="1:14" x14ac:dyDescent="0.25">
      <c r="A273" s="10">
        <v>45079</v>
      </c>
      <c r="B273" s="11">
        <v>4282.3701171875</v>
      </c>
      <c r="C273" s="11">
        <v>4210.87440167759</v>
      </c>
      <c r="E273" s="4">
        <f t="shared" si="20"/>
        <v>0</v>
      </c>
      <c r="F273" s="4">
        <f t="shared" si="21"/>
        <v>0</v>
      </c>
      <c r="K273" s="6">
        <f t="shared" si="22"/>
        <v>1.4534424705965554E-2</v>
      </c>
      <c r="M273" s="5">
        <f t="shared" si="23"/>
        <v>103.05604392272896</v>
      </c>
      <c r="N273" s="5">
        <f t="shared" si="24"/>
        <v>101.93576843591154</v>
      </c>
    </row>
    <row r="274" spans="1:14" x14ac:dyDescent="0.25">
      <c r="A274" s="10">
        <v>45082</v>
      </c>
      <c r="B274" s="11">
        <v>4273.7900390625</v>
      </c>
      <c r="C274" s="11">
        <v>4277.4608676548396</v>
      </c>
      <c r="E274" s="4">
        <f t="shared" si="20"/>
        <v>1</v>
      </c>
      <c r="F274" s="4">
        <f t="shared" si="21"/>
        <v>1</v>
      </c>
      <c r="K274" s="6">
        <f t="shared" si="22"/>
        <v>-2.0035816359177394E-3</v>
      </c>
      <c r="M274" s="5">
        <f t="shared" si="23"/>
        <v>102.84956272565505</v>
      </c>
      <c r="N274" s="5">
        <f t="shared" si="24"/>
        <v>101.93576843591154</v>
      </c>
    </row>
    <row r="275" spans="1:14" x14ac:dyDescent="0.25">
      <c r="A275" s="10">
        <v>45083</v>
      </c>
      <c r="B275" s="11">
        <v>4283.85009765625</v>
      </c>
      <c r="C275" s="11">
        <v>4280.7678937525297</v>
      </c>
      <c r="E275" s="4">
        <f t="shared" si="20"/>
        <v>0</v>
      </c>
      <c r="F275" s="4">
        <f t="shared" si="21"/>
        <v>1</v>
      </c>
      <c r="K275" s="6">
        <f t="shared" si="22"/>
        <v>2.3538963079141606E-3</v>
      </c>
      <c r="M275" s="5">
        <f t="shared" si="23"/>
        <v>103.09165993162556</v>
      </c>
      <c r="N275" s="5">
        <f t="shared" si="24"/>
        <v>102.17571466487722</v>
      </c>
    </row>
    <row r="276" spans="1:14" x14ac:dyDescent="0.25">
      <c r="A276" s="10">
        <v>45084</v>
      </c>
      <c r="B276" s="11">
        <v>4267.52001953125</v>
      </c>
      <c r="C276" s="11">
        <v>4285.6706299444504</v>
      </c>
      <c r="E276" s="4">
        <f t="shared" si="20"/>
        <v>1</v>
      </c>
      <c r="F276" s="4">
        <f t="shared" si="21"/>
        <v>0</v>
      </c>
      <c r="K276" s="6">
        <f t="shared" si="22"/>
        <v>-3.8120096998572883E-3</v>
      </c>
      <c r="M276" s="5">
        <f t="shared" si="23"/>
        <v>102.69867352399181</v>
      </c>
      <c r="N276" s="5">
        <f t="shared" si="24"/>
        <v>101.78621984948485</v>
      </c>
    </row>
    <row r="277" spans="1:14" x14ac:dyDescent="0.25">
      <c r="A277" s="10">
        <v>45085</v>
      </c>
      <c r="B277" s="11">
        <v>4293.93017578125</v>
      </c>
      <c r="C277" s="11">
        <v>4263.9714967494801</v>
      </c>
      <c r="E277" s="4">
        <f t="shared" si="20"/>
        <v>1</v>
      </c>
      <c r="F277" s="4">
        <f t="shared" si="21"/>
        <v>1</v>
      </c>
      <c r="K277" s="6">
        <f t="shared" si="22"/>
        <v>6.1886426142414575E-3</v>
      </c>
      <c r="M277" s="5">
        <f t="shared" si="23"/>
        <v>103.33423891138847</v>
      </c>
      <c r="N277" s="5">
        <f t="shared" si="24"/>
        <v>101.78621984948485</v>
      </c>
    </row>
    <row r="278" spans="1:14" x14ac:dyDescent="0.25">
      <c r="A278" s="10">
        <v>45086</v>
      </c>
      <c r="B278" s="11">
        <v>4298.85986328125</v>
      </c>
      <c r="C278" s="11">
        <v>4294.6029216379502</v>
      </c>
      <c r="E278" s="4">
        <f t="shared" si="20"/>
        <v>1</v>
      </c>
      <c r="F278" s="4">
        <f t="shared" si="21"/>
        <v>1</v>
      </c>
      <c r="K278" s="6">
        <f t="shared" si="22"/>
        <v>1.148059539441082E-3</v>
      </c>
      <c r="M278" s="5">
        <f t="shared" si="23"/>
        <v>103.45287277012157</v>
      </c>
      <c r="N278" s="5">
        <f t="shared" si="24"/>
        <v>101.9030764901667</v>
      </c>
    </row>
    <row r="279" spans="1:14" x14ac:dyDescent="0.25">
      <c r="A279" s="10">
        <v>45089</v>
      </c>
      <c r="B279" s="11">
        <v>4338.93017578125</v>
      </c>
      <c r="C279" s="11">
        <v>4300.7113107710302</v>
      </c>
      <c r="E279" s="4">
        <f t="shared" si="20"/>
        <v>1</v>
      </c>
      <c r="F279" s="4">
        <f t="shared" si="21"/>
        <v>1</v>
      </c>
      <c r="K279" s="6">
        <f t="shared" si="22"/>
        <v>9.3211488102371565E-3</v>
      </c>
      <c r="M279" s="5">
        <f t="shared" si="23"/>
        <v>104.4171723920584</v>
      </c>
      <c r="N279" s="5">
        <f t="shared" si="24"/>
        <v>102.85293023035253</v>
      </c>
    </row>
    <row r="280" spans="1:14" x14ac:dyDescent="0.25">
      <c r="A280" s="10">
        <v>45090</v>
      </c>
      <c r="B280" s="11">
        <v>4369.009765625</v>
      </c>
      <c r="C280" s="11">
        <v>4341.0248644102003</v>
      </c>
      <c r="E280" s="4">
        <f t="shared" si="20"/>
        <v>1</v>
      </c>
      <c r="F280" s="4">
        <f t="shared" si="21"/>
        <v>1</v>
      </c>
      <c r="K280" s="6">
        <f t="shared" si="22"/>
        <v>6.9324899514737748E-3</v>
      </c>
      <c r="M280" s="5">
        <f t="shared" si="23"/>
        <v>105.14104339042765</v>
      </c>
      <c r="N280" s="5">
        <f t="shared" si="24"/>
        <v>103.56595713565407</v>
      </c>
    </row>
    <row r="281" spans="1:14" x14ac:dyDescent="0.25">
      <c r="A281" s="10">
        <v>45091</v>
      </c>
      <c r="B281" s="11">
        <v>4372.58984375</v>
      </c>
      <c r="C281" s="11">
        <v>4374.5212105757</v>
      </c>
      <c r="E281" s="4">
        <f t="shared" si="20"/>
        <v>1</v>
      </c>
      <c r="F281" s="4">
        <f t="shared" si="21"/>
        <v>1</v>
      </c>
      <c r="K281" s="6">
        <f t="shared" si="22"/>
        <v>8.1942552593217144E-4</v>
      </c>
      <c r="M281" s="5">
        <f t="shared" si="23"/>
        <v>105.22719864520491</v>
      </c>
      <c r="N281" s="5">
        <f t="shared" si="24"/>
        <v>103.65082172454862</v>
      </c>
    </row>
    <row r="282" spans="1:14" x14ac:dyDescent="0.25">
      <c r="A282" s="10">
        <v>45092</v>
      </c>
      <c r="B282" s="11">
        <v>4425.83984375</v>
      </c>
      <c r="C282" s="11">
        <v>4373.57415266926</v>
      </c>
      <c r="E282" s="4">
        <f t="shared" si="20"/>
        <v>0</v>
      </c>
      <c r="F282" s="4">
        <f t="shared" si="21"/>
        <v>1</v>
      </c>
      <c r="K282" s="6">
        <f t="shared" si="22"/>
        <v>1.217813742034668E-2</v>
      </c>
      <c r="M282" s="5">
        <f t="shared" si="23"/>
        <v>106.50866993066433</v>
      </c>
      <c r="N282" s="5">
        <f t="shared" si="24"/>
        <v>104.91309567524203</v>
      </c>
    </row>
    <row r="283" spans="1:14" x14ac:dyDescent="0.25">
      <c r="A283" s="10">
        <v>45093</v>
      </c>
      <c r="B283" s="11">
        <v>4409.58984375</v>
      </c>
      <c r="C283" s="11">
        <v>4426.8377425097297</v>
      </c>
      <c r="E283" s="4">
        <f t="shared" si="20"/>
        <v>0</v>
      </c>
      <c r="F283" s="4">
        <f t="shared" si="21"/>
        <v>1</v>
      </c>
      <c r="K283" s="6">
        <f t="shared" si="22"/>
        <v>-3.6716195284263176E-3</v>
      </c>
      <c r="M283" s="5">
        <f t="shared" si="23"/>
        <v>106.11761061820019</v>
      </c>
      <c r="N283" s="5">
        <f t="shared" si="24"/>
        <v>104.52789470437315</v>
      </c>
    </row>
    <row r="284" spans="1:14" x14ac:dyDescent="0.25">
      <c r="A284" s="10">
        <v>45097</v>
      </c>
      <c r="B284" s="11">
        <v>4388.7099609375</v>
      </c>
      <c r="C284" s="11">
        <v>4416.5599247987102</v>
      </c>
      <c r="E284" s="4">
        <f t="shared" si="20"/>
        <v>0</v>
      </c>
      <c r="F284" s="4">
        <f t="shared" si="21"/>
        <v>0</v>
      </c>
      <c r="K284" s="6">
        <f t="shared" si="22"/>
        <v>-4.7351076976228645E-3</v>
      </c>
      <c r="M284" s="5">
        <f t="shared" si="23"/>
        <v>105.6151323033086</v>
      </c>
      <c r="N284" s="5">
        <f t="shared" si="24"/>
        <v>104.03294386554217</v>
      </c>
    </row>
    <row r="285" spans="1:14" x14ac:dyDescent="0.25">
      <c r="A285" s="10">
        <v>45098</v>
      </c>
      <c r="B285" s="11">
        <v>4365.68994140625</v>
      </c>
      <c r="C285" s="11">
        <v>4387.0700754362497</v>
      </c>
      <c r="E285" s="4">
        <f t="shared" si="20"/>
        <v>1</v>
      </c>
      <c r="F285" s="4">
        <f t="shared" si="21"/>
        <v>0</v>
      </c>
      <c r="K285" s="6">
        <f t="shared" si="22"/>
        <v>-5.2452815830036359E-3</v>
      </c>
      <c r="M285" s="5">
        <f t="shared" si="23"/>
        <v>105.06115119495156</v>
      </c>
      <c r="N285" s="5">
        <f t="shared" si="24"/>
        <v>104.03294386554217</v>
      </c>
    </row>
    <row r="286" spans="1:14" x14ac:dyDescent="0.25">
      <c r="A286" s="10">
        <v>45099</v>
      </c>
      <c r="B286" s="11">
        <v>4381.89013671875</v>
      </c>
      <c r="C286" s="11">
        <v>4361.8775644019697</v>
      </c>
      <c r="E286" s="4">
        <f t="shared" si="20"/>
        <v>0</v>
      </c>
      <c r="F286" s="4">
        <f t="shared" si="21"/>
        <v>0</v>
      </c>
      <c r="K286" s="6">
        <f t="shared" si="22"/>
        <v>3.7107984144384432E-3</v>
      </c>
      <c r="M286" s="5">
        <f t="shared" si="23"/>
        <v>105.45101194822486</v>
      </c>
      <c r="N286" s="5">
        <f t="shared" si="24"/>
        <v>104.03294386554217</v>
      </c>
    </row>
    <row r="287" spans="1:14" x14ac:dyDescent="0.25">
      <c r="A287" s="10">
        <v>45100</v>
      </c>
      <c r="B287" s="11">
        <v>4348.330078125</v>
      </c>
      <c r="C287" s="11">
        <v>4374.9473156331896</v>
      </c>
      <c r="E287" s="4">
        <f t="shared" si="20"/>
        <v>0</v>
      </c>
      <c r="F287" s="4">
        <f t="shared" si="21"/>
        <v>1</v>
      </c>
      <c r="K287" s="6">
        <f t="shared" si="22"/>
        <v>-7.6588087666845661E-3</v>
      </c>
      <c r="M287" s="5">
        <f t="shared" si="23"/>
        <v>104.64338281346004</v>
      </c>
      <c r="N287" s="5">
        <f t="shared" si="24"/>
        <v>104.03294386554217</v>
      </c>
    </row>
    <row r="288" spans="1:14" x14ac:dyDescent="0.25">
      <c r="A288" s="10">
        <v>45103</v>
      </c>
      <c r="B288" s="11">
        <v>4328.81982421875</v>
      </c>
      <c r="C288" s="11">
        <v>4354.7214631909401</v>
      </c>
      <c r="E288" s="4">
        <f t="shared" si="20"/>
        <v>1</v>
      </c>
      <c r="F288" s="4">
        <f t="shared" si="21"/>
        <v>0</v>
      </c>
      <c r="K288" s="6">
        <f t="shared" si="22"/>
        <v>-4.4868382932564677E-3</v>
      </c>
      <c r="M288" s="5">
        <f t="shared" si="23"/>
        <v>104.17386487631671</v>
      </c>
      <c r="N288" s="5">
        <f t="shared" si="24"/>
        <v>103.56616486924605</v>
      </c>
    </row>
    <row r="289" spans="1:14" x14ac:dyDescent="0.25">
      <c r="A289" s="10">
        <v>45104</v>
      </c>
      <c r="B289" s="11">
        <v>4378.41015625</v>
      </c>
      <c r="C289" s="11">
        <v>4326.1097941273501</v>
      </c>
      <c r="E289" s="4">
        <f t="shared" si="20"/>
        <v>0</v>
      </c>
      <c r="F289" s="4">
        <f t="shared" si="21"/>
        <v>0</v>
      </c>
      <c r="K289" s="6">
        <f t="shared" si="22"/>
        <v>1.1455854954693034E-2</v>
      </c>
      <c r="M289" s="5">
        <f t="shared" si="23"/>
        <v>105.36726556240959</v>
      </c>
      <c r="N289" s="5">
        <f t="shared" si="24"/>
        <v>103.56616486924605</v>
      </c>
    </row>
    <row r="290" spans="1:14" x14ac:dyDescent="0.25">
      <c r="A290" s="10">
        <v>45105</v>
      </c>
      <c r="B290" s="11">
        <v>4376.85986328125</v>
      </c>
      <c r="C290" s="11">
        <v>4373.8145109442103</v>
      </c>
      <c r="E290" s="4">
        <f t="shared" si="20"/>
        <v>1</v>
      </c>
      <c r="F290" s="4">
        <f t="shared" si="21"/>
        <v>1</v>
      </c>
      <c r="K290" s="6">
        <f t="shared" si="22"/>
        <v>-3.5407668843834283E-4</v>
      </c>
      <c r="M290" s="5">
        <f t="shared" si="23"/>
        <v>105.32995746994945</v>
      </c>
      <c r="N290" s="5">
        <f t="shared" si="24"/>
        <v>103.56616486924605</v>
      </c>
    </row>
    <row r="291" spans="1:14" x14ac:dyDescent="0.25">
      <c r="A291" s="10">
        <v>45106</v>
      </c>
      <c r="B291" s="11">
        <v>4396.43994140625</v>
      </c>
      <c r="C291" s="11">
        <v>4384.6401905918301</v>
      </c>
      <c r="E291" s="4">
        <f t="shared" si="20"/>
        <v>1</v>
      </c>
      <c r="F291" s="4">
        <f t="shared" si="21"/>
        <v>0</v>
      </c>
      <c r="K291" s="6">
        <f t="shared" si="22"/>
        <v>4.4735446728059181E-3</v>
      </c>
      <c r="M291" s="5">
        <f t="shared" si="23"/>
        <v>105.80115574007601</v>
      </c>
      <c r="N291" s="5">
        <f t="shared" si="24"/>
        <v>104.02947273437981</v>
      </c>
    </row>
    <row r="292" spans="1:14" x14ac:dyDescent="0.25">
      <c r="A292" s="10">
        <v>45107</v>
      </c>
      <c r="B292" s="11">
        <v>4450.3798828125</v>
      </c>
      <c r="C292" s="11">
        <v>4391.8198817857001</v>
      </c>
      <c r="E292" s="4">
        <f t="shared" si="20"/>
        <v>1</v>
      </c>
      <c r="F292" s="4">
        <f t="shared" si="21"/>
        <v>1</v>
      </c>
      <c r="K292" s="6">
        <f t="shared" si="22"/>
        <v>1.2269004495714109E-2</v>
      </c>
      <c r="M292" s="5">
        <f t="shared" si="23"/>
        <v>107.09923059550276</v>
      </c>
      <c r="N292" s="5">
        <f t="shared" si="24"/>
        <v>104.02947273437981</v>
      </c>
    </row>
    <row r="293" spans="1:14" x14ac:dyDescent="0.25">
      <c r="A293" s="10">
        <v>45110</v>
      </c>
      <c r="B293" s="11">
        <v>4455.58984375</v>
      </c>
      <c r="C293" s="11">
        <v>4455.7171455420403</v>
      </c>
      <c r="E293" s="4">
        <f t="shared" si="20"/>
        <v>0</v>
      </c>
      <c r="F293" s="4">
        <f t="shared" si="21"/>
        <v>1</v>
      </c>
      <c r="K293" s="6">
        <f t="shared" si="22"/>
        <v>1.1706778016009611E-3</v>
      </c>
      <c r="M293" s="5">
        <f t="shared" si="23"/>
        <v>107.22460928732946</v>
      </c>
      <c r="N293" s="5">
        <f t="shared" si="24"/>
        <v>104.1512577288222</v>
      </c>
    </row>
    <row r="294" spans="1:14" x14ac:dyDescent="0.25">
      <c r="A294" s="10">
        <v>45112</v>
      </c>
      <c r="B294" s="11">
        <v>4446.81982421875</v>
      </c>
      <c r="C294" s="11">
        <v>4458.6544743438799</v>
      </c>
      <c r="E294" s="4">
        <f t="shared" si="20"/>
        <v>0</v>
      </c>
      <c r="F294" s="4">
        <f t="shared" si="21"/>
        <v>1</v>
      </c>
      <c r="K294" s="6">
        <f t="shared" si="22"/>
        <v>-1.9683184132291975E-3</v>
      </c>
      <c r="M294" s="5">
        <f t="shared" si="23"/>
        <v>107.01355711451789</v>
      </c>
      <c r="N294" s="5">
        <f t="shared" si="24"/>
        <v>103.94625489047358</v>
      </c>
    </row>
    <row r="295" spans="1:14" x14ac:dyDescent="0.25">
      <c r="A295" s="10">
        <v>45113</v>
      </c>
      <c r="B295" s="11">
        <v>4411.58984375</v>
      </c>
      <c r="C295" s="11">
        <v>4451.3649303792199</v>
      </c>
      <c r="E295" s="4">
        <f t="shared" si="20"/>
        <v>0</v>
      </c>
      <c r="F295" s="4">
        <f t="shared" si="21"/>
        <v>0</v>
      </c>
      <c r="K295" s="6">
        <f t="shared" si="22"/>
        <v>-7.9225113365009037E-3</v>
      </c>
      <c r="M295" s="5">
        <f t="shared" si="23"/>
        <v>106.16574099511884</v>
      </c>
      <c r="N295" s="5">
        <f t="shared" si="24"/>
        <v>103.122739507717</v>
      </c>
    </row>
    <row r="296" spans="1:14" x14ac:dyDescent="0.25">
      <c r="A296" s="10">
        <v>45114</v>
      </c>
      <c r="B296" s="11">
        <v>4398.9501953125</v>
      </c>
      <c r="C296" s="11">
        <v>4409.2156151832496</v>
      </c>
      <c r="E296" s="4">
        <f t="shared" si="20"/>
        <v>1</v>
      </c>
      <c r="F296" s="4">
        <f t="shared" si="21"/>
        <v>1</v>
      </c>
      <c r="K296" s="6">
        <f t="shared" si="22"/>
        <v>-2.8651005386203243E-3</v>
      </c>
      <c r="M296" s="5">
        <f t="shared" si="23"/>
        <v>105.86156547341069</v>
      </c>
      <c r="N296" s="5">
        <f t="shared" si="24"/>
        <v>103.122739507717</v>
      </c>
    </row>
    <row r="297" spans="1:14" x14ac:dyDescent="0.25">
      <c r="A297" s="10">
        <v>45117</v>
      </c>
      <c r="B297" s="11">
        <v>4409.52978515625</v>
      </c>
      <c r="C297" s="11">
        <v>4400.9675924002004</v>
      </c>
      <c r="E297" s="4">
        <f t="shared" si="20"/>
        <v>1</v>
      </c>
      <c r="F297" s="4">
        <f t="shared" si="21"/>
        <v>0</v>
      </c>
      <c r="K297" s="6">
        <f t="shared" si="22"/>
        <v>2.405026057131332E-3</v>
      </c>
      <c r="M297" s="5">
        <f t="shared" si="23"/>
        <v>106.11616529682296</v>
      </c>
      <c r="N297" s="5">
        <f t="shared" si="24"/>
        <v>103.37075238331583</v>
      </c>
    </row>
    <row r="298" spans="1:14" x14ac:dyDescent="0.25">
      <c r="A298" s="10">
        <v>45118</v>
      </c>
      <c r="B298" s="11">
        <v>4439.259765625</v>
      </c>
      <c r="C298" s="11">
        <v>4405.7720405945001</v>
      </c>
      <c r="E298" s="4">
        <f t="shared" si="20"/>
        <v>1</v>
      </c>
      <c r="F298" s="4">
        <f t="shared" si="21"/>
        <v>1</v>
      </c>
      <c r="K298" s="6">
        <f t="shared" si="22"/>
        <v>6.7422110558885695E-3</v>
      </c>
      <c r="M298" s="5">
        <f t="shared" si="23"/>
        <v>106.8316228796957</v>
      </c>
      <c r="N298" s="5">
        <f t="shared" si="24"/>
        <v>103.37075238331583</v>
      </c>
    </row>
    <row r="299" spans="1:14" x14ac:dyDescent="0.25">
      <c r="A299" s="10">
        <v>45119</v>
      </c>
      <c r="B299" s="11">
        <v>4472.16015625</v>
      </c>
      <c r="C299" s="11">
        <v>4440.7762145324104</v>
      </c>
      <c r="E299" s="4">
        <f t="shared" si="20"/>
        <v>1</v>
      </c>
      <c r="F299" s="4">
        <f t="shared" si="21"/>
        <v>1</v>
      </c>
      <c r="K299" s="6">
        <f t="shared" si="22"/>
        <v>7.4112334853124739E-3</v>
      </c>
      <c r="M299" s="5">
        <f t="shared" si="23"/>
        <v>107.62337698047197</v>
      </c>
      <c r="N299" s="5">
        <f t="shared" si="24"/>
        <v>104.13685716478101</v>
      </c>
    </row>
    <row r="300" spans="1:14" x14ac:dyDescent="0.25">
      <c r="A300" s="10">
        <v>45120</v>
      </c>
      <c r="B300" s="11">
        <v>4510.0400390625</v>
      </c>
      <c r="C300" s="11">
        <v>4473.3391798598304</v>
      </c>
      <c r="E300" s="4">
        <f t="shared" si="20"/>
        <v>0</v>
      </c>
      <c r="F300" s="4">
        <f t="shared" si="21"/>
        <v>1</v>
      </c>
      <c r="K300" s="6">
        <f t="shared" si="22"/>
        <v>8.4701534580691185E-3</v>
      </c>
      <c r="M300" s="5">
        <f t="shared" si="23"/>
        <v>108.53496349917219</v>
      </c>
      <c r="N300" s="5">
        <f t="shared" si="24"/>
        <v>105.01891232560773</v>
      </c>
    </row>
    <row r="301" spans="1:14" x14ac:dyDescent="0.25">
      <c r="A301" s="10">
        <v>45121</v>
      </c>
      <c r="B301" s="11">
        <v>4505.419921875</v>
      </c>
      <c r="C301" s="11">
        <v>4511.6202230445797</v>
      </c>
      <c r="E301" s="4">
        <f t="shared" si="20"/>
        <v>1</v>
      </c>
      <c r="F301" s="4">
        <f t="shared" si="21"/>
        <v>1</v>
      </c>
      <c r="K301" s="6">
        <f t="shared" si="22"/>
        <v>-1.0244071333035398E-3</v>
      </c>
      <c r="M301" s="5">
        <f t="shared" si="23"/>
        <v>108.4237795083508</v>
      </c>
      <c r="N301" s="5">
        <f t="shared" si="24"/>
        <v>104.9113302026896</v>
      </c>
    </row>
    <row r="302" spans="1:14" x14ac:dyDescent="0.25">
      <c r="A302" s="10">
        <v>45124</v>
      </c>
      <c r="B302" s="11">
        <v>4522.7900390625</v>
      </c>
      <c r="C302" s="11">
        <v>4508.8359888204404</v>
      </c>
      <c r="E302" s="4">
        <f t="shared" si="20"/>
        <v>1</v>
      </c>
      <c r="F302" s="4">
        <f t="shared" si="21"/>
        <v>1</v>
      </c>
      <c r="K302" s="6">
        <f t="shared" si="22"/>
        <v>3.8553825145495324E-3</v>
      </c>
      <c r="M302" s="5">
        <f t="shared" si="23"/>
        <v>108.84179465202867</v>
      </c>
      <c r="N302" s="5">
        <f t="shared" si="24"/>
        <v>105.31580351073119</v>
      </c>
    </row>
    <row r="303" spans="1:14" x14ac:dyDescent="0.25">
      <c r="A303" s="10">
        <v>45125</v>
      </c>
      <c r="B303" s="11">
        <v>4554.97998046875</v>
      </c>
      <c r="C303" s="11">
        <v>4523.61727524665</v>
      </c>
      <c r="E303" s="4">
        <f t="shared" si="20"/>
        <v>1</v>
      </c>
      <c r="F303" s="4">
        <f t="shared" si="21"/>
        <v>1</v>
      </c>
      <c r="K303" s="6">
        <f t="shared" si="22"/>
        <v>7.1172752058423772E-3</v>
      </c>
      <c r="M303" s="5">
        <f t="shared" si="23"/>
        <v>109.61645165846494</v>
      </c>
      <c r="N303" s="5">
        <f t="shared" si="24"/>
        <v>106.06536506784148</v>
      </c>
    </row>
    <row r="304" spans="1:14" x14ac:dyDescent="0.25">
      <c r="A304" s="10">
        <v>45126</v>
      </c>
      <c r="B304" s="11">
        <v>4565.72021484375</v>
      </c>
      <c r="C304" s="11">
        <v>4559.2017151146101</v>
      </c>
      <c r="E304" s="4">
        <f t="shared" si="20"/>
        <v>0</v>
      </c>
      <c r="F304" s="4">
        <f t="shared" si="21"/>
        <v>0</v>
      </c>
      <c r="K304" s="6">
        <f t="shared" si="22"/>
        <v>2.3579103357320719E-3</v>
      </c>
      <c r="M304" s="5">
        <f t="shared" si="23"/>
        <v>109.87491742279671</v>
      </c>
      <c r="N304" s="5">
        <f t="shared" si="24"/>
        <v>106.31545768839814</v>
      </c>
    </row>
    <row r="305" spans="1:14" x14ac:dyDescent="0.25">
      <c r="A305" s="10">
        <v>45127</v>
      </c>
      <c r="B305" s="11">
        <v>4534.8701171875</v>
      </c>
      <c r="C305" s="11">
        <v>4564.29248945575</v>
      </c>
      <c r="E305" s="4">
        <f t="shared" si="20"/>
        <v>1</v>
      </c>
      <c r="F305" s="4">
        <f t="shared" si="21"/>
        <v>0</v>
      </c>
      <c r="K305" s="6">
        <f t="shared" si="22"/>
        <v>-6.7568962189037407E-3</v>
      </c>
      <c r="M305" s="5">
        <f t="shared" si="23"/>
        <v>109.13250400871026</v>
      </c>
      <c r="N305" s="5">
        <f t="shared" si="24"/>
        <v>106.31545768839814</v>
      </c>
    </row>
    <row r="306" spans="1:14" x14ac:dyDescent="0.25">
      <c r="A306" s="10">
        <v>45128</v>
      </c>
      <c r="B306" s="11">
        <v>4536.33984375</v>
      </c>
      <c r="C306" s="11">
        <v>4534.4419304179601</v>
      </c>
      <c r="E306" s="4">
        <f t="shared" si="20"/>
        <v>1</v>
      </c>
      <c r="F306" s="4">
        <f t="shared" si="21"/>
        <v>1</v>
      </c>
      <c r="K306" s="6">
        <f t="shared" si="22"/>
        <v>3.240945218980773E-4</v>
      </c>
      <c r="M306" s="5">
        <f t="shared" si="23"/>
        <v>109.1678732554205</v>
      </c>
      <c r="N306" s="5">
        <f t="shared" si="24"/>
        <v>106.31545768839814</v>
      </c>
    </row>
    <row r="307" spans="1:14" x14ac:dyDescent="0.25">
      <c r="A307" s="10">
        <v>45131</v>
      </c>
      <c r="B307" s="11">
        <v>4554.64013671875</v>
      </c>
      <c r="C307" s="11">
        <v>4537.8405725029797</v>
      </c>
      <c r="E307" s="4">
        <f t="shared" si="20"/>
        <v>1</v>
      </c>
      <c r="F307" s="4">
        <f t="shared" si="21"/>
        <v>0</v>
      </c>
      <c r="K307" s="6">
        <f t="shared" si="22"/>
        <v>4.0341538771535568E-3</v>
      </c>
      <c r="M307" s="5">
        <f t="shared" si="23"/>
        <v>109.60827325457447</v>
      </c>
      <c r="N307" s="5">
        <f t="shared" si="24"/>
        <v>106.74435060423315</v>
      </c>
    </row>
    <row r="308" spans="1:14" x14ac:dyDescent="0.25">
      <c r="A308" s="10">
        <v>45132</v>
      </c>
      <c r="B308" s="11">
        <v>4567.4599609375</v>
      </c>
      <c r="C308" s="11">
        <v>4553.2490155086598</v>
      </c>
      <c r="E308" s="4">
        <f t="shared" si="20"/>
        <v>0</v>
      </c>
      <c r="F308" s="4">
        <f t="shared" si="21"/>
        <v>1</v>
      </c>
      <c r="K308" s="6">
        <f t="shared" si="22"/>
        <v>2.8146733515561628E-3</v>
      </c>
      <c r="M308" s="5">
        <f t="shared" si="23"/>
        <v>109.9167847404142</v>
      </c>
      <c r="N308" s="5">
        <f t="shared" si="24"/>
        <v>106.74435060423315</v>
      </c>
    </row>
    <row r="309" spans="1:14" x14ac:dyDescent="0.25">
      <c r="A309" s="10">
        <v>45133</v>
      </c>
      <c r="B309" s="11">
        <v>4566.75</v>
      </c>
      <c r="C309" s="11">
        <v>4570.7475153247897</v>
      </c>
      <c r="E309" s="4">
        <f t="shared" si="20"/>
        <v>0</v>
      </c>
      <c r="F309" s="4">
        <f t="shared" si="21"/>
        <v>0</v>
      </c>
      <c r="K309" s="6">
        <f t="shared" si="22"/>
        <v>-1.5543889679858758E-4</v>
      </c>
      <c r="M309" s="5">
        <f t="shared" si="23"/>
        <v>109.8996993966545</v>
      </c>
      <c r="N309" s="5">
        <f t="shared" si="24"/>
        <v>106.72775838013574</v>
      </c>
    </row>
    <row r="310" spans="1:14" x14ac:dyDescent="0.25">
      <c r="A310" s="10">
        <v>45134</v>
      </c>
      <c r="B310" s="11">
        <v>4537.41015625</v>
      </c>
      <c r="C310" s="11">
        <v>4566.7282816279203</v>
      </c>
      <c r="E310" s="4">
        <f t="shared" si="20"/>
        <v>1</v>
      </c>
      <c r="F310" s="4">
        <f t="shared" si="21"/>
        <v>0</v>
      </c>
      <c r="K310" s="6">
        <f t="shared" si="22"/>
        <v>-6.4246660644878828E-3</v>
      </c>
      <c r="M310" s="5">
        <f t="shared" si="23"/>
        <v>109.19363052744339</v>
      </c>
      <c r="N310" s="5">
        <f t="shared" si="24"/>
        <v>106.72775838013574</v>
      </c>
    </row>
    <row r="311" spans="1:14" x14ac:dyDescent="0.25">
      <c r="A311" s="10">
        <v>45135</v>
      </c>
      <c r="B311" s="11">
        <v>4582.22998046875</v>
      </c>
      <c r="C311" s="11">
        <v>4534.4026189607202</v>
      </c>
      <c r="E311" s="4">
        <f t="shared" si="20"/>
        <v>1</v>
      </c>
      <c r="F311" s="4">
        <f t="shared" si="21"/>
        <v>1</v>
      </c>
      <c r="K311" s="6">
        <f t="shared" si="22"/>
        <v>9.8778427947523451E-3</v>
      </c>
      <c r="M311" s="5">
        <f t="shared" si="23"/>
        <v>110.27222804398174</v>
      </c>
      <c r="N311" s="5">
        <f t="shared" si="24"/>
        <v>106.72775838013574</v>
      </c>
    </row>
    <row r="312" spans="1:14" x14ac:dyDescent="0.25">
      <c r="A312" s="10">
        <v>45138</v>
      </c>
      <c r="B312" s="11">
        <v>4588.9599609375</v>
      </c>
      <c r="C312" s="11">
        <v>4583.9290903011297</v>
      </c>
      <c r="E312" s="4">
        <f t="shared" si="20"/>
        <v>0</v>
      </c>
      <c r="F312" s="4">
        <f t="shared" si="21"/>
        <v>1</v>
      </c>
      <c r="K312" s="6">
        <f t="shared" si="22"/>
        <v>1.4687129405193122E-3</v>
      </c>
      <c r="M312" s="5">
        <f t="shared" si="23"/>
        <v>110.43418629228984</v>
      </c>
      <c r="N312" s="5">
        <f t="shared" si="24"/>
        <v>106.88451081998126</v>
      </c>
    </row>
    <row r="313" spans="1:14" x14ac:dyDescent="0.25">
      <c r="A313" s="10">
        <v>45139</v>
      </c>
      <c r="B313" s="11">
        <v>4576.72998046875</v>
      </c>
      <c r="C313" s="11">
        <v>4594.4550484716101</v>
      </c>
      <c r="E313" s="4">
        <f t="shared" si="20"/>
        <v>0</v>
      </c>
      <c r="F313" s="4">
        <f t="shared" si="21"/>
        <v>0</v>
      </c>
      <c r="K313" s="6">
        <f t="shared" si="22"/>
        <v>-2.6650876392156908E-3</v>
      </c>
      <c r="M313" s="5">
        <f t="shared" si="23"/>
        <v>110.13986950745542</v>
      </c>
      <c r="N313" s="5">
        <f t="shared" si="24"/>
        <v>106.59965423137132</v>
      </c>
    </row>
    <row r="314" spans="1:14" x14ac:dyDescent="0.25">
      <c r="A314" s="10">
        <v>45140</v>
      </c>
      <c r="B314" s="11">
        <v>4513.39013671875</v>
      </c>
      <c r="C314" s="11">
        <v>4573.8048984551397</v>
      </c>
      <c r="E314" s="4">
        <f t="shared" si="20"/>
        <v>0</v>
      </c>
      <c r="F314" s="4">
        <f t="shared" si="21"/>
        <v>1</v>
      </c>
      <c r="K314" s="6">
        <f t="shared" si="22"/>
        <v>-1.3839541336347905E-2</v>
      </c>
      <c r="M314" s="5">
        <f t="shared" si="23"/>
        <v>108.61558423062702</v>
      </c>
      <c r="N314" s="5">
        <f t="shared" si="24"/>
        <v>106.59965423137132</v>
      </c>
    </row>
    <row r="315" spans="1:14" x14ac:dyDescent="0.25">
      <c r="A315" s="10">
        <v>45141</v>
      </c>
      <c r="B315" s="11">
        <v>4501.89013671875</v>
      </c>
      <c r="C315" s="11">
        <v>4515.5975523095203</v>
      </c>
      <c r="E315" s="4">
        <f t="shared" si="20"/>
        <v>0</v>
      </c>
      <c r="F315" s="4">
        <f t="shared" si="21"/>
        <v>0</v>
      </c>
      <c r="K315" s="6">
        <f t="shared" si="22"/>
        <v>-2.5479738404268204E-3</v>
      </c>
      <c r="M315" s="5">
        <f t="shared" si="23"/>
        <v>108.3388345633447</v>
      </c>
      <c r="N315" s="5">
        <f t="shared" si="24"/>
        <v>106.32804110099124</v>
      </c>
    </row>
    <row r="316" spans="1:14" x14ac:dyDescent="0.25">
      <c r="A316" s="10">
        <v>45142</v>
      </c>
      <c r="B316" s="11">
        <v>4478.02978515625</v>
      </c>
      <c r="C316" s="11">
        <v>4500.3970287966604</v>
      </c>
      <c r="E316" s="4">
        <f t="shared" si="20"/>
        <v>1</v>
      </c>
      <c r="F316" s="4">
        <f t="shared" si="21"/>
        <v>0</v>
      </c>
      <c r="K316" s="6">
        <f t="shared" si="22"/>
        <v>-5.3000741550505159E-3</v>
      </c>
      <c r="M316" s="5">
        <f t="shared" si="23"/>
        <v>107.76463070628722</v>
      </c>
      <c r="N316" s="5">
        <f t="shared" si="24"/>
        <v>106.32804110099124</v>
      </c>
    </row>
    <row r="317" spans="1:14" x14ac:dyDescent="0.25">
      <c r="A317" s="10">
        <v>45145</v>
      </c>
      <c r="B317" s="11">
        <v>4518.43994140625</v>
      </c>
      <c r="C317" s="11">
        <v>4474.9890074980704</v>
      </c>
      <c r="E317" s="4">
        <f t="shared" si="20"/>
        <v>0</v>
      </c>
      <c r="F317" s="4">
        <f t="shared" si="21"/>
        <v>0</v>
      </c>
      <c r="K317" s="6">
        <f t="shared" si="22"/>
        <v>9.0240927793627801E-3</v>
      </c>
      <c r="M317" s="5">
        <f t="shared" si="23"/>
        <v>108.73710873211452</v>
      </c>
      <c r="N317" s="5">
        <f t="shared" si="24"/>
        <v>106.32804110099124</v>
      </c>
    </row>
    <row r="318" spans="1:14" x14ac:dyDescent="0.25">
      <c r="A318" s="10">
        <v>45146</v>
      </c>
      <c r="B318" s="11">
        <v>4499.3798828125</v>
      </c>
      <c r="C318" s="11">
        <v>4517.0901994363003</v>
      </c>
      <c r="E318" s="4">
        <f t="shared" si="20"/>
        <v>0</v>
      </c>
      <c r="F318" s="4">
        <f t="shared" si="21"/>
        <v>1</v>
      </c>
      <c r="K318" s="6">
        <f t="shared" si="22"/>
        <v>-4.218283044793103E-3</v>
      </c>
      <c r="M318" s="5">
        <f t="shared" si="23"/>
        <v>108.27842483001002</v>
      </c>
      <c r="N318" s="5">
        <f t="shared" si="24"/>
        <v>106.32804110099124</v>
      </c>
    </row>
    <row r="319" spans="1:14" x14ac:dyDescent="0.25">
      <c r="A319" s="10">
        <v>45147</v>
      </c>
      <c r="B319" s="11">
        <v>4467.7099609375</v>
      </c>
      <c r="C319" s="11">
        <v>4506.5608928176998</v>
      </c>
      <c r="E319" s="4">
        <f t="shared" si="20"/>
        <v>1</v>
      </c>
      <c r="F319" s="4">
        <f t="shared" si="21"/>
        <v>0</v>
      </c>
      <c r="K319" s="6">
        <f t="shared" si="22"/>
        <v>-7.0387303805971024E-3</v>
      </c>
      <c r="M319" s="5">
        <f t="shared" si="23"/>
        <v>107.51628219159583</v>
      </c>
      <c r="N319" s="5">
        <f t="shared" si="24"/>
        <v>105.57962668778431</v>
      </c>
    </row>
    <row r="320" spans="1:14" x14ac:dyDescent="0.25">
      <c r="A320" s="10">
        <v>45148</v>
      </c>
      <c r="B320" s="11">
        <v>4468.830078125</v>
      </c>
      <c r="C320" s="11">
        <v>4460.6722131109</v>
      </c>
      <c r="E320" s="4">
        <f t="shared" si="20"/>
        <v>0</v>
      </c>
      <c r="F320" s="4">
        <f t="shared" si="21"/>
        <v>0</v>
      </c>
      <c r="K320" s="6">
        <f t="shared" si="22"/>
        <v>2.5071394456976925E-4</v>
      </c>
      <c r="M320" s="5">
        <f t="shared" si="23"/>
        <v>107.54323802280956</v>
      </c>
      <c r="N320" s="5">
        <f t="shared" si="24"/>
        <v>105.57962668778431</v>
      </c>
    </row>
    <row r="321" spans="1:14" x14ac:dyDescent="0.25">
      <c r="A321" s="10">
        <v>45149</v>
      </c>
      <c r="B321" s="11">
        <v>4464.0498046875</v>
      </c>
      <c r="C321" s="11">
        <v>4463.43609693898</v>
      </c>
      <c r="E321" s="4">
        <f t="shared" si="20"/>
        <v>1</v>
      </c>
      <c r="F321" s="4">
        <f t="shared" si="21"/>
        <v>0</v>
      </c>
      <c r="K321" s="6">
        <f t="shared" si="22"/>
        <v>-1.0696923700230787E-3</v>
      </c>
      <c r="M321" s="5">
        <f t="shared" si="23"/>
        <v>107.42819984164899</v>
      </c>
      <c r="N321" s="5">
        <f t="shared" si="24"/>
        <v>105.57962668778431</v>
      </c>
    </row>
    <row r="322" spans="1:14" x14ac:dyDescent="0.25">
      <c r="A322" s="10">
        <v>45152</v>
      </c>
      <c r="B322" s="11">
        <v>4489.72021484375</v>
      </c>
      <c r="C322" s="11">
        <v>4463.4637841847798</v>
      </c>
      <c r="E322" s="4">
        <f t="shared" ref="E322:E385" si="25">IF(B323&gt;$B322,1,0)</f>
        <v>0</v>
      </c>
      <c r="F322" s="4">
        <f t="shared" si="21"/>
        <v>1</v>
      </c>
      <c r="K322" s="6">
        <f t="shared" si="22"/>
        <v>5.7504757517030658E-3</v>
      </c>
      <c r="M322" s="5">
        <f t="shared" si="23"/>
        <v>108.0459630998875</v>
      </c>
      <c r="N322" s="5">
        <f t="shared" si="24"/>
        <v>105.57962668778431</v>
      </c>
    </row>
    <row r="323" spans="1:14" x14ac:dyDescent="0.25">
      <c r="A323" s="10">
        <v>45153</v>
      </c>
      <c r="B323" s="11">
        <v>4437.85986328125</v>
      </c>
      <c r="C323" s="11">
        <v>4490.1756898717504</v>
      </c>
      <c r="E323" s="4">
        <f t="shared" si="25"/>
        <v>0</v>
      </c>
      <c r="F323" s="4">
        <f t="shared" si="21"/>
        <v>1</v>
      </c>
      <c r="K323" s="6">
        <f t="shared" si="22"/>
        <v>-1.1550909428841738E-2</v>
      </c>
      <c r="M323" s="5">
        <f t="shared" si="23"/>
        <v>106.79793396596872</v>
      </c>
      <c r="N323" s="5">
        <f t="shared" si="24"/>
        <v>104.3600859823828</v>
      </c>
    </row>
    <row r="324" spans="1:14" x14ac:dyDescent="0.25">
      <c r="A324" s="10">
        <v>45154</v>
      </c>
      <c r="B324" s="11">
        <v>4404.330078125</v>
      </c>
      <c r="C324" s="11">
        <v>4441.9854474775302</v>
      </c>
      <c r="E324" s="4">
        <f t="shared" si="25"/>
        <v>0</v>
      </c>
      <c r="F324" s="4">
        <f t="shared" ref="F324:F387" si="26">IF(C325&gt;$B324,1,0)</f>
        <v>0</v>
      </c>
      <c r="K324" s="6">
        <f t="shared" ref="K324:K387" si="27">B324/B323-1</f>
        <v>-7.5553952105776867E-3</v>
      </c>
      <c r="M324" s="5">
        <f t="shared" ref="M324:M387" si="28">M323*(1+$K324)</f>
        <v>105.99103336718265</v>
      </c>
      <c r="N324" s="5">
        <f t="shared" ref="N324:N387" si="29">N323*(1+IF(F323=1,$K324,0))</f>
        <v>103.57160428857603</v>
      </c>
    </row>
    <row r="325" spans="1:14" x14ac:dyDescent="0.25">
      <c r="A325" s="10">
        <v>45155</v>
      </c>
      <c r="B325" s="11">
        <v>4370.35986328125</v>
      </c>
      <c r="C325" s="11">
        <v>4402.4421317600199</v>
      </c>
      <c r="E325" s="4">
        <f t="shared" si="25"/>
        <v>0</v>
      </c>
      <c r="F325" s="4">
        <f t="shared" si="26"/>
        <v>0</v>
      </c>
      <c r="K325" s="6">
        <f t="shared" si="27"/>
        <v>-7.7129130290369829E-3</v>
      </c>
      <c r="M325" s="5">
        <f t="shared" si="28"/>
        <v>105.17353374496382</v>
      </c>
      <c r="N325" s="5">
        <f t="shared" si="29"/>
        <v>103.57160428857603</v>
      </c>
    </row>
    <row r="326" spans="1:14" x14ac:dyDescent="0.25">
      <c r="A326" s="10">
        <v>45156</v>
      </c>
      <c r="B326" s="11">
        <v>4369.7099609375</v>
      </c>
      <c r="C326" s="11">
        <v>4367.5057545050104</v>
      </c>
      <c r="E326" s="4">
        <f t="shared" si="25"/>
        <v>1</v>
      </c>
      <c r="F326" s="4">
        <f t="shared" si="26"/>
        <v>0</v>
      </c>
      <c r="K326" s="6">
        <f t="shared" si="27"/>
        <v>-1.4870682600087726E-4</v>
      </c>
      <c r="M326" s="5">
        <f t="shared" si="28"/>
        <v>105.15789372258131</v>
      </c>
      <c r="N326" s="5">
        <f t="shared" si="29"/>
        <v>103.57160428857603</v>
      </c>
    </row>
    <row r="327" spans="1:14" x14ac:dyDescent="0.25">
      <c r="A327" s="10">
        <v>45159</v>
      </c>
      <c r="B327" s="11">
        <v>4399.77001953125</v>
      </c>
      <c r="C327" s="11">
        <v>4369.7060390659999</v>
      </c>
      <c r="E327" s="4">
        <f t="shared" si="25"/>
        <v>0</v>
      </c>
      <c r="F327" s="4">
        <f t="shared" si="26"/>
        <v>0</v>
      </c>
      <c r="K327" s="6">
        <f t="shared" si="27"/>
        <v>6.8791885187959867E-3</v>
      </c>
      <c r="M327" s="5">
        <f t="shared" si="28"/>
        <v>105.88129469773845</v>
      </c>
      <c r="N327" s="5">
        <f t="shared" si="29"/>
        <v>103.57160428857603</v>
      </c>
    </row>
    <row r="328" spans="1:14" x14ac:dyDescent="0.25">
      <c r="A328" s="10">
        <v>45160</v>
      </c>
      <c r="B328" s="11">
        <v>4387.5498046875</v>
      </c>
      <c r="C328" s="11">
        <v>4394.4084745700302</v>
      </c>
      <c r="E328" s="4">
        <f t="shared" si="25"/>
        <v>1</v>
      </c>
      <c r="F328" s="4">
        <f t="shared" si="26"/>
        <v>1</v>
      </c>
      <c r="K328" s="6">
        <f t="shared" si="27"/>
        <v>-2.777466728829614E-3</v>
      </c>
      <c r="M328" s="5">
        <f t="shared" si="28"/>
        <v>105.58721292451008</v>
      </c>
      <c r="N328" s="5">
        <f t="shared" si="29"/>
        <v>103.57160428857603</v>
      </c>
    </row>
    <row r="329" spans="1:14" x14ac:dyDescent="0.25">
      <c r="A329" s="10">
        <v>45161</v>
      </c>
      <c r="B329" s="11">
        <v>4436.009765625</v>
      </c>
      <c r="C329" s="11">
        <v>4391.8895719125403</v>
      </c>
      <c r="E329" s="4">
        <f t="shared" si="25"/>
        <v>0</v>
      </c>
      <c r="F329" s="4">
        <f t="shared" si="26"/>
        <v>1</v>
      </c>
      <c r="K329" s="6">
        <f t="shared" si="27"/>
        <v>1.1044879965972587E-2</v>
      </c>
      <c r="M329" s="5">
        <f t="shared" si="28"/>
        <v>106.75341101720289</v>
      </c>
      <c r="N329" s="5">
        <f t="shared" si="29"/>
        <v>104.71554022582656</v>
      </c>
    </row>
    <row r="330" spans="1:14" x14ac:dyDescent="0.25">
      <c r="A330" s="10">
        <v>45162</v>
      </c>
      <c r="B330" s="11">
        <v>4376.31005859375</v>
      </c>
      <c r="C330" s="11">
        <v>4437.3146220319604</v>
      </c>
      <c r="E330" s="4">
        <f t="shared" si="25"/>
        <v>1</v>
      </c>
      <c r="F330" s="4">
        <f t="shared" si="26"/>
        <v>1</v>
      </c>
      <c r="K330" s="6">
        <f t="shared" si="27"/>
        <v>-1.3457974663146133E-2</v>
      </c>
      <c r="M330" s="5">
        <f t="shared" si="28"/>
        <v>105.31672631652896</v>
      </c>
      <c r="N330" s="5">
        <f t="shared" si="29"/>
        <v>103.30628113862973</v>
      </c>
    </row>
    <row r="331" spans="1:14" x14ac:dyDescent="0.25">
      <c r="A331" s="10">
        <v>45163</v>
      </c>
      <c r="B331" s="11">
        <v>4405.7099609375</v>
      </c>
      <c r="C331" s="11">
        <v>4376.7626709698798</v>
      </c>
      <c r="E331" s="4">
        <f t="shared" si="25"/>
        <v>1</v>
      </c>
      <c r="F331" s="4">
        <f t="shared" si="26"/>
        <v>0</v>
      </c>
      <c r="K331" s="6">
        <f t="shared" si="27"/>
        <v>6.7179660376250894E-3</v>
      </c>
      <c r="M331" s="5">
        <f t="shared" si="28"/>
        <v>106.02424050711726</v>
      </c>
      <c r="N331" s="5">
        <f t="shared" si="29"/>
        <v>104.00028922679239</v>
      </c>
    </row>
    <row r="332" spans="1:14" x14ac:dyDescent="0.25">
      <c r="A332" s="10">
        <v>45166</v>
      </c>
      <c r="B332" s="11">
        <v>4433.31005859375</v>
      </c>
      <c r="C332" s="11">
        <v>4399.9812586562002</v>
      </c>
      <c r="E332" s="4">
        <f t="shared" si="25"/>
        <v>1</v>
      </c>
      <c r="F332" s="4">
        <f t="shared" si="26"/>
        <v>1</v>
      </c>
      <c r="K332" s="6">
        <f t="shared" si="27"/>
        <v>6.2646197550364491E-3</v>
      </c>
      <c r="M332" s="5">
        <f t="shared" si="28"/>
        <v>106.68844205871088</v>
      </c>
      <c r="N332" s="5">
        <f t="shared" si="29"/>
        <v>104.00028922679239</v>
      </c>
    </row>
    <row r="333" spans="1:14" x14ac:dyDescent="0.25">
      <c r="A333" s="10">
        <v>45167</v>
      </c>
      <c r="B333" s="11">
        <v>4497.6298828125</v>
      </c>
      <c r="C333" s="11">
        <v>4435.1878922076303</v>
      </c>
      <c r="E333" s="4">
        <f t="shared" si="25"/>
        <v>1</v>
      </c>
      <c r="F333" s="4">
        <f t="shared" si="26"/>
        <v>1</v>
      </c>
      <c r="K333" s="6">
        <f t="shared" si="27"/>
        <v>1.4508307194546211E-2</v>
      </c>
      <c r="M333" s="5">
        <f t="shared" si="28"/>
        <v>108.2363107502062</v>
      </c>
      <c r="N333" s="5">
        <f t="shared" si="29"/>
        <v>105.50915737121635</v>
      </c>
    </row>
    <row r="334" spans="1:14" x14ac:dyDescent="0.25">
      <c r="A334" s="10">
        <v>45168</v>
      </c>
      <c r="B334" s="11">
        <v>4514.8701171875</v>
      </c>
      <c r="C334" s="11">
        <v>4499.6979841483899</v>
      </c>
      <c r="E334" s="4">
        <f t="shared" si="25"/>
        <v>0</v>
      </c>
      <c r="F334" s="4">
        <f t="shared" si="26"/>
        <v>1</v>
      </c>
      <c r="K334" s="6">
        <f t="shared" si="27"/>
        <v>3.833182103508026E-3</v>
      </c>
      <c r="M334" s="5">
        <f t="shared" si="28"/>
        <v>108.65120023952362</v>
      </c>
      <c r="N334" s="5">
        <f t="shared" si="29"/>
        <v>105.91359318500791</v>
      </c>
    </row>
    <row r="335" spans="1:14" x14ac:dyDescent="0.25">
      <c r="A335" s="10">
        <v>45169</v>
      </c>
      <c r="B335" s="11">
        <v>4507.66015625</v>
      </c>
      <c r="C335" s="11">
        <v>4520.2699158282503</v>
      </c>
      <c r="E335" s="4">
        <f t="shared" si="25"/>
        <v>1</v>
      </c>
      <c r="F335" s="4">
        <f t="shared" si="26"/>
        <v>1</v>
      </c>
      <c r="K335" s="6">
        <f t="shared" si="27"/>
        <v>-1.5969365120942491E-3</v>
      </c>
      <c r="M335" s="5">
        <f t="shared" si="28"/>
        <v>108.47769117077826</v>
      </c>
      <c r="N335" s="5">
        <f t="shared" si="29"/>
        <v>105.74445590092368</v>
      </c>
    </row>
    <row r="336" spans="1:14" x14ac:dyDescent="0.25">
      <c r="A336" s="10">
        <v>45170</v>
      </c>
      <c r="B336" s="11">
        <v>4515.77001953125</v>
      </c>
      <c r="C336" s="11">
        <v>4508.8092822738599</v>
      </c>
      <c r="E336" s="4">
        <f t="shared" si="25"/>
        <v>0</v>
      </c>
      <c r="F336" s="4">
        <f t="shared" si="26"/>
        <v>0</v>
      </c>
      <c r="K336" s="6">
        <f t="shared" si="27"/>
        <v>1.7991292600010311E-3</v>
      </c>
      <c r="M336" s="5">
        <f t="shared" si="28"/>
        <v>108.67285655902096</v>
      </c>
      <c r="N336" s="5">
        <f t="shared" si="29"/>
        <v>105.93470384561792</v>
      </c>
    </row>
    <row r="337" spans="1:14" x14ac:dyDescent="0.25">
      <c r="A337" s="10">
        <v>45174</v>
      </c>
      <c r="B337" s="11">
        <v>4496.830078125</v>
      </c>
      <c r="C337" s="11">
        <v>4511.0876583814497</v>
      </c>
      <c r="E337" s="4">
        <f t="shared" si="25"/>
        <v>0</v>
      </c>
      <c r="F337" s="4">
        <f t="shared" si="26"/>
        <v>0</v>
      </c>
      <c r="K337" s="6">
        <f t="shared" si="27"/>
        <v>-4.194177587506065E-3</v>
      </c>
      <c r="M337" s="5">
        <f t="shared" si="28"/>
        <v>108.21706329967085</v>
      </c>
      <c r="N337" s="5">
        <f t="shared" si="29"/>
        <v>105.93470384561792</v>
      </c>
    </row>
    <row r="338" spans="1:14" x14ac:dyDescent="0.25">
      <c r="A338" s="10">
        <v>45175</v>
      </c>
      <c r="B338" s="11">
        <v>4465.47998046875</v>
      </c>
      <c r="C338" s="11">
        <v>4494.1582478759401</v>
      </c>
      <c r="E338" s="4">
        <f t="shared" si="25"/>
        <v>0</v>
      </c>
      <c r="F338" s="4">
        <f t="shared" si="26"/>
        <v>1</v>
      </c>
      <c r="K338" s="6">
        <f t="shared" si="27"/>
        <v>-6.9715993514528618E-3</v>
      </c>
      <c r="M338" s="5">
        <f t="shared" si="28"/>
        <v>107.46261729135473</v>
      </c>
      <c r="N338" s="5">
        <f t="shared" si="29"/>
        <v>105.93470384561792</v>
      </c>
    </row>
    <row r="339" spans="1:14" x14ac:dyDescent="0.25">
      <c r="A339" s="10">
        <v>45176</v>
      </c>
      <c r="B339" s="11">
        <v>4451.14013671875</v>
      </c>
      <c r="C339" s="11">
        <v>4467.8300232018901</v>
      </c>
      <c r="E339" s="4">
        <f t="shared" si="25"/>
        <v>1</v>
      </c>
      <c r="F339" s="4">
        <f t="shared" si="26"/>
        <v>0</v>
      </c>
      <c r="K339" s="6">
        <f t="shared" si="27"/>
        <v>-3.2112659361860363E-3</v>
      </c>
      <c r="M339" s="5">
        <f t="shared" si="28"/>
        <v>107.1175262490336</v>
      </c>
      <c r="N339" s="5">
        <f t="shared" si="29"/>
        <v>105.59451933969854</v>
      </c>
    </row>
    <row r="340" spans="1:14" x14ac:dyDescent="0.25">
      <c r="A340" s="10">
        <v>45177</v>
      </c>
      <c r="B340" s="11">
        <v>4457.490234375</v>
      </c>
      <c r="C340" s="11">
        <v>4449.8747230207</v>
      </c>
      <c r="E340" s="4">
        <f t="shared" si="25"/>
        <v>1</v>
      </c>
      <c r="F340" s="4">
        <f t="shared" si="26"/>
        <v>0</v>
      </c>
      <c r="K340" s="6">
        <f t="shared" si="27"/>
        <v>1.4266227216406246E-3</v>
      </c>
      <c r="M340" s="5">
        <f t="shared" si="28"/>
        <v>107.27034254586641</v>
      </c>
      <c r="N340" s="5">
        <f t="shared" si="29"/>
        <v>105.59451933969854</v>
      </c>
    </row>
    <row r="341" spans="1:14" x14ac:dyDescent="0.25">
      <c r="A341" s="10">
        <v>45180</v>
      </c>
      <c r="B341" s="11">
        <v>4487.4599609375</v>
      </c>
      <c r="C341" s="11">
        <v>4455.7145889798403</v>
      </c>
      <c r="E341" s="4">
        <f t="shared" si="25"/>
        <v>0</v>
      </c>
      <c r="F341" s="4">
        <f t="shared" si="26"/>
        <v>0</v>
      </c>
      <c r="K341" s="6">
        <f t="shared" si="27"/>
        <v>6.7234531062752012E-3</v>
      </c>
      <c r="M341" s="5">
        <f t="shared" si="28"/>
        <v>107.99156966366762</v>
      </c>
      <c r="N341" s="5">
        <f t="shared" si="29"/>
        <v>105.59451933969854</v>
      </c>
    </row>
    <row r="342" spans="1:14" x14ac:dyDescent="0.25">
      <c r="A342" s="10">
        <v>45181</v>
      </c>
      <c r="B342" s="11">
        <v>4461.89990234375</v>
      </c>
      <c r="C342" s="11">
        <v>4485.7054749551498</v>
      </c>
      <c r="E342" s="4">
        <f t="shared" si="25"/>
        <v>1</v>
      </c>
      <c r="F342" s="4">
        <f t="shared" si="26"/>
        <v>1</v>
      </c>
      <c r="K342" s="6">
        <f t="shared" si="27"/>
        <v>-5.6958856048289208E-3</v>
      </c>
      <c r="M342" s="5">
        <f t="shared" si="28"/>
        <v>107.37646203657745</v>
      </c>
      <c r="N342" s="5">
        <f t="shared" si="29"/>
        <v>105.59451933969854</v>
      </c>
    </row>
    <row r="343" spans="1:14" x14ac:dyDescent="0.25">
      <c r="A343" s="10">
        <v>45182</v>
      </c>
      <c r="B343" s="11">
        <v>4467.43994140625</v>
      </c>
      <c r="C343" s="11">
        <v>4466.3593348579498</v>
      </c>
      <c r="E343" s="4">
        <f t="shared" si="25"/>
        <v>1</v>
      </c>
      <c r="F343" s="4">
        <f t="shared" si="26"/>
        <v>0</v>
      </c>
      <c r="K343" s="6">
        <f t="shared" si="27"/>
        <v>1.2416323054647016E-3</v>
      </c>
      <c r="M343" s="5">
        <f t="shared" si="28"/>
        <v>107.50978412068856</v>
      </c>
      <c r="N343" s="5">
        <f t="shared" si="29"/>
        <v>105.72562890619072</v>
      </c>
    </row>
    <row r="344" spans="1:14" x14ac:dyDescent="0.25">
      <c r="A344" s="10">
        <v>45183</v>
      </c>
      <c r="B344" s="11">
        <v>4505.10009765625</v>
      </c>
      <c r="C344" s="11">
        <v>4464.7318493001003</v>
      </c>
      <c r="E344" s="4">
        <f t="shared" si="25"/>
        <v>0</v>
      </c>
      <c r="F344" s="4">
        <f t="shared" si="26"/>
        <v>1</v>
      </c>
      <c r="K344" s="6">
        <f t="shared" si="27"/>
        <v>8.4299188671679293E-3</v>
      </c>
      <c r="M344" s="5">
        <f t="shared" si="28"/>
        <v>108.41608287825271</v>
      </c>
      <c r="N344" s="5">
        <f t="shared" si="29"/>
        <v>105.72562890619072</v>
      </c>
    </row>
    <row r="345" spans="1:14" x14ac:dyDescent="0.25">
      <c r="A345" s="10">
        <v>45184</v>
      </c>
      <c r="B345" s="11">
        <v>4450.31982421875</v>
      </c>
      <c r="C345" s="11">
        <v>4505.4279222817404</v>
      </c>
      <c r="E345" s="4">
        <f t="shared" si="25"/>
        <v>1</v>
      </c>
      <c r="F345" s="4">
        <f t="shared" si="26"/>
        <v>0</v>
      </c>
      <c r="K345" s="6">
        <f t="shared" si="27"/>
        <v>-1.2159612938677844E-2</v>
      </c>
      <c r="M345" s="5">
        <f t="shared" si="28"/>
        <v>107.09778527412554</v>
      </c>
      <c r="N345" s="5">
        <f t="shared" si="29"/>
        <v>104.44004618099315</v>
      </c>
    </row>
    <row r="346" spans="1:14" x14ac:dyDescent="0.25">
      <c r="A346" s="10">
        <v>45187</v>
      </c>
      <c r="B346" s="11">
        <v>4453.52978515625</v>
      </c>
      <c r="C346" s="11">
        <v>4450.0235055685798</v>
      </c>
      <c r="E346" s="4">
        <f t="shared" si="25"/>
        <v>0</v>
      </c>
      <c r="F346" s="4">
        <f t="shared" si="26"/>
        <v>0</v>
      </c>
      <c r="K346" s="6">
        <f t="shared" si="27"/>
        <v>7.2128769712942464E-4</v>
      </c>
      <c r="M346" s="5">
        <f t="shared" si="28"/>
        <v>107.17503358903357</v>
      </c>
      <c r="N346" s="5">
        <f t="shared" si="29"/>
        <v>104.44004618099315</v>
      </c>
    </row>
    <row r="347" spans="1:14" x14ac:dyDescent="0.25">
      <c r="A347" s="10">
        <v>45188</v>
      </c>
      <c r="B347" s="11">
        <v>4443.9501953125</v>
      </c>
      <c r="C347" s="11">
        <v>4451.1683328892104</v>
      </c>
      <c r="E347" s="4">
        <f t="shared" si="25"/>
        <v>0</v>
      </c>
      <c r="F347" s="4">
        <f t="shared" si="26"/>
        <v>1</v>
      </c>
      <c r="K347" s="6">
        <f t="shared" si="27"/>
        <v>-2.151010615372817E-3</v>
      </c>
      <c r="M347" s="5">
        <f t="shared" si="28"/>
        <v>106.94449895408063</v>
      </c>
      <c r="N347" s="5">
        <f t="shared" si="29"/>
        <v>104.44004618099315</v>
      </c>
    </row>
    <row r="348" spans="1:14" x14ac:dyDescent="0.25">
      <c r="A348" s="10">
        <v>45189</v>
      </c>
      <c r="B348" s="11">
        <v>4402.2001953125</v>
      </c>
      <c r="C348" s="11">
        <v>4445.1822906073203</v>
      </c>
      <c r="E348" s="4">
        <f t="shared" si="25"/>
        <v>0</v>
      </c>
      <c r="F348" s="4">
        <f t="shared" si="26"/>
        <v>1</v>
      </c>
      <c r="K348" s="6">
        <f t="shared" si="27"/>
        <v>-9.3947947580595992E-3</v>
      </c>
      <c r="M348" s="5">
        <f t="shared" si="28"/>
        <v>105.93977733590353</v>
      </c>
      <c r="N348" s="5">
        <f t="shared" si="29"/>
        <v>103.45885338260045</v>
      </c>
    </row>
    <row r="349" spans="1:14" x14ac:dyDescent="0.25">
      <c r="A349" s="10">
        <v>45190</v>
      </c>
      <c r="B349" s="11">
        <v>4330</v>
      </c>
      <c r="C349" s="11">
        <v>4403.6591592410196</v>
      </c>
      <c r="E349" s="4">
        <f t="shared" si="25"/>
        <v>0</v>
      </c>
      <c r="F349" s="4">
        <f t="shared" si="26"/>
        <v>0</v>
      </c>
      <c r="K349" s="6">
        <f t="shared" si="27"/>
        <v>-1.6400934103219411E-2</v>
      </c>
      <c r="M349" s="5">
        <f t="shared" si="28"/>
        <v>104.20226602890764</v>
      </c>
      <c r="N349" s="5">
        <f t="shared" si="29"/>
        <v>101.76203154587779</v>
      </c>
    </row>
    <row r="350" spans="1:14" x14ac:dyDescent="0.25">
      <c r="A350" s="10">
        <v>45191</v>
      </c>
      <c r="B350" s="11">
        <v>4320.06005859375</v>
      </c>
      <c r="C350" s="11">
        <v>4328.0880525331804</v>
      </c>
      <c r="E350" s="4">
        <f t="shared" si="25"/>
        <v>1</v>
      </c>
      <c r="F350" s="4">
        <f t="shared" si="26"/>
        <v>0</v>
      </c>
      <c r="K350" s="6">
        <f t="shared" si="27"/>
        <v>-2.2955984771939608E-3</v>
      </c>
      <c r="M350" s="5">
        <f t="shared" si="28"/>
        <v>103.96305946569153</v>
      </c>
      <c r="N350" s="5">
        <f t="shared" si="29"/>
        <v>101.76203154587779</v>
      </c>
    </row>
    <row r="351" spans="1:14" x14ac:dyDescent="0.25">
      <c r="A351" s="10">
        <v>45194</v>
      </c>
      <c r="B351" s="11">
        <v>4337.43994140625</v>
      </c>
      <c r="C351" s="11">
        <v>4317.3941621815302</v>
      </c>
      <c r="E351" s="4">
        <f t="shared" si="25"/>
        <v>0</v>
      </c>
      <c r="F351" s="4">
        <f t="shared" si="26"/>
        <v>0</v>
      </c>
      <c r="K351" s="6">
        <f t="shared" si="27"/>
        <v>4.0230650909416354E-3</v>
      </c>
      <c r="M351" s="5">
        <f t="shared" si="28"/>
        <v>104.38130962097544</v>
      </c>
      <c r="N351" s="5">
        <f t="shared" si="29"/>
        <v>101.76203154587779</v>
      </c>
    </row>
    <row r="352" spans="1:14" x14ac:dyDescent="0.25">
      <c r="A352" s="10">
        <v>45195</v>
      </c>
      <c r="B352" s="11">
        <v>4273.52978515625</v>
      </c>
      <c r="C352" s="11">
        <v>4336.7263070593299</v>
      </c>
      <c r="E352" s="4">
        <f t="shared" si="25"/>
        <v>1</v>
      </c>
      <c r="F352" s="4">
        <f t="shared" si="26"/>
        <v>1</v>
      </c>
      <c r="K352" s="6">
        <f t="shared" si="27"/>
        <v>-1.4734533990868215E-2</v>
      </c>
      <c r="M352" s="5">
        <f t="shared" si="28"/>
        <v>102.84329966635384</v>
      </c>
      <c r="N352" s="5">
        <f t="shared" si="29"/>
        <v>101.76203154587779</v>
      </c>
    </row>
    <row r="353" spans="1:14" x14ac:dyDescent="0.25">
      <c r="A353" s="10">
        <v>45196</v>
      </c>
      <c r="B353" s="11">
        <v>4274.509765625</v>
      </c>
      <c r="C353" s="11">
        <v>4277.5275565764196</v>
      </c>
      <c r="E353" s="4">
        <f t="shared" si="25"/>
        <v>1</v>
      </c>
      <c r="F353" s="4">
        <f t="shared" si="26"/>
        <v>0</v>
      </c>
      <c r="K353" s="6">
        <f t="shared" si="27"/>
        <v>2.2931406074522265E-4</v>
      </c>
      <c r="M353" s="5">
        <f t="shared" si="28"/>
        <v>102.86688308102077</v>
      </c>
      <c r="N353" s="5">
        <f t="shared" si="29"/>
        <v>101.78536701056126</v>
      </c>
    </row>
    <row r="354" spans="1:14" x14ac:dyDescent="0.25">
      <c r="A354" s="10">
        <v>45197</v>
      </c>
      <c r="B354" s="11">
        <v>4299.7001953125</v>
      </c>
      <c r="C354" s="11">
        <v>4268.3494680817303</v>
      </c>
      <c r="E354" s="4">
        <f t="shared" si="25"/>
        <v>0</v>
      </c>
      <c r="F354" s="4">
        <f t="shared" si="26"/>
        <v>0</v>
      </c>
      <c r="K354" s="6">
        <f t="shared" si="27"/>
        <v>5.8931739705165853E-3</v>
      </c>
      <c r="M354" s="5">
        <f t="shared" si="28"/>
        <v>103.47309551882202</v>
      </c>
      <c r="N354" s="5">
        <f t="shared" si="29"/>
        <v>101.78536701056126</v>
      </c>
    </row>
    <row r="355" spans="1:14" x14ac:dyDescent="0.25">
      <c r="A355" s="10">
        <v>45198</v>
      </c>
      <c r="B355" s="11">
        <v>4288.0498046875</v>
      </c>
      <c r="C355" s="11">
        <v>4295.1923266508002</v>
      </c>
      <c r="E355" s="4">
        <f t="shared" si="25"/>
        <v>1</v>
      </c>
      <c r="F355" s="4">
        <f t="shared" si="26"/>
        <v>1</v>
      </c>
      <c r="K355" s="6">
        <f t="shared" si="27"/>
        <v>-2.7095820861420261E-3</v>
      </c>
      <c r="M355" s="5">
        <f t="shared" si="28"/>
        <v>103.19272667280656</v>
      </c>
      <c r="N355" s="5">
        <f t="shared" si="29"/>
        <v>101.78536701056126</v>
      </c>
    </row>
    <row r="356" spans="1:14" x14ac:dyDescent="0.25">
      <c r="A356" s="10">
        <v>45201</v>
      </c>
      <c r="B356" s="11">
        <v>4288.39013671875</v>
      </c>
      <c r="C356" s="11">
        <v>4294.0506046152504</v>
      </c>
      <c r="E356" s="4">
        <f t="shared" si="25"/>
        <v>0</v>
      </c>
      <c r="F356" s="4">
        <f t="shared" si="26"/>
        <v>0</v>
      </c>
      <c r="K356" s="6">
        <f t="shared" si="27"/>
        <v>7.9367555590792449E-5</v>
      </c>
      <c r="M356" s="5">
        <f t="shared" si="28"/>
        <v>103.20091682727733</v>
      </c>
      <c r="N356" s="5">
        <f t="shared" si="29"/>
        <v>101.7934454663358</v>
      </c>
    </row>
    <row r="357" spans="1:14" x14ac:dyDescent="0.25">
      <c r="A357" s="10">
        <v>45202</v>
      </c>
      <c r="B357" s="11">
        <v>4229.4501953125</v>
      </c>
      <c r="C357" s="11">
        <v>4286.1065789238801</v>
      </c>
      <c r="E357" s="4">
        <f t="shared" si="25"/>
        <v>1</v>
      </c>
      <c r="F357" s="4">
        <f t="shared" si="26"/>
        <v>1</v>
      </c>
      <c r="K357" s="6">
        <f t="shared" si="27"/>
        <v>-1.3744071674259506E-2</v>
      </c>
      <c r="M357" s="5">
        <f t="shared" si="28"/>
        <v>101.78251602955393</v>
      </c>
      <c r="N357" s="5">
        <f t="shared" si="29"/>
        <v>101.7934454663358</v>
      </c>
    </row>
    <row r="358" spans="1:14" x14ac:dyDescent="0.25">
      <c r="A358" s="10">
        <v>45203</v>
      </c>
      <c r="B358" s="11">
        <v>4263.75</v>
      </c>
      <c r="C358" s="11">
        <v>4232.3413461434002</v>
      </c>
      <c r="E358" s="4">
        <f t="shared" si="25"/>
        <v>0</v>
      </c>
      <c r="F358" s="4">
        <f t="shared" si="26"/>
        <v>0</v>
      </c>
      <c r="K358" s="6">
        <f t="shared" si="27"/>
        <v>8.1097549571607086E-3</v>
      </c>
      <c r="M358" s="5">
        <f t="shared" si="28"/>
        <v>102.6079472934769</v>
      </c>
      <c r="N358" s="5">
        <f t="shared" si="29"/>
        <v>102.61896536531289</v>
      </c>
    </row>
    <row r="359" spans="1:14" x14ac:dyDescent="0.25">
      <c r="A359" s="10">
        <v>45204</v>
      </c>
      <c r="B359" s="11">
        <v>4258.18994140625</v>
      </c>
      <c r="C359" s="11">
        <v>4261.40718262877</v>
      </c>
      <c r="E359" s="4">
        <f t="shared" si="25"/>
        <v>1</v>
      </c>
      <c r="F359" s="4">
        <f t="shared" si="26"/>
        <v>1</v>
      </c>
      <c r="K359" s="6">
        <f t="shared" si="27"/>
        <v>-1.304030159777203E-3</v>
      </c>
      <c r="M359" s="5">
        <f t="shared" si="28"/>
        <v>102.47414343557337</v>
      </c>
      <c r="N359" s="5">
        <f t="shared" si="29"/>
        <v>102.61896536531289</v>
      </c>
    </row>
    <row r="360" spans="1:14" x14ac:dyDescent="0.25">
      <c r="A360" s="10">
        <v>45205</v>
      </c>
      <c r="B360" s="11">
        <v>4308.5</v>
      </c>
      <c r="C360" s="11">
        <v>4258.4497223706703</v>
      </c>
      <c r="E360" s="4">
        <f t="shared" si="25"/>
        <v>1</v>
      </c>
      <c r="F360" s="4">
        <f t="shared" si="26"/>
        <v>0</v>
      </c>
      <c r="K360" s="6">
        <f t="shared" si="27"/>
        <v>1.1814893014644445E-2</v>
      </c>
      <c r="M360" s="5">
        <f t="shared" si="28"/>
        <v>103.68486447703199</v>
      </c>
      <c r="N360" s="5">
        <f t="shared" si="29"/>
        <v>103.83139746237757</v>
      </c>
    </row>
    <row r="361" spans="1:14" x14ac:dyDescent="0.25">
      <c r="A361" s="10">
        <v>45209</v>
      </c>
      <c r="B361" s="11">
        <v>4358.240234375</v>
      </c>
      <c r="C361" s="11">
        <v>4305.8318133774901</v>
      </c>
      <c r="E361" s="4">
        <f t="shared" si="25"/>
        <v>1</v>
      </c>
      <c r="F361" s="4">
        <f t="shared" si="26"/>
        <v>1</v>
      </c>
      <c r="K361" s="6">
        <f t="shared" si="27"/>
        <v>1.1544675496112378E-2</v>
      </c>
      <c r="M361" s="5">
        <f t="shared" si="28"/>
        <v>104.88187259127771</v>
      </c>
      <c r="N361" s="5">
        <f t="shared" si="29"/>
        <v>103.83139746237757</v>
      </c>
    </row>
    <row r="362" spans="1:14" x14ac:dyDescent="0.25">
      <c r="A362" s="10">
        <v>45210</v>
      </c>
      <c r="B362" s="11">
        <v>4376.9501953125</v>
      </c>
      <c r="C362" s="11">
        <v>4359.4491736782802</v>
      </c>
      <c r="E362" s="4">
        <f t="shared" si="25"/>
        <v>0</v>
      </c>
      <c r="F362" s="4">
        <f t="shared" si="26"/>
        <v>1</v>
      </c>
      <c r="K362" s="6">
        <f t="shared" si="27"/>
        <v>4.2930081710337298E-3</v>
      </c>
      <c r="M362" s="5">
        <f t="shared" si="28"/>
        <v>105.33213132730539</v>
      </c>
      <c r="N362" s="5">
        <f t="shared" si="29"/>
        <v>104.27714650009341</v>
      </c>
    </row>
    <row r="363" spans="1:14" x14ac:dyDescent="0.25">
      <c r="A363" s="10">
        <v>45211</v>
      </c>
      <c r="B363" s="11">
        <v>4349.60986328125</v>
      </c>
      <c r="C363" s="11">
        <v>4380.23055900084</v>
      </c>
      <c r="E363" s="4">
        <f t="shared" si="25"/>
        <v>0</v>
      </c>
      <c r="F363" s="4">
        <f t="shared" si="26"/>
        <v>1</v>
      </c>
      <c r="K363" s="6">
        <f t="shared" si="27"/>
        <v>-6.2464343461184901E-3</v>
      </c>
      <c r="M363" s="5">
        <f t="shared" si="28"/>
        <v>104.67418108443265</v>
      </c>
      <c r="N363" s="5">
        <f t="shared" si="29"/>
        <v>103.62578615068</v>
      </c>
    </row>
    <row r="364" spans="1:14" x14ac:dyDescent="0.25">
      <c r="A364" s="10">
        <v>45212</v>
      </c>
      <c r="B364" s="11">
        <v>4327.77978515625</v>
      </c>
      <c r="C364" s="11">
        <v>4349.8991990207696</v>
      </c>
      <c r="E364" s="4">
        <f t="shared" si="25"/>
        <v>1</v>
      </c>
      <c r="F364" s="4">
        <f t="shared" si="26"/>
        <v>1</v>
      </c>
      <c r="K364" s="6">
        <f t="shared" si="27"/>
        <v>-5.018858888767519E-3</v>
      </c>
      <c r="M364" s="5">
        <f t="shared" si="28"/>
        <v>104.14883614027258</v>
      </c>
      <c r="N364" s="5">
        <f t="shared" si="29"/>
        <v>103.10570295275214</v>
      </c>
    </row>
    <row r="365" spans="1:14" x14ac:dyDescent="0.25">
      <c r="A365" s="10">
        <v>45215</v>
      </c>
      <c r="B365" s="11">
        <v>4373.6298828125</v>
      </c>
      <c r="C365" s="11">
        <v>4332.0021034670899</v>
      </c>
      <c r="E365" s="4">
        <f t="shared" si="25"/>
        <v>0</v>
      </c>
      <c r="F365" s="4">
        <f t="shared" si="26"/>
        <v>0</v>
      </c>
      <c r="K365" s="6">
        <f t="shared" si="27"/>
        <v>1.059436938392988E-2</v>
      </c>
      <c r="M365" s="5">
        <f t="shared" si="28"/>
        <v>105.25222738124901</v>
      </c>
      <c r="N365" s="5">
        <f t="shared" si="29"/>
        <v>104.19804285542334</v>
      </c>
    </row>
    <row r="366" spans="1:14" x14ac:dyDescent="0.25">
      <c r="A366" s="10">
        <v>45216</v>
      </c>
      <c r="B366" s="11">
        <v>4373.2001953125</v>
      </c>
      <c r="C366" s="11">
        <v>4372.4022259916801</v>
      </c>
      <c r="E366" s="4">
        <f t="shared" si="25"/>
        <v>0</v>
      </c>
      <c r="F366" s="4">
        <f t="shared" si="26"/>
        <v>1</v>
      </c>
      <c r="K366" s="6">
        <f t="shared" si="27"/>
        <v>-9.824505308242415E-5</v>
      </c>
      <c r="M366" s="5">
        <f t="shared" si="28"/>
        <v>105.2418868705829</v>
      </c>
      <c r="N366" s="5">
        <f t="shared" si="29"/>
        <v>104.19804285542334</v>
      </c>
    </row>
    <row r="367" spans="1:14" x14ac:dyDescent="0.25">
      <c r="A367" s="10">
        <v>45217</v>
      </c>
      <c r="B367" s="11">
        <v>4314.60009765625</v>
      </c>
      <c r="C367" s="11">
        <v>4374.0537919729104</v>
      </c>
      <c r="E367" s="4">
        <f t="shared" si="25"/>
        <v>0</v>
      </c>
      <c r="F367" s="4">
        <f t="shared" si="26"/>
        <v>1</v>
      </c>
      <c r="K367" s="6">
        <f t="shared" si="27"/>
        <v>-1.3399820506516447E-2</v>
      </c>
      <c r="M367" s="5">
        <f t="shared" si="28"/>
        <v>103.83166447674998</v>
      </c>
      <c r="N367" s="5">
        <f t="shared" si="29"/>
        <v>102.80180778403036</v>
      </c>
    </row>
    <row r="368" spans="1:14" x14ac:dyDescent="0.25">
      <c r="A368" s="10">
        <v>45218</v>
      </c>
      <c r="B368" s="11">
        <v>4278</v>
      </c>
      <c r="C368" s="11">
        <v>4318.6962408014597</v>
      </c>
      <c r="E368" s="4">
        <f t="shared" si="25"/>
        <v>0</v>
      </c>
      <c r="F368" s="4">
        <f t="shared" si="26"/>
        <v>0</v>
      </c>
      <c r="K368" s="6">
        <f t="shared" si="27"/>
        <v>-8.4828481963210578E-3</v>
      </c>
      <c r="M368" s="5">
        <f t="shared" si="28"/>
        <v>102.95087622902237</v>
      </c>
      <c r="N368" s="5">
        <f t="shared" si="29"/>
        <v>101.92975565429106</v>
      </c>
    </row>
    <row r="369" spans="1:14" x14ac:dyDescent="0.25">
      <c r="A369" s="10">
        <v>45219</v>
      </c>
      <c r="B369" s="11">
        <v>4224.16015625</v>
      </c>
      <c r="C369" s="11">
        <v>4273.4183878370004</v>
      </c>
      <c r="E369" s="4">
        <f t="shared" si="25"/>
        <v>0</v>
      </c>
      <c r="F369" s="4">
        <f t="shared" si="26"/>
        <v>1</v>
      </c>
      <c r="K369" s="6">
        <f t="shared" si="27"/>
        <v>-1.2585283719027562E-2</v>
      </c>
      <c r="M369" s="5">
        <f t="shared" si="28"/>
        <v>101.65521024255763</v>
      </c>
      <c r="N369" s="5">
        <f t="shared" si="29"/>
        <v>101.92975565429106</v>
      </c>
    </row>
    <row r="370" spans="1:14" x14ac:dyDescent="0.25">
      <c r="A370" s="10">
        <v>45222</v>
      </c>
      <c r="B370" s="11">
        <v>4217.0400390625</v>
      </c>
      <c r="C370" s="11">
        <v>4229.3851902261504</v>
      </c>
      <c r="E370" s="4">
        <f t="shared" si="25"/>
        <v>1</v>
      </c>
      <c r="F370" s="4">
        <f t="shared" si="26"/>
        <v>0</v>
      </c>
      <c r="K370" s="6">
        <f t="shared" si="27"/>
        <v>-1.6855698941634634E-3</v>
      </c>
      <c r="M370" s="5">
        <f t="shared" si="28"/>
        <v>101.48386328058791</v>
      </c>
      <c r="N370" s="5">
        <f t="shared" si="29"/>
        <v>101.75794592684075</v>
      </c>
    </row>
    <row r="371" spans="1:14" x14ac:dyDescent="0.25">
      <c r="A371" s="10">
        <v>45223</v>
      </c>
      <c r="B371" s="11">
        <v>4247.68017578125</v>
      </c>
      <c r="C371" s="11">
        <v>4207.0372619618001</v>
      </c>
      <c r="E371" s="4">
        <f t="shared" si="25"/>
        <v>0</v>
      </c>
      <c r="F371" s="4">
        <f t="shared" si="26"/>
        <v>0</v>
      </c>
      <c r="K371" s="6">
        <f t="shared" si="27"/>
        <v>7.2657922227272742E-3</v>
      </c>
      <c r="M371" s="5">
        <f t="shared" si="28"/>
        <v>102.22122394514433</v>
      </c>
      <c r="N371" s="5">
        <f t="shared" si="29"/>
        <v>101.75794592684075</v>
      </c>
    </row>
    <row r="372" spans="1:14" x14ac:dyDescent="0.25">
      <c r="A372" s="10">
        <v>45224</v>
      </c>
      <c r="B372" s="11">
        <v>4186.77001953125</v>
      </c>
      <c r="C372" s="11">
        <v>4240.2906885993098</v>
      </c>
      <c r="E372" s="4">
        <f t="shared" si="25"/>
        <v>0</v>
      </c>
      <c r="F372" s="4">
        <f t="shared" si="26"/>
        <v>1</v>
      </c>
      <c r="K372" s="6">
        <f t="shared" si="27"/>
        <v>-1.4339628627712542E-2</v>
      </c>
      <c r="M372" s="5">
        <f t="shared" si="28"/>
        <v>100.75540955590073</v>
      </c>
      <c r="N372" s="5">
        <f t="shared" si="29"/>
        <v>101.75794592684075</v>
      </c>
    </row>
    <row r="373" spans="1:14" x14ac:dyDescent="0.25">
      <c r="A373" s="10">
        <v>45225</v>
      </c>
      <c r="B373" s="11">
        <v>4137.22998046875</v>
      </c>
      <c r="C373" s="11">
        <v>4190.3236164233804</v>
      </c>
      <c r="E373" s="4">
        <f t="shared" si="25"/>
        <v>0</v>
      </c>
      <c r="F373" s="4">
        <f t="shared" si="26"/>
        <v>0</v>
      </c>
      <c r="K373" s="6">
        <f t="shared" si="27"/>
        <v>-1.1832519778109618E-2</v>
      </c>
      <c r="M373" s="5">
        <f t="shared" si="28"/>
        <v>99.563219179578994</v>
      </c>
      <c r="N373" s="5">
        <f t="shared" si="29"/>
        <v>100.5538930190816</v>
      </c>
    </row>
    <row r="374" spans="1:14" x14ac:dyDescent="0.25">
      <c r="A374" s="10">
        <v>45226</v>
      </c>
      <c r="B374" s="11">
        <v>4117.3701171875</v>
      </c>
      <c r="C374" s="11">
        <v>4136.7462588735698</v>
      </c>
      <c r="E374" s="4">
        <f t="shared" si="25"/>
        <v>1</v>
      </c>
      <c r="F374" s="4">
        <f t="shared" si="26"/>
        <v>0</v>
      </c>
      <c r="K374" s="6">
        <f t="shared" si="27"/>
        <v>-4.8002802297685276E-3</v>
      </c>
      <c r="M374" s="5">
        <f t="shared" si="28"/>
        <v>99.085287826939151</v>
      </c>
      <c r="N374" s="5">
        <f t="shared" si="29"/>
        <v>100.5538930190816</v>
      </c>
    </row>
    <row r="375" spans="1:14" x14ac:dyDescent="0.25">
      <c r="A375" s="10">
        <v>45229</v>
      </c>
      <c r="B375" s="11">
        <v>4166.81982421875</v>
      </c>
      <c r="C375" s="11">
        <v>4110.8303328331904</v>
      </c>
      <c r="E375" s="4">
        <f t="shared" si="25"/>
        <v>1</v>
      </c>
      <c r="F375" s="4">
        <f t="shared" si="26"/>
        <v>0</v>
      </c>
      <c r="K375" s="6">
        <f t="shared" si="27"/>
        <v>1.2010022325859904E-2</v>
      </c>
      <c r="M375" s="5">
        <f t="shared" si="28"/>
        <v>100.27530434590494</v>
      </c>
      <c r="N375" s="5">
        <f t="shared" si="29"/>
        <v>100.5538930190816</v>
      </c>
    </row>
    <row r="376" spans="1:14" x14ac:dyDescent="0.25">
      <c r="A376" s="10">
        <v>45230</v>
      </c>
      <c r="B376" s="11">
        <v>4193.7998046875</v>
      </c>
      <c r="C376" s="11">
        <v>4162.8991706056104</v>
      </c>
      <c r="E376" s="4">
        <f t="shared" si="25"/>
        <v>1</v>
      </c>
      <c r="F376" s="4">
        <f t="shared" si="26"/>
        <v>1</v>
      </c>
      <c r="K376" s="6">
        <f t="shared" si="27"/>
        <v>6.4749573072333533E-3</v>
      </c>
      <c r="M376" s="5">
        <f t="shared" si="28"/>
        <v>100.9245826605145</v>
      </c>
      <c r="N376" s="5">
        <f t="shared" si="29"/>
        <v>100.5538930190816</v>
      </c>
    </row>
    <row r="377" spans="1:14" x14ac:dyDescent="0.25">
      <c r="A377" s="10">
        <v>45231</v>
      </c>
      <c r="B377" s="11">
        <v>4237.85986328125</v>
      </c>
      <c r="C377" s="11">
        <v>4195.91881664421</v>
      </c>
      <c r="E377" s="4">
        <f t="shared" si="25"/>
        <v>1</v>
      </c>
      <c r="F377" s="4">
        <f t="shared" si="26"/>
        <v>1</v>
      </c>
      <c r="K377" s="6">
        <f t="shared" si="27"/>
        <v>1.0505999486313922E-2</v>
      </c>
      <c r="M377" s="5">
        <f t="shared" si="28"/>
        <v>101.98489627410231</v>
      </c>
      <c r="N377" s="5">
        <f t="shared" si="29"/>
        <v>101.61031216748694</v>
      </c>
    </row>
    <row r="378" spans="1:14" x14ac:dyDescent="0.25">
      <c r="A378" s="10">
        <v>45232</v>
      </c>
      <c r="B378" s="11">
        <v>4317.77978515625</v>
      </c>
      <c r="C378" s="11">
        <v>4239.77928490257</v>
      </c>
      <c r="E378" s="4">
        <f t="shared" si="25"/>
        <v>1</v>
      </c>
      <c r="F378" s="4">
        <f t="shared" si="26"/>
        <v>0</v>
      </c>
      <c r="K378" s="6">
        <f t="shared" si="27"/>
        <v>1.885855702012762E-2</v>
      </c>
      <c r="M378" s="5">
        <f t="shared" si="28"/>
        <v>103.90818425567927</v>
      </c>
      <c r="N378" s="5">
        <f t="shared" si="29"/>
        <v>103.52653603333046</v>
      </c>
    </row>
    <row r="379" spans="1:14" x14ac:dyDescent="0.25">
      <c r="A379" s="10">
        <v>45233</v>
      </c>
      <c r="B379" s="11">
        <v>4358.33984375</v>
      </c>
      <c r="C379" s="11">
        <v>4316.8398924985204</v>
      </c>
      <c r="E379" s="4">
        <f t="shared" si="25"/>
        <v>1</v>
      </c>
      <c r="F379" s="4">
        <f t="shared" si="26"/>
        <v>1</v>
      </c>
      <c r="K379" s="6">
        <f t="shared" si="27"/>
        <v>9.3937302530313627E-3</v>
      </c>
      <c r="M379" s="5">
        <f t="shared" si="28"/>
        <v>104.88426970965941</v>
      </c>
      <c r="N379" s="5">
        <f t="shared" si="29"/>
        <v>103.52653603333046</v>
      </c>
    </row>
    <row r="380" spans="1:14" x14ac:dyDescent="0.25">
      <c r="A380" s="10">
        <v>45236</v>
      </c>
      <c r="B380" s="11">
        <v>4365.97998046875</v>
      </c>
      <c r="C380" s="11">
        <v>4367.1118136883097</v>
      </c>
      <c r="E380" s="4">
        <f t="shared" si="25"/>
        <v>1</v>
      </c>
      <c r="F380" s="4">
        <f t="shared" si="26"/>
        <v>1</v>
      </c>
      <c r="K380" s="6">
        <f t="shared" si="27"/>
        <v>1.7529924220356374E-3</v>
      </c>
      <c r="M380" s="5">
        <f t="shared" si="28"/>
        <v>105.06813103965118</v>
      </c>
      <c r="N380" s="5">
        <f t="shared" si="29"/>
        <v>103.70801726647649</v>
      </c>
    </row>
    <row r="381" spans="1:14" x14ac:dyDescent="0.25">
      <c r="A381" s="10">
        <v>45237</v>
      </c>
      <c r="B381" s="11">
        <v>4378.3798828125</v>
      </c>
      <c r="C381" s="11">
        <v>4366.5079405356601</v>
      </c>
      <c r="E381" s="4">
        <f t="shared" si="25"/>
        <v>1</v>
      </c>
      <c r="F381" s="4">
        <f t="shared" si="26"/>
        <v>1</v>
      </c>
      <c r="K381" s="6">
        <f t="shared" si="27"/>
        <v>2.8401189192852616E-3</v>
      </c>
      <c r="M381" s="5">
        <f t="shared" si="28"/>
        <v>105.36653702643083</v>
      </c>
      <c r="N381" s="5">
        <f t="shared" si="29"/>
        <v>104.00256036839657</v>
      </c>
    </row>
    <row r="382" spans="1:14" x14ac:dyDescent="0.25">
      <c r="A382" s="10">
        <v>45238</v>
      </c>
      <c r="B382" s="11">
        <v>4382.77978515625</v>
      </c>
      <c r="C382" s="11">
        <v>4381.4013267464697</v>
      </c>
      <c r="E382" s="4">
        <f t="shared" si="25"/>
        <v>0</v>
      </c>
      <c r="F382" s="4">
        <f t="shared" si="26"/>
        <v>0</v>
      </c>
      <c r="K382" s="6">
        <f t="shared" si="27"/>
        <v>1.0049156221052513E-3</v>
      </c>
      <c r="M382" s="5">
        <f t="shared" si="28"/>
        <v>105.47242150553582</v>
      </c>
      <c r="N382" s="5">
        <f t="shared" si="29"/>
        <v>104.10707416604971</v>
      </c>
    </row>
    <row r="383" spans="1:14" x14ac:dyDescent="0.25">
      <c r="A383" s="10">
        <v>45239</v>
      </c>
      <c r="B383" s="11">
        <v>4347.35009765625</v>
      </c>
      <c r="C383" s="11">
        <v>4382.6585057371603</v>
      </c>
      <c r="E383" s="4">
        <f t="shared" si="25"/>
        <v>1</v>
      </c>
      <c r="F383" s="4">
        <f t="shared" si="26"/>
        <v>0</v>
      </c>
      <c r="K383" s="6">
        <f t="shared" si="27"/>
        <v>-8.0838393067328429E-3</v>
      </c>
      <c r="M383" s="5">
        <f t="shared" si="28"/>
        <v>104.61979939879308</v>
      </c>
      <c r="N383" s="5">
        <f t="shared" si="29"/>
        <v>104.10707416604971</v>
      </c>
    </row>
    <row r="384" spans="1:14" x14ac:dyDescent="0.25">
      <c r="A384" s="10">
        <v>45243</v>
      </c>
      <c r="B384" s="11">
        <v>4411.5498046875</v>
      </c>
      <c r="C384" s="11">
        <v>4345.8270660566104</v>
      </c>
      <c r="E384" s="4">
        <f t="shared" si="25"/>
        <v>1</v>
      </c>
      <c r="F384" s="4">
        <f t="shared" si="26"/>
        <v>0</v>
      </c>
      <c r="K384" s="6">
        <f t="shared" si="27"/>
        <v>1.4767549332146412E-2</v>
      </c>
      <c r="M384" s="5">
        <f t="shared" si="28"/>
        <v>106.16477744753402</v>
      </c>
      <c r="N384" s="5">
        <f t="shared" si="29"/>
        <v>104.10707416604971</v>
      </c>
    </row>
    <row r="385" spans="1:14" x14ac:dyDescent="0.25">
      <c r="A385" s="10">
        <v>45244</v>
      </c>
      <c r="B385" s="11">
        <v>4495.7001953125</v>
      </c>
      <c r="C385" s="11">
        <v>4407.7760473791304</v>
      </c>
      <c r="E385" s="4">
        <f t="shared" si="25"/>
        <v>1</v>
      </c>
      <c r="F385" s="4">
        <f t="shared" si="26"/>
        <v>1</v>
      </c>
      <c r="K385" s="6">
        <f t="shared" si="27"/>
        <v>1.9075017703661823E-2</v>
      </c>
      <c r="M385" s="5">
        <f t="shared" si="28"/>
        <v>108.18987245685105</v>
      </c>
      <c r="N385" s="5">
        <f t="shared" si="29"/>
        <v>104.10707416604971</v>
      </c>
    </row>
    <row r="386" spans="1:14" x14ac:dyDescent="0.25">
      <c r="A386" s="10">
        <v>45245</v>
      </c>
      <c r="B386" s="11">
        <v>4502.8798828125</v>
      </c>
      <c r="C386" s="11">
        <v>4508.31833005523</v>
      </c>
      <c r="E386" s="4">
        <f t="shared" ref="E386:E449" si="30">IF(B387&gt;$B386,1,0)</f>
        <v>1</v>
      </c>
      <c r="F386" s="4">
        <f t="shared" si="26"/>
        <v>1</v>
      </c>
      <c r="K386" s="6">
        <f t="shared" si="27"/>
        <v>1.5970120755575135E-3</v>
      </c>
      <c r="M386" s="5">
        <f t="shared" si="28"/>
        <v>108.36265298961767</v>
      </c>
      <c r="N386" s="5">
        <f t="shared" si="29"/>
        <v>104.27333442064386</v>
      </c>
    </row>
    <row r="387" spans="1:14" x14ac:dyDescent="0.25">
      <c r="A387" s="10">
        <v>45246</v>
      </c>
      <c r="B387" s="11">
        <v>4508.240234375</v>
      </c>
      <c r="C387" s="11">
        <v>4506.9658147652899</v>
      </c>
      <c r="E387" s="4">
        <f t="shared" si="30"/>
        <v>1</v>
      </c>
      <c r="F387" s="4">
        <f t="shared" si="26"/>
        <v>1</v>
      </c>
      <c r="K387" s="6">
        <f t="shared" si="27"/>
        <v>1.1904273935798848E-3</v>
      </c>
      <c r="M387" s="5">
        <f t="shared" si="28"/>
        <v>108.4916508601775</v>
      </c>
      <c r="N387" s="5">
        <f t="shared" si="29"/>
        <v>104.39746425435811</v>
      </c>
    </row>
    <row r="388" spans="1:14" x14ac:dyDescent="0.25">
      <c r="A388" s="10">
        <v>45247</v>
      </c>
      <c r="B388" s="11">
        <v>4514.02001953125</v>
      </c>
      <c r="C388" s="11">
        <v>4512.3498345077096</v>
      </c>
      <c r="E388" s="4">
        <f t="shared" si="30"/>
        <v>1</v>
      </c>
      <c r="F388" s="4">
        <f t="shared" ref="F388:F451" si="31">IF(C389&gt;$B388,1,0)</f>
        <v>0</v>
      </c>
      <c r="K388" s="6">
        <f t="shared" ref="K388:K451" si="32">B388/B387-1</f>
        <v>1.2820490603360213E-3</v>
      </c>
      <c r="M388" s="5">
        <f t="shared" ref="M388:M451" si="33">M387*(1+$K388)</f>
        <v>108.63074247921709</v>
      </c>
      <c r="N388" s="5">
        <f t="shared" ref="N388:N451" si="34">N387*(1+IF(F387=1,$K388,0))</f>
        <v>104.53130692530688</v>
      </c>
    </row>
    <row r="389" spans="1:14" x14ac:dyDescent="0.25">
      <c r="A389" s="10">
        <v>45250</v>
      </c>
      <c r="B389" s="11">
        <v>4547.3798828125</v>
      </c>
      <c r="C389" s="11">
        <v>4511.8213006989199</v>
      </c>
      <c r="E389" s="4">
        <f t="shared" si="30"/>
        <v>0</v>
      </c>
      <c r="F389" s="4">
        <f t="shared" si="31"/>
        <v>0</v>
      </c>
      <c r="K389" s="6">
        <f t="shared" si="32"/>
        <v>7.3902780973298388E-3</v>
      </c>
      <c r="M389" s="5">
        <f t="shared" si="33"/>
        <v>109.43355387605793</v>
      </c>
      <c r="N389" s="5">
        <f t="shared" si="34"/>
        <v>104.53130692530688</v>
      </c>
    </row>
    <row r="390" spans="1:14" x14ac:dyDescent="0.25">
      <c r="A390" s="10">
        <v>45251</v>
      </c>
      <c r="B390" s="11">
        <v>4538.18994140625</v>
      </c>
      <c r="C390" s="11">
        <v>4546.2087228012697</v>
      </c>
      <c r="E390" s="4">
        <f t="shared" si="30"/>
        <v>1</v>
      </c>
      <c r="F390" s="4">
        <f t="shared" si="31"/>
        <v>1</v>
      </c>
      <c r="K390" s="6">
        <f t="shared" si="32"/>
        <v>-2.0209310950652926E-3</v>
      </c>
      <c r="M390" s="5">
        <f t="shared" si="33"/>
        <v>109.21239620418631</v>
      </c>
      <c r="N390" s="5">
        <f t="shared" si="34"/>
        <v>104.53130692530688</v>
      </c>
    </row>
    <row r="391" spans="1:14" x14ac:dyDescent="0.25">
      <c r="A391" s="10">
        <v>45252</v>
      </c>
      <c r="B391" s="11">
        <v>4556.6201171875</v>
      </c>
      <c r="C391" s="11">
        <v>4544.3769777503503</v>
      </c>
      <c r="E391" s="4">
        <f t="shared" si="30"/>
        <v>1</v>
      </c>
      <c r="F391" s="4">
        <f t="shared" si="31"/>
        <v>0</v>
      </c>
      <c r="K391" s="6">
        <f t="shared" si="32"/>
        <v>4.06112922094648E-3</v>
      </c>
      <c r="M391" s="5">
        <f t="shared" si="33"/>
        <v>109.6559218577007</v>
      </c>
      <c r="N391" s="5">
        <f t="shared" si="34"/>
        <v>104.95582207036497</v>
      </c>
    </row>
    <row r="392" spans="1:14" x14ac:dyDescent="0.25">
      <c r="A392" s="10">
        <v>45254</v>
      </c>
      <c r="B392" s="11">
        <v>4559.33984375</v>
      </c>
      <c r="C392" s="11">
        <v>4551.4547961465096</v>
      </c>
      <c r="E392" s="4">
        <f t="shared" si="30"/>
        <v>0</v>
      </c>
      <c r="F392" s="4">
        <f t="shared" si="31"/>
        <v>0</v>
      </c>
      <c r="K392" s="6">
        <f t="shared" si="32"/>
        <v>5.9687366788407914E-4</v>
      </c>
      <c r="M392" s="5">
        <f t="shared" si="33"/>
        <v>109.72137258998512</v>
      </c>
      <c r="N392" s="5">
        <f t="shared" si="34"/>
        <v>104.95582207036497</v>
      </c>
    </row>
    <row r="393" spans="1:14" x14ac:dyDescent="0.25">
      <c r="A393" s="10">
        <v>45257</v>
      </c>
      <c r="B393" s="11">
        <v>4550.43017578125</v>
      </c>
      <c r="C393" s="11">
        <v>4558.6506296943098</v>
      </c>
      <c r="E393" s="4">
        <f t="shared" si="30"/>
        <v>1</v>
      </c>
      <c r="F393" s="4">
        <f t="shared" si="31"/>
        <v>1</v>
      </c>
      <c r="K393" s="6">
        <f t="shared" si="32"/>
        <v>-1.9541574600900891E-3</v>
      </c>
      <c r="M393" s="5">
        <f t="shared" si="33"/>
        <v>109.50695975120708</v>
      </c>
      <c r="N393" s="5">
        <f t="shared" si="34"/>
        <v>104.95582207036497</v>
      </c>
    </row>
    <row r="394" spans="1:14" x14ac:dyDescent="0.25">
      <c r="A394" s="10">
        <v>45258</v>
      </c>
      <c r="B394" s="11">
        <v>4554.89013671875</v>
      </c>
      <c r="C394" s="11">
        <v>4556.3685089453002</v>
      </c>
      <c r="E394" s="4">
        <f t="shared" si="30"/>
        <v>0</v>
      </c>
      <c r="F394" s="4">
        <f t="shared" si="31"/>
        <v>0</v>
      </c>
      <c r="K394" s="6">
        <f t="shared" si="32"/>
        <v>9.8011853060331333E-4</v>
      </c>
      <c r="M394" s="5">
        <f t="shared" si="33"/>
        <v>109.61428955168927</v>
      </c>
      <c r="N394" s="5">
        <f t="shared" si="34"/>
        <v>105.05869121647085</v>
      </c>
    </row>
    <row r="395" spans="1:14" x14ac:dyDescent="0.25">
      <c r="A395" s="10">
        <v>45259</v>
      </c>
      <c r="B395" s="11">
        <v>4550.580078125</v>
      </c>
      <c r="C395" s="11">
        <v>4552.1437702385501</v>
      </c>
      <c r="E395" s="4">
        <f t="shared" si="30"/>
        <v>1</v>
      </c>
      <c r="F395" s="4">
        <f t="shared" si="31"/>
        <v>0</v>
      </c>
      <c r="K395" s="6">
        <f t="shared" si="32"/>
        <v>-9.4624863923831182E-4</v>
      </c>
      <c r="M395" s="5">
        <f t="shared" si="33"/>
        <v>109.51056717935991</v>
      </c>
      <c r="N395" s="5">
        <f t="shared" si="34"/>
        <v>105.05869121647085</v>
      </c>
    </row>
    <row r="396" spans="1:14" x14ac:dyDescent="0.25">
      <c r="A396" s="10">
        <v>45260</v>
      </c>
      <c r="B396" s="11">
        <v>4567.7998046875</v>
      </c>
      <c r="C396" s="11">
        <v>4548.4723177461901</v>
      </c>
      <c r="E396" s="4">
        <f t="shared" si="30"/>
        <v>1</v>
      </c>
      <c r="F396" s="4">
        <f t="shared" si="31"/>
        <v>1</v>
      </c>
      <c r="K396" s="6">
        <f t="shared" si="32"/>
        <v>3.7840728581564065E-3</v>
      </c>
      <c r="M396" s="5">
        <f t="shared" si="33"/>
        <v>109.92496314430464</v>
      </c>
      <c r="N396" s="5">
        <f t="shared" si="34"/>
        <v>105.05869121647085</v>
      </c>
    </row>
    <row r="397" spans="1:14" x14ac:dyDescent="0.25">
      <c r="A397" s="10">
        <v>45261</v>
      </c>
      <c r="B397" s="11">
        <v>4594.6298828125</v>
      </c>
      <c r="C397" s="11">
        <v>4568.9025962899404</v>
      </c>
      <c r="E397" s="4">
        <f t="shared" si="30"/>
        <v>0</v>
      </c>
      <c r="F397" s="4">
        <f t="shared" si="31"/>
        <v>1</v>
      </c>
      <c r="K397" s="6">
        <f t="shared" si="32"/>
        <v>5.8737421236076948E-3</v>
      </c>
      <c r="M397" s="5">
        <f t="shared" si="33"/>
        <v>110.57063403076137</v>
      </c>
      <c r="N397" s="5">
        <f t="shared" si="34"/>
        <v>105.67577887652013</v>
      </c>
    </row>
    <row r="398" spans="1:14" x14ac:dyDescent="0.25">
      <c r="A398" s="10">
        <v>45264</v>
      </c>
      <c r="B398" s="11">
        <v>4569.77978515625</v>
      </c>
      <c r="C398" s="11">
        <v>4599.0345110052303</v>
      </c>
      <c r="E398" s="4">
        <f t="shared" si="30"/>
        <v>0</v>
      </c>
      <c r="F398" s="4">
        <f t="shared" si="31"/>
        <v>0</v>
      </c>
      <c r="K398" s="6">
        <f t="shared" si="32"/>
        <v>-5.4085091269721053E-3</v>
      </c>
      <c r="M398" s="5">
        <f t="shared" si="33"/>
        <v>109.9726117474309</v>
      </c>
      <c r="N398" s="5">
        <f t="shared" si="34"/>
        <v>105.10423046196658</v>
      </c>
    </row>
    <row r="399" spans="1:14" x14ac:dyDescent="0.25">
      <c r="A399" s="10">
        <v>45265</v>
      </c>
      <c r="B399" s="11">
        <v>4567.18017578125</v>
      </c>
      <c r="C399" s="11">
        <v>4568.4336625574697</v>
      </c>
      <c r="E399" s="4">
        <f t="shared" si="30"/>
        <v>0</v>
      </c>
      <c r="F399" s="4">
        <f t="shared" si="31"/>
        <v>1</v>
      </c>
      <c r="K399" s="6">
        <f t="shared" si="32"/>
        <v>-5.6886972616143616E-4</v>
      </c>
      <c r="M399" s="5">
        <f t="shared" si="33"/>
        <v>109.91005165790088</v>
      </c>
      <c r="N399" s="5">
        <f t="shared" si="34"/>
        <v>105.10423046196658</v>
      </c>
    </row>
    <row r="400" spans="1:14" x14ac:dyDescent="0.25">
      <c r="A400" s="10">
        <v>45266</v>
      </c>
      <c r="B400" s="11">
        <v>4549.33984375</v>
      </c>
      <c r="C400" s="11">
        <v>4568.0786348556803</v>
      </c>
      <c r="E400" s="4">
        <f t="shared" si="30"/>
        <v>1</v>
      </c>
      <c r="F400" s="4">
        <f t="shared" si="31"/>
        <v>0</v>
      </c>
      <c r="K400" s="6">
        <f t="shared" si="32"/>
        <v>-3.9062028088695522E-3</v>
      </c>
      <c r="M400" s="5">
        <f t="shared" si="33"/>
        <v>109.48072070539179</v>
      </c>
      <c r="N400" s="5">
        <f t="shared" si="34"/>
        <v>104.69367202171198</v>
      </c>
    </row>
    <row r="401" spans="1:14" x14ac:dyDescent="0.25">
      <c r="A401" s="10">
        <v>45267</v>
      </c>
      <c r="B401" s="11">
        <v>4585.58984375</v>
      </c>
      <c r="C401" s="11">
        <v>4546.4479864055002</v>
      </c>
      <c r="E401" s="4">
        <f t="shared" si="30"/>
        <v>1</v>
      </c>
      <c r="F401" s="4">
        <f t="shared" si="31"/>
        <v>0</v>
      </c>
      <c r="K401" s="6">
        <f t="shared" si="32"/>
        <v>7.9681890658929166E-3</v>
      </c>
      <c r="M401" s="5">
        <f t="shared" si="33"/>
        <v>110.35308378704256</v>
      </c>
      <c r="N401" s="5">
        <f t="shared" si="34"/>
        <v>104.69367202171198</v>
      </c>
    </row>
    <row r="402" spans="1:14" x14ac:dyDescent="0.25">
      <c r="A402" s="10">
        <v>45268</v>
      </c>
      <c r="B402" s="11">
        <v>4604.3701171875</v>
      </c>
      <c r="C402" s="11">
        <v>4584.6664253814097</v>
      </c>
      <c r="E402" s="4">
        <f t="shared" si="30"/>
        <v>1</v>
      </c>
      <c r="F402" s="4">
        <f t="shared" si="31"/>
        <v>1</v>
      </c>
      <c r="K402" s="6">
        <f t="shared" si="32"/>
        <v>4.0954978699407896E-3</v>
      </c>
      <c r="M402" s="5">
        <f t="shared" si="33"/>
        <v>110.8050346066338</v>
      </c>
      <c r="N402" s="5">
        <f t="shared" si="34"/>
        <v>104.69367202171198</v>
      </c>
    </row>
    <row r="403" spans="1:14" x14ac:dyDescent="0.25">
      <c r="A403" s="10">
        <v>45271</v>
      </c>
      <c r="B403" s="11">
        <v>4622.43994140625</v>
      </c>
      <c r="C403" s="11">
        <v>4606.8087279090696</v>
      </c>
      <c r="E403" s="4">
        <f t="shared" si="30"/>
        <v>1</v>
      </c>
      <c r="F403" s="4">
        <f t="shared" si="31"/>
        <v>1</v>
      </c>
      <c r="K403" s="6">
        <f t="shared" si="32"/>
        <v>3.924494286698943E-3</v>
      </c>
      <c r="M403" s="5">
        <f t="shared" si="33"/>
        <v>111.23988833188501</v>
      </c>
      <c r="N403" s="5">
        <f t="shared" si="34"/>
        <v>105.10454173941471</v>
      </c>
    </row>
    <row r="404" spans="1:14" x14ac:dyDescent="0.25">
      <c r="A404" s="10">
        <v>45272</v>
      </c>
      <c r="B404" s="11">
        <v>4643.7001953125</v>
      </c>
      <c r="C404" s="11">
        <v>4625.6392978050098</v>
      </c>
      <c r="E404" s="4">
        <f t="shared" si="30"/>
        <v>1</v>
      </c>
      <c r="F404" s="4">
        <f t="shared" si="31"/>
        <v>1</v>
      </c>
      <c r="K404" s="6">
        <f t="shared" si="32"/>
        <v>4.5993575202152304E-3</v>
      </c>
      <c r="M404" s="5">
        <f t="shared" si="33"/>
        <v>111.75152034883217</v>
      </c>
      <c r="N404" s="5">
        <f t="shared" si="34"/>
        <v>105.58795510387267</v>
      </c>
    </row>
    <row r="405" spans="1:14" x14ac:dyDescent="0.25">
      <c r="A405" s="10">
        <v>45273</v>
      </c>
      <c r="B405" s="11">
        <v>4707.08984375</v>
      </c>
      <c r="C405" s="11">
        <v>4646.3732395283896</v>
      </c>
      <c r="E405" s="4">
        <f t="shared" si="30"/>
        <v>1</v>
      </c>
      <c r="F405" s="4">
        <f t="shared" si="31"/>
        <v>1</v>
      </c>
      <c r="K405" s="6">
        <f t="shared" si="32"/>
        <v>1.3650676351045998E-2</v>
      </c>
      <c r="M405" s="5">
        <f t="shared" si="33"/>
        <v>113.27700418485141</v>
      </c>
      <c r="N405" s="5">
        <f t="shared" si="34"/>
        <v>107.02930210556441</v>
      </c>
    </row>
    <row r="406" spans="1:14" x14ac:dyDescent="0.25">
      <c r="A406" s="10">
        <v>45274</v>
      </c>
      <c r="B406" s="11">
        <v>4719.5498046875</v>
      </c>
      <c r="C406" s="11">
        <v>4709.5968630945299</v>
      </c>
      <c r="E406" s="4">
        <f t="shared" si="30"/>
        <v>0</v>
      </c>
      <c r="F406" s="4">
        <f t="shared" si="31"/>
        <v>0</v>
      </c>
      <c r="K406" s="6">
        <f t="shared" si="32"/>
        <v>2.6470624846992585E-3</v>
      </c>
      <c r="M406" s="5">
        <f t="shared" si="33"/>
        <v>113.57685549300825</v>
      </c>
      <c r="N406" s="5">
        <f t="shared" si="34"/>
        <v>107.3126153559316</v>
      </c>
    </row>
    <row r="407" spans="1:14" x14ac:dyDescent="0.25">
      <c r="A407" s="10">
        <v>45275</v>
      </c>
      <c r="B407" s="11">
        <v>4719.18994140625</v>
      </c>
      <c r="C407" s="11">
        <v>4719.0029935482298</v>
      </c>
      <c r="E407" s="4">
        <f t="shared" si="30"/>
        <v>1</v>
      </c>
      <c r="F407" s="4">
        <f t="shared" si="31"/>
        <v>1</v>
      </c>
      <c r="K407" s="6">
        <f t="shared" si="32"/>
        <v>-7.62494933082003E-5</v>
      </c>
      <c r="M407" s="5">
        <f t="shared" si="33"/>
        <v>113.56819531532537</v>
      </c>
      <c r="N407" s="5">
        <f t="shared" si="34"/>
        <v>107.3126153559316</v>
      </c>
    </row>
    <row r="408" spans="1:14" x14ac:dyDescent="0.25">
      <c r="A408" s="10">
        <v>45278</v>
      </c>
      <c r="B408" s="11">
        <v>4740.56005859375</v>
      </c>
      <c r="C408" s="11">
        <v>4728.4805960488302</v>
      </c>
      <c r="E408" s="4">
        <f t="shared" si="30"/>
        <v>1</v>
      </c>
      <c r="F408" s="4">
        <f t="shared" si="31"/>
        <v>0</v>
      </c>
      <c r="K408" s="6">
        <f t="shared" si="32"/>
        <v>4.5283443669004164E-3</v>
      </c>
      <c r="M408" s="5">
        <f t="shared" si="33"/>
        <v>114.08247121284057</v>
      </c>
      <c r="N408" s="5">
        <f t="shared" si="34"/>
        <v>107.79856383317598</v>
      </c>
    </row>
    <row r="409" spans="1:14" x14ac:dyDescent="0.25">
      <c r="A409" s="10">
        <v>45279</v>
      </c>
      <c r="B409" s="11">
        <v>4768.3701171875</v>
      </c>
      <c r="C409" s="11">
        <v>4740.0676428253801</v>
      </c>
      <c r="E409" s="4">
        <f t="shared" si="30"/>
        <v>0</v>
      </c>
      <c r="F409" s="4">
        <f t="shared" si="31"/>
        <v>1</v>
      </c>
      <c r="K409" s="6">
        <f t="shared" si="32"/>
        <v>5.8664078189105684E-3</v>
      </c>
      <c r="M409" s="5">
        <f t="shared" si="33"/>
        <v>114.75172551396422</v>
      </c>
      <c r="N409" s="5">
        <f t="shared" si="34"/>
        <v>107.79856383317598</v>
      </c>
    </row>
    <row r="410" spans="1:14" x14ac:dyDescent="0.25">
      <c r="A410" s="10">
        <v>45280</v>
      </c>
      <c r="B410" s="11">
        <v>4698.35009765625</v>
      </c>
      <c r="C410" s="11">
        <v>4772.6657009813198</v>
      </c>
      <c r="E410" s="4">
        <f t="shared" si="30"/>
        <v>1</v>
      </c>
      <c r="F410" s="4">
        <f t="shared" si="31"/>
        <v>1</v>
      </c>
      <c r="K410" s="6">
        <f t="shared" si="32"/>
        <v>-1.4684266911006771E-2</v>
      </c>
      <c r="M410" s="5">
        <f t="shared" si="33"/>
        <v>113.06668054801858</v>
      </c>
      <c r="N410" s="5">
        <f t="shared" si="34"/>
        <v>106.21562094922642</v>
      </c>
    </row>
    <row r="411" spans="1:14" x14ac:dyDescent="0.25">
      <c r="A411" s="10">
        <v>45281</v>
      </c>
      <c r="B411" s="11">
        <v>4746.75</v>
      </c>
      <c r="C411" s="11">
        <v>4699.4538578090096</v>
      </c>
      <c r="E411" s="4">
        <f t="shared" si="30"/>
        <v>1</v>
      </c>
      <c r="F411" s="4">
        <f t="shared" si="31"/>
        <v>0</v>
      </c>
      <c r="K411" s="6">
        <f t="shared" si="32"/>
        <v>1.0301467821202559E-2</v>
      </c>
      <c r="M411" s="5">
        <f t="shared" si="33"/>
        <v>114.23143331933419</v>
      </c>
      <c r="N411" s="5">
        <f t="shared" si="34"/>
        <v>107.30979775054392</v>
      </c>
    </row>
    <row r="412" spans="1:14" x14ac:dyDescent="0.25">
      <c r="A412" s="10">
        <v>45282</v>
      </c>
      <c r="B412" s="11">
        <v>4754.6298828125</v>
      </c>
      <c r="C412" s="11">
        <v>4741.7486813894202</v>
      </c>
      <c r="E412" s="4">
        <f t="shared" si="30"/>
        <v>1</v>
      </c>
      <c r="F412" s="4">
        <f t="shared" si="31"/>
        <v>1</v>
      </c>
      <c r="K412" s="6">
        <f t="shared" si="32"/>
        <v>1.6600585268868873E-3</v>
      </c>
      <c r="M412" s="5">
        <f t="shared" si="33"/>
        <v>114.42106418425446</v>
      </c>
      <c r="N412" s="5">
        <f t="shared" si="34"/>
        <v>107.30979775054392</v>
      </c>
    </row>
    <row r="413" spans="1:14" x14ac:dyDescent="0.25">
      <c r="A413" s="10">
        <v>45286</v>
      </c>
      <c r="B413" s="11">
        <v>4774.75</v>
      </c>
      <c r="C413" s="11">
        <v>4761.5136517458004</v>
      </c>
      <c r="E413" s="4">
        <f t="shared" si="30"/>
        <v>1</v>
      </c>
      <c r="F413" s="4">
        <f t="shared" si="31"/>
        <v>0</v>
      </c>
      <c r="K413" s="6">
        <f t="shared" si="32"/>
        <v>4.2316894655107795E-3</v>
      </c>
      <c r="M413" s="5">
        <f t="shared" si="33"/>
        <v>114.90525859619551</v>
      </c>
      <c r="N413" s="5">
        <f t="shared" si="34"/>
        <v>107.76389949123099</v>
      </c>
    </row>
    <row r="414" spans="1:14" x14ac:dyDescent="0.25">
      <c r="A414" s="10">
        <v>45287</v>
      </c>
      <c r="B414" s="11">
        <v>4781.580078125</v>
      </c>
      <c r="C414" s="11">
        <v>4774.26993506909</v>
      </c>
      <c r="E414" s="4">
        <f t="shared" si="30"/>
        <v>1</v>
      </c>
      <c r="F414" s="4">
        <f t="shared" si="31"/>
        <v>1</v>
      </c>
      <c r="K414" s="6">
        <f t="shared" si="32"/>
        <v>1.4304577464787638E-3</v>
      </c>
      <c r="M414" s="5">
        <f t="shared" si="33"/>
        <v>115.06962571346558</v>
      </c>
      <c r="N414" s="5">
        <f t="shared" si="34"/>
        <v>107.76389949123099</v>
      </c>
    </row>
    <row r="415" spans="1:14" x14ac:dyDescent="0.25">
      <c r="A415" s="10">
        <v>45288</v>
      </c>
      <c r="B415" s="11">
        <v>4783.35009765625</v>
      </c>
      <c r="C415" s="11">
        <v>4783.9475095343996</v>
      </c>
      <c r="E415" s="4">
        <f t="shared" si="30"/>
        <v>0</v>
      </c>
      <c r="F415" s="4">
        <f t="shared" si="31"/>
        <v>0</v>
      </c>
      <c r="K415" s="6">
        <f t="shared" si="32"/>
        <v>3.7017460804378288E-4</v>
      </c>
      <c r="M415" s="5">
        <f t="shared" si="33"/>
        <v>115.11222156706181</v>
      </c>
      <c r="N415" s="5">
        <f t="shared" si="34"/>
        <v>107.80379095048642</v>
      </c>
    </row>
    <row r="416" spans="1:14" x14ac:dyDescent="0.25">
      <c r="A416" s="10">
        <v>45289</v>
      </c>
      <c r="B416" s="11">
        <v>4769.830078125</v>
      </c>
      <c r="C416" s="11">
        <v>4780.8297726917399</v>
      </c>
      <c r="E416" s="4">
        <f t="shared" si="30"/>
        <v>0</v>
      </c>
      <c r="F416" s="4">
        <f t="shared" si="31"/>
        <v>0</v>
      </c>
      <c r="K416" s="6">
        <f t="shared" si="32"/>
        <v>-2.8264750133749628E-3</v>
      </c>
      <c r="M416" s="5">
        <f t="shared" si="33"/>
        <v>114.78685974906843</v>
      </c>
      <c r="N416" s="5">
        <f t="shared" si="34"/>
        <v>107.80379095048642</v>
      </c>
    </row>
    <row r="417" spans="1:14" x14ac:dyDescent="0.25">
      <c r="A417" s="10">
        <v>45293</v>
      </c>
      <c r="B417" s="11">
        <v>4742.830078125</v>
      </c>
      <c r="C417" s="11">
        <v>4768.0648458749201</v>
      </c>
      <c r="E417" s="4">
        <f t="shared" si="30"/>
        <v>0</v>
      </c>
      <c r="F417" s="4">
        <f t="shared" si="31"/>
        <v>0</v>
      </c>
      <c r="K417" s="6">
        <f t="shared" si="32"/>
        <v>-5.6605790054923277E-3</v>
      </c>
      <c r="M417" s="5">
        <f t="shared" si="33"/>
        <v>114.13709966066645</v>
      </c>
      <c r="N417" s="5">
        <f t="shared" si="34"/>
        <v>107.80379095048642</v>
      </c>
    </row>
    <row r="418" spans="1:14" x14ac:dyDescent="0.25">
      <c r="A418" s="10">
        <v>45294</v>
      </c>
      <c r="B418" s="11">
        <v>4704.81005859375</v>
      </c>
      <c r="C418" s="11">
        <v>4740.0844097884601</v>
      </c>
      <c r="E418" s="4">
        <f t="shared" si="30"/>
        <v>0</v>
      </c>
      <c r="F418" s="4">
        <f t="shared" si="31"/>
        <v>1</v>
      </c>
      <c r="K418" s="6">
        <f t="shared" si="32"/>
        <v>-8.016314922730805E-3</v>
      </c>
      <c r="M418" s="5">
        <f t="shared" si="33"/>
        <v>113.22214072541944</v>
      </c>
      <c r="N418" s="5">
        <f t="shared" si="34"/>
        <v>107.80379095048642</v>
      </c>
    </row>
    <row r="419" spans="1:14" x14ac:dyDescent="0.25">
      <c r="A419" s="10">
        <v>45295</v>
      </c>
      <c r="B419" s="11">
        <v>4688.68017578125</v>
      </c>
      <c r="C419" s="11">
        <v>4711.68552609979</v>
      </c>
      <c r="E419" s="4">
        <f t="shared" si="30"/>
        <v>1</v>
      </c>
      <c r="F419" s="4">
        <f t="shared" si="31"/>
        <v>0</v>
      </c>
      <c r="K419" s="6">
        <f t="shared" si="32"/>
        <v>-3.4283812973570083E-3</v>
      </c>
      <c r="M419" s="5">
        <f t="shared" si="33"/>
        <v>112.83397205570968</v>
      </c>
      <c r="N419" s="5">
        <f t="shared" si="34"/>
        <v>107.43419844980758</v>
      </c>
    </row>
    <row r="420" spans="1:14" x14ac:dyDescent="0.25">
      <c r="A420" s="10">
        <v>45296</v>
      </c>
      <c r="B420" s="11">
        <v>4697.240234375</v>
      </c>
      <c r="C420" s="11">
        <v>4680.0038211405899</v>
      </c>
      <c r="E420" s="4">
        <f t="shared" si="30"/>
        <v>1</v>
      </c>
      <c r="F420" s="4">
        <f t="shared" si="31"/>
        <v>1</v>
      </c>
      <c r="K420" s="6">
        <f t="shared" si="32"/>
        <v>1.8256861788026324E-3</v>
      </c>
      <c r="M420" s="5">
        <f t="shared" si="33"/>
        <v>113.03997147899119</v>
      </c>
      <c r="N420" s="5">
        <f t="shared" si="34"/>
        <v>107.43419844980758</v>
      </c>
    </row>
    <row r="421" spans="1:14" x14ac:dyDescent="0.25">
      <c r="A421" s="10">
        <v>45299</v>
      </c>
      <c r="B421" s="11">
        <v>4763.5400390625</v>
      </c>
      <c r="C421" s="11">
        <v>4697.78747918522</v>
      </c>
      <c r="E421" s="4">
        <f t="shared" si="30"/>
        <v>0</v>
      </c>
      <c r="F421" s="4">
        <f t="shared" si="31"/>
        <v>0</v>
      </c>
      <c r="K421" s="6">
        <f t="shared" si="32"/>
        <v>1.4114629309846638E-2</v>
      </c>
      <c r="M421" s="5">
        <f t="shared" si="33"/>
        <v>114.63548877361279</v>
      </c>
      <c r="N421" s="5">
        <f t="shared" si="34"/>
        <v>108.95059233612712</v>
      </c>
    </row>
    <row r="422" spans="1:14" x14ac:dyDescent="0.25">
      <c r="A422" s="10">
        <v>45300</v>
      </c>
      <c r="B422" s="11">
        <v>4756.5</v>
      </c>
      <c r="C422" s="11">
        <v>4762.2546360175602</v>
      </c>
      <c r="E422" s="4">
        <f t="shared" si="30"/>
        <v>1</v>
      </c>
      <c r="F422" s="4">
        <f t="shared" si="31"/>
        <v>1</v>
      </c>
      <c r="K422" s="6">
        <f t="shared" si="32"/>
        <v>-1.4779006799081618E-3</v>
      </c>
      <c r="M422" s="5">
        <f t="shared" si="33"/>
        <v>114.46606890681267</v>
      </c>
      <c r="N422" s="5">
        <f t="shared" si="34"/>
        <v>108.95059233612712</v>
      </c>
    </row>
    <row r="423" spans="1:14" x14ac:dyDescent="0.25">
      <c r="A423" s="10">
        <v>45301</v>
      </c>
      <c r="B423" s="11">
        <v>4783.4501953125</v>
      </c>
      <c r="C423" s="11">
        <v>4763.0832104909596</v>
      </c>
      <c r="E423" s="4">
        <f t="shared" si="30"/>
        <v>0</v>
      </c>
      <c r="F423" s="4">
        <f t="shared" si="31"/>
        <v>0</v>
      </c>
      <c r="K423" s="6">
        <f t="shared" si="32"/>
        <v>5.6659718937244197E-3</v>
      </c>
      <c r="M423" s="5">
        <f t="shared" si="33"/>
        <v>115.11463043602379</v>
      </c>
      <c r="N423" s="5">
        <f t="shared" si="34"/>
        <v>109.56790333010824</v>
      </c>
    </row>
    <row r="424" spans="1:14" x14ac:dyDescent="0.25">
      <c r="A424" s="10">
        <v>45302</v>
      </c>
      <c r="B424" s="11">
        <v>4780.240234375</v>
      </c>
      <c r="C424" s="11">
        <v>4778.2305587875599</v>
      </c>
      <c r="E424" s="4">
        <f t="shared" si="30"/>
        <v>1</v>
      </c>
      <c r="F424" s="4">
        <f t="shared" si="31"/>
        <v>1</v>
      </c>
      <c r="K424" s="6">
        <f t="shared" si="32"/>
        <v>-6.7105557838686991E-4</v>
      </c>
      <c r="M424" s="5">
        <f t="shared" si="33"/>
        <v>115.03738212111575</v>
      </c>
      <c r="N424" s="5">
        <f t="shared" si="34"/>
        <v>109.56790333010824</v>
      </c>
    </row>
    <row r="425" spans="1:14" x14ac:dyDescent="0.25">
      <c r="A425" s="10">
        <v>45303</v>
      </c>
      <c r="B425" s="11">
        <v>4783.830078125</v>
      </c>
      <c r="C425" s="11">
        <v>4785.7300742371099</v>
      </c>
      <c r="E425" s="4">
        <f t="shared" si="30"/>
        <v>0</v>
      </c>
      <c r="F425" s="4">
        <f t="shared" si="31"/>
        <v>1</v>
      </c>
      <c r="K425" s="6">
        <f t="shared" si="32"/>
        <v>7.5097559411041459E-4</v>
      </c>
      <c r="M425" s="5">
        <f t="shared" si="33"/>
        <v>115.12377238749907</v>
      </c>
      <c r="N425" s="5">
        <f t="shared" si="34"/>
        <v>109.650186151407</v>
      </c>
    </row>
    <row r="426" spans="1:14" x14ac:dyDescent="0.25">
      <c r="A426" s="10">
        <v>45307</v>
      </c>
      <c r="B426" s="11">
        <v>4765.97998046875</v>
      </c>
      <c r="C426" s="11">
        <v>4785.5808797786904</v>
      </c>
      <c r="E426" s="4">
        <f t="shared" si="30"/>
        <v>0</v>
      </c>
      <c r="F426" s="4">
        <f t="shared" si="31"/>
        <v>0</v>
      </c>
      <c r="K426" s="6">
        <f t="shared" si="32"/>
        <v>-3.7313402367431525E-3</v>
      </c>
      <c r="M426" s="5">
        <f t="shared" si="33"/>
        <v>114.69420642338393</v>
      </c>
      <c r="N426" s="5">
        <f t="shared" si="34"/>
        <v>109.24104399985387</v>
      </c>
    </row>
    <row r="427" spans="1:14" x14ac:dyDescent="0.25">
      <c r="A427" s="10">
        <v>45308</v>
      </c>
      <c r="B427" s="11">
        <v>4739.2099609375</v>
      </c>
      <c r="C427" s="11">
        <v>4765.9594262119099</v>
      </c>
      <c r="E427" s="4">
        <f t="shared" si="30"/>
        <v>1</v>
      </c>
      <c r="F427" s="4">
        <f t="shared" si="31"/>
        <v>1</v>
      </c>
      <c r="K427" s="6">
        <f t="shared" si="32"/>
        <v>-5.6168971839904991E-3</v>
      </c>
      <c r="M427" s="5">
        <f t="shared" si="33"/>
        <v>114.04998085830441</v>
      </c>
      <c r="N427" s="5">
        <f t="shared" si="34"/>
        <v>109.24104399985387</v>
      </c>
    </row>
    <row r="428" spans="1:14" x14ac:dyDescent="0.25">
      <c r="A428" s="10">
        <v>45309</v>
      </c>
      <c r="B428" s="11">
        <v>4780.93994140625</v>
      </c>
      <c r="C428" s="11">
        <v>4739.7643734758904</v>
      </c>
      <c r="E428" s="4">
        <f t="shared" si="30"/>
        <v>1</v>
      </c>
      <c r="F428" s="4">
        <f t="shared" si="31"/>
        <v>0</v>
      </c>
      <c r="K428" s="6">
        <f t="shared" si="32"/>
        <v>8.805260963896E-3</v>
      </c>
      <c r="M428" s="5">
        <f t="shared" si="33"/>
        <v>115.05422070268912</v>
      </c>
      <c r="N428" s="5">
        <f t="shared" si="34"/>
        <v>110.20293990024103</v>
      </c>
    </row>
    <row r="429" spans="1:14" x14ac:dyDescent="0.25">
      <c r="A429" s="10">
        <v>45310</v>
      </c>
      <c r="B429" s="11">
        <v>4839.81005859375</v>
      </c>
      <c r="C429" s="11">
        <v>4779.0253378554098</v>
      </c>
      <c r="E429" s="4">
        <f t="shared" si="30"/>
        <v>1</v>
      </c>
      <c r="F429" s="4">
        <f t="shared" si="31"/>
        <v>1</v>
      </c>
      <c r="K429" s="6">
        <f t="shared" si="32"/>
        <v>1.2313502764936146E-2</v>
      </c>
      <c r="M429" s="5">
        <f t="shared" si="33"/>
        <v>116.47094116742926</v>
      </c>
      <c r="N429" s="5">
        <f t="shared" si="34"/>
        <v>110.20293990024103</v>
      </c>
    </row>
    <row r="430" spans="1:14" x14ac:dyDescent="0.25">
      <c r="A430" s="10">
        <v>45313</v>
      </c>
      <c r="B430" s="11">
        <v>4850.43017578125</v>
      </c>
      <c r="C430" s="11">
        <v>4843.3225022264396</v>
      </c>
      <c r="E430" s="4">
        <f t="shared" si="30"/>
        <v>1</v>
      </c>
      <c r="F430" s="4">
        <f t="shared" si="31"/>
        <v>1</v>
      </c>
      <c r="K430" s="6">
        <f t="shared" si="32"/>
        <v>2.1943252026270788E-3</v>
      </c>
      <c r="M430" s="5">
        <f t="shared" si="33"/>
        <v>116.72651628900664</v>
      </c>
      <c r="N430" s="5">
        <f t="shared" si="34"/>
        <v>110.44476098866772</v>
      </c>
    </row>
    <row r="431" spans="1:14" x14ac:dyDescent="0.25">
      <c r="A431" s="10">
        <v>45314</v>
      </c>
      <c r="B431" s="11">
        <v>4864.60009765625</v>
      </c>
      <c r="C431" s="11">
        <v>4858.5341850333398</v>
      </c>
      <c r="E431" s="4">
        <f t="shared" si="30"/>
        <v>1</v>
      </c>
      <c r="F431" s="4">
        <f t="shared" si="31"/>
        <v>0</v>
      </c>
      <c r="K431" s="6">
        <f t="shared" si="32"/>
        <v>2.921374261968035E-3</v>
      </c>
      <c r="M431" s="5">
        <f t="shared" si="33"/>
        <v>117.06751812938253</v>
      </c>
      <c r="N431" s="5">
        <f t="shared" si="34"/>
        <v>110.76741147078923</v>
      </c>
    </row>
    <row r="432" spans="1:14" x14ac:dyDescent="0.25">
      <c r="A432" s="10">
        <v>45315</v>
      </c>
      <c r="B432" s="11">
        <v>4868.5498046875</v>
      </c>
      <c r="C432" s="11">
        <v>4863.1791548929004</v>
      </c>
      <c r="E432" s="4">
        <f t="shared" si="30"/>
        <v>1</v>
      </c>
      <c r="F432" s="4">
        <f t="shared" si="31"/>
        <v>0</v>
      </c>
      <c r="K432" s="6">
        <f t="shared" si="32"/>
        <v>8.1192841178312491E-4</v>
      </c>
      <c r="M432" s="5">
        <f t="shared" si="33"/>
        <v>117.16256857344872</v>
      </c>
      <c r="N432" s="5">
        <f t="shared" si="34"/>
        <v>110.76741147078923</v>
      </c>
    </row>
    <row r="433" spans="1:14" x14ac:dyDescent="0.25">
      <c r="A433" s="10">
        <v>45316</v>
      </c>
      <c r="B433" s="11">
        <v>4894.16015625</v>
      </c>
      <c r="C433" s="11">
        <v>4868.2234780354702</v>
      </c>
      <c r="E433" s="4">
        <f t="shared" si="30"/>
        <v>0</v>
      </c>
      <c r="F433" s="4">
        <f t="shared" si="31"/>
        <v>1</v>
      </c>
      <c r="K433" s="6">
        <f t="shared" si="32"/>
        <v>5.2603655277063677E-3</v>
      </c>
      <c r="M433" s="5">
        <f t="shared" si="33"/>
        <v>117.77888651031003</v>
      </c>
      <c r="N433" s="5">
        <f t="shared" si="34"/>
        <v>110.76741147078923</v>
      </c>
    </row>
    <row r="434" spans="1:14" x14ac:dyDescent="0.25">
      <c r="A434" s="10">
        <v>45317</v>
      </c>
      <c r="B434" s="11">
        <v>4890.97021484375</v>
      </c>
      <c r="C434" s="11">
        <v>4899.5290753053396</v>
      </c>
      <c r="E434" s="4">
        <f t="shared" si="30"/>
        <v>1</v>
      </c>
      <c r="F434" s="4">
        <f t="shared" si="31"/>
        <v>0</v>
      </c>
      <c r="K434" s="6">
        <f t="shared" si="32"/>
        <v>-6.5178525107645324E-4</v>
      </c>
      <c r="M434" s="5">
        <f t="shared" si="33"/>
        <v>117.7021199691944</v>
      </c>
      <c r="N434" s="5">
        <f t="shared" si="34"/>
        <v>110.69521490569265</v>
      </c>
    </row>
    <row r="435" spans="1:14" x14ac:dyDescent="0.25">
      <c r="A435" s="10">
        <v>45320</v>
      </c>
      <c r="B435" s="11">
        <v>4927.93017578125</v>
      </c>
      <c r="C435" s="11">
        <v>4890.5435620233702</v>
      </c>
      <c r="E435" s="4">
        <f t="shared" si="30"/>
        <v>0</v>
      </c>
      <c r="F435" s="4">
        <f t="shared" si="31"/>
        <v>1</v>
      </c>
      <c r="K435" s="6">
        <f t="shared" si="32"/>
        <v>7.5567748961808956E-3</v>
      </c>
      <c r="M435" s="5">
        <f t="shared" si="33"/>
        <v>118.59156839460488</v>
      </c>
      <c r="N435" s="5">
        <f t="shared" si="34"/>
        <v>110.69521490569265</v>
      </c>
    </row>
    <row r="436" spans="1:14" x14ac:dyDescent="0.25">
      <c r="A436" s="10">
        <v>45321</v>
      </c>
      <c r="B436" s="11">
        <v>4924.97021484375</v>
      </c>
      <c r="C436" s="11">
        <v>4929.9846131821396</v>
      </c>
      <c r="E436" s="4">
        <f t="shared" si="30"/>
        <v>0</v>
      </c>
      <c r="F436" s="4">
        <f t="shared" si="31"/>
        <v>1</v>
      </c>
      <c r="K436" s="6">
        <f t="shared" si="32"/>
        <v>-6.0064993453989857E-4</v>
      </c>
      <c r="M436" s="5">
        <f t="shared" si="33"/>
        <v>118.52033637681167</v>
      </c>
      <c r="N436" s="5">
        <f t="shared" si="34"/>
        <v>110.62872583210567</v>
      </c>
    </row>
    <row r="437" spans="1:14" x14ac:dyDescent="0.25">
      <c r="A437" s="10">
        <v>45322</v>
      </c>
      <c r="B437" s="11">
        <v>4845.64990234375</v>
      </c>
      <c r="C437" s="11">
        <v>4928.5486915678503</v>
      </c>
      <c r="E437" s="4">
        <f t="shared" si="30"/>
        <v>1</v>
      </c>
      <c r="F437" s="4">
        <f t="shared" si="31"/>
        <v>1</v>
      </c>
      <c r="K437" s="6">
        <f t="shared" si="32"/>
        <v>-1.6105744611597972E-2</v>
      </c>
      <c r="M437" s="5">
        <f t="shared" si="33"/>
        <v>116.61147810784605</v>
      </c>
      <c r="N437" s="5">
        <f t="shared" si="34"/>
        <v>108.84696782714728</v>
      </c>
    </row>
    <row r="438" spans="1:14" x14ac:dyDescent="0.25">
      <c r="A438" s="10">
        <v>45323</v>
      </c>
      <c r="B438" s="11">
        <v>4906.18994140625</v>
      </c>
      <c r="C438" s="11">
        <v>4847.3059164005499</v>
      </c>
      <c r="E438" s="4">
        <f t="shared" si="30"/>
        <v>1</v>
      </c>
      <c r="F438" s="4">
        <f t="shared" si="31"/>
        <v>0</v>
      </c>
      <c r="K438" s="6">
        <f t="shared" si="32"/>
        <v>1.2493688211609788E-2</v>
      </c>
      <c r="M438" s="5">
        <f t="shared" si="33"/>
        <v>118.06838555722044</v>
      </c>
      <c r="N438" s="5">
        <f t="shared" si="34"/>
        <v>110.20686790595879</v>
      </c>
    </row>
    <row r="439" spans="1:14" x14ac:dyDescent="0.25">
      <c r="A439" s="10">
        <v>45324</v>
      </c>
      <c r="B439" s="11">
        <v>4958.60986328125</v>
      </c>
      <c r="C439" s="11">
        <v>4899.36128862651</v>
      </c>
      <c r="E439" s="4">
        <f t="shared" si="30"/>
        <v>0</v>
      </c>
      <c r="F439" s="4">
        <f t="shared" si="31"/>
        <v>0</v>
      </c>
      <c r="K439" s="6">
        <f t="shared" si="32"/>
        <v>1.068444607751462E-2</v>
      </c>
      <c r="M439" s="5">
        <f t="shared" si="33"/>
        <v>119.32988085616577</v>
      </c>
      <c r="N439" s="5">
        <f t="shared" si="34"/>
        <v>110.20686790595879</v>
      </c>
    </row>
    <row r="440" spans="1:14" x14ac:dyDescent="0.25">
      <c r="A440" s="10">
        <v>45327</v>
      </c>
      <c r="B440" s="11">
        <v>4942.81005859375</v>
      </c>
      <c r="C440" s="11">
        <v>4957.4748790068597</v>
      </c>
      <c r="E440" s="4">
        <f t="shared" si="30"/>
        <v>1</v>
      </c>
      <c r="F440" s="4">
        <f t="shared" si="31"/>
        <v>1</v>
      </c>
      <c r="K440" s="6">
        <f t="shared" si="32"/>
        <v>-3.1863375266721894E-3</v>
      </c>
      <c r="M440" s="5">
        <f t="shared" si="33"/>
        <v>118.94965557874045</v>
      </c>
      <c r="N440" s="5">
        <f t="shared" si="34"/>
        <v>110.20686790595879</v>
      </c>
    </row>
    <row r="441" spans="1:14" x14ac:dyDescent="0.25">
      <c r="A441" s="10">
        <v>45328</v>
      </c>
      <c r="B441" s="11">
        <v>4954.22998046875</v>
      </c>
      <c r="C441" s="11">
        <v>4951.4647415007503</v>
      </c>
      <c r="E441" s="4">
        <f t="shared" si="30"/>
        <v>1</v>
      </c>
      <c r="F441" s="4">
        <f t="shared" si="31"/>
        <v>1</v>
      </c>
      <c r="K441" s="6">
        <f t="shared" si="32"/>
        <v>2.3104108269635937E-3</v>
      </c>
      <c r="M441" s="5">
        <f t="shared" si="33"/>
        <v>119.22447815085316</v>
      </c>
      <c r="N441" s="5">
        <f t="shared" si="34"/>
        <v>110.46149104677446</v>
      </c>
    </row>
    <row r="442" spans="1:14" x14ac:dyDescent="0.25">
      <c r="A442" s="10">
        <v>45329</v>
      </c>
      <c r="B442" s="11">
        <v>4995.06005859375</v>
      </c>
      <c r="C442" s="11">
        <v>4955.7945012978798</v>
      </c>
      <c r="E442" s="4">
        <f t="shared" si="30"/>
        <v>1</v>
      </c>
      <c r="F442" s="4">
        <f t="shared" si="31"/>
        <v>0</v>
      </c>
      <c r="K442" s="6">
        <f t="shared" si="32"/>
        <v>8.241457963390042E-3</v>
      </c>
      <c r="M442" s="5">
        <f t="shared" si="33"/>
        <v>120.20706167574053</v>
      </c>
      <c r="N442" s="5">
        <f t="shared" si="34"/>
        <v>111.37185478180983</v>
      </c>
    </row>
    <row r="443" spans="1:14" x14ac:dyDescent="0.25">
      <c r="A443" s="10">
        <v>45330</v>
      </c>
      <c r="B443" s="11">
        <v>4997.91015625</v>
      </c>
      <c r="C443" s="11">
        <v>4992.4390397606603</v>
      </c>
      <c r="E443" s="4">
        <f t="shared" si="30"/>
        <v>1</v>
      </c>
      <c r="F443" s="4">
        <f t="shared" si="31"/>
        <v>1</v>
      </c>
      <c r="K443" s="6">
        <f t="shared" si="32"/>
        <v>5.7058326082515265E-4</v>
      </c>
      <c r="M443" s="5">
        <f t="shared" si="33"/>
        <v>120.27564981296568</v>
      </c>
      <c r="N443" s="5">
        <f t="shared" si="34"/>
        <v>111.37185478180983</v>
      </c>
    </row>
    <row r="444" spans="1:14" x14ac:dyDescent="0.25">
      <c r="A444" s="10">
        <v>45331</v>
      </c>
      <c r="B444" s="11">
        <v>5026.60986328125</v>
      </c>
      <c r="C444" s="11">
        <v>5000.3138423894998</v>
      </c>
      <c r="E444" s="4">
        <f t="shared" si="30"/>
        <v>0</v>
      </c>
      <c r="F444" s="4">
        <f t="shared" si="31"/>
        <v>1</v>
      </c>
      <c r="K444" s="6">
        <f t="shared" si="32"/>
        <v>5.7423415255595245E-3</v>
      </c>
      <c r="M444" s="5">
        <f t="shared" si="33"/>
        <v>120.96631367140033</v>
      </c>
      <c r="N444" s="5">
        <f t="shared" si="34"/>
        <v>112.011390008302</v>
      </c>
    </row>
    <row r="445" spans="1:14" x14ac:dyDescent="0.25">
      <c r="A445" s="10">
        <v>45334</v>
      </c>
      <c r="B445" s="11">
        <v>5021.83984375</v>
      </c>
      <c r="C445" s="11">
        <v>5027.9462876403004</v>
      </c>
      <c r="E445" s="4">
        <f t="shared" si="30"/>
        <v>0</v>
      </c>
      <c r="F445" s="4">
        <f t="shared" si="31"/>
        <v>1</v>
      </c>
      <c r="K445" s="6">
        <f t="shared" si="32"/>
        <v>-9.489536011326738E-4</v>
      </c>
      <c r="M445" s="5">
        <f t="shared" si="33"/>
        <v>120.85152225242611</v>
      </c>
      <c r="N445" s="5">
        <f t="shared" si="34"/>
        <v>111.90509639638574</v>
      </c>
    </row>
    <row r="446" spans="1:14" x14ac:dyDescent="0.25">
      <c r="A446" s="10">
        <v>45335</v>
      </c>
      <c r="B446" s="11">
        <v>4953.169921875</v>
      </c>
      <c r="C446" s="11">
        <v>5026.0851027976496</v>
      </c>
      <c r="E446" s="4">
        <f t="shared" si="30"/>
        <v>1</v>
      </c>
      <c r="F446" s="4">
        <f t="shared" si="31"/>
        <v>1</v>
      </c>
      <c r="K446" s="6">
        <f t="shared" si="32"/>
        <v>-1.3674255653625456E-2</v>
      </c>
      <c r="M446" s="5">
        <f t="shared" si="33"/>
        <v>119.19896764101662</v>
      </c>
      <c r="N446" s="5">
        <f t="shared" si="34"/>
        <v>110.37487749931796</v>
      </c>
    </row>
    <row r="447" spans="1:14" x14ac:dyDescent="0.25">
      <c r="A447" s="10">
        <v>45336</v>
      </c>
      <c r="B447" s="11">
        <v>5000.6201171875</v>
      </c>
      <c r="C447" s="11">
        <v>4953.2461372736998</v>
      </c>
      <c r="E447" s="4">
        <f t="shared" si="30"/>
        <v>1</v>
      </c>
      <c r="F447" s="4">
        <f t="shared" si="31"/>
        <v>0</v>
      </c>
      <c r="K447" s="6">
        <f t="shared" si="32"/>
        <v>9.5797632750176387E-3</v>
      </c>
      <c r="M447" s="5">
        <f t="shared" si="33"/>
        <v>120.34086553364405</v>
      </c>
      <c r="N447" s="5">
        <f t="shared" si="34"/>
        <v>111.4322426972705</v>
      </c>
    </row>
    <row r="448" spans="1:14" x14ac:dyDescent="0.25">
      <c r="A448" s="10">
        <v>45337</v>
      </c>
      <c r="B448" s="11">
        <v>5029.72998046875</v>
      </c>
      <c r="C448" s="11">
        <v>4999.0155341240397</v>
      </c>
      <c r="E448" s="4">
        <f t="shared" si="30"/>
        <v>0</v>
      </c>
      <c r="F448" s="4">
        <f t="shared" si="31"/>
        <v>1</v>
      </c>
      <c r="K448" s="6">
        <f t="shared" si="32"/>
        <v>5.8212506847294954E-3</v>
      </c>
      <c r="M448" s="5">
        <f t="shared" si="33"/>
        <v>121.04139987953272</v>
      </c>
      <c r="N448" s="5">
        <f t="shared" si="34"/>
        <v>111.4322426972705</v>
      </c>
    </row>
    <row r="449" spans="1:14" x14ac:dyDescent="0.25">
      <c r="A449" s="10">
        <v>45338</v>
      </c>
      <c r="B449" s="11">
        <v>5005.56982421875</v>
      </c>
      <c r="C449" s="11">
        <v>5031.17269403911</v>
      </c>
      <c r="E449" s="4">
        <f t="shared" si="30"/>
        <v>0</v>
      </c>
      <c r="F449" s="4">
        <f t="shared" si="31"/>
        <v>1</v>
      </c>
      <c r="K449" s="6">
        <f t="shared" si="32"/>
        <v>-4.8034698371121065E-3</v>
      </c>
      <c r="M449" s="5">
        <f t="shared" si="33"/>
        <v>120.45998116616956</v>
      </c>
      <c r="N449" s="5">
        <f t="shared" si="34"/>
        <v>110.8969812805924</v>
      </c>
    </row>
    <row r="450" spans="1:14" x14ac:dyDescent="0.25">
      <c r="A450" s="10">
        <v>45342</v>
      </c>
      <c r="B450" s="11">
        <v>4975.509765625</v>
      </c>
      <c r="C450" s="11">
        <v>5005.8872448192396</v>
      </c>
      <c r="E450" s="4">
        <f t="shared" ref="E450:E498" si="35">IF(B451&gt;$B450,1,0)</f>
        <v>1</v>
      </c>
      <c r="F450" s="4">
        <f t="shared" si="31"/>
        <v>1</v>
      </c>
      <c r="K450" s="6">
        <f t="shared" si="32"/>
        <v>-6.0053220011653252E-3</v>
      </c>
      <c r="M450" s="5">
        <f t="shared" si="33"/>
        <v>119.73658019101239</v>
      </c>
      <c r="N450" s="5">
        <f t="shared" si="34"/>
        <v>110.23100919904523</v>
      </c>
    </row>
    <row r="451" spans="1:14" x14ac:dyDescent="0.25">
      <c r="A451" s="10">
        <v>45343</v>
      </c>
      <c r="B451" s="11">
        <v>4981.7998046875</v>
      </c>
      <c r="C451" s="11">
        <v>4976.5660275150703</v>
      </c>
      <c r="E451" s="4">
        <f t="shared" si="35"/>
        <v>1</v>
      </c>
      <c r="F451" s="4">
        <f t="shared" si="31"/>
        <v>0</v>
      </c>
      <c r="K451" s="6">
        <f t="shared" si="32"/>
        <v>1.264199922982101E-3</v>
      </c>
      <c r="M451" s="5">
        <f t="shared" si="33"/>
        <v>119.88795116646801</v>
      </c>
      <c r="N451" s="5">
        <f t="shared" si="34"/>
        <v>110.3703632323849</v>
      </c>
    </row>
    <row r="452" spans="1:14" x14ac:dyDescent="0.25">
      <c r="A452" s="10">
        <v>45344</v>
      </c>
      <c r="B452" s="11">
        <v>5087.02978515625</v>
      </c>
      <c r="C452" s="11">
        <v>4979.0300583523604</v>
      </c>
      <c r="E452" s="4">
        <f t="shared" si="35"/>
        <v>1</v>
      </c>
      <c r="F452" s="4">
        <f t="shared" ref="F452:F499" si="36">IF(C453&gt;$B452,1,0)</f>
        <v>1</v>
      </c>
      <c r="K452" s="6">
        <f t="shared" ref="K452:K499" si="37">B452/B451-1</f>
        <v>2.112288421741404E-2</v>
      </c>
      <c r="M452" s="5">
        <f t="shared" ref="M452:M499" si="38">M451*(1+$K452)</f>
        <v>122.4203304780203</v>
      </c>
      <c r="N452" s="5">
        <f t="shared" ref="N452:N499" si="39">N451*(1+IF(F451=1,$K452,0))</f>
        <v>110.3703632323849</v>
      </c>
    </row>
    <row r="453" spans="1:14" x14ac:dyDescent="0.25">
      <c r="A453" s="10">
        <v>45345</v>
      </c>
      <c r="B453" s="11">
        <v>5088.7998046875</v>
      </c>
      <c r="C453" s="11">
        <v>5090.0364121174098</v>
      </c>
      <c r="E453" s="4">
        <f t="shared" si="35"/>
        <v>0</v>
      </c>
      <c r="F453" s="4">
        <f t="shared" si="36"/>
        <v>1</v>
      </c>
      <c r="K453" s="6">
        <f t="shared" si="37"/>
        <v>3.4794754621159107E-4</v>
      </c>
      <c r="M453" s="5">
        <f t="shared" si="38"/>
        <v>122.46292633161654</v>
      </c>
      <c r="N453" s="5">
        <f t="shared" si="39"/>
        <v>110.4087663294461</v>
      </c>
    </row>
    <row r="454" spans="1:14" x14ac:dyDescent="0.25">
      <c r="A454" s="10">
        <v>45348</v>
      </c>
      <c r="B454" s="11">
        <v>5069.52978515625</v>
      </c>
      <c r="C454" s="11">
        <v>5098.9386160866197</v>
      </c>
      <c r="E454" s="4">
        <f t="shared" si="35"/>
        <v>1</v>
      </c>
      <c r="F454" s="4">
        <f t="shared" si="36"/>
        <v>0</v>
      </c>
      <c r="K454" s="6">
        <f t="shared" si="37"/>
        <v>-3.7867513501905758E-3</v>
      </c>
      <c r="M454" s="5">
        <f t="shared" si="38"/>
        <v>121.99918967998201</v>
      </c>
      <c r="N454" s="5">
        <f t="shared" si="39"/>
        <v>109.99067578447519</v>
      </c>
    </row>
    <row r="455" spans="1:14" x14ac:dyDescent="0.25">
      <c r="A455" s="10">
        <v>45349</v>
      </c>
      <c r="B455" s="11">
        <v>5078.18017578125</v>
      </c>
      <c r="C455" s="11">
        <v>5064.45703757296</v>
      </c>
      <c r="E455" s="4">
        <f t="shared" si="35"/>
        <v>0</v>
      </c>
      <c r="F455" s="4">
        <f t="shared" si="36"/>
        <v>1</v>
      </c>
      <c r="K455" s="6">
        <f t="shared" si="37"/>
        <v>1.7063496993998672E-3</v>
      </c>
      <c r="M455" s="5">
        <f t="shared" si="38"/>
        <v>122.20736296061948</v>
      </c>
      <c r="N455" s="5">
        <f t="shared" si="39"/>
        <v>109.99067578447519</v>
      </c>
    </row>
    <row r="456" spans="1:14" x14ac:dyDescent="0.25">
      <c r="A456" s="10">
        <v>45350</v>
      </c>
      <c r="B456" s="11">
        <v>5069.759765625</v>
      </c>
      <c r="C456" s="11">
        <v>5078.5272738710501</v>
      </c>
      <c r="E456" s="4">
        <f t="shared" si="35"/>
        <v>1</v>
      </c>
      <c r="F456" s="4">
        <f t="shared" si="36"/>
        <v>1</v>
      </c>
      <c r="K456" s="6">
        <f t="shared" si="37"/>
        <v>-1.6581550604305439E-3</v>
      </c>
      <c r="M456" s="5">
        <f t="shared" si="38"/>
        <v>122.00472420330445</v>
      </c>
      <c r="N456" s="5">
        <f t="shared" si="39"/>
        <v>109.80829418882298</v>
      </c>
    </row>
    <row r="457" spans="1:14" x14ac:dyDescent="0.25">
      <c r="A457" s="10">
        <v>45351</v>
      </c>
      <c r="B457" s="11">
        <v>5096.27001953125</v>
      </c>
      <c r="C457" s="11">
        <v>5069.9965963650902</v>
      </c>
      <c r="E457" s="4">
        <f t="shared" si="35"/>
        <v>1</v>
      </c>
      <c r="F457" s="4">
        <f t="shared" si="36"/>
        <v>0</v>
      </c>
      <c r="K457" s="6">
        <f t="shared" si="37"/>
        <v>5.2290946971491614E-3</v>
      </c>
      <c r="M457" s="5">
        <f t="shared" si="38"/>
        <v>122.64269845966309</v>
      </c>
      <c r="N457" s="5">
        <f t="shared" si="39"/>
        <v>110.38249215766875</v>
      </c>
    </row>
    <row r="458" spans="1:14" x14ac:dyDescent="0.25">
      <c r="A458" s="10">
        <v>45352</v>
      </c>
      <c r="B458" s="11">
        <v>5137.080078125</v>
      </c>
      <c r="C458" s="11">
        <v>5096.0469844260897</v>
      </c>
      <c r="E458" s="4">
        <f t="shared" si="35"/>
        <v>0</v>
      </c>
      <c r="F458" s="4">
        <f t="shared" si="36"/>
        <v>1</v>
      </c>
      <c r="K458" s="6">
        <f t="shared" si="37"/>
        <v>8.0078289488876297E-3</v>
      </c>
      <c r="M458" s="5">
        <f t="shared" si="38"/>
        <v>123.62480021075808</v>
      </c>
      <c r="N458" s="5">
        <f t="shared" si="39"/>
        <v>110.38249215766875</v>
      </c>
    </row>
    <row r="459" spans="1:14" x14ac:dyDescent="0.25">
      <c r="A459" s="10">
        <v>45355</v>
      </c>
      <c r="B459" s="11">
        <v>5130.9501953125</v>
      </c>
      <c r="C459" s="11">
        <v>5139.7747941798798</v>
      </c>
      <c r="E459" s="4">
        <f t="shared" si="35"/>
        <v>0</v>
      </c>
      <c r="F459" s="4">
        <f t="shared" si="36"/>
        <v>1</v>
      </c>
      <c r="K459" s="6">
        <f t="shared" si="37"/>
        <v>-1.1932620709189656E-3</v>
      </c>
      <c r="M459" s="5">
        <f t="shared" si="38"/>
        <v>123.47728342564164</v>
      </c>
      <c r="N459" s="5">
        <f t="shared" si="39"/>
        <v>110.25077691648349</v>
      </c>
    </row>
    <row r="460" spans="1:14" x14ac:dyDescent="0.25">
      <c r="A460" s="10">
        <v>45356</v>
      </c>
      <c r="B460" s="11">
        <v>5078.64990234375</v>
      </c>
      <c r="C460" s="11">
        <v>5132.2796608097296</v>
      </c>
      <c r="E460" s="4">
        <f t="shared" si="35"/>
        <v>1</v>
      </c>
      <c r="F460" s="4">
        <f t="shared" si="36"/>
        <v>1</v>
      </c>
      <c r="K460" s="6">
        <f t="shared" si="37"/>
        <v>-1.0193100883444606E-2</v>
      </c>
      <c r="M460" s="5">
        <f t="shared" si="38"/>
        <v>122.21866701887039</v>
      </c>
      <c r="N460" s="5">
        <f t="shared" si="39"/>
        <v>109.12697962489563</v>
      </c>
    </row>
    <row r="461" spans="1:14" x14ac:dyDescent="0.25">
      <c r="A461" s="10">
        <v>45357</v>
      </c>
      <c r="B461" s="11">
        <v>5104.759765625</v>
      </c>
      <c r="C461" s="11">
        <v>5082.0031469130199</v>
      </c>
      <c r="E461" s="4">
        <f t="shared" si="35"/>
        <v>1</v>
      </c>
      <c r="F461" s="4">
        <f t="shared" si="36"/>
        <v>0</v>
      </c>
      <c r="K461" s="6">
        <f t="shared" si="37"/>
        <v>5.1411032032746551E-3</v>
      </c>
      <c r="M461" s="5">
        <f t="shared" si="38"/>
        <v>122.84700579938107</v>
      </c>
      <c r="N461" s="5">
        <f t="shared" si="39"/>
        <v>109.68801268940886</v>
      </c>
    </row>
    <row r="462" spans="1:14" x14ac:dyDescent="0.25">
      <c r="A462" s="10">
        <v>45358</v>
      </c>
      <c r="B462" s="11">
        <v>5157.35986328125</v>
      </c>
      <c r="C462" s="11">
        <v>5100.2547531424698</v>
      </c>
      <c r="E462" s="4">
        <f t="shared" si="35"/>
        <v>0</v>
      </c>
      <c r="F462" s="4">
        <f t="shared" si="36"/>
        <v>1</v>
      </c>
      <c r="K462" s="6">
        <f t="shared" si="37"/>
        <v>1.0304127925951478E-2</v>
      </c>
      <c r="M462" s="5">
        <f t="shared" si="38"/>
        <v>124.11283706245798</v>
      </c>
      <c r="N462" s="5">
        <f t="shared" si="39"/>
        <v>109.68801268940886</v>
      </c>
    </row>
    <row r="463" spans="1:14" x14ac:dyDescent="0.25">
      <c r="A463" s="10">
        <v>45359</v>
      </c>
      <c r="B463" s="11">
        <v>5123.68994140625</v>
      </c>
      <c r="C463" s="11">
        <v>5161.6496481358499</v>
      </c>
      <c r="E463" s="4">
        <f t="shared" si="35"/>
        <v>0</v>
      </c>
      <c r="F463" s="4">
        <f t="shared" si="36"/>
        <v>1</v>
      </c>
      <c r="K463" s="6">
        <f t="shared" si="37"/>
        <v>-6.5285190034379825E-3</v>
      </c>
      <c r="M463" s="5">
        <f t="shared" si="38"/>
        <v>123.30256404712513</v>
      </c>
      <c r="N463" s="5">
        <f t="shared" si="39"/>
        <v>108.97191241411672</v>
      </c>
    </row>
    <row r="464" spans="1:14" x14ac:dyDescent="0.25">
      <c r="A464" s="10">
        <v>45362</v>
      </c>
      <c r="B464" s="11">
        <v>5117.93994140625</v>
      </c>
      <c r="C464" s="11">
        <v>5127.3910569399204</v>
      </c>
      <c r="E464" s="4">
        <f t="shared" si="35"/>
        <v>1</v>
      </c>
      <c r="F464" s="4">
        <f t="shared" si="36"/>
        <v>0</v>
      </c>
      <c r="K464" s="6">
        <f t="shared" si="37"/>
        <v>-1.122238087346461E-3</v>
      </c>
      <c r="M464" s="5">
        <f t="shared" si="38"/>
        <v>123.16418921348397</v>
      </c>
      <c r="N464" s="5">
        <f t="shared" si="39"/>
        <v>108.84961998355462</v>
      </c>
    </row>
    <row r="465" spans="1:14" x14ac:dyDescent="0.25">
      <c r="A465" s="10">
        <v>45363</v>
      </c>
      <c r="B465" s="11">
        <v>5175.27001953125</v>
      </c>
      <c r="C465" s="11">
        <v>5114.6051215477601</v>
      </c>
      <c r="E465" s="4">
        <f t="shared" si="35"/>
        <v>0</v>
      </c>
      <c r="F465" s="4">
        <f t="shared" si="36"/>
        <v>0</v>
      </c>
      <c r="K465" s="6">
        <f t="shared" si="37"/>
        <v>1.1201787981366396E-2</v>
      </c>
      <c r="M465" s="5">
        <f t="shared" si="38"/>
        <v>124.5438483479503</v>
      </c>
      <c r="N465" s="5">
        <f t="shared" si="39"/>
        <v>108.84961998355462</v>
      </c>
    </row>
    <row r="466" spans="1:14" x14ac:dyDescent="0.25">
      <c r="A466" s="10">
        <v>45364</v>
      </c>
      <c r="B466" s="11">
        <v>5165.31005859375</v>
      </c>
      <c r="C466" s="11">
        <v>5173.4491542526403</v>
      </c>
      <c r="E466" s="4">
        <f t="shared" si="35"/>
        <v>0</v>
      </c>
      <c r="F466" s="4">
        <f t="shared" si="36"/>
        <v>1</v>
      </c>
      <c r="K466" s="6">
        <f t="shared" si="37"/>
        <v>-1.9245297153407392E-3</v>
      </c>
      <c r="M466" s="5">
        <f t="shared" si="38"/>
        <v>124.30416001094179</v>
      </c>
      <c r="N466" s="5">
        <f t="shared" si="39"/>
        <v>108.84961998355462</v>
      </c>
    </row>
    <row r="467" spans="1:14" x14ac:dyDescent="0.25">
      <c r="A467" s="10">
        <v>45365</v>
      </c>
      <c r="B467" s="11">
        <v>5150.47998046875</v>
      </c>
      <c r="C467" s="11">
        <v>5168.9564571390802</v>
      </c>
      <c r="E467" s="4">
        <f t="shared" si="35"/>
        <v>0</v>
      </c>
      <c r="F467" s="4">
        <f t="shared" si="36"/>
        <v>1</v>
      </c>
      <c r="K467" s="6">
        <f t="shared" si="37"/>
        <v>-2.8710915621273925E-3</v>
      </c>
      <c r="M467" s="5">
        <f t="shared" si="38"/>
        <v>123.94727138599704</v>
      </c>
      <c r="N467" s="5">
        <f t="shared" si="39"/>
        <v>108.53710275807906</v>
      </c>
    </row>
    <row r="468" spans="1:14" x14ac:dyDescent="0.25">
      <c r="A468" s="10">
        <v>45366</v>
      </c>
      <c r="B468" s="11">
        <v>5117.08984375</v>
      </c>
      <c r="C468" s="11">
        <v>5151.5584180471596</v>
      </c>
      <c r="E468" s="4">
        <f t="shared" si="35"/>
        <v>1</v>
      </c>
      <c r="F468" s="4">
        <f t="shared" si="36"/>
        <v>0</v>
      </c>
      <c r="K468" s="6">
        <f t="shared" si="37"/>
        <v>-6.4829174844615034E-3</v>
      </c>
      <c r="M468" s="5">
        <f t="shared" si="38"/>
        <v>123.14373145317747</v>
      </c>
      <c r="N468" s="5">
        <f t="shared" si="39"/>
        <v>107.83346567689591</v>
      </c>
    </row>
    <row r="469" spans="1:14" x14ac:dyDescent="0.25">
      <c r="A469" s="10">
        <v>45369</v>
      </c>
      <c r="B469" s="11">
        <v>5149.419921875</v>
      </c>
      <c r="C469" s="11">
        <v>5115.4161867101602</v>
      </c>
      <c r="E469" s="4">
        <f t="shared" si="35"/>
        <v>1</v>
      </c>
      <c r="F469" s="4">
        <f t="shared" si="36"/>
        <v>0</v>
      </c>
      <c r="K469" s="6">
        <f t="shared" si="37"/>
        <v>6.3180595049523447E-3</v>
      </c>
      <c r="M469" s="5">
        <f t="shared" si="38"/>
        <v>123.92176087616052</v>
      </c>
      <c r="N469" s="5">
        <f t="shared" si="39"/>
        <v>107.83346567689591</v>
      </c>
    </row>
    <row r="470" spans="1:14" x14ac:dyDescent="0.25">
      <c r="A470" s="10">
        <v>45370</v>
      </c>
      <c r="B470" s="11">
        <v>5178.509765625</v>
      </c>
      <c r="C470" s="11">
        <v>5147.6838387795397</v>
      </c>
      <c r="E470" s="4">
        <f t="shared" si="35"/>
        <v>1</v>
      </c>
      <c r="F470" s="4">
        <f t="shared" si="36"/>
        <v>1</v>
      </c>
      <c r="K470" s="6">
        <f t="shared" si="37"/>
        <v>5.6491496501236416E-3</v>
      </c>
      <c r="M470" s="5">
        <f t="shared" si="38"/>
        <v>124.62181344825679</v>
      </c>
      <c r="N470" s="5">
        <f t="shared" si="39"/>
        <v>107.83346567689591</v>
      </c>
    </row>
    <row r="471" spans="1:14" x14ac:dyDescent="0.25">
      <c r="A471" s="10">
        <v>45371</v>
      </c>
      <c r="B471" s="11">
        <v>5224.6201171875</v>
      </c>
      <c r="C471" s="11">
        <v>5182.8662187049804</v>
      </c>
      <c r="E471" s="4">
        <f t="shared" si="35"/>
        <v>1</v>
      </c>
      <c r="F471" s="4">
        <f t="shared" si="36"/>
        <v>1</v>
      </c>
      <c r="K471" s="6">
        <f t="shared" si="37"/>
        <v>8.9041739128465913E-3</v>
      </c>
      <c r="M471" s="5">
        <f t="shared" si="38"/>
        <v>125.73146774853439</v>
      </c>
      <c r="N471" s="5">
        <f t="shared" si="39"/>
        <v>108.79363360890797</v>
      </c>
    </row>
    <row r="472" spans="1:14" x14ac:dyDescent="0.25">
      <c r="A472" s="10">
        <v>45372</v>
      </c>
      <c r="B472" s="11">
        <v>5241.52978515625</v>
      </c>
      <c r="C472" s="11">
        <v>5225.6591363533998</v>
      </c>
      <c r="E472" s="4">
        <f t="shared" si="35"/>
        <v>0</v>
      </c>
      <c r="F472" s="4">
        <f t="shared" si="36"/>
        <v>1</v>
      </c>
      <c r="K472" s="6">
        <f t="shared" si="37"/>
        <v>3.2365354015160275E-3</v>
      </c>
      <c r="M472" s="5">
        <f t="shared" si="38"/>
        <v>126.13840209498709</v>
      </c>
      <c r="N472" s="5">
        <f t="shared" si="39"/>
        <v>109.14574805554277</v>
      </c>
    </row>
    <row r="473" spans="1:14" x14ac:dyDescent="0.25">
      <c r="A473" s="10">
        <v>45373</v>
      </c>
      <c r="B473" s="11">
        <v>5234.18017578125</v>
      </c>
      <c r="C473" s="11">
        <v>5244.1275095150904</v>
      </c>
      <c r="E473" s="4">
        <f t="shared" si="35"/>
        <v>0</v>
      </c>
      <c r="F473" s="4">
        <f t="shared" si="36"/>
        <v>1</v>
      </c>
      <c r="K473" s="6">
        <f t="shared" si="37"/>
        <v>-1.4021878490156903E-3</v>
      </c>
      <c r="M473" s="5">
        <f t="shared" si="38"/>
        <v>125.96153236027524</v>
      </c>
      <c r="N473" s="5">
        <f t="shared" si="39"/>
        <v>108.99270521384756</v>
      </c>
    </row>
    <row r="474" spans="1:14" x14ac:dyDescent="0.25">
      <c r="A474" s="10">
        <v>45376</v>
      </c>
      <c r="B474" s="11">
        <v>5218.18994140625</v>
      </c>
      <c r="C474" s="11">
        <v>5237.4587796924798</v>
      </c>
      <c r="E474" s="4">
        <f t="shared" si="35"/>
        <v>0</v>
      </c>
      <c r="F474" s="4">
        <f t="shared" si="36"/>
        <v>0</v>
      </c>
      <c r="K474" s="6">
        <f t="shared" si="37"/>
        <v>-3.0549644525015296E-3</v>
      </c>
      <c r="M474" s="5">
        <f t="shared" si="38"/>
        <v>125.57672435653198</v>
      </c>
      <c r="N474" s="5">
        <f t="shared" si="39"/>
        <v>108.65973637383728</v>
      </c>
    </row>
    <row r="475" spans="1:14" x14ac:dyDescent="0.25">
      <c r="A475" s="10">
        <v>45377</v>
      </c>
      <c r="B475" s="11">
        <v>5203.580078125</v>
      </c>
      <c r="C475" s="11">
        <v>5213.3109198974698</v>
      </c>
      <c r="E475" s="4">
        <f t="shared" si="35"/>
        <v>1</v>
      </c>
      <c r="F475" s="4">
        <f t="shared" si="36"/>
        <v>1</v>
      </c>
      <c r="K475" s="6">
        <f t="shared" si="37"/>
        <v>-2.799795225030266E-3</v>
      </c>
      <c r="M475" s="5">
        <f t="shared" si="38"/>
        <v>125.22513524330363</v>
      </c>
      <c r="N475" s="5">
        <f t="shared" si="39"/>
        <v>108.65973637383728</v>
      </c>
    </row>
    <row r="476" spans="1:14" x14ac:dyDescent="0.25">
      <c r="A476" s="10">
        <v>45378</v>
      </c>
      <c r="B476" s="11">
        <v>5248.490234375</v>
      </c>
      <c r="C476" s="11">
        <v>5203.7086355250904</v>
      </c>
      <c r="E476" s="4">
        <f t="shared" si="35"/>
        <v>1</v>
      </c>
      <c r="F476" s="4">
        <f t="shared" si="36"/>
        <v>1</v>
      </c>
      <c r="K476" s="6">
        <f t="shared" si="37"/>
        <v>8.6306265255329251E-3</v>
      </c>
      <c r="M476" s="5">
        <f t="shared" si="38"/>
        <v>126.30590661719793</v>
      </c>
      <c r="N476" s="5">
        <f t="shared" si="39"/>
        <v>109.59753797684273</v>
      </c>
    </row>
    <row r="477" spans="1:14" x14ac:dyDescent="0.25">
      <c r="A477" s="10">
        <v>45379</v>
      </c>
      <c r="B477" s="11">
        <v>5254.35009765625</v>
      </c>
      <c r="C477" s="11">
        <v>5249.7665304866596</v>
      </c>
      <c r="E477" s="4">
        <f t="shared" si="35"/>
        <v>0</v>
      </c>
      <c r="F477" s="4">
        <f t="shared" si="36"/>
        <v>1</v>
      </c>
      <c r="K477" s="6">
        <f t="shared" si="37"/>
        <v>1.1164855071790214E-3</v>
      </c>
      <c r="M477" s="5">
        <f t="shared" si="38"/>
        <v>126.44692533140714</v>
      </c>
      <c r="N477" s="5">
        <f t="shared" si="39"/>
        <v>109.71990203961637</v>
      </c>
    </row>
    <row r="478" spans="1:14" x14ac:dyDescent="0.25">
      <c r="A478" s="10">
        <v>45383</v>
      </c>
      <c r="B478" s="11">
        <v>5243.77001953125</v>
      </c>
      <c r="C478" s="11">
        <v>5255.4490993639702</v>
      </c>
      <c r="E478" s="4">
        <f t="shared" si="35"/>
        <v>0</v>
      </c>
      <c r="F478" s="4">
        <f t="shared" si="36"/>
        <v>1</v>
      </c>
      <c r="K478" s="6">
        <f t="shared" si="37"/>
        <v>-2.0135845401164643E-3</v>
      </c>
      <c r="M478" s="5">
        <f t="shared" si="38"/>
        <v>126.19231375741457</v>
      </c>
      <c r="N478" s="5">
        <f t="shared" si="39"/>
        <v>109.49897174112631</v>
      </c>
    </row>
    <row r="479" spans="1:14" x14ac:dyDescent="0.25">
      <c r="A479" s="10">
        <v>45384</v>
      </c>
      <c r="B479" s="11">
        <v>5205.81005859375</v>
      </c>
      <c r="C479" s="11">
        <v>5246.0168452105599</v>
      </c>
      <c r="E479" s="4">
        <f t="shared" si="35"/>
        <v>1</v>
      </c>
      <c r="F479" s="4">
        <f t="shared" si="36"/>
        <v>0</v>
      </c>
      <c r="K479" s="6">
        <f t="shared" si="37"/>
        <v>-7.2390590731691296E-3</v>
      </c>
      <c r="M479" s="5">
        <f t="shared" si="38"/>
        <v>125.27880014354474</v>
      </c>
      <c r="N479" s="5">
        <f t="shared" si="39"/>
        <v>108.70630221624103</v>
      </c>
    </row>
    <row r="480" spans="1:14" x14ac:dyDescent="0.25">
      <c r="A480" s="10">
        <v>45385</v>
      </c>
      <c r="B480" s="11">
        <v>5211.490234375</v>
      </c>
      <c r="C480" s="11">
        <v>5204.4860923003898</v>
      </c>
      <c r="E480" s="4">
        <f t="shared" si="35"/>
        <v>0</v>
      </c>
      <c r="F480" s="4">
        <f t="shared" si="36"/>
        <v>0</v>
      </c>
      <c r="K480" s="6">
        <f t="shared" si="37"/>
        <v>1.091122364688113E-3</v>
      </c>
      <c r="M480" s="5">
        <f t="shared" si="38"/>
        <v>125.41549464420265</v>
      </c>
      <c r="N480" s="5">
        <f t="shared" si="39"/>
        <v>108.70630221624103</v>
      </c>
    </row>
    <row r="481" spans="1:14" x14ac:dyDescent="0.25">
      <c r="A481" s="10">
        <v>45386</v>
      </c>
      <c r="B481" s="11">
        <v>5147.2099609375</v>
      </c>
      <c r="C481" s="11">
        <v>5211.2396840073397</v>
      </c>
      <c r="E481" s="4">
        <f t="shared" si="35"/>
        <v>1</v>
      </c>
      <c r="F481" s="4">
        <f t="shared" si="36"/>
        <v>0</v>
      </c>
      <c r="K481" s="6">
        <f t="shared" si="37"/>
        <v>-1.2334336350379616E-2</v>
      </c>
      <c r="M481" s="5">
        <f t="shared" si="38"/>
        <v>123.86857774971182</v>
      </c>
      <c r="N481" s="5">
        <f t="shared" si="39"/>
        <v>108.70630221624103</v>
      </c>
    </row>
    <row r="482" spans="1:14" x14ac:dyDescent="0.25">
      <c r="A482" s="10">
        <v>45387</v>
      </c>
      <c r="B482" s="11">
        <v>5204.33984375</v>
      </c>
      <c r="C482" s="11">
        <v>5145.9359757770799</v>
      </c>
      <c r="E482" s="4">
        <f t="shared" si="35"/>
        <v>0</v>
      </c>
      <c r="F482" s="4">
        <f t="shared" si="36"/>
        <v>0</v>
      </c>
      <c r="K482" s="6">
        <f t="shared" si="37"/>
        <v>1.1099194174331695E-2</v>
      </c>
      <c r="M482" s="5">
        <f t="shared" si="38"/>
        <v>125.24341914625417</v>
      </c>
      <c r="N482" s="5">
        <f t="shared" si="39"/>
        <v>108.70630221624103</v>
      </c>
    </row>
    <row r="483" spans="1:14" x14ac:dyDescent="0.25">
      <c r="A483" s="10">
        <v>45390</v>
      </c>
      <c r="B483" s="11">
        <v>5202.39013671875</v>
      </c>
      <c r="C483" s="11">
        <v>5203.9641592049502</v>
      </c>
      <c r="E483" s="4">
        <f t="shared" si="35"/>
        <v>1</v>
      </c>
      <c r="F483" s="4">
        <f t="shared" si="36"/>
        <v>1</v>
      </c>
      <c r="K483" s="6">
        <f t="shared" si="37"/>
        <v>-3.7463099831791524E-4</v>
      </c>
      <c r="M483" s="5">
        <f t="shared" si="38"/>
        <v>125.19649907910666</v>
      </c>
      <c r="N483" s="5">
        <f t="shared" si="39"/>
        <v>108.70630221624103</v>
      </c>
    </row>
    <row r="484" spans="1:14" x14ac:dyDescent="0.25">
      <c r="A484" s="10">
        <v>45391</v>
      </c>
      <c r="B484" s="11">
        <v>5209.91015625</v>
      </c>
      <c r="C484" s="11">
        <v>5205.3095074520897</v>
      </c>
      <c r="E484" s="4">
        <f t="shared" si="35"/>
        <v>0</v>
      </c>
      <c r="F484" s="4">
        <f t="shared" si="36"/>
        <v>1</v>
      </c>
      <c r="K484" s="6">
        <f t="shared" si="37"/>
        <v>1.4454931932483817E-3</v>
      </c>
      <c r="M484" s="5">
        <f t="shared" si="38"/>
        <v>125.37746976634403</v>
      </c>
      <c r="N484" s="5">
        <f t="shared" si="39"/>
        <v>108.86343643615781</v>
      </c>
    </row>
    <row r="485" spans="1:14" x14ac:dyDescent="0.25">
      <c r="A485" s="10">
        <v>45392</v>
      </c>
      <c r="B485" s="11">
        <v>5160.64013671875</v>
      </c>
      <c r="C485" s="11">
        <v>5211.2129954800503</v>
      </c>
      <c r="E485" s="4">
        <f t="shared" si="35"/>
        <v>1</v>
      </c>
      <c r="F485" s="4">
        <f t="shared" si="36"/>
        <v>0</v>
      </c>
      <c r="K485" s="6">
        <f t="shared" si="37"/>
        <v>-9.4569806491084929E-3</v>
      </c>
      <c r="M485" s="5">
        <f t="shared" si="38"/>
        <v>124.19177746092953</v>
      </c>
      <c r="N485" s="5">
        <f t="shared" si="39"/>
        <v>107.83391702438561</v>
      </c>
    </row>
    <row r="486" spans="1:14" x14ac:dyDescent="0.25">
      <c r="A486" s="10">
        <v>45393</v>
      </c>
      <c r="B486" s="11">
        <v>5199.06005859375</v>
      </c>
      <c r="C486" s="11">
        <v>5156.0673086695297</v>
      </c>
      <c r="E486" s="4">
        <f t="shared" si="35"/>
        <v>0</v>
      </c>
      <c r="F486" s="4">
        <f t="shared" si="36"/>
        <v>1</v>
      </c>
      <c r="K486" s="6">
        <f t="shared" si="37"/>
        <v>7.4447977105855934E-3</v>
      </c>
      <c r="M486" s="5">
        <f t="shared" si="38"/>
        <v>125.11636012144422</v>
      </c>
      <c r="N486" s="5">
        <f t="shared" si="39"/>
        <v>107.83391702438561</v>
      </c>
    </row>
    <row r="487" spans="1:14" x14ac:dyDescent="0.25">
      <c r="A487" s="10">
        <v>45394</v>
      </c>
      <c r="B487" s="11">
        <v>5123.41015625</v>
      </c>
      <c r="C487" s="11">
        <v>5199.7720914572201</v>
      </c>
      <c r="E487" s="4">
        <f t="shared" si="35"/>
        <v>0</v>
      </c>
      <c r="F487" s="4">
        <f t="shared" si="36"/>
        <v>1</v>
      </c>
      <c r="K487" s="6">
        <f t="shared" si="37"/>
        <v>-1.4550688295801639E-2</v>
      </c>
      <c r="M487" s="5">
        <f t="shared" si="38"/>
        <v>123.29583096461181</v>
      </c>
      <c r="N487" s="5">
        <f t="shared" si="39"/>
        <v>106.26485931004844</v>
      </c>
    </row>
    <row r="488" spans="1:14" x14ac:dyDescent="0.25">
      <c r="A488" s="10">
        <v>45397</v>
      </c>
      <c r="B488" s="11">
        <v>5061.81982421875</v>
      </c>
      <c r="C488" s="11">
        <v>5128.5076188309404</v>
      </c>
      <c r="E488" s="4">
        <f t="shared" si="35"/>
        <v>0</v>
      </c>
      <c r="F488" s="4">
        <f t="shared" si="36"/>
        <v>0</v>
      </c>
      <c r="K488" s="6">
        <f t="shared" si="37"/>
        <v>-1.202135494776202E-2</v>
      </c>
      <c r="M488" s="5">
        <f t="shared" si="38"/>
        <v>121.81364801700694</v>
      </c>
      <c r="N488" s="5">
        <f t="shared" si="39"/>
        <v>104.98741171780836</v>
      </c>
    </row>
    <row r="489" spans="1:14" x14ac:dyDescent="0.25">
      <c r="A489" s="10">
        <v>45398</v>
      </c>
      <c r="B489" s="11">
        <v>5051.41015625</v>
      </c>
      <c r="C489" s="11">
        <v>5055.1072015582504</v>
      </c>
      <c r="E489" s="4">
        <f t="shared" si="35"/>
        <v>0</v>
      </c>
      <c r="F489" s="4">
        <f t="shared" si="36"/>
        <v>1</v>
      </c>
      <c r="K489" s="6">
        <f t="shared" si="37"/>
        <v>-2.0565070133361507E-3</v>
      </c>
      <c r="M489" s="5">
        <f t="shared" si="38"/>
        <v>121.56313739553991</v>
      </c>
      <c r="N489" s="5">
        <f t="shared" si="39"/>
        <v>104.98741171780836</v>
      </c>
    </row>
    <row r="490" spans="1:14" x14ac:dyDescent="0.25">
      <c r="A490" s="10">
        <v>45399</v>
      </c>
      <c r="B490" s="11">
        <v>5022.2099609375</v>
      </c>
      <c r="C490" s="11">
        <v>5053.36926877726</v>
      </c>
      <c r="E490" s="4">
        <f t="shared" si="35"/>
        <v>0</v>
      </c>
      <c r="F490" s="4">
        <f t="shared" si="36"/>
        <v>0</v>
      </c>
      <c r="K490" s="6">
        <f t="shared" si="37"/>
        <v>-5.780602724641426E-3</v>
      </c>
      <c r="M490" s="5">
        <f t="shared" si="38"/>
        <v>120.8604291922953</v>
      </c>
      <c r="N490" s="5">
        <f t="shared" si="39"/>
        <v>104.38052119957935</v>
      </c>
    </row>
    <row r="491" spans="1:14" x14ac:dyDescent="0.25">
      <c r="A491" s="10">
        <v>45400</v>
      </c>
      <c r="B491" s="11">
        <v>5011.1201171875</v>
      </c>
      <c r="C491" s="11">
        <v>5015.8778092820403</v>
      </c>
      <c r="E491" s="4">
        <f t="shared" si="35"/>
        <v>0</v>
      </c>
      <c r="F491" s="4">
        <f t="shared" si="36"/>
        <v>0</v>
      </c>
      <c r="K491" s="6">
        <f t="shared" si="37"/>
        <v>-2.2081601199982481E-3</v>
      </c>
      <c r="M491" s="5">
        <f t="shared" si="38"/>
        <v>120.59355001246701</v>
      </c>
      <c r="N491" s="5">
        <f t="shared" si="39"/>
        <v>104.38052119957935</v>
      </c>
    </row>
    <row r="492" spans="1:14" x14ac:dyDescent="0.25">
      <c r="A492" s="10">
        <v>45401</v>
      </c>
      <c r="B492" s="11">
        <v>4967.22998046875</v>
      </c>
      <c r="C492" s="11">
        <v>5007.3128573138001</v>
      </c>
      <c r="E492" s="4">
        <f t="shared" si="35"/>
        <v>1</v>
      </c>
      <c r="F492" s="4">
        <f t="shared" si="36"/>
        <v>0</v>
      </c>
      <c r="K492" s="6">
        <f t="shared" si="37"/>
        <v>-8.7585481274361499E-3</v>
      </c>
      <c r="M492" s="5">
        <f t="shared" si="38"/>
        <v>119.53732560082443</v>
      </c>
      <c r="N492" s="5">
        <f t="shared" si="39"/>
        <v>104.38052119957935</v>
      </c>
    </row>
    <row r="493" spans="1:14" x14ac:dyDescent="0.25">
      <c r="A493" s="10">
        <v>45404</v>
      </c>
      <c r="B493" s="11">
        <v>5010.60009765625</v>
      </c>
      <c r="C493" s="11">
        <v>4966.4717859798202</v>
      </c>
      <c r="E493" s="4">
        <f t="shared" si="35"/>
        <v>1</v>
      </c>
      <c r="F493" s="4">
        <f t="shared" si="36"/>
        <v>0</v>
      </c>
      <c r="K493" s="6">
        <f t="shared" si="37"/>
        <v>8.7312480714667462E-3</v>
      </c>
      <c r="M493" s="5">
        <f t="shared" si="38"/>
        <v>120.58103564444492</v>
      </c>
      <c r="N493" s="5">
        <f t="shared" si="39"/>
        <v>104.38052119957935</v>
      </c>
    </row>
    <row r="494" spans="1:14" x14ac:dyDescent="0.25">
      <c r="A494" s="10">
        <v>45405</v>
      </c>
      <c r="B494" s="11">
        <v>5070.5498046875</v>
      </c>
      <c r="C494" s="11">
        <v>5006.7319295840098</v>
      </c>
      <c r="E494" s="4">
        <f t="shared" si="35"/>
        <v>1</v>
      </c>
      <c r="F494" s="4">
        <f t="shared" si="36"/>
        <v>1</v>
      </c>
      <c r="K494" s="6">
        <f t="shared" si="37"/>
        <v>1.1964576270872662E-2</v>
      </c>
      <c r="M494" s="5">
        <f t="shared" si="38"/>
        <v>122.0237366422337</v>
      </c>
      <c r="N494" s="5">
        <f t="shared" si="39"/>
        <v>104.38052119957935</v>
      </c>
    </row>
    <row r="495" spans="1:14" x14ac:dyDescent="0.25">
      <c r="A495" s="10">
        <v>45406</v>
      </c>
      <c r="B495" s="11">
        <v>5071.6298828125</v>
      </c>
      <c r="C495" s="11">
        <v>5070.7580687906102</v>
      </c>
      <c r="E495" s="4">
        <f t="shared" si="35"/>
        <v>0</v>
      </c>
      <c r="F495" s="4">
        <f t="shared" si="36"/>
        <v>1</v>
      </c>
      <c r="K495" s="6">
        <f t="shared" si="37"/>
        <v>2.130100613548791E-4</v>
      </c>
      <c r="M495" s="5">
        <f t="shared" si="38"/>
        <v>122.04972892586261</v>
      </c>
      <c r="N495" s="5">
        <f t="shared" si="39"/>
        <v>104.40275530080433</v>
      </c>
    </row>
    <row r="496" spans="1:14" x14ac:dyDescent="0.25">
      <c r="A496" s="10">
        <v>45407</v>
      </c>
      <c r="B496" s="11">
        <v>5048.419921875</v>
      </c>
      <c r="C496" s="11">
        <v>5075.8772938933698</v>
      </c>
      <c r="E496" s="4">
        <f t="shared" si="35"/>
        <v>1</v>
      </c>
      <c r="F496" s="4">
        <f t="shared" si="36"/>
        <v>1</v>
      </c>
      <c r="K496" s="6">
        <f t="shared" si="37"/>
        <v>-4.5764303535156259E-3</v>
      </c>
      <c r="M496" s="5">
        <f t="shared" si="38"/>
        <v>121.49117684176794</v>
      </c>
      <c r="N496" s="5">
        <f t="shared" si="39"/>
        <v>103.92496336245506</v>
      </c>
    </row>
    <row r="497" spans="1:14" x14ac:dyDescent="0.25">
      <c r="A497" s="10">
        <v>45408</v>
      </c>
      <c r="B497" s="11">
        <v>5099.9599609375</v>
      </c>
      <c r="C497" s="11">
        <v>5049.49456456599</v>
      </c>
      <c r="E497" s="4">
        <f t="shared" si="35"/>
        <v>1</v>
      </c>
      <c r="F497" s="4">
        <f t="shared" si="36"/>
        <v>0</v>
      </c>
      <c r="K497" s="6">
        <f t="shared" si="37"/>
        <v>1.020914263474304E-2</v>
      </c>
      <c r="M497" s="5">
        <f t="shared" si="38"/>
        <v>122.73149759500834</v>
      </c>
      <c r="N497" s="5">
        <f t="shared" si="39"/>
        <v>104.9859481367328</v>
      </c>
    </row>
    <row r="498" spans="1:14" x14ac:dyDescent="0.25">
      <c r="A498" s="10">
        <v>45411</v>
      </c>
      <c r="B498" s="11">
        <v>5116.169921875</v>
      </c>
      <c r="C498" s="11">
        <v>5095.7583240870699</v>
      </c>
      <c r="E498" s="4">
        <f t="shared" si="35"/>
        <v>0</v>
      </c>
      <c r="F498" s="4">
        <f t="shared" si="36"/>
        <v>1</v>
      </c>
      <c r="K498" s="6">
        <f t="shared" si="37"/>
        <v>3.1784486665891176E-3</v>
      </c>
      <c r="M498" s="5">
        <f t="shared" si="38"/>
        <v>123.12159335988767</v>
      </c>
      <c r="N498" s="5">
        <f t="shared" si="39"/>
        <v>104.9859481367328</v>
      </c>
    </row>
    <row r="499" spans="1:14" x14ac:dyDescent="0.25">
      <c r="A499" s="10">
        <v>45412</v>
      </c>
      <c r="B499" s="11">
        <v>5035.68994140625</v>
      </c>
      <c r="C499" s="11">
        <v>5120.7998585064997</v>
      </c>
      <c r="F499" s="4">
        <f t="shared" si="36"/>
        <v>0</v>
      </c>
      <c r="K499" s="6">
        <f t="shared" si="37"/>
        <v>-1.5730513586862171E-2</v>
      </c>
      <c r="M499" s="5">
        <f t="shared" si="38"/>
        <v>121.18482746270384</v>
      </c>
      <c r="N499" s="5">
        <f t="shared" si="39"/>
        <v>103.33446525313832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C85E-278E-4B74-895A-8D81E92D1C74}">
  <dimension ref="A1:T499"/>
  <sheetViews>
    <sheetView workbookViewId="0">
      <selection activeCell="F3" sqref="F3"/>
    </sheetView>
  </sheetViews>
  <sheetFormatPr defaultRowHeight="12" x14ac:dyDescent="0.25"/>
  <cols>
    <col min="1" max="1" width="10.109375" style="4" bestFit="1" customWidth="1"/>
    <col min="2" max="3" width="8.88671875" style="11"/>
    <col min="4" max="4" width="1.77734375" style="55" customWidth="1"/>
    <col min="5" max="6" width="8.88671875" style="4"/>
    <col min="7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29.664062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31" t="s">
        <v>39</v>
      </c>
      <c r="D1" s="80"/>
      <c r="E1" s="31" t="s">
        <v>2</v>
      </c>
      <c r="F1" s="31" t="s">
        <v>1</v>
      </c>
      <c r="G1" s="80"/>
      <c r="H1" s="80"/>
      <c r="I1" s="80"/>
      <c r="J1" s="80"/>
      <c r="K1" s="31" t="s">
        <v>9</v>
      </c>
      <c r="L1" s="80"/>
      <c r="M1" s="31" t="s">
        <v>8</v>
      </c>
      <c r="N1" s="31" t="s">
        <v>62</v>
      </c>
      <c r="R1" s="78" t="s">
        <v>7</v>
      </c>
      <c r="S1" s="79">
        <f>(S7+S9)/(SUM(S7:S10))</f>
        <v>0.47686116700201209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E2" s="4">
        <f t="shared" ref="E2:E65" si="0">IF(B3&gt;$B2,1,0)</f>
        <v>1</v>
      </c>
      <c r="F2" s="4">
        <f t="shared" ref="F2:F65" si="1">IF(C3&gt;$B2,1,0)</f>
        <v>0</v>
      </c>
      <c r="M2" s="5"/>
      <c r="N2" s="5"/>
      <c r="R2" s="70" t="s">
        <v>26</v>
      </c>
      <c r="S2" s="61">
        <f>S7/(S7+S8)</f>
        <v>0.4854368932038835</v>
      </c>
      <c r="T2" s="71" t="s">
        <v>31</v>
      </c>
    </row>
    <row r="3" spans="1:20" x14ac:dyDescent="0.25">
      <c r="A3" s="10">
        <v>44683</v>
      </c>
      <c r="B3" s="11">
        <v>4155.3798828125</v>
      </c>
      <c r="C3" s="11">
        <v>4119.0678069201003</v>
      </c>
      <c r="E3" s="4">
        <f t="shared" si="0"/>
        <v>1</v>
      </c>
      <c r="F3" s="13">
        <f t="shared" si="1"/>
        <v>0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0.59760956175298807</v>
      </c>
      <c r="T3" s="71" t="s">
        <v>30</v>
      </c>
    </row>
    <row r="4" spans="1:20" x14ac:dyDescent="0.25">
      <c r="A4" s="10">
        <v>44684</v>
      </c>
      <c r="B4" s="11">
        <v>4175.47998046875</v>
      </c>
      <c r="C4" s="11">
        <v>4112.4119294358297</v>
      </c>
      <c r="E4" s="4">
        <f t="shared" si="0"/>
        <v>1</v>
      </c>
      <c r="F4" s="21">
        <f t="shared" si="1"/>
        <v>0</v>
      </c>
      <c r="K4" s="7">
        <f t="shared" ref="K4:K67" si="2">B4/B3-1</f>
        <v>4.8371263814863674E-3</v>
      </c>
      <c r="M4" s="5">
        <f t="shared" ref="M4:M67" si="3">M3*(1+$K4)</f>
        <v>100.48371263814863</v>
      </c>
      <c r="N4" s="5">
        <f t="shared" ref="N4:N67" si="4">N3*(1+IF(F3=1,$K4,0))</f>
        <v>100</v>
      </c>
      <c r="R4" s="70" t="s">
        <v>28</v>
      </c>
      <c r="S4" s="61">
        <f>S9/(S9+S8)</f>
        <v>0.35365853658536583</v>
      </c>
      <c r="T4" s="71" t="s">
        <v>32</v>
      </c>
    </row>
    <row r="5" spans="1:20" x14ac:dyDescent="0.25">
      <c r="A5" s="10">
        <v>44685</v>
      </c>
      <c r="B5" s="11">
        <v>4300.169921875</v>
      </c>
      <c r="C5" s="11">
        <v>4116.5509341310099</v>
      </c>
      <c r="E5" s="4">
        <f t="shared" si="0"/>
        <v>0</v>
      </c>
      <c r="F5" s="4">
        <f t="shared" si="1"/>
        <v>0</v>
      </c>
      <c r="K5" s="24">
        <f t="shared" si="2"/>
        <v>2.9862421084402291E-2</v>
      </c>
      <c r="M5" s="5">
        <f t="shared" si="3"/>
        <v>103.48439957707311</v>
      </c>
      <c r="N5" s="5">
        <f t="shared" si="4"/>
        <v>100</v>
      </c>
      <c r="R5" s="70" t="s">
        <v>29</v>
      </c>
      <c r="S5" s="61">
        <f>S9/(S9+S10)</f>
        <v>0.46276595744680848</v>
      </c>
      <c r="T5" s="71" t="s">
        <v>33</v>
      </c>
    </row>
    <row r="6" spans="1:20" x14ac:dyDescent="0.25">
      <c r="A6" s="10">
        <v>44686</v>
      </c>
      <c r="B6" s="11">
        <v>4146.8701171875</v>
      </c>
      <c r="C6" s="11">
        <v>4118.6830179004801</v>
      </c>
      <c r="E6" s="4">
        <f t="shared" si="0"/>
        <v>0</v>
      </c>
      <c r="F6" s="4">
        <f t="shared" si="1"/>
        <v>0</v>
      </c>
      <c r="K6" s="6">
        <f t="shared" si="2"/>
        <v>-3.5649708609806985E-2</v>
      </c>
      <c r="M6" s="5">
        <f t="shared" si="3"/>
        <v>99.795210886489613</v>
      </c>
      <c r="N6" s="5">
        <f t="shared" si="4"/>
        <v>100</v>
      </c>
      <c r="R6" s="70"/>
      <c r="S6" s="60"/>
      <c r="T6" s="72"/>
    </row>
    <row r="7" spans="1:20" x14ac:dyDescent="0.25">
      <c r="A7" s="10">
        <v>44687</v>
      </c>
      <c r="B7" s="11">
        <v>4123.33984375</v>
      </c>
      <c r="C7" s="11">
        <v>4112.1147908949297</v>
      </c>
      <c r="E7" s="4">
        <f t="shared" si="0"/>
        <v>0</v>
      </c>
      <c r="F7" s="4">
        <f t="shared" si="1"/>
        <v>1</v>
      </c>
      <c r="K7" s="6">
        <f t="shared" si="2"/>
        <v>-5.6742248424840325E-3</v>
      </c>
      <c r="M7" s="5">
        <f t="shared" si="3"/>
        <v>99.228950421716561</v>
      </c>
      <c r="N7" s="5">
        <f t="shared" si="4"/>
        <v>100</v>
      </c>
      <c r="R7" s="70" t="s">
        <v>22</v>
      </c>
      <c r="S7" s="60">
        <f>COUNTIFS($E$2:$E$498, 1, $F$2:$F$498, 1)</f>
        <v>150</v>
      </c>
      <c r="T7" s="72"/>
    </row>
    <row r="8" spans="1:20" x14ac:dyDescent="0.25">
      <c r="A8" s="10">
        <v>44690</v>
      </c>
      <c r="B8" s="11">
        <v>3991.23999023437</v>
      </c>
      <c r="C8" s="11">
        <v>4143.0835631561104</v>
      </c>
      <c r="E8" s="4">
        <f t="shared" si="0"/>
        <v>1</v>
      </c>
      <c r="F8" s="4">
        <f t="shared" si="1"/>
        <v>1</v>
      </c>
      <c r="K8" s="6">
        <f t="shared" si="2"/>
        <v>-3.2037100632357984E-2</v>
      </c>
      <c r="M8" s="5">
        <f t="shared" si="3"/>
        <v>96.049942551412769</v>
      </c>
      <c r="N8" s="5">
        <f t="shared" si="4"/>
        <v>96.796289936764197</v>
      </c>
      <c r="R8" s="70" t="s">
        <v>23</v>
      </c>
      <c r="S8" s="60">
        <f>COUNTIFS($E$2:$E$498, 0, $F$2:$F$498, 1)</f>
        <v>159</v>
      </c>
      <c r="T8" s="72"/>
    </row>
    <row r="9" spans="1:20" x14ac:dyDescent="0.25">
      <c r="A9" s="10">
        <v>44691</v>
      </c>
      <c r="B9" s="11">
        <v>4001.05004882812</v>
      </c>
      <c r="C9" s="11">
        <v>4139.7371446929201</v>
      </c>
      <c r="E9" s="4">
        <f t="shared" si="0"/>
        <v>0</v>
      </c>
      <c r="F9" s="4">
        <f t="shared" si="1"/>
        <v>1</v>
      </c>
      <c r="K9" s="6">
        <f t="shared" si="2"/>
        <v>2.4578974498534745E-3</v>
      </c>
      <c r="M9" s="5">
        <f t="shared" si="3"/>
        <v>96.286023460268453</v>
      </c>
      <c r="N9" s="5">
        <f t="shared" si="4"/>
        <v>97.034205290955043</v>
      </c>
      <c r="R9" s="70" t="s">
        <v>25</v>
      </c>
      <c r="S9" s="60">
        <f>COUNTIFS($E$2:$E$498, 0, $F$2:$F$498, 0)</f>
        <v>87</v>
      </c>
      <c r="T9" s="72"/>
    </row>
    <row r="10" spans="1:20" ht="12.6" thickBot="1" x14ac:dyDescent="0.3">
      <c r="A10" s="10">
        <v>44692</v>
      </c>
      <c r="B10" s="11">
        <v>3935.17993164062</v>
      </c>
      <c r="C10" s="11">
        <v>4146.9343701414</v>
      </c>
      <c r="E10" s="4">
        <f t="shared" si="0"/>
        <v>0</v>
      </c>
      <c r="F10" s="4">
        <f t="shared" si="1"/>
        <v>1</v>
      </c>
      <c r="K10" s="6">
        <f t="shared" si="2"/>
        <v>-1.6463207503938371E-2</v>
      </c>
      <c r="M10" s="5">
        <f t="shared" si="3"/>
        <v>94.700846676312977</v>
      </c>
      <c r="N10" s="5">
        <f t="shared" si="4"/>
        <v>95.436711034270303</v>
      </c>
      <c r="R10" s="73" t="s">
        <v>24</v>
      </c>
      <c r="S10" s="74">
        <f>COUNTIFS($E$2:$E$498, 1, $F$2:$F$498, 0)</f>
        <v>101</v>
      </c>
      <c r="T10" s="75"/>
    </row>
    <row r="11" spans="1:20" x14ac:dyDescent="0.25">
      <c r="A11" s="10">
        <v>44693</v>
      </c>
      <c r="B11" s="11">
        <v>3930.080078125</v>
      </c>
      <c r="C11" s="11">
        <v>4148.4898005917303</v>
      </c>
      <c r="E11" s="4">
        <f t="shared" si="0"/>
        <v>1</v>
      </c>
      <c r="F11" s="4">
        <f t="shared" si="1"/>
        <v>1</v>
      </c>
      <c r="K11" s="6">
        <f t="shared" si="2"/>
        <v>-1.2959645058704394E-3</v>
      </c>
      <c r="M11" s="5">
        <f t="shared" si="3"/>
        <v>94.578117740344595</v>
      </c>
      <c r="N11" s="5">
        <f t="shared" si="4"/>
        <v>95.313028444212875</v>
      </c>
    </row>
    <row r="12" spans="1:20" x14ac:dyDescent="0.25">
      <c r="A12" s="10">
        <v>44694</v>
      </c>
      <c r="B12" s="11">
        <v>4023.88989257812</v>
      </c>
      <c r="C12" s="11">
        <v>4166.4740013458404</v>
      </c>
      <c r="E12" s="4">
        <f t="shared" si="0"/>
        <v>0</v>
      </c>
      <c r="F12" s="4">
        <f t="shared" si="1"/>
        <v>1</v>
      </c>
      <c r="K12" s="6">
        <f t="shared" si="2"/>
        <v>2.3869695423070381E-2</v>
      </c>
      <c r="M12" s="5">
        <f t="shared" si="3"/>
        <v>96.835668604493904</v>
      </c>
      <c r="N12" s="5">
        <f t="shared" si="4"/>
        <v>97.588121403026676</v>
      </c>
    </row>
    <row r="13" spans="1:20" x14ac:dyDescent="0.25">
      <c r="A13" s="10">
        <v>44697</v>
      </c>
      <c r="B13" s="11">
        <v>4008.01000976562</v>
      </c>
      <c r="C13" s="11">
        <v>4148.0349087497098</v>
      </c>
      <c r="E13" s="4">
        <f t="shared" si="0"/>
        <v>1</v>
      </c>
      <c r="F13" s="4">
        <f t="shared" si="1"/>
        <v>1</v>
      </c>
      <c r="K13" s="6">
        <f t="shared" si="2"/>
        <v>-3.9464009295556712E-3</v>
      </c>
      <c r="M13" s="5">
        <f t="shared" si="3"/>
        <v>96.453516231898988</v>
      </c>
      <c r="N13" s="5">
        <f t="shared" si="4"/>
        <v>97.202999550008187</v>
      </c>
    </row>
    <row r="14" spans="1:20" x14ac:dyDescent="0.25">
      <c r="A14" s="10">
        <v>44698</v>
      </c>
      <c r="B14" s="11">
        <v>4088.85009765625</v>
      </c>
      <c r="C14" s="11">
        <v>4168.5015943702801</v>
      </c>
      <c r="E14" s="4">
        <f t="shared" si="0"/>
        <v>0</v>
      </c>
      <c r="F14" s="4">
        <f t="shared" si="1"/>
        <v>1</v>
      </c>
      <c r="K14" s="6">
        <f t="shared" si="2"/>
        <v>2.0169632234865009E-2</v>
      </c>
      <c r="M14" s="5">
        <f t="shared" si="3"/>
        <v>98.398948182055975</v>
      </c>
      <c r="N14" s="5">
        <f t="shared" si="4"/>
        <v>99.163548303057595</v>
      </c>
    </row>
    <row r="15" spans="1:20" x14ac:dyDescent="0.25">
      <c r="A15" s="10">
        <v>44699</v>
      </c>
      <c r="B15" s="11">
        <v>3923.67993164062</v>
      </c>
      <c r="C15" s="11">
        <v>4131.0197204640899</v>
      </c>
      <c r="E15" s="4">
        <f t="shared" si="0"/>
        <v>0</v>
      </c>
      <c r="F15" s="4">
        <f t="shared" si="1"/>
        <v>1</v>
      </c>
      <c r="K15" s="6">
        <f t="shared" si="2"/>
        <v>-4.0395260787453813E-2</v>
      </c>
      <c r="M15" s="5">
        <f t="shared" si="3"/>
        <v>94.424097009030675</v>
      </c>
      <c r="N15" s="5">
        <f t="shared" si="4"/>
        <v>95.157810908746313</v>
      </c>
    </row>
    <row r="16" spans="1:20" x14ac:dyDescent="0.25">
      <c r="A16" s="10">
        <v>44700</v>
      </c>
      <c r="B16" s="11">
        <v>3900.7900390625</v>
      </c>
      <c r="C16" s="11">
        <v>4162.88116361228</v>
      </c>
      <c r="E16" s="4">
        <f t="shared" si="0"/>
        <v>1</v>
      </c>
      <c r="F16" s="4">
        <f t="shared" si="1"/>
        <v>1</v>
      </c>
      <c r="K16" s="6">
        <f t="shared" si="2"/>
        <v>-5.8337818009913667E-3</v>
      </c>
      <c r="M16" s="5">
        <f t="shared" si="3"/>
        <v>93.873247430324355</v>
      </c>
      <c r="N16" s="5">
        <f t="shared" si="4"/>
        <v>94.602681003244697</v>
      </c>
    </row>
    <row r="17" spans="1:14" x14ac:dyDescent="0.25">
      <c r="A17" s="10">
        <v>44701</v>
      </c>
      <c r="B17" s="11">
        <v>3901.36010742187</v>
      </c>
      <c r="C17" s="11">
        <v>4140.8688248824701</v>
      </c>
      <c r="E17" s="4">
        <f t="shared" si="0"/>
        <v>1</v>
      </c>
      <c r="F17" s="4">
        <f t="shared" si="1"/>
        <v>1</v>
      </c>
      <c r="K17" s="6">
        <f t="shared" si="2"/>
        <v>1.4614176965732639E-4</v>
      </c>
      <c r="M17" s="5">
        <f t="shared" si="3"/>
        <v>93.886966232827305</v>
      </c>
      <c r="N17" s="5">
        <f t="shared" si="4"/>
        <v>94.616506406460843</v>
      </c>
    </row>
    <row r="18" spans="1:14" x14ac:dyDescent="0.25">
      <c r="A18" s="10">
        <v>44704</v>
      </c>
      <c r="B18" s="11">
        <v>3973.75</v>
      </c>
      <c r="C18" s="11">
        <v>4151.0471870929996</v>
      </c>
      <c r="E18" s="4">
        <f t="shared" si="0"/>
        <v>0</v>
      </c>
      <c r="F18" s="4">
        <f t="shared" si="1"/>
        <v>1</v>
      </c>
      <c r="K18" s="6">
        <f t="shared" si="2"/>
        <v>1.8555039930924888E-2</v>
      </c>
      <c r="M18" s="5">
        <f t="shared" si="3"/>
        <v>95.629042640270811</v>
      </c>
      <c r="N18" s="5">
        <f t="shared" si="4"/>
        <v>96.372119460957336</v>
      </c>
    </row>
    <row r="19" spans="1:14" x14ac:dyDescent="0.25">
      <c r="A19" s="10">
        <v>44705</v>
      </c>
      <c r="B19" s="11">
        <v>3941.47998046875</v>
      </c>
      <c r="C19" s="11">
        <v>4141.6047341973099</v>
      </c>
      <c r="E19" s="4">
        <f t="shared" si="0"/>
        <v>1</v>
      </c>
      <c r="F19" s="4">
        <f t="shared" si="1"/>
        <v>1</v>
      </c>
      <c r="K19" s="6">
        <f t="shared" si="2"/>
        <v>-8.1207976171752128E-3</v>
      </c>
      <c r="M19" s="5">
        <f t="shared" si="3"/>
        <v>94.852458538664948</v>
      </c>
      <c r="N19" s="5">
        <f t="shared" si="4"/>
        <v>95.589500982876672</v>
      </c>
    </row>
    <row r="20" spans="1:14" x14ac:dyDescent="0.25">
      <c r="A20" s="10">
        <v>44706</v>
      </c>
      <c r="B20" s="11">
        <v>3978.72998046875</v>
      </c>
      <c r="C20" s="11">
        <v>4133.6069137053701</v>
      </c>
      <c r="E20" s="4">
        <f t="shared" si="0"/>
        <v>1</v>
      </c>
      <c r="F20" s="4">
        <f t="shared" si="1"/>
        <v>1</v>
      </c>
      <c r="K20" s="6">
        <f t="shared" si="2"/>
        <v>9.450764734207695E-3</v>
      </c>
      <c r="M20" s="5">
        <f t="shared" si="3"/>
        <v>95.748886808775055</v>
      </c>
      <c r="N20" s="5">
        <f t="shared" si="4"/>
        <v>96.49289486772615</v>
      </c>
    </row>
    <row r="21" spans="1:14" x14ac:dyDescent="0.25">
      <c r="A21" s="10">
        <v>44707</v>
      </c>
      <c r="B21" s="11">
        <v>4057.84008789062</v>
      </c>
      <c r="C21" s="11">
        <v>4136.2037699117</v>
      </c>
      <c r="E21" s="4">
        <f t="shared" si="0"/>
        <v>1</v>
      </c>
      <c r="F21" s="4">
        <f t="shared" si="1"/>
        <v>1</v>
      </c>
      <c r="K21" s="6">
        <f t="shared" si="2"/>
        <v>1.9883256167222862E-2</v>
      </c>
      <c r="M21" s="5">
        <f t="shared" si="3"/>
        <v>97.652686452920349</v>
      </c>
      <c r="N21" s="5">
        <f t="shared" si="4"/>
        <v>98.411487814698049</v>
      </c>
    </row>
    <row r="22" spans="1:14" x14ac:dyDescent="0.25">
      <c r="A22" s="10">
        <v>44708</v>
      </c>
      <c r="B22" s="11">
        <v>4158.240234375</v>
      </c>
      <c r="C22" s="11">
        <v>4141.4090217947096</v>
      </c>
      <c r="E22" s="4">
        <f t="shared" si="0"/>
        <v>0</v>
      </c>
      <c r="F22" s="4">
        <f t="shared" si="1"/>
        <v>0</v>
      </c>
      <c r="K22" s="6">
        <f t="shared" si="2"/>
        <v>2.4742262955110839E-2</v>
      </c>
      <c r="M22" s="5">
        <f t="shared" si="3"/>
        <v>100.0688348994115</v>
      </c>
      <c r="N22" s="5">
        <f t="shared" si="4"/>
        <v>100.846410724013</v>
      </c>
    </row>
    <row r="23" spans="1:14" x14ac:dyDescent="0.25">
      <c r="A23" s="10">
        <v>44712</v>
      </c>
      <c r="B23" s="11">
        <v>4132.14990234375</v>
      </c>
      <c r="C23" s="11">
        <v>4131.5594789011002</v>
      </c>
      <c r="E23" s="4">
        <f t="shared" si="0"/>
        <v>0</v>
      </c>
      <c r="F23" s="4">
        <f t="shared" si="1"/>
        <v>1</v>
      </c>
      <c r="K23" s="6">
        <f t="shared" si="2"/>
        <v>-6.2743686176590652E-3</v>
      </c>
      <c r="M23" s="5">
        <f t="shared" si="3"/>
        <v>99.440966142112927</v>
      </c>
      <c r="N23" s="5">
        <f t="shared" si="4"/>
        <v>100.846410724013</v>
      </c>
    </row>
    <row r="24" spans="1:14" x14ac:dyDescent="0.25">
      <c r="A24" s="10">
        <v>44713</v>
      </c>
      <c r="B24" s="11">
        <v>4101.22998046875</v>
      </c>
      <c r="C24" s="11">
        <v>4171.8991251798598</v>
      </c>
      <c r="E24" s="4">
        <f t="shared" si="0"/>
        <v>1</v>
      </c>
      <c r="F24" s="4">
        <f t="shared" si="1"/>
        <v>1</v>
      </c>
      <c r="K24" s="6">
        <f t="shared" si="2"/>
        <v>-7.4827686811318461E-3</v>
      </c>
      <c r="M24" s="5">
        <f t="shared" si="3"/>
        <v>98.696872395043229</v>
      </c>
      <c r="N24" s="5">
        <f t="shared" si="4"/>
        <v>100.0918003602428</v>
      </c>
    </row>
    <row r="25" spans="1:14" x14ac:dyDescent="0.25">
      <c r="A25" s="10">
        <v>44714</v>
      </c>
      <c r="B25" s="11">
        <v>4176.81982421875</v>
      </c>
      <c r="C25" s="11">
        <v>4192.7315319235004</v>
      </c>
      <c r="E25" s="4">
        <f t="shared" si="0"/>
        <v>0</v>
      </c>
      <c r="F25" s="4">
        <f t="shared" si="1"/>
        <v>0</v>
      </c>
      <c r="K25" s="6">
        <f t="shared" si="2"/>
        <v>1.8431018038486124E-2</v>
      </c>
      <c r="M25" s="5">
        <f t="shared" si="3"/>
        <v>100.51595623049843</v>
      </c>
      <c r="N25" s="5">
        <f t="shared" si="4"/>
        <v>101.93659413818699</v>
      </c>
    </row>
    <row r="26" spans="1:14" x14ac:dyDescent="0.25">
      <c r="A26" s="10">
        <v>44715</v>
      </c>
      <c r="B26" s="11">
        <v>4108.5400390625</v>
      </c>
      <c r="C26" s="11">
        <v>4154.1576157346099</v>
      </c>
      <c r="E26" s="4">
        <f t="shared" si="0"/>
        <v>1</v>
      </c>
      <c r="F26" s="4">
        <f t="shared" si="1"/>
        <v>1</v>
      </c>
      <c r="K26" s="6">
        <f t="shared" si="2"/>
        <v>-1.6347313992415624E-2</v>
      </c>
      <c r="M26" s="5">
        <f t="shared" si="3"/>
        <v>98.872790332750569</v>
      </c>
      <c r="N26" s="5">
        <f t="shared" si="4"/>
        <v>101.93659413818699</v>
      </c>
    </row>
    <row r="27" spans="1:14" x14ac:dyDescent="0.25">
      <c r="A27" s="10">
        <v>44718</v>
      </c>
      <c r="B27" s="11">
        <v>4121.43017578125</v>
      </c>
      <c r="C27" s="11">
        <v>4173.4620197190898</v>
      </c>
      <c r="E27" s="4">
        <f t="shared" si="0"/>
        <v>1</v>
      </c>
      <c r="F27" s="4">
        <f t="shared" si="1"/>
        <v>1</v>
      </c>
      <c r="K27" s="6">
        <f t="shared" si="2"/>
        <v>3.1374007789131131E-3</v>
      </c>
      <c r="M27" s="5">
        <f t="shared" si="3"/>
        <v>99.182993902153854</v>
      </c>
      <c r="N27" s="5">
        <f t="shared" si="4"/>
        <v>102.25641008803589</v>
      </c>
    </row>
    <row r="28" spans="1:14" x14ac:dyDescent="0.25">
      <c r="A28" s="10">
        <v>44719</v>
      </c>
      <c r="B28" s="11">
        <v>4160.68017578125</v>
      </c>
      <c r="C28" s="11">
        <v>4190.6659701548397</v>
      </c>
      <c r="E28" s="4">
        <f t="shared" si="0"/>
        <v>0</v>
      </c>
      <c r="F28" s="4">
        <f t="shared" si="1"/>
        <v>1</v>
      </c>
      <c r="K28" s="6">
        <f t="shared" si="2"/>
        <v>9.5233931732350285E-3</v>
      </c>
      <c r="M28" s="5">
        <f t="shared" si="3"/>
        <v>100.12755254918264</v>
      </c>
      <c r="N28" s="5">
        <f t="shared" si="4"/>
        <v>103.23023808578782</v>
      </c>
    </row>
    <row r="29" spans="1:14" x14ac:dyDescent="0.25">
      <c r="A29" s="10">
        <v>44720</v>
      </c>
      <c r="B29" s="11">
        <v>4115.77001953125</v>
      </c>
      <c r="C29" s="11">
        <v>4189.9595279156101</v>
      </c>
      <c r="E29" s="4">
        <f t="shared" si="0"/>
        <v>0</v>
      </c>
      <c r="F29" s="4">
        <f t="shared" si="1"/>
        <v>1</v>
      </c>
      <c r="K29" s="6">
        <f t="shared" si="2"/>
        <v>-1.0793945785935621E-2</v>
      </c>
      <c r="M29" s="5">
        <f t="shared" si="3"/>
        <v>99.046781175288345</v>
      </c>
      <c r="N29" s="5">
        <f t="shared" si="4"/>
        <v>102.1159764924206</v>
      </c>
    </row>
    <row r="30" spans="1:14" x14ac:dyDescent="0.25">
      <c r="A30" s="10">
        <v>44721</v>
      </c>
      <c r="B30" s="11">
        <v>4017.82006835937</v>
      </c>
      <c r="C30" s="11">
        <v>4187.9529334492299</v>
      </c>
      <c r="E30" s="4">
        <f t="shared" si="0"/>
        <v>0</v>
      </c>
      <c r="F30" s="4">
        <f t="shared" si="1"/>
        <v>1</v>
      </c>
      <c r="K30" s="6">
        <f t="shared" si="2"/>
        <v>-2.3798693976354812E-2</v>
      </c>
      <c r="M30" s="5">
        <f t="shared" si="3"/>
        <v>96.689597140754671</v>
      </c>
      <c r="N30" s="5">
        <f t="shared" si="4"/>
        <v>99.685749617780843</v>
      </c>
    </row>
    <row r="31" spans="1:14" x14ac:dyDescent="0.25">
      <c r="A31" s="10">
        <v>44722</v>
      </c>
      <c r="B31" s="11">
        <v>3900.86010742187</v>
      </c>
      <c r="C31" s="11">
        <v>4193.5037313845296</v>
      </c>
      <c r="E31" s="4">
        <f t="shared" si="0"/>
        <v>0</v>
      </c>
      <c r="F31" s="4">
        <f t="shared" si="1"/>
        <v>1</v>
      </c>
      <c r="K31" s="6">
        <f t="shared" si="2"/>
        <v>-2.9110303335524779E-2</v>
      </c>
      <c r="M31" s="5">
        <f t="shared" si="3"/>
        <v>93.874933638597611</v>
      </c>
      <c r="N31" s="5">
        <f t="shared" si="4"/>
        <v>96.783867208178066</v>
      </c>
    </row>
    <row r="32" spans="1:14" x14ac:dyDescent="0.25">
      <c r="A32" s="10">
        <v>44725</v>
      </c>
      <c r="B32" s="11">
        <v>3749.6298828125</v>
      </c>
      <c r="C32" s="11">
        <v>4238.6932954227004</v>
      </c>
      <c r="E32" s="4">
        <f t="shared" si="0"/>
        <v>0</v>
      </c>
      <c r="F32" s="4">
        <f t="shared" si="1"/>
        <v>1</v>
      </c>
      <c r="K32" s="6">
        <f t="shared" si="2"/>
        <v>-3.8768430665236053E-2</v>
      </c>
      <c r="M32" s="5">
        <f t="shared" si="3"/>
        <v>90.235549782626009</v>
      </c>
      <c r="N32" s="5">
        <f t="shared" si="4"/>
        <v>93.031708562804397</v>
      </c>
    </row>
    <row r="33" spans="1:14" x14ac:dyDescent="0.25">
      <c r="A33" s="10">
        <v>44726</v>
      </c>
      <c r="B33" s="11">
        <v>3735.47998046875</v>
      </c>
      <c r="C33" s="11">
        <v>4229.2263665865503</v>
      </c>
      <c r="E33" s="4">
        <f t="shared" si="0"/>
        <v>1</v>
      </c>
      <c r="F33" s="4">
        <f t="shared" si="1"/>
        <v>1</v>
      </c>
      <c r="K33" s="6">
        <f t="shared" si="2"/>
        <v>-3.7736797459957394E-3</v>
      </c>
      <c r="M33" s="5">
        <f t="shared" si="3"/>
        <v>89.895029716042529</v>
      </c>
      <c r="N33" s="5">
        <f t="shared" si="4"/>
        <v>92.680636688465569</v>
      </c>
    </row>
    <row r="34" spans="1:14" x14ac:dyDescent="0.25">
      <c r="A34" s="10">
        <v>44727</v>
      </c>
      <c r="B34" s="11">
        <v>3789.98999023437</v>
      </c>
      <c r="C34" s="11">
        <v>4238.6939830408401</v>
      </c>
      <c r="E34" s="4">
        <f t="shared" si="0"/>
        <v>0</v>
      </c>
      <c r="F34" s="4">
        <f t="shared" si="1"/>
        <v>1</v>
      </c>
      <c r="K34" s="6">
        <f t="shared" si="2"/>
        <v>1.4592504858981892E-2</v>
      </c>
      <c r="M34" s="5">
        <f t="shared" si="3"/>
        <v>91.206823373972199</v>
      </c>
      <c r="N34" s="5">
        <f t="shared" si="4"/>
        <v>94.033079329675544</v>
      </c>
    </row>
    <row r="35" spans="1:14" x14ac:dyDescent="0.25">
      <c r="A35" s="10">
        <v>44728</v>
      </c>
      <c r="B35" s="11">
        <v>3666.77001953125</v>
      </c>
      <c r="C35" s="11">
        <v>4212.5590337140602</v>
      </c>
      <c r="E35" s="4">
        <f t="shared" si="0"/>
        <v>1</v>
      </c>
      <c r="F35" s="4">
        <f t="shared" si="1"/>
        <v>1</v>
      </c>
      <c r="K35" s="6">
        <f t="shared" si="2"/>
        <v>-3.2511951488162105E-2</v>
      </c>
      <c r="M35" s="5">
        <f t="shared" si="3"/>
        <v>88.241511557048241</v>
      </c>
      <c r="N35" s="5">
        <f t="shared" si="4"/>
        <v>90.97588041622663</v>
      </c>
    </row>
    <row r="36" spans="1:14" x14ac:dyDescent="0.25">
      <c r="A36" s="10">
        <v>44729</v>
      </c>
      <c r="B36" s="11">
        <v>3674.84008789062</v>
      </c>
      <c r="C36" s="11">
        <v>4208.0280706395997</v>
      </c>
      <c r="E36" s="4">
        <f t="shared" si="0"/>
        <v>1</v>
      </c>
      <c r="F36" s="4">
        <f t="shared" si="1"/>
        <v>1</v>
      </c>
      <c r="K36" s="6">
        <f t="shared" si="2"/>
        <v>2.2008656982532848E-3</v>
      </c>
      <c r="M36" s="5">
        <f t="shared" si="3"/>
        <v>88.435719272996167</v>
      </c>
      <c r="N36" s="5">
        <f t="shared" si="4"/>
        <v>91.17610611080309</v>
      </c>
    </row>
    <row r="37" spans="1:14" x14ac:dyDescent="0.25">
      <c r="A37" s="10">
        <v>44733</v>
      </c>
      <c r="B37" s="11">
        <v>3764.7900390625</v>
      </c>
      <c r="C37" s="11">
        <v>4196.45920026967</v>
      </c>
      <c r="E37" s="4">
        <f t="shared" si="0"/>
        <v>0</v>
      </c>
      <c r="F37" s="4">
        <f t="shared" si="1"/>
        <v>1</v>
      </c>
      <c r="K37" s="6">
        <f t="shared" si="2"/>
        <v>2.4477242280088296E-2</v>
      </c>
      <c r="M37" s="5">
        <f t="shared" si="3"/>
        <v>90.600381799855171</v>
      </c>
      <c r="N37" s="5">
        <f t="shared" si="4"/>
        <v>93.407845750232255</v>
      </c>
    </row>
    <row r="38" spans="1:14" x14ac:dyDescent="0.25">
      <c r="A38" s="10">
        <v>44734</v>
      </c>
      <c r="B38" s="11">
        <v>3759.88989257812</v>
      </c>
      <c r="C38" s="11">
        <v>4213.2693006609197</v>
      </c>
      <c r="E38" s="4">
        <f t="shared" si="0"/>
        <v>1</v>
      </c>
      <c r="F38" s="4">
        <f t="shared" si="1"/>
        <v>1</v>
      </c>
      <c r="K38" s="6">
        <f t="shared" si="2"/>
        <v>-1.3015723144019775E-3</v>
      </c>
      <c r="M38" s="5">
        <f t="shared" si="3"/>
        <v>90.482458851230234</v>
      </c>
      <c r="N38" s="5">
        <f t="shared" si="4"/>
        <v>93.286268684255816</v>
      </c>
    </row>
    <row r="39" spans="1:14" x14ac:dyDescent="0.25">
      <c r="A39" s="10">
        <v>44735</v>
      </c>
      <c r="B39" s="11">
        <v>3795.72998046875</v>
      </c>
      <c r="C39" s="11">
        <v>4200.2459278854503</v>
      </c>
      <c r="E39" s="4">
        <f t="shared" si="0"/>
        <v>1</v>
      </c>
      <c r="F39" s="4">
        <f t="shared" si="1"/>
        <v>1</v>
      </c>
      <c r="K39" s="6">
        <f t="shared" si="2"/>
        <v>9.5322174091792E-3</v>
      </c>
      <c r="M39" s="5">
        <f t="shared" si="3"/>
        <v>91.34495732071727</v>
      </c>
      <c r="N39" s="5">
        <f t="shared" si="4"/>
        <v>94.175493678645253</v>
      </c>
    </row>
    <row r="40" spans="1:14" x14ac:dyDescent="0.25">
      <c r="A40" s="10">
        <v>44736</v>
      </c>
      <c r="B40" s="11">
        <v>3911.73999023437</v>
      </c>
      <c r="C40" s="11">
        <v>4181.9188345718303</v>
      </c>
      <c r="E40" s="4">
        <f t="shared" si="0"/>
        <v>0</v>
      </c>
      <c r="F40" s="4">
        <f t="shared" si="1"/>
        <v>1</v>
      </c>
      <c r="K40" s="6">
        <f t="shared" si="2"/>
        <v>3.0563293585834428E-2</v>
      </c>
      <c r="M40" s="5">
        <f t="shared" si="3"/>
        <v>94.136760068895867</v>
      </c>
      <c r="N40" s="5">
        <f t="shared" si="4"/>
        <v>97.053806940536589</v>
      </c>
    </row>
    <row r="41" spans="1:14" x14ac:dyDescent="0.25">
      <c r="A41" s="10">
        <v>44739</v>
      </c>
      <c r="B41" s="11">
        <v>3900.11010742187</v>
      </c>
      <c r="C41" s="11">
        <v>4190.7384962768601</v>
      </c>
      <c r="E41" s="4">
        <f t="shared" si="0"/>
        <v>0</v>
      </c>
      <c r="F41" s="4">
        <f t="shared" si="1"/>
        <v>1</v>
      </c>
      <c r="K41" s="6">
        <f t="shared" si="2"/>
        <v>-2.9730715337762392E-3</v>
      </c>
      <c r="M41" s="5">
        <f t="shared" si="3"/>
        <v>93.856884747253105</v>
      </c>
      <c r="N41" s="5">
        <f t="shared" si="4"/>
        <v>96.765259029877058</v>
      </c>
    </row>
    <row r="42" spans="1:14" x14ac:dyDescent="0.25">
      <c r="A42" s="10">
        <v>44740</v>
      </c>
      <c r="B42" s="11">
        <v>3821.55004882812</v>
      </c>
      <c r="C42" s="11">
        <v>4198.9207071626697</v>
      </c>
      <c r="E42" s="4">
        <f t="shared" si="0"/>
        <v>0</v>
      </c>
      <c r="F42" s="4">
        <f t="shared" si="1"/>
        <v>1</v>
      </c>
      <c r="K42" s="6">
        <f t="shared" si="2"/>
        <v>-2.0143036075892073E-2</v>
      </c>
      <c r="M42" s="5">
        <f t="shared" si="3"/>
        <v>91.966322131818345</v>
      </c>
      <c r="N42" s="5">
        <f t="shared" si="4"/>
        <v>94.816112926345198</v>
      </c>
    </row>
    <row r="43" spans="1:14" x14ac:dyDescent="0.25">
      <c r="A43" s="10">
        <v>44741</v>
      </c>
      <c r="B43" s="11">
        <v>3818.830078125</v>
      </c>
      <c r="C43" s="11">
        <v>4185.18189317003</v>
      </c>
      <c r="E43" s="4">
        <f t="shared" si="0"/>
        <v>0</v>
      </c>
      <c r="F43" s="4">
        <f t="shared" si="1"/>
        <v>1</v>
      </c>
      <c r="K43" s="6">
        <f t="shared" si="2"/>
        <v>-7.1174540915774909E-4</v>
      </c>
      <c r="M43" s="5">
        <f t="shared" si="3"/>
        <v>91.900865524243898</v>
      </c>
      <c r="N43" s="5">
        <f t="shared" si="4"/>
        <v>94.748627993255695</v>
      </c>
    </row>
    <row r="44" spans="1:14" x14ac:dyDescent="0.25">
      <c r="A44" s="10">
        <v>44742</v>
      </c>
      <c r="B44" s="11">
        <v>3785.3798828125</v>
      </c>
      <c r="C44" s="11">
        <v>4180.8339537674601</v>
      </c>
      <c r="E44" s="4">
        <f t="shared" si="0"/>
        <v>1</v>
      </c>
      <c r="F44" s="4">
        <f t="shared" si="1"/>
        <v>1</v>
      </c>
      <c r="K44" s="6">
        <f t="shared" si="2"/>
        <v>-8.7592782679987158E-3</v>
      </c>
      <c r="M44" s="5">
        <f t="shared" si="3"/>
        <v>91.095880270047118</v>
      </c>
      <c r="N44" s="5">
        <f t="shared" si="4"/>
        <v>93.918698395151679</v>
      </c>
    </row>
    <row r="45" spans="1:14" x14ac:dyDescent="0.25">
      <c r="A45" s="10">
        <v>44743</v>
      </c>
      <c r="B45" s="11">
        <v>3825.330078125</v>
      </c>
      <c r="C45" s="11">
        <v>4197.9998200198797</v>
      </c>
      <c r="E45" s="4">
        <f t="shared" si="0"/>
        <v>1</v>
      </c>
      <c r="F45" s="4">
        <f t="shared" si="1"/>
        <v>1</v>
      </c>
      <c r="K45" s="6">
        <f t="shared" si="2"/>
        <v>1.0553814029047315E-2</v>
      </c>
      <c r="M45" s="5">
        <f t="shared" si="3"/>
        <v>92.057289249229555</v>
      </c>
      <c r="N45" s="5">
        <f t="shared" si="4"/>
        <v>94.9098988718643</v>
      </c>
    </row>
    <row r="46" spans="1:14" x14ac:dyDescent="0.25">
      <c r="A46" s="10">
        <v>44747</v>
      </c>
      <c r="B46" s="11">
        <v>3831.38989257812</v>
      </c>
      <c r="C46" s="11">
        <v>4195.4264087845704</v>
      </c>
      <c r="E46" s="4">
        <f t="shared" si="0"/>
        <v>1</v>
      </c>
      <c r="F46" s="4">
        <f t="shared" si="1"/>
        <v>1</v>
      </c>
      <c r="K46" s="6">
        <f t="shared" si="2"/>
        <v>1.5841285142352834E-3</v>
      </c>
      <c r="M46" s="5">
        <f t="shared" si="3"/>
        <v>92.203119826072466</v>
      </c>
      <c r="N46" s="5">
        <f t="shared" si="4"/>
        <v>95.06024834895041</v>
      </c>
    </row>
    <row r="47" spans="1:14" x14ac:dyDescent="0.25">
      <c r="A47" s="10">
        <v>44749</v>
      </c>
      <c r="B47" s="11">
        <v>3902.6201171875</v>
      </c>
      <c r="C47" s="11">
        <v>4221.8387212766202</v>
      </c>
      <c r="E47" s="4">
        <f t="shared" si="0"/>
        <v>0</v>
      </c>
      <c r="F47" s="4">
        <f t="shared" si="1"/>
        <v>1</v>
      </c>
      <c r="K47" s="6">
        <f t="shared" si="2"/>
        <v>1.8591223187011563E-2</v>
      </c>
      <c r="M47" s="5">
        <f t="shared" si="3"/>
        <v>93.917288605297756</v>
      </c>
      <c r="N47" s="5">
        <f t="shared" si="4"/>
        <v>96.827534642218495</v>
      </c>
    </row>
    <row r="48" spans="1:14" x14ac:dyDescent="0.25">
      <c r="A48" s="10">
        <v>44750</v>
      </c>
      <c r="B48" s="11">
        <v>3899.3798828125</v>
      </c>
      <c r="C48" s="11">
        <v>4202.5214001144204</v>
      </c>
      <c r="E48" s="4">
        <f t="shared" si="0"/>
        <v>0</v>
      </c>
      <c r="F48" s="4">
        <f t="shared" si="1"/>
        <v>1</v>
      </c>
      <c r="K48" s="6">
        <f t="shared" si="2"/>
        <v>-8.3027152981907104E-4</v>
      </c>
      <c r="M48" s="5">
        <f t="shared" si="3"/>
        <v>93.839311754410971</v>
      </c>
      <c r="N48" s="5">
        <f t="shared" si="4"/>
        <v>96.747141496902486</v>
      </c>
    </row>
    <row r="49" spans="1:14" x14ac:dyDescent="0.25">
      <c r="A49" s="10">
        <v>44753</v>
      </c>
      <c r="B49" s="11">
        <v>3854.42993164062</v>
      </c>
      <c r="C49" s="11">
        <v>4241.1739086138396</v>
      </c>
      <c r="E49" s="4">
        <f t="shared" si="0"/>
        <v>0</v>
      </c>
      <c r="F49" s="4">
        <f t="shared" si="1"/>
        <v>1</v>
      </c>
      <c r="K49" s="6">
        <f t="shared" si="2"/>
        <v>-1.1527461422778607E-2</v>
      </c>
      <c r="M49" s="5">
        <f t="shared" si="3"/>
        <v>92.757582708221904</v>
      </c>
      <c r="N49" s="5">
        <f t="shared" si="4"/>
        <v>95.631892555532843</v>
      </c>
    </row>
    <row r="50" spans="1:14" x14ac:dyDescent="0.25">
      <c r="A50" s="10">
        <v>44754</v>
      </c>
      <c r="B50" s="11">
        <v>3818.80004882812</v>
      </c>
      <c r="C50" s="11">
        <v>4221.9992844327198</v>
      </c>
      <c r="E50" s="4">
        <f t="shared" si="0"/>
        <v>0</v>
      </c>
      <c r="F50" s="4">
        <f t="shared" si="1"/>
        <v>1</v>
      </c>
      <c r="K50" s="6">
        <f t="shared" si="2"/>
        <v>-9.2438787173215742E-3</v>
      </c>
      <c r="M50" s="5">
        <f t="shared" si="3"/>
        <v>91.900142863555175</v>
      </c>
      <c r="N50" s="5">
        <f t="shared" si="4"/>
        <v>94.747882939241563</v>
      </c>
    </row>
    <row r="51" spans="1:14" x14ac:dyDescent="0.25">
      <c r="A51" s="10">
        <v>44755</v>
      </c>
      <c r="B51" s="11">
        <v>3801.78002929687</v>
      </c>
      <c r="C51" s="11">
        <v>4237.1411751659298</v>
      </c>
      <c r="E51" s="4">
        <f t="shared" si="0"/>
        <v>0</v>
      </c>
      <c r="F51" s="4">
        <f t="shared" si="1"/>
        <v>1</v>
      </c>
      <c r="K51" s="6">
        <f t="shared" si="2"/>
        <v>-4.4569025122100925E-3</v>
      </c>
      <c r="M51" s="5">
        <f t="shared" si="3"/>
        <v>91.490552885954131</v>
      </c>
      <c r="N51" s="5">
        <f t="shared" si="4"/>
        <v>94.325600861743069</v>
      </c>
    </row>
    <row r="52" spans="1:14" x14ac:dyDescent="0.25">
      <c r="A52" s="10">
        <v>44756</v>
      </c>
      <c r="B52" s="11">
        <v>3790.3798828125</v>
      </c>
      <c r="C52" s="11">
        <v>4239.7971355660902</v>
      </c>
      <c r="E52" s="4">
        <f t="shared" si="0"/>
        <v>1</v>
      </c>
      <c r="F52" s="4">
        <f t="shared" si="1"/>
        <v>1</v>
      </c>
      <c r="K52" s="6">
        <f t="shared" si="2"/>
        <v>-2.9986339021509378E-3</v>
      </c>
      <c r="M52" s="5">
        <f t="shared" si="3"/>
        <v>91.216206212343778</v>
      </c>
      <c r="N52" s="5">
        <f t="shared" si="4"/>
        <v>94.042752917158282</v>
      </c>
    </row>
    <row r="53" spans="1:14" x14ac:dyDescent="0.25">
      <c r="A53" s="10">
        <v>44757</v>
      </c>
      <c r="B53" s="11">
        <v>3863.15991210937</v>
      </c>
      <c r="C53" s="11">
        <v>4225.9221624163501</v>
      </c>
      <c r="E53" s="4">
        <f t="shared" si="0"/>
        <v>0</v>
      </c>
      <c r="F53" s="4">
        <f t="shared" si="1"/>
        <v>1</v>
      </c>
      <c r="K53" s="6">
        <f t="shared" si="2"/>
        <v>1.9201249359435346E-2</v>
      </c>
      <c r="M53" s="5">
        <f t="shared" si="3"/>
        <v>92.967671333448664</v>
      </c>
      <c r="N53" s="5">
        <f t="shared" si="4"/>
        <v>95.848491266368399</v>
      </c>
    </row>
    <row r="54" spans="1:14" x14ac:dyDescent="0.25">
      <c r="A54" s="10">
        <v>44760</v>
      </c>
      <c r="B54" s="11">
        <v>3830.85009765625</v>
      </c>
      <c r="C54" s="11">
        <v>4237.8125603995904</v>
      </c>
      <c r="E54" s="4">
        <f t="shared" si="0"/>
        <v>1</v>
      </c>
      <c r="F54" s="4">
        <f t="shared" si="1"/>
        <v>1</v>
      </c>
      <c r="K54" s="6">
        <f t="shared" si="2"/>
        <v>-8.3635715808301203E-3</v>
      </c>
      <c r="M54" s="5">
        <f t="shared" si="3"/>
        <v>92.190129559548282</v>
      </c>
      <c r="N54" s="5">
        <f t="shared" si="4"/>
        <v>95.046855548747558</v>
      </c>
    </row>
    <row r="55" spans="1:14" x14ac:dyDescent="0.25">
      <c r="A55" s="10">
        <v>44761</v>
      </c>
      <c r="B55" s="11">
        <v>3936.68994140625</v>
      </c>
      <c r="C55" s="11">
        <v>4250.4487575999701</v>
      </c>
      <c r="E55" s="4">
        <f t="shared" si="0"/>
        <v>1</v>
      </c>
      <c r="F55" s="4">
        <f t="shared" si="1"/>
        <v>1</v>
      </c>
      <c r="K55" s="6">
        <f t="shared" si="2"/>
        <v>2.7628291645959591E-2</v>
      </c>
      <c r="M55" s="5">
        <f t="shared" si="3"/>
        <v>94.737185345898283</v>
      </c>
      <c r="N55" s="5">
        <f t="shared" si="4"/>
        <v>97.672837793879751</v>
      </c>
    </row>
    <row r="56" spans="1:14" x14ac:dyDescent="0.25">
      <c r="A56" s="10">
        <v>44762</v>
      </c>
      <c r="B56" s="11">
        <v>3959.89990234375</v>
      </c>
      <c r="C56" s="11">
        <v>4243.4908253659996</v>
      </c>
      <c r="E56" s="4">
        <f t="shared" si="0"/>
        <v>1</v>
      </c>
      <c r="F56" s="4">
        <f t="shared" si="1"/>
        <v>1</v>
      </c>
      <c r="K56" s="6">
        <f t="shared" si="2"/>
        <v>5.8958061932632422E-3</v>
      </c>
      <c r="M56" s="5">
        <f t="shared" si="3"/>
        <v>95.295737429992954</v>
      </c>
      <c r="N56" s="5">
        <f t="shared" si="4"/>
        <v>98.2486979158585</v>
      </c>
    </row>
    <row r="57" spans="1:14" x14ac:dyDescent="0.25">
      <c r="A57" s="10">
        <v>44763</v>
      </c>
      <c r="B57" s="11">
        <v>3998.94995117187</v>
      </c>
      <c r="C57" s="11">
        <v>4230.3700221693498</v>
      </c>
      <c r="E57" s="4">
        <f t="shared" si="0"/>
        <v>0</v>
      </c>
      <c r="F57" s="4">
        <f t="shared" si="1"/>
        <v>1</v>
      </c>
      <c r="K57" s="6">
        <f t="shared" si="2"/>
        <v>9.8613727091958481E-3</v>
      </c>
      <c r="M57" s="5">
        <f t="shared" si="3"/>
        <v>96.235484214387782</v>
      </c>
      <c r="N57" s="5">
        <f t="shared" si="4"/>
        <v>99.217564944199978</v>
      </c>
    </row>
    <row r="58" spans="1:14" x14ac:dyDescent="0.25">
      <c r="A58" s="10">
        <v>44764</v>
      </c>
      <c r="B58" s="11">
        <v>3961.6298828125</v>
      </c>
      <c r="C58" s="11">
        <v>4229.8389320103897</v>
      </c>
      <c r="E58" s="4">
        <f t="shared" si="0"/>
        <v>1</v>
      </c>
      <c r="F58" s="4">
        <f t="shared" si="1"/>
        <v>1</v>
      </c>
      <c r="K58" s="6">
        <f t="shared" si="2"/>
        <v>-9.3324669763454882E-3</v>
      </c>
      <c r="M58" s="5">
        <f t="shared" si="3"/>
        <v>95.337369736004391</v>
      </c>
      <c r="N58" s="5">
        <f t="shared" si="4"/>
        <v>98.291620295884812</v>
      </c>
    </row>
    <row r="59" spans="1:14" x14ac:dyDescent="0.25">
      <c r="A59" s="10">
        <v>44767</v>
      </c>
      <c r="B59" s="11">
        <v>3966.84008789062</v>
      </c>
      <c r="C59" s="11">
        <v>4244.91427153114</v>
      </c>
      <c r="E59" s="4">
        <f t="shared" si="0"/>
        <v>0</v>
      </c>
      <c r="F59" s="4">
        <f t="shared" si="1"/>
        <v>1</v>
      </c>
      <c r="K59" s="6">
        <f t="shared" si="2"/>
        <v>1.3151670479678579E-3</v>
      </c>
      <c r="M59" s="5">
        <f t="shared" si="3"/>
        <v>95.462754303121116</v>
      </c>
      <c r="N59" s="5">
        <f t="shared" si="4"/>
        <v>98.42089019598933</v>
      </c>
    </row>
    <row r="60" spans="1:14" x14ac:dyDescent="0.25">
      <c r="A60" s="10">
        <v>44768</v>
      </c>
      <c r="B60" s="11">
        <v>3921.05004882812</v>
      </c>
      <c r="C60" s="11">
        <v>4227.58354865196</v>
      </c>
      <c r="E60" s="4">
        <f t="shared" si="0"/>
        <v>1</v>
      </c>
      <c r="F60" s="4">
        <f t="shared" si="1"/>
        <v>1</v>
      </c>
      <c r="K60" s="6">
        <f t="shared" si="2"/>
        <v>-1.154320266205866E-2</v>
      </c>
      <c r="M60" s="5">
        <f t="shared" si="3"/>
        <v>94.360808383521871</v>
      </c>
      <c r="N60" s="5">
        <f t="shared" si="4"/>
        <v>97.284797914276808</v>
      </c>
    </row>
    <row r="61" spans="1:14" x14ac:dyDescent="0.25">
      <c r="A61" s="10">
        <v>44769</v>
      </c>
      <c r="B61" s="11">
        <v>4023.61010742187</v>
      </c>
      <c r="C61" s="11">
        <v>4239.9620293367698</v>
      </c>
      <c r="E61" s="4">
        <f t="shared" si="0"/>
        <v>1</v>
      </c>
      <c r="F61" s="4">
        <f t="shared" si="1"/>
        <v>1</v>
      </c>
      <c r="K61" s="6">
        <f t="shared" si="2"/>
        <v>2.6156273782937722E-2</v>
      </c>
      <c r="M61" s="5">
        <f t="shared" si="3"/>
        <v>96.828935521980597</v>
      </c>
      <c r="N61" s="5">
        <f t="shared" si="4"/>
        <v>99.829405723440402</v>
      </c>
    </row>
    <row r="62" spans="1:14" x14ac:dyDescent="0.25">
      <c r="A62" s="10">
        <v>44770</v>
      </c>
      <c r="B62" s="11">
        <v>4072.42993164062</v>
      </c>
      <c r="C62" s="11">
        <v>4222.1376158983003</v>
      </c>
      <c r="E62" s="4">
        <f t="shared" si="0"/>
        <v>1</v>
      </c>
      <c r="F62" s="4">
        <f t="shared" si="1"/>
        <v>1</v>
      </c>
      <c r="K62" s="6">
        <f t="shared" si="2"/>
        <v>1.2133338697180918E-2</v>
      </c>
      <c r="M62" s="5">
        <f t="shared" si="3"/>
        <v>98.003793792356277</v>
      </c>
      <c r="N62" s="5">
        <f t="shared" si="4"/>
        <v>101.0406697150212</v>
      </c>
    </row>
    <row r="63" spans="1:14" x14ac:dyDescent="0.25">
      <c r="A63" s="10">
        <v>44771</v>
      </c>
      <c r="B63" s="11">
        <v>4130.2900390625</v>
      </c>
      <c r="C63" s="11">
        <v>4223.3660206509303</v>
      </c>
      <c r="E63" s="4">
        <f t="shared" si="0"/>
        <v>0</v>
      </c>
      <c r="F63" s="4">
        <f t="shared" si="1"/>
        <v>1</v>
      </c>
      <c r="K63" s="6">
        <f t="shared" si="2"/>
        <v>1.4207760082582954E-2</v>
      </c>
      <c r="M63" s="5">
        <f t="shared" si="3"/>
        <v>99.396208181741002</v>
      </c>
      <c r="N63" s="5">
        <f t="shared" si="4"/>
        <v>102.47623130891573</v>
      </c>
    </row>
    <row r="64" spans="1:14" x14ac:dyDescent="0.25">
      <c r="A64" s="10">
        <v>44774</v>
      </c>
      <c r="B64" s="11">
        <v>4118.6298828125</v>
      </c>
      <c r="C64" s="11">
        <v>4204.4811816879001</v>
      </c>
      <c r="E64" s="4">
        <f t="shared" si="0"/>
        <v>0</v>
      </c>
      <c r="F64" s="4">
        <f t="shared" si="1"/>
        <v>1</v>
      </c>
      <c r="K64" s="6">
        <f t="shared" si="2"/>
        <v>-2.8230841271976725E-3</v>
      </c>
      <c r="M64" s="5">
        <f t="shared" si="3"/>
        <v>99.115604324119488</v>
      </c>
      <c r="N64" s="5">
        <f t="shared" si="4"/>
        <v>102.18693228689249</v>
      </c>
    </row>
    <row r="65" spans="1:14" x14ac:dyDescent="0.25">
      <c r="A65" s="10">
        <v>44775</v>
      </c>
      <c r="B65" s="11">
        <v>4091.18994140625</v>
      </c>
      <c r="C65" s="11">
        <v>4222.0311430813399</v>
      </c>
      <c r="E65" s="4">
        <f t="shared" si="0"/>
        <v>1</v>
      </c>
      <c r="F65" s="4">
        <f t="shared" si="1"/>
        <v>1</v>
      </c>
      <c r="K65" s="6">
        <f t="shared" si="2"/>
        <v>-6.6623955507048027E-3</v>
      </c>
      <c r="M65" s="5">
        <f t="shared" si="3"/>
        <v>98.45525696286505</v>
      </c>
      <c r="N65" s="5">
        <f t="shared" si="4"/>
        <v>101.50612252388412</v>
      </c>
    </row>
    <row r="66" spans="1:14" x14ac:dyDescent="0.25">
      <c r="A66" s="10">
        <v>44776</v>
      </c>
      <c r="B66" s="11">
        <v>4155.169921875</v>
      </c>
      <c r="C66" s="11">
        <v>4239.5700618438896</v>
      </c>
      <c r="E66" s="4">
        <f t="shared" ref="E66:E129" si="5">IF(B67&gt;$B66,1,0)</f>
        <v>0</v>
      </c>
      <c r="F66" s="4">
        <f t="shared" ref="F66:F129" si="6">IF(C67&gt;$B66,1,0)</f>
        <v>1</v>
      </c>
      <c r="K66" s="6">
        <f t="shared" si="2"/>
        <v>1.5638477163140152E-2</v>
      </c>
      <c r="M66" s="5">
        <f t="shared" si="3"/>
        <v>99.994947250469906</v>
      </c>
      <c r="N66" s="5">
        <f t="shared" si="4"/>
        <v>103.09352370289278</v>
      </c>
    </row>
    <row r="67" spans="1:14" x14ac:dyDescent="0.25">
      <c r="A67" s="10">
        <v>44777</v>
      </c>
      <c r="B67" s="11">
        <v>4151.93994140625</v>
      </c>
      <c r="C67" s="11">
        <v>4232.2388454632101</v>
      </c>
      <c r="E67" s="4">
        <f t="shared" si="5"/>
        <v>0</v>
      </c>
      <c r="F67" s="4">
        <f t="shared" si="6"/>
        <v>1</v>
      </c>
      <c r="K67" s="6">
        <f t="shared" si="2"/>
        <v>-7.7734016405583972E-4</v>
      </c>
      <c r="M67" s="5">
        <f t="shared" si="3"/>
        <v>99.917217161769472</v>
      </c>
      <c r="N67" s="5">
        <f t="shared" si="4"/>
        <v>103.01338496626448</v>
      </c>
    </row>
    <row r="68" spans="1:14" x14ac:dyDescent="0.25">
      <c r="A68" s="10">
        <v>44778</v>
      </c>
      <c r="B68" s="11">
        <v>4145.18994140625</v>
      </c>
      <c r="C68" s="11">
        <v>4199.1521057747896</v>
      </c>
      <c r="E68" s="4">
        <f t="shared" si="5"/>
        <v>0</v>
      </c>
      <c r="F68" s="4">
        <f t="shared" si="6"/>
        <v>1</v>
      </c>
      <c r="K68" s="6">
        <f t="shared" ref="K68:K131" si="7">B68/B67-1</f>
        <v>-1.6257460597355333E-3</v>
      </c>
      <c r="M68" s="5">
        <f t="shared" ref="M68:M131" si="8">M67*(1+$K68)</f>
        <v>99.754777139668988</v>
      </c>
      <c r="N68" s="5">
        <f t="shared" ref="N68:N131" si="9">N67*(1+IF(F67=1,$K68,0))</f>
        <v>102.84591136155555</v>
      </c>
    </row>
    <row r="69" spans="1:14" x14ac:dyDescent="0.25">
      <c r="A69" s="10">
        <v>44781</v>
      </c>
      <c r="B69" s="11">
        <v>4140.06005859375</v>
      </c>
      <c r="C69" s="11">
        <v>4244.7709663198302</v>
      </c>
      <c r="E69" s="4">
        <f t="shared" si="5"/>
        <v>0</v>
      </c>
      <c r="F69" s="4">
        <f t="shared" si="6"/>
        <v>1</v>
      </c>
      <c r="K69" s="6">
        <f t="shared" si="7"/>
        <v>-1.2375507238541195E-3</v>
      </c>
      <c r="M69" s="5">
        <f t="shared" si="8"/>
        <v>99.631325543011883</v>
      </c>
      <c r="N69" s="5">
        <f t="shared" si="9"/>
        <v>102.71863432950462</v>
      </c>
    </row>
    <row r="70" spans="1:14" x14ac:dyDescent="0.25">
      <c r="A70" s="10">
        <v>44782</v>
      </c>
      <c r="B70" s="11">
        <v>4122.47021484375</v>
      </c>
      <c r="C70" s="11">
        <v>4240.6913458314202</v>
      </c>
      <c r="E70" s="4">
        <f t="shared" si="5"/>
        <v>1</v>
      </c>
      <c r="F70" s="4">
        <f t="shared" si="6"/>
        <v>1</v>
      </c>
      <c r="K70" s="6">
        <f t="shared" si="7"/>
        <v>-4.248692893594086E-3</v>
      </c>
      <c r="M70" s="5">
        <f t="shared" si="8"/>
        <v>99.208022638197932</v>
      </c>
      <c r="N70" s="5">
        <f t="shared" si="9"/>
        <v>102.28221439778916</v>
      </c>
    </row>
    <row r="71" spans="1:14" x14ac:dyDescent="0.25">
      <c r="A71" s="10">
        <v>44783</v>
      </c>
      <c r="B71" s="11">
        <v>4210.240234375</v>
      </c>
      <c r="C71" s="11">
        <v>4214.8226303600304</v>
      </c>
      <c r="E71" s="4">
        <f t="shared" si="5"/>
        <v>0</v>
      </c>
      <c r="F71" s="4">
        <f t="shared" si="6"/>
        <v>1</v>
      </c>
      <c r="K71" s="6">
        <f t="shared" si="7"/>
        <v>2.1290637641290244E-2</v>
      </c>
      <c r="M71" s="5">
        <f t="shared" si="8"/>
        <v>101.32022469929672</v>
      </c>
      <c r="N71" s="5">
        <f t="shared" si="9"/>
        <v>104.45986796168125</v>
      </c>
    </row>
    <row r="72" spans="1:14" x14ac:dyDescent="0.25">
      <c r="A72" s="10">
        <v>44784</v>
      </c>
      <c r="B72" s="11">
        <v>4207.27001953125</v>
      </c>
      <c r="C72" s="11">
        <v>4233.9914982279697</v>
      </c>
      <c r="E72" s="4">
        <f t="shared" si="5"/>
        <v>1</v>
      </c>
      <c r="F72" s="4">
        <f t="shared" si="6"/>
        <v>0</v>
      </c>
      <c r="K72" s="6">
        <f t="shared" si="7"/>
        <v>-7.0547395835030002E-4</v>
      </c>
      <c r="M72" s="5">
        <f t="shared" si="8"/>
        <v>101.24874591931716</v>
      </c>
      <c r="N72" s="5">
        <f t="shared" si="9"/>
        <v>104.38617424514158</v>
      </c>
    </row>
    <row r="73" spans="1:14" x14ac:dyDescent="0.25">
      <c r="A73" s="10">
        <v>44785</v>
      </c>
      <c r="B73" s="11">
        <v>4280.14990234375</v>
      </c>
      <c r="C73" s="11">
        <v>4193.1374485774904</v>
      </c>
      <c r="E73" s="4">
        <f t="shared" si="5"/>
        <v>1</v>
      </c>
      <c r="F73" s="4">
        <f t="shared" si="6"/>
        <v>0</v>
      </c>
      <c r="K73" s="6">
        <f t="shared" si="7"/>
        <v>1.7322368774566943E-2</v>
      </c>
      <c r="M73" s="5">
        <f t="shared" si="8"/>
        <v>103.00261403409399</v>
      </c>
      <c r="N73" s="5">
        <f t="shared" si="9"/>
        <v>104.38617424514158</v>
      </c>
    </row>
    <row r="74" spans="1:14" x14ac:dyDescent="0.25">
      <c r="A74" s="10">
        <v>44788</v>
      </c>
      <c r="B74" s="11">
        <v>4297.14013671875</v>
      </c>
      <c r="C74" s="11">
        <v>4245.5598183092397</v>
      </c>
      <c r="E74" s="4">
        <f t="shared" si="5"/>
        <v>1</v>
      </c>
      <c r="F74" s="4">
        <f t="shared" si="6"/>
        <v>0</v>
      </c>
      <c r="K74" s="6">
        <f t="shared" si="7"/>
        <v>3.9695418998517695E-3</v>
      </c>
      <c r="M74" s="5">
        <f t="shared" si="8"/>
        <v>103.41148722629659</v>
      </c>
      <c r="N74" s="5">
        <f t="shared" si="9"/>
        <v>104.38617424514158</v>
      </c>
    </row>
    <row r="75" spans="1:14" x14ac:dyDescent="0.25">
      <c r="A75" s="10">
        <v>44789</v>
      </c>
      <c r="B75" s="11">
        <v>4305.2001953125</v>
      </c>
      <c r="C75" s="11">
        <v>4239.2576269526899</v>
      </c>
      <c r="E75" s="4">
        <f t="shared" si="5"/>
        <v>0</v>
      </c>
      <c r="F75" s="4">
        <f t="shared" si="6"/>
        <v>0</v>
      </c>
      <c r="K75" s="6">
        <f t="shared" si="7"/>
        <v>1.8756797165810912E-3</v>
      </c>
      <c r="M75" s="5">
        <f t="shared" si="8"/>
        <v>103.60545405534843</v>
      </c>
      <c r="N75" s="5">
        <f t="shared" si="9"/>
        <v>104.38617424514158</v>
      </c>
    </row>
    <row r="76" spans="1:14" x14ac:dyDescent="0.25">
      <c r="A76" s="10">
        <v>44790</v>
      </c>
      <c r="B76" s="11">
        <v>4274.0400390625</v>
      </c>
      <c r="C76" s="11">
        <v>4262.7390934064597</v>
      </c>
      <c r="E76" s="4">
        <f t="shared" si="5"/>
        <v>1</v>
      </c>
      <c r="F76" s="4">
        <f t="shared" si="6"/>
        <v>0</v>
      </c>
      <c r="K76" s="6">
        <f t="shared" si="7"/>
        <v>-7.2377949540946007E-3</v>
      </c>
      <c r="M76" s="5">
        <f t="shared" si="8"/>
        <v>102.85557902276994</v>
      </c>
      <c r="N76" s="5">
        <f t="shared" si="9"/>
        <v>104.38617424514158</v>
      </c>
    </row>
    <row r="77" spans="1:14" x14ac:dyDescent="0.25">
      <c r="A77" s="10">
        <v>44791</v>
      </c>
      <c r="B77" s="11">
        <v>4283.740234375</v>
      </c>
      <c r="C77" s="11">
        <v>4219.6858701369802</v>
      </c>
      <c r="E77" s="4">
        <f t="shared" si="5"/>
        <v>0</v>
      </c>
      <c r="F77" s="4">
        <f t="shared" si="6"/>
        <v>0</v>
      </c>
      <c r="K77" s="6">
        <f t="shared" si="7"/>
        <v>2.2695611701915031E-3</v>
      </c>
      <c r="M77" s="5">
        <f t="shared" si="8"/>
        <v>103.08901605105758</v>
      </c>
      <c r="N77" s="5">
        <f t="shared" si="9"/>
        <v>104.38617424514158</v>
      </c>
    </row>
    <row r="78" spans="1:14" x14ac:dyDescent="0.25">
      <c r="A78" s="10">
        <v>44792</v>
      </c>
      <c r="B78" s="11">
        <v>4228.47998046875</v>
      </c>
      <c r="C78" s="11">
        <v>4249.7335903003795</v>
      </c>
      <c r="E78" s="4">
        <f t="shared" si="5"/>
        <v>0</v>
      </c>
      <c r="F78" s="4">
        <f t="shared" si="6"/>
        <v>1</v>
      </c>
      <c r="K78" s="6">
        <f t="shared" si="7"/>
        <v>-1.2900001139847905E-2</v>
      </c>
      <c r="M78" s="5">
        <f t="shared" si="8"/>
        <v>101.75916762649314</v>
      </c>
      <c r="N78" s="5">
        <f t="shared" si="9"/>
        <v>104.38617424514158</v>
      </c>
    </row>
    <row r="79" spans="1:14" x14ac:dyDescent="0.25">
      <c r="A79" s="10">
        <v>44795</v>
      </c>
      <c r="B79" s="11">
        <v>4137.990234375</v>
      </c>
      <c r="C79" s="11">
        <v>4235.4288673688798</v>
      </c>
      <c r="E79" s="4">
        <f t="shared" si="5"/>
        <v>0</v>
      </c>
      <c r="F79" s="4">
        <f t="shared" si="6"/>
        <v>1</v>
      </c>
      <c r="K79" s="6">
        <f t="shared" si="7"/>
        <v>-2.14000649197158E-2</v>
      </c>
      <c r="M79" s="5">
        <f t="shared" si="8"/>
        <v>99.581514833109949</v>
      </c>
      <c r="N79" s="5">
        <f t="shared" si="9"/>
        <v>102.15230333957479</v>
      </c>
    </row>
    <row r="80" spans="1:14" x14ac:dyDescent="0.25">
      <c r="A80" s="10">
        <v>44796</v>
      </c>
      <c r="B80" s="11">
        <v>4128.72998046875</v>
      </c>
      <c r="C80" s="11">
        <v>4277.0650507045702</v>
      </c>
      <c r="E80" s="4">
        <f t="shared" si="5"/>
        <v>1</v>
      </c>
      <c r="F80" s="4">
        <f t="shared" si="6"/>
        <v>1</v>
      </c>
      <c r="K80" s="6">
        <f t="shared" si="7"/>
        <v>-2.2378626777133093E-3</v>
      </c>
      <c r="M80" s="5">
        <f t="shared" si="8"/>
        <v>99.358665077674772</v>
      </c>
      <c r="N80" s="5">
        <f t="shared" si="9"/>
        <v>101.92370051248871</v>
      </c>
    </row>
    <row r="81" spans="1:14" x14ac:dyDescent="0.25">
      <c r="A81" s="10">
        <v>44797</v>
      </c>
      <c r="B81" s="11">
        <v>4140.77001953125</v>
      </c>
      <c r="C81" s="11">
        <v>4265.9450209203796</v>
      </c>
      <c r="E81" s="4">
        <f t="shared" si="5"/>
        <v>1</v>
      </c>
      <c r="F81" s="4">
        <f t="shared" si="6"/>
        <v>1</v>
      </c>
      <c r="K81" s="6">
        <f t="shared" si="7"/>
        <v>2.9161604463010526E-3</v>
      </c>
      <c r="M81" s="5">
        <f t="shared" si="8"/>
        <v>99.648410886771558</v>
      </c>
      <c r="N81" s="5">
        <f t="shared" si="9"/>
        <v>102.22092637646386</v>
      </c>
    </row>
    <row r="82" spans="1:14" x14ac:dyDescent="0.25">
      <c r="A82" s="10">
        <v>44798</v>
      </c>
      <c r="B82" s="11">
        <v>4199.1201171875</v>
      </c>
      <c r="C82" s="11">
        <v>4255.3739184432097</v>
      </c>
      <c r="E82" s="4">
        <f t="shared" si="5"/>
        <v>0</v>
      </c>
      <c r="F82" s="4">
        <f t="shared" si="6"/>
        <v>1</v>
      </c>
      <c r="K82" s="6">
        <f t="shared" si="7"/>
        <v>1.4091605518061545E-2</v>
      </c>
      <c r="M82" s="5">
        <f t="shared" si="8"/>
        <v>101.05261698348966</v>
      </c>
      <c r="N82" s="5">
        <f t="shared" si="9"/>
        <v>103.6613833466518</v>
      </c>
    </row>
    <row r="83" spans="1:14" x14ac:dyDescent="0.25">
      <c r="A83" s="10">
        <v>44799</v>
      </c>
      <c r="B83" s="11">
        <v>4057.65991210937</v>
      </c>
      <c r="C83" s="11">
        <v>4241.6593025079501</v>
      </c>
      <c r="E83" s="4">
        <f t="shared" si="5"/>
        <v>0</v>
      </c>
      <c r="F83" s="4">
        <f t="shared" si="6"/>
        <v>1</v>
      </c>
      <c r="K83" s="6">
        <f t="shared" si="7"/>
        <v>-3.3688058719519964E-2</v>
      </c>
      <c r="M83" s="5">
        <f t="shared" si="8"/>
        <v>97.648350488788694</v>
      </c>
      <c r="N83" s="5">
        <f t="shared" si="9"/>
        <v>100.16923257752313</v>
      </c>
    </row>
    <row r="84" spans="1:14" x14ac:dyDescent="0.25">
      <c r="A84" s="10">
        <v>44802</v>
      </c>
      <c r="B84" s="11">
        <v>4030.61010742187</v>
      </c>
      <c r="C84" s="11">
        <v>4261.0579734666899</v>
      </c>
      <c r="E84" s="4">
        <f t="shared" si="5"/>
        <v>0</v>
      </c>
      <c r="F84" s="4">
        <f t="shared" si="6"/>
        <v>1</v>
      </c>
      <c r="K84" s="6">
        <f t="shared" si="7"/>
        <v>-6.666355799502699E-3</v>
      </c>
      <c r="M84" s="5">
        <f t="shared" si="8"/>
        <v>96.997391841195892</v>
      </c>
      <c r="N84" s="5">
        <f t="shared" si="9"/>
        <v>99.501468832998228</v>
      </c>
    </row>
    <row r="85" spans="1:14" x14ac:dyDescent="0.25">
      <c r="A85" s="10">
        <v>44803</v>
      </c>
      <c r="B85" s="11">
        <v>3986.15991210937</v>
      </c>
      <c r="C85" s="11">
        <v>4269.8536316400196</v>
      </c>
      <c r="E85" s="4">
        <f t="shared" si="5"/>
        <v>0</v>
      </c>
      <c r="F85" s="4">
        <f t="shared" si="6"/>
        <v>1</v>
      </c>
      <c r="K85" s="6">
        <f t="shared" si="7"/>
        <v>-1.1028155571448206E-2</v>
      </c>
      <c r="M85" s="5">
        <f t="shared" si="8"/>
        <v>95.927689513946461</v>
      </c>
      <c r="N85" s="5">
        <f t="shared" si="9"/>
        <v>98.404151155120317</v>
      </c>
    </row>
    <row r="86" spans="1:14" x14ac:dyDescent="0.25">
      <c r="A86" s="10">
        <v>44804</v>
      </c>
      <c r="B86" s="11">
        <v>3955</v>
      </c>
      <c r="C86" s="11">
        <v>4281.4702250995297</v>
      </c>
      <c r="E86" s="4">
        <f t="shared" si="5"/>
        <v>1</v>
      </c>
      <c r="F86" s="4">
        <f t="shared" si="6"/>
        <v>1</v>
      </c>
      <c r="K86" s="6">
        <f t="shared" si="7"/>
        <v>-7.8170251059699325E-3</v>
      </c>
      <c r="M86" s="5">
        <f t="shared" si="8"/>
        <v>95.177820356658259</v>
      </c>
      <c r="N86" s="5">
        <f t="shared" si="9"/>
        <v>97.634923435009085</v>
      </c>
    </row>
    <row r="87" spans="1:14" x14ac:dyDescent="0.25">
      <c r="A87" s="10">
        <v>44805</v>
      </c>
      <c r="B87" s="11">
        <v>3966.85009765625</v>
      </c>
      <c r="C87" s="11">
        <v>4272.4633029000097</v>
      </c>
      <c r="E87" s="4">
        <f t="shared" si="5"/>
        <v>0</v>
      </c>
      <c r="F87" s="4">
        <f t="shared" si="6"/>
        <v>1</v>
      </c>
      <c r="K87" s="6">
        <f t="shared" si="7"/>
        <v>2.9962320243361873E-3</v>
      </c>
      <c r="M87" s="5">
        <f t="shared" si="8"/>
        <v>95.462995190017395</v>
      </c>
      <c r="N87" s="5">
        <f t="shared" si="9"/>
        <v>97.927460319298675</v>
      </c>
    </row>
    <row r="88" spans="1:14" x14ac:dyDescent="0.25">
      <c r="A88" s="10">
        <v>44806</v>
      </c>
      <c r="B88" s="11">
        <v>3924.26000976562</v>
      </c>
      <c r="C88" s="11">
        <v>4269.4309106870896</v>
      </c>
      <c r="E88" s="4">
        <f t="shared" si="5"/>
        <v>0</v>
      </c>
      <c r="F88" s="4">
        <f t="shared" si="6"/>
        <v>1</v>
      </c>
      <c r="K88" s="6">
        <f t="shared" si="7"/>
        <v>-1.0736500458082276E-2</v>
      </c>
      <c r="M88" s="5">
        <f t="shared" si="8"/>
        <v>94.438056698429861</v>
      </c>
      <c r="N88" s="5">
        <f t="shared" si="9"/>
        <v>96.876062096721697</v>
      </c>
    </row>
    <row r="89" spans="1:14" x14ac:dyDescent="0.25">
      <c r="A89" s="10">
        <v>44810</v>
      </c>
      <c r="B89" s="11">
        <v>3908.18994140625</v>
      </c>
      <c r="C89" s="11">
        <v>4264.4977161323504</v>
      </c>
      <c r="E89" s="4">
        <f t="shared" si="5"/>
        <v>1</v>
      </c>
      <c r="F89" s="4">
        <f t="shared" si="6"/>
        <v>1</v>
      </c>
      <c r="K89" s="6">
        <f t="shared" si="7"/>
        <v>-4.0950569838337225E-3</v>
      </c>
      <c r="M89" s="5">
        <f t="shared" si="8"/>
        <v>94.051327474807266</v>
      </c>
      <c r="N89" s="5">
        <f t="shared" si="9"/>
        <v>96.479349102066209</v>
      </c>
    </row>
    <row r="90" spans="1:14" x14ac:dyDescent="0.25">
      <c r="A90" s="10">
        <v>44811</v>
      </c>
      <c r="B90" s="11">
        <v>3979.8701171875</v>
      </c>
      <c r="C90" s="11">
        <v>4275.6189420074597</v>
      </c>
      <c r="E90" s="4">
        <f t="shared" si="5"/>
        <v>1</v>
      </c>
      <c r="F90" s="4">
        <f t="shared" si="6"/>
        <v>1</v>
      </c>
      <c r="K90" s="6">
        <f t="shared" si="7"/>
        <v>1.8341016392734E-2</v>
      </c>
      <c r="M90" s="5">
        <f t="shared" si="8"/>
        <v>95.776324413781097</v>
      </c>
      <c r="N90" s="5">
        <f t="shared" si="9"/>
        <v>98.248878425507513</v>
      </c>
    </row>
    <row r="91" spans="1:14" x14ac:dyDescent="0.25">
      <c r="A91" s="10">
        <v>44812</v>
      </c>
      <c r="B91" s="11">
        <v>4006.17993164062</v>
      </c>
      <c r="C91" s="11">
        <v>4243.74573898985</v>
      </c>
      <c r="E91" s="4">
        <f t="shared" si="5"/>
        <v>1</v>
      </c>
      <c r="F91" s="4">
        <f t="shared" si="6"/>
        <v>1</v>
      </c>
      <c r="K91" s="6">
        <f t="shared" si="7"/>
        <v>6.6107218774547061E-3</v>
      </c>
      <c r="M91" s="5">
        <f t="shared" si="8"/>
        <v>96.409475056925473</v>
      </c>
      <c r="N91" s="5">
        <f t="shared" si="9"/>
        <v>98.898374435550409</v>
      </c>
    </row>
    <row r="92" spans="1:14" x14ac:dyDescent="0.25">
      <c r="A92" s="10">
        <v>44813</v>
      </c>
      <c r="B92" s="11">
        <v>4067.36010742187</v>
      </c>
      <c r="C92" s="11">
        <v>4239.5944841016799</v>
      </c>
      <c r="E92" s="4">
        <f t="shared" si="5"/>
        <v>1</v>
      </c>
      <c r="F92" s="4">
        <f t="shared" si="6"/>
        <v>1</v>
      </c>
      <c r="K92" s="6">
        <f t="shared" si="7"/>
        <v>1.5271449816332883E-2</v>
      </c>
      <c r="M92" s="5">
        <f t="shared" si="8"/>
        <v>97.881787517076305</v>
      </c>
      <c r="N92" s="5">
        <f t="shared" si="9"/>
        <v>100.40869599765982</v>
      </c>
    </row>
    <row r="93" spans="1:14" x14ac:dyDescent="0.25">
      <c r="A93" s="10">
        <v>44816</v>
      </c>
      <c r="B93" s="11">
        <v>4110.41015625</v>
      </c>
      <c r="C93" s="11">
        <v>4235.5308677449202</v>
      </c>
      <c r="E93" s="4">
        <f t="shared" si="5"/>
        <v>0</v>
      </c>
      <c r="F93" s="4">
        <f t="shared" si="6"/>
        <v>1</v>
      </c>
      <c r="K93" s="6">
        <f t="shared" si="7"/>
        <v>1.0584272769351033E-2</v>
      </c>
      <c r="M93" s="5">
        <f t="shared" si="8"/>
        <v>98.917795055308702</v>
      </c>
      <c r="N93" s="5">
        <f t="shared" si="9"/>
        <v>101.4714490245139</v>
      </c>
    </row>
    <row r="94" spans="1:14" x14ac:dyDescent="0.25">
      <c r="A94" s="10">
        <v>44817</v>
      </c>
      <c r="B94" s="11">
        <v>3932.68994140625</v>
      </c>
      <c r="C94" s="11">
        <v>4235.5188204891101</v>
      </c>
      <c r="E94" s="4">
        <f t="shared" si="5"/>
        <v>1</v>
      </c>
      <c r="F94" s="4">
        <f t="shared" si="6"/>
        <v>1</v>
      </c>
      <c r="K94" s="6">
        <f t="shared" si="7"/>
        <v>-4.3236613400616797E-2</v>
      </c>
      <c r="M94" s="5">
        <f t="shared" si="8"/>
        <v>94.64092459206087</v>
      </c>
      <c r="N94" s="5">
        <f t="shared" si="9"/>
        <v>97.084167211840594</v>
      </c>
    </row>
    <row r="95" spans="1:14" x14ac:dyDescent="0.25">
      <c r="A95" s="10">
        <v>44818</v>
      </c>
      <c r="B95" s="11">
        <v>3946.01000976562</v>
      </c>
      <c r="C95" s="11">
        <v>4263.4504579488803</v>
      </c>
      <c r="E95" s="4">
        <f t="shared" si="5"/>
        <v>0</v>
      </c>
      <c r="F95" s="4">
        <f t="shared" si="6"/>
        <v>1</v>
      </c>
      <c r="K95" s="6">
        <f t="shared" si="7"/>
        <v>3.3870120853227714E-3</v>
      </c>
      <c r="M95" s="5">
        <f t="shared" si="8"/>
        <v>94.961474547420295</v>
      </c>
      <c r="N95" s="5">
        <f t="shared" si="9"/>
        <v>97.412992459480591</v>
      </c>
    </row>
    <row r="96" spans="1:14" x14ac:dyDescent="0.25">
      <c r="A96" s="10">
        <v>44819</v>
      </c>
      <c r="B96" s="11">
        <v>3901.35009765625</v>
      </c>
      <c r="C96" s="11">
        <v>4240.2638385895998</v>
      </c>
      <c r="E96" s="4">
        <f t="shared" si="5"/>
        <v>0</v>
      </c>
      <c r="F96" s="4">
        <f t="shared" si="6"/>
        <v>1</v>
      </c>
      <c r="K96" s="6">
        <f t="shared" si="7"/>
        <v>-1.1317739184352082E-2</v>
      </c>
      <c r="M96" s="5">
        <f t="shared" si="8"/>
        <v>93.886725345931097</v>
      </c>
      <c r="N96" s="5">
        <f t="shared" si="9"/>
        <v>96.310497617656935</v>
      </c>
    </row>
    <row r="97" spans="1:14" x14ac:dyDescent="0.25">
      <c r="A97" s="10">
        <v>44820</v>
      </c>
      <c r="B97" s="11">
        <v>3873.330078125</v>
      </c>
      <c r="C97" s="11">
        <v>4241.3750962818503</v>
      </c>
      <c r="E97" s="4">
        <f t="shared" si="5"/>
        <v>1</v>
      </c>
      <c r="F97" s="4">
        <f t="shared" si="6"/>
        <v>1</v>
      </c>
      <c r="K97" s="6">
        <f t="shared" si="7"/>
        <v>-7.1821340894484553E-3</v>
      </c>
      <c r="M97" s="5">
        <f t="shared" si="8"/>
        <v>93.212418295277402</v>
      </c>
      <c r="N97" s="5">
        <f t="shared" si="9"/>
        <v>95.618782709545414</v>
      </c>
    </row>
    <row r="98" spans="1:14" x14ac:dyDescent="0.25">
      <c r="A98" s="10">
        <v>44823</v>
      </c>
      <c r="B98" s="11">
        <v>3899.88989257812</v>
      </c>
      <c r="C98" s="11">
        <v>4246.6596795947498</v>
      </c>
      <c r="E98" s="4">
        <f t="shared" si="5"/>
        <v>0</v>
      </c>
      <c r="F98" s="4">
        <f t="shared" si="6"/>
        <v>1</v>
      </c>
      <c r="K98" s="6">
        <f t="shared" si="7"/>
        <v>6.8571007162852027E-3</v>
      </c>
      <c r="M98" s="5">
        <f t="shared" si="8"/>
        <v>93.851585235536618</v>
      </c>
      <c r="N98" s="5">
        <f t="shared" si="9"/>
        <v>96.27445033295335</v>
      </c>
    </row>
    <row r="99" spans="1:14" x14ac:dyDescent="0.25">
      <c r="A99" s="10">
        <v>44824</v>
      </c>
      <c r="B99" s="11">
        <v>3855.92993164062</v>
      </c>
      <c r="C99" s="11">
        <v>4249.6314480853698</v>
      </c>
      <c r="E99" s="4">
        <f t="shared" si="5"/>
        <v>0</v>
      </c>
      <c r="F99" s="4">
        <f t="shared" si="6"/>
        <v>1</v>
      </c>
      <c r="K99" s="6">
        <f t="shared" si="7"/>
        <v>-1.1272103097361819E-2</v>
      </c>
      <c r="M99" s="5">
        <f t="shared" si="8"/>
        <v>92.793680490910802</v>
      </c>
      <c r="N99" s="5">
        <f t="shared" si="9"/>
        <v>95.189234803158456</v>
      </c>
    </row>
    <row r="100" spans="1:14" x14ac:dyDescent="0.25">
      <c r="A100" s="10">
        <v>44825</v>
      </c>
      <c r="B100" s="11">
        <v>3789.92993164062</v>
      </c>
      <c r="C100" s="11">
        <v>4232.4091299890597</v>
      </c>
      <c r="E100" s="4">
        <f t="shared" si="5"/>
        <v>0</v>
      </c>
      <c r="F100" s="4">
        <f t="shared" si="6"/>
        <v>1</v>
      </c>
      <c r="K100" s="6">
        <f t="shared" si="7"/>
        <v>-1.7116493600784488E-2</v>
      </c>
      <c r="M100" s="5">
        <f t="shared" si="8"/>
        <v>91.205378052594881</v>
      </c>
      <c r="N100" s="5">
        <f t="shared" si="9"/>
        <v>93.559928874786621</v>
      </c>
    </row>
    <row r="101" spans="1:14" x14ac:dyDescent="0.25">
      <c r="A101" s="10">
        <v>44826</v>
      </c>
      <c r="B101" s="11">
        <v>3757.98999023437</v>
      </c>
      <c r="C101" s="11">
        <v>4255.7784542958698</v>
      </c>
      <c r="E101" s="4">
        <f t="shared" si="5"/>
        <v>0</v>
      </c>
      <c r="F101" s="4">
        <f t="shared" si="6"/>
        <v>1</v>
      </c>
      <c r="K101" s="6">
        <f t="shared" si="7"/>
        <v>-8.4275809796894308E-3</v>
      </c>
      <c r="M101" s="5">
        <f t="shared" si="8"/>
        <v>90.43673734327345</v>
      </c>
      <c r="N101" s="5">
        <f t="shared" si="9"/>
        <v>92.771444997740375</v>
      </c>
    </row>
    <row r="102" spans="1:14" x14ac:dyDescent="0.25">
      <c r="A102" s="10">
        <v>44827</v>
      </c>
      <c r="B102" s="11">
        <v>3693.22998046875</v>
      </c>
      <c r="C102" s="11">
        <v>4232.6650310309096</v>
      </c>
      <c r="E102" s="4">
        <f t="shared" si="5"/>
        <v>0</v>
      </c>
      <c r="F102" s="4">
        <f t="shared" si="6"/>
        <v>1</v>
      </c>
      <c r="K102" s="6">
        <f t="shared" si="7"/>
        <v>-1.7232619015459694E-2</v>
      </c>
      <c r="M102" s="5">
        <f t="shared" si="8"/>
        <v>88.878275503635621</v>
      </c>
      <c r="N102" s="5">
        <f t="shared" si="9"/>
        <v>91.172750030580644</v>
      </c>
    </row>
    <row r="103" spans="1:14" x14ac:dyDescent="0.25">
      <c r="A103" s="10">
        <v>44830</v>
      </c>
      <c r="B103" s="11">
        <v>3655.0400390625</v>
      </c>
      <c r="C103" s="11">
        <v>4226.2171791118799</v>
      </c>
      <c r="E103" s="4">
        <f t="shared" si="5"/>
        <v>0</v>
      </c>
      <c r="F103" s="4">
        <f t="shared" si="6"/>
        <v>1</v>
      </c>
      <c r="K103" s="6">
        <f t="shared" si="7"/>
        <v>-1.0340526208282075E-2</v>
      </c>
      <c r="M103" s="5">
        <f t="shared" si="8"/>
        <v>87.959227366443358</v>
      </c>
      <c r="N103" s="5">
        <f t="shared" si="9"/>
        <v>90.229975819408281</v>
      </c>
    </row>
    <row r="104" spans="1:14" x14ac:dyDescent="0.25">
      <c r="A104" s="10">
        <v>44831</v>
      </c>
      <c r="B104" s="11">
        <v>3647.2900390625</v>
      </c>
      <c r="C104" s="11">
        <v>4212.9685364695197</v>
      </c>
      <c r="E104" s="4">
        <f t="shared" si="5"/>
        <v>1</v>
      </c>
      <c r="F104" s="4">
        <f t="shared" si="6"/>
        <v>1</v>
      </c>
      <c r="K104" s="6">
        <f t="shared" si="7"/>
        <v>-2.1203598092424114E-3</v>
      </c>
      <c r="M104" s="5">
        <f t="shared" si="8"/>
        <v>87.772722155883542</v>
      </c>
      <c r="N104" s="5">
        <f t="shared" si="9"/>
        <v>90.038655805091892</v>
      </c>
    </row>
    <row r="105" spans="1:14" x14ac:dyDescent="0.25">
      <c r="A105" s="10">
        <v>44832</v>
      </c>
      <c r="B105" s="11">
        <v>3719.0400390625</v>
      </c>
      <c r="C105" s="11">
        <v>4212.2829035253499</v>
      </c>
      <c r="E105" s="4">
        <f t="shared" si="5"/>
        <v>0</v>
      </c>
      <c r="F105" s="4">
        <f t="shared" si="6"/>
        <v>1</v>
      </c>
      <c r="K105" s="6">
        <f t="shared" si="7"/>
        <v>1.9672139926234733E-2</v>
      </c>
      <c r="M105" s="5">
        <f t="shared" si="8"/>
        <v>89.499399427840601</v>
      </c>
      <c r="N105" s="5">
        <f t="shared" si="9"/>
        <v>91.809908840859748</v>
      </c>
    </row>
    <row r="106" spans="1:14" x14ac:dyDescent="0.25">
      <c r="A106" s="10">
        <v>44833</v>
      </c>
      <c r="B106" s="11">
        <v>3640.46997070312</v>
      </c>
      <c r="C106" s="11">
        <v>4195.7218257527602</v>
      </c>
      <c r="E106" s="4">
        <f t="shared" si="5"/>
        <v>0</v>
      </c>
      <c r="F106" s="4">
        <f t="shared" si="6"/>
        <v>1</v>
      </c>
      <c r="K106" s="6">
        <f t="shared" si="7"/>
        <v>-2.1126437880240156E-2</v>
      </c>
      <c r="M106" s="5">
        <f t="shared" si="8"/>
        <v>87.608595925509519</v>
      </c>
      <c r="N106" s="5">
        <f t="shared" si="9"/>
        <v>89.87029250494281</v>
      </c>
    </row>
    <row r="107" spans="1:14" x14ac:dyDescent="0.25">
      <c r="A107" s="10">
        <v>44834</v>
      </c>
      <c r="B107" s="11">
        <v>3585.6201171875</v>
      </c>
      <c r="C107" s="11">
        <v>4201.7786658926198</v>
      </c>
      <c r="E107" s="4">
        <f t="shared" si="5"/>
        <v>1</v>
      </c>
      <c r="F107" s="4">
        <f t="shared" si="6"/>
        <v>1</v>
      </c>
      <c r="K107" s="6">
        <f t="shared" si="7"/>
        <v>-1.5066695771981942E-2</v>
      </c>
      <c r="M107" s="5">
        <f t="shared" si="8"/>
        <v>86.288623863689367</v>
      </c>
      <c r="N107" s="5">
        <f t="shared" si="9"/>
        <v>88.516244148831802</v>
      </c>
    </row>
    <row r="108" spans="1:14" x14ac:dyDescent="0.25">
      <c r="A108" s="10">
        <v>44837</v>
      </c>
      <c r="B108" s="11">
        <v>3678.42993164062</v>
      </c>
      <c r="C108" s="11">
        <v>4219.2482918916803</v>
      </c>
      <c r="E108" s="4">
        <f t="shared" si="5"/>
        <v>1</v>
      </c>
      <c r="F108" s="4">
        <f t="shared" si="6"/>
        <v>1</v>
      </c>
      <c r="K108" s="6">
        <f t="shared" si="7"/>
        <v>2.5883894952574815E-2</v>
      </c>
      <c r="M108" s="5">
        <f t="shared" si="8"/>
        <v>88.522109539379343</v>
      </c>
      <c r="N108" s="5">
        <f t="shared" si="9"/>
        <v>90.807389313976628</v>
      </c>
    </row>
    <row r="109" spans="1:14" x14ac:dyDescent="0.25">
      <c r="A109" s="10">
        <v>44838</v>
      </c>
      <c r="B109" s="11">
        <v>3790.92993164062</v>
      </c>
      <c r="C109" s="11">
        <v>4190.8165711944703</v>
      </c>
      <c r="E109" s="4">
        <f t="shared" si="5"/>
        <v>0</v>
      </c>
      <c r="F109" s="4">
        <f t="shared" si="6"/>
        <v>1</v>
      </c>
      <c r="K109" s="6">
        <f t="shared" si="7"/>
        <v>3.0583700679551518E-2</v>
      </c>
      <c r="M109" s="5">
        <f t="shared" si="8"/>
        <v>91.229443241054199</v>
      </c>
      <c r="N109" s="5">
        <f t="shared" si="9"/>
        <v>93.584615328246798</v>
      </c>
    </row>
    <row r="110" spans="1:14" x14ac:dyDescent="0.25">
      <c r="A110" s="10">
        <v>44839</v>
      </c>
      <c r="B110" s="11">
        <v>3783.28002929687</v>
      </c>
      <c r="C110" s="11">
        <v>4208.3122394969296</v>
      </c>
      <c r="E110" s="4">
        <f t="shared" si="5"/>
        <v>0</v>
      </c>
      <c r="F110" s="4">
        <f t="shared" si="6"/>
        <v>1</v>
      </c>
      <c r="K110" s="6">
        <f t="shared" si="7"/>
        <v>-2.0179487570848309E-3</v>
      </c>
      <c r="M110" s="5">
        <f t="shared" si="8"/>
        <v>91.045346899456376</v>
      </c>
      <c r="N110" s="5">
        <f t="shared" si="9"/>
        <v>93.395766370062901</v>
      </c>
    </row>
    <row r="111" spans="1:14" x14ac:dyDescent="0.25">
      <c r="A111" s="10">
        <v>44840</v>
      </c>
      <c r="B111" s="11">
        <v>3744.52001953125</v>
      </c>
      <c r="C111" s="11">
        <v>4206.9163577839199</v>
      </c>
      <c r="E111" s="4">
        <f t="shared" si="5"/>
        <v>0</v>
      </c>
      <c r="F111" s="4">
        <f t="shared" si="6"/>
        <v>1</v>
      </c>
      <c r="K111" s="6">
        <f t="shared" si="7"/>
        <v>-1.0245080846638666E-2</v>
      </c>
      <c r="M111" s="5">
        <f t="shared" si="8"/>
        <v>90.112579959761177</v>
      </c>
      <c r="N111" s="5">
        <f t="shared" si="9"/>
        <v>92.438919192867829</v>
      </c>
    </row>
    <row r="112" spans="1:14" x14ac:dyDescent="0.25">
      <c r="A112" s="10">
        <v>44841</v>
      </c>
      <c r="B112" s="11">
        <v>3639.65991210937</v>
      </c>
      <c r="C112" s="11">
        <v>4191.6644383561998</v>
      </c>
      <c r="E112" s="4">
        <f t="shared" si="5"/>
        <v>0</v>
      </c>
      <c r="F112" s="4">
        <f t="shared" si="6"/>
        <v>1</v>
      </c>
      <c r="K112" s="6">
        <f t="shared" si="7"/>
        <v>-2.8003617786774848E-2</v>
      </c>
      <c r="M112" s="5">
        <f t="shared" si="8"/>
        <v>87.589101712787837</v>
      </c>
      <c r="N112" s="5">
        <f t="shared" si="9"/>
        <v>89.850295031168187</v>
      </c>
    </row>
    <row r="113" spans="1:14" x14ac:dyDescent="0.25">
      <c r="A113" s="10">
        <v>44845</v>
      </c>
      <c r="B113" s="11">
        <v>3588.84008789062</v>
      </c>
      <c r="C113" s="11">
        <v>4196.5218438932397</v>
      </c>
      <c r="E113" s="4">
        <f t="shared" si="5"/>
        <v>0</v>
      </c>
      <c r="F113" s="4">
        <f t="shared" si="6"/>
        <v>1</v>
      </c>
      <c r="K113" s="6">
        <f t="shared" si="7"/>
        <v>-1.3962794724218464E-2</v>
      </c>
      <c r="M113" s="5">
        <f t="shared" si="8"/>
        <v>86.366113065493494</v>
      </c>
      <c r="N113" s="5">
        <f t="shared" si="9"/>
        <v>88.595733805737524</v>
      </c>
    </row>
    <row r="114" spans="1:14" x14ac:dyDescent="0.25">
      <c r="A114" s="10">
        <v>44846</v>
      </c>
      <c r="B114" s="11">
        <v>3577.03002929687</v>
      </c>
      <c r="C114" s="11">
        <v>4213.4492116434903</v>
      </c>
      <c r="E114" s="4">
        <f t="shared" si="5"/>
        <v>1</v>
      </c>
      <c r="F114" s="4">
        <f t="shared" si="6"/>
        <v>1</v>
      </c>
      <c r="K114" s="6">
        <f t="shared" si="7"/>
        <v>-3.2907731480149582E-3</v>
      </c>
      <c r="M114" s="5">
        <f t="shared" si="8"/>
        <v>86.081901779719146</v>
      </c>
      <c r="N114" s="5">
        <f t="shared" si="9"/>
        <v>88.304185343900926</v>
      </c>
    </row>
    <row r="115" spans="1:14" x14ac:dyDescent="0.25">
      <c r="A115" s="10">
        <v>44847</v>
      </c>
      <c r="B115" s="11">
        <v>3669.90991210937</v>
      </c>
      <c r="C115" s="11">
        <v>4207.4088299450405</v>
      </c>
      <c r="E115" s="4">
        <f t="shared" si="5"/>
        <v>0</v>
      </c>
      <c r="F115" s="4">
        <f t="shared" si="6"/>
        <v>1</v>
      </c>
      <c r="K115" s="6">
        <f t="shared" si="7"/>
        <v>2.5965642460864968E-2</v>
      </c>
      <c r="M115" s="5">
        <f t="shared" si="8"/>
        <v>88.317073663682635</v>
      </c>
      <c r="N115" s="5">
        <f t="shared" si="9"/>
        <v>90.597060248338607</v>
      </c>
    </row>
    <row r="116" spans="1:14" x14ac:dyDescent="0.25">
      <c r="A116" s="10">
        <v>44848</v>
      </c>
      <c r="B116" s="11">
        <v>3583.07006835937</v>
      </c>
      <c r="C116" s="11">
        <v>4189.3631809668404</v>
      </c>
      <c r="E116" s="4">
        <f t="shared" si="5"/>
        <v>1</v>
      </c>
      <c r="F116" s="4">
        <f t="shared" si="6"/>
        <v>1</v>
      </c>
      <c r="K116" s="6">
        <f t="shared" si="7"/>
        <v>-2.36626636156545E-2</v>
      </c>
      <c r="M116" s="5">
        <f t="shared" si="8"/>
        <v>86.227256458059927</v>
      </c>
      <c r="N116" s="5">
        <f t="shared" si="9"/>
        <v>88.453292487114993</v>
      </c>
    </row>
    <row r="117" spans="1:14" x14ac:dyDescent="0.25">
      <c r="A117" s="10">
        <v>44851</v>
      </c>
      <c r="B117" s="11">
        <v>3677.94995117187</v>
      </c>
      <c r="C117" s="11">
        <v>4202.4864094095001</v>
      </c>
      <c r="E117" s="4">
        <f t="shared" si="5"/>
        <v>1</v>
      </c>
      <c r="F117" s="4">
        <f t="shared" si="6"/>
        <v>1</v>
      </c>
      <c r="K117" s="6">
        <f t="shared" si="7"/>
        <v>2.6480052302171098E-2</v>
      </c>
      <c r="M117" s="5">
        <f t="shared" si="8"/>
        <v>88.510558718942079</v>
      </c>
      <c r="N117" s="5">
        <f t="shared" si="9"/>
        <v>90.795540298473043</v>
      </c>
    </row>
    <row r="118" spans="1:14" x14ac:dyDescent="0.25">
      <c r="A118" s="10">
        <v>44852</v>
      </c>
      <c r="B118" s="11">
        <v>3719.97998046875</v>
      </c>
      <c r="C118" s="11">
        <v>4195.5740499868498</v>
      </c>
      <c r="E118" s="4">
        <f t="shared" si="5"/>
        <v>0</v>
      </c>
      <c r="F118" s="4">
        <f t="shared" si="6"/>
        <v>1</v>
      </c>
      <c r="K118" s="6">
        <f t="shared" si="7"/>
        <v>1.1427569666490056E-2</v>
      </c>
      <c r="M118" s="5">
        <f t="shared" si="8"/>
        <v>89.522019294922742</v>
      </c>
      <c r="N118" s="5">
        <f t="shared" si="9"/>
        <v>91.833112660640452</v>
      </c>
    </row>
    <row r="119" spans="1:14" x14ac:dyDescent="0.25">
      <c r="A119" s="10">
        <v>44853</v>
      </c>
      <c r="B119" s="11">
        <v>3695.15991210937</v>
      </c>
      <c r="C119" s="11">
        <v>4208.2774104640903</v>
      </c>
      <c r="E119" s="4">
        <f t="shared" si="5"/>
        <v>0</v>
      </c>
      <c r="F119" s="4">
        <f t="shared" si="6"/>
        <v>1</v>
      </c>
      <c r="K119" s="6">
        <f t="shared" si="7"/>
        <v>-6.6720972934516398E-3</v>
      </c>
      <c r="M119" s="5">
        <f t="shared" si="8"/>
        <v>88.924719672280759</v>
      </c>
      <c r="N119" s="5">
        <f t="shared" si="9"/>
        <v>91.220393198208157</v>
      </c>
    </row>
    <row r="120" spans="1:14" x14ac:dyDescent="0.25">
      <c r="A120" s="10">
        <v>44854</v>
      </c>
      <c r="B120" s="11">
        <v>3665.78002929687</v>
      </c>
      <c r="C120" s="11">
        <v>4201.79731951344</v>
      </c>
      <c r="E120" s="4">
        <f t="shared" si="5"/>
        <v>1</v>
      </c>
      <c r="F120" s="4">
        <f t="shared" si="6"/>
        <v>1</v>
      </c>
      <c r="K120" s="6">
        <f t="shared" si="7"/>
        <v>-7.9509097065649792E-3</v>
      </c>
      <c r="M120" s="5">
        <f t="shared" si="8"/>
        <v>88.217687255484847</v>
      </c>
      <c r="N120" s="5">
        <f t="shared" si="9"/>
        <v>90.495108088491847</v>
      </c>
    </row>
    <row r="121" spans="1:14" x14ac:dyDescent="0.25">
      <c r="A121" s="10">
        <v>44855</v>
      </c>
      <c r="B121" s="11">
        <v>3752.75</v>
      </c>
      <c r="C121" s="11">
        <v>4196.4853805886996</v>
      </c>
      <c r="E121" s="4">
        <f t="shared" si="5"/>
        <v>1</v>
      </c>
      <c r="F121" s="4">
        <f t="shared" si="6"/>
        <v>1</v>
      </c>
      <c r="K121" s="6">
        <f t="shared" si="7"/>
        <v>2.3724819822266152E-2</v>
      </c>
      <c r="M121" s="5">
        <f t="shared" si="8"/>
        <v>90.310635990758257</v>
      </c>
      <c r="N121" s="5">
        <f t="shared" si="9"/>
        <v>92.642088222687818</v>
      </c>
    </row>
    <row r="122" spans="1:14" x14ac:dyDescent="0.25">
      <c r="A122" s="10">
        <v>44858</v>
      </c>
      <c r="B122" s="11">
        <v>3797.34008789062</v>
      </c>
      <c r="C122" s="11">
        <v>4233.3487473837104</v>
      </c>
      <c r="E122" s="4">
        <f t="shared" si="5"/>
        <v>1</v>
      </c>
      <c r="F122" s="4">
        <f t="shared" si="6"/>
        <v>1</v>
      </c>
      <c r="K122" s="6">
        <f t="shared" si="7"/>
        <v>1.1881976654618542E-2</v>
      </c>
      <c r="M122" s="5">
        <f t="shared" si="8"/>
        <v>91.383704859264199</v>
      </c>
      <c r="N122" s="5">
        <f t="shared" si="9"/>
        <v>93.742859352184908</v>
      </c>
    </row>
    <row r="123" spans="1:14" x14ac:dyDescent="0.25">
      <c r="A123" s="10">
        <v>44859</v>
      </c>
      <c r="B123" s="11">
        <v>3859.11010742187</v>
      </c>
      <c r="C123" s="11">
        <v>4211.8448922193002</v>
      </c>
      <c r="E123" s="4">
        <f t="shared" si="5"/>
        <v>0</v>
      </c>
      <c r="F123" s="4">
        <f t="shared" si="6"/>
        <v>1</v>
      </c>
      <c r="K123" s="6">
        <f t="shared" si="7"/>
        <v>1.6266654579669915E-2</v>
      </c>
      <c r="M123" s="5">
        <f t="shared" si="8"/>
        <v>92.870212020420354</v>
      </c>
      <c r="N123" s="5">
        <f t="shared" si="9"/>
        <v>95.267742064577476</v>
      </c>
    </row>
    <row r="124" spans="1:14" x14ac:dyDescent="0.25">
      <c r="A124" s="10">
        <v>44860</v>
      </c>
      <c r="B124" s="11">
        <v>3830.60009765625</v>
      </c>
      <c r="C124" s="11">
        <v>4228.8642244064904</v>
      </c>
      <c r="E124" s="4">
        <f t="shared" si="5"/>
        <v>0</v>
      </c>
      <c r="F124" s="4">
        <f t="shared" si="6"/>
        <v>1</v>
      </c>
      <c r="K124" s="6">
        <f t="shared" si="7"/>
        <v>-7.3877160723632151E-3</v>
      </c>
      <c r="M124" s="5">
        <f t="shared" si="8"/>
        <v>92.184113262433314</v>
      </c>
      <c r="N124" s="5">
        <f t="shared" si="9"/>
        <v>94.563931035349242</v>
      </c>
    </row>
    <row r="125" spans="1:14" x14ac:dyDescent="0.25">
      <c r="A125" s="10">
        <v>44861</v>
      </c>
      <c r="B125" s="11">
        <v>3807.30004882812</v>
      </c>
      <c r="C125" s="11">
        <v>4216.4769102022601</v>
      </c>
      <c r="E125" s="4">
        <f t="shared" si="5"/>
        <v>1</v>
      </c>
      <c r="F125" s="4">
        <f t="shared" si="6"/>
        <v>1</v>
      </c>
      <c r="K125" s="6">
        <f t="shared" si="7"/>
        <v>-6.0826106182125805E-3</v>
      </c>
      <c r="M125" s="5">
        <f t="shared" si="8"/>
        <v>91.62339319627273</v>
      </c>
      <c r="N125" s="5">
        <f t="shared" si="9"/>
        <v>93.988735464333701</v>
      </c>
    </row>
    <row r="126" spans="1:14" x14ac:dyDescent="0.25">
      <c r="A126" s="10">
        <v>44862</v>
      </c>
      <c r="B126" s="11">
        <v>3901.06005859375</v>
      </c>
      <c r="C126" s="11">
        <v>4215.8841177456698</v>
      </c>
      <c r="E126" s="4">
        <f t="shared" si="5"/>
        <v>0</v>
      </c>
      <c r="F126" s="4">
        <f t="shared" si="6"/>
        <v>1</v>
      </c>
      <c r="K126" s="6">
        <f t="shared" si="7"/>
        <v>2.462637789592903E-2</v>
      </c>
      <c r="M126" s="5">
        <f t="shared" si="8"/>
        <v>93.87974550123144</v>
      </c>
      <c r="N126" s="5">
        <f t="shared" si="9"/>
        <v>96.303337581838889</v>
      </c>
    </row>
    <row r="127" spans="1:14" x14ac:dyDescent="0.25">
      <c r="A127" s="10">
        <v>44865</v>
      </c>
      <c r="B127" s="11">
        <v>3871.97998046875</v>
      </c>
      <c r="C127" s="11">
        <v>4254.45842300809</v>
      </c>
      <c r="E127" s="4">
        <f t="shared" si="5"/>
        <v>0</v>
      </c>
      <c r="F127" s="4">
        <f t="shared" si="6"/>
        <v>1</v>
      </c>
      <c r="K127" s="6">
        <f t="shared" si="7"/>
        <v>-7.4544041076575196E-3</v>
      </c>
      <c r="M127" s="5">
        <f t="shared" si="8"/>
        <v>93.179927940741223</v>
      </c>
      <c r="N127" s="5">
        <f t="shared" si="9"/>
        <v>95.585453586587704</v>
      </c>
    </row>
    <row r="128" spans="1:14" x14ac:dyDescent="0.25">
      <c r="A128" s="10">
        <v>44866</v>
      </c>
      <c r="B128" s="11">
        <v>3856.10009765625</v>
      </c>
      <c r="C128" s="11">
        <v>4209.7238940920497</v>
      </c>
      <c r="E128" s="4">
        <f t="shared" si="5"/>
        <v>0</v>
      </c>
      <c r="F128" s="4">
        <f t="shared" si="6"/>
        <v>1</v>
      </c>
      <c r="K128" s="6">
        <f t="shared" si="7"/>
        <v>-4.1012306087846451E-3</v>
      </c>
      <c r="M128" s="5">
        <f t="shared" si="8"/>
        <v>92.797775568146307</v>
      </c>
      <c r="N128" s="5">
        <f t="shared" si="9"/>
        <v>95.193435598583832</v>
      </c>
    </row>
    <row r="129" spans="1:14" x14ac:dyDescent="0.25">
      <c r="A129" s="10">
        <v>44867</v>
      </c>
      <c r="B129" s="11">
        <v>3759.68994140625</v>
      </c>
      <c r="C129" s="11">
        <v>4236.6765332267096</v>
      </c>
      <c r="E129" s="4">
        <f t="shared" si="5"/>
        <v>0</v>
      </c>
      <c r="F129" s="4">
        <f t="shared" si="6"/>
        <v>1</v>
      </c>
      <c r="K129" s="6">
        <f t="shared" si="7"/>
        <v>-2.500198485734284E-2</v>
      </c>
      <c r="M129" s="5">
        <f t="shared" si="8"/>
        <v>90.477646988596419</v>
      </c>
      <c r="N129" s="5">
        <f t="shared" si="9"/>
        <v>92.813410763229598</v>
      </c>
    </row>
    <row r="130" spans="1:14" x14ac:dyDescent="0.25">
      <c r="A130" s="10">
        <v>44868</v>
      </c>
      <c r="B130" s="11">
        <v>3719.88989257812</v>
      </c>
      <c r="C130" s="11">
        <v>4247.6848472617403</v>
      </c>
      <c r="E130" s="4">
        <f t="shared" ref="E130:E193" si="10">IF(B131&gt;$B130,1,0)</f>
        <v>1</v>
      </c>
      <c r="F130" s="4">
        <f t="shared" ref="F130:F193" si="11">IF(C131&gt;$B130,1,0)</f>
        <v>1</v>
      </c>
      <c r="K130" s="6">
        <f t="shared" si="7"/>
        <v>-1.0585992315431003E-2</v>
      </c>
      <c r="M130" s="5">
        <f t="shared" si="8"/>
        <v>89.519851312856858</v>
      </c>
      <c r="N130" s="5">
        <f t="shared" si="9"/>
        <v>91.830888710121101</v>
      </c>
    </row>
    <row r="131" spans="1:14" x14ac:dyDescent="0.25">
      <c r="A131" s="10">
        <v>44869</v>
      </c>
      <c r="B131" s="11">
        <v>3770.55004882812</v>
      </c>
      <c r="C131" s="11">
        <v>4239.5387261626101</v>
      </c>
      <c r="E131" s="4">
        <f t="shared" si="10"/>
        <v>1</v>
      </c>
      <c r="F131" s="4">
        <f t="shared" si="11"/>
        <v>1</v>
      </c>
      <c r="K131" s="6">
        <f t="shared" si="7"/>
        <v>1.3618724670070526E-2</v>
      </c>
      <c r="M131" s="5">
        <f t="shared" si="8"/>
        <v>90.738997520392303</v>
      </c>
      <c r="N131" s="5">
        <f t="shared" si="9"/>
        <v>93.081508299672123</v>
      </c>
    </row>
    <row r="132" spans="1:14" x14ac:dyDescent="0.25">
      <c r="A132" s="10">
        <v>44872</v>
      </c>
      <c r="B132" s="11">
        <v>3806.80004882812</v>
      </c>
      <c r="C132" s="11">
        <v>4257.8681801019102</v>
      </c>
      <c r="E132" s="4">
        <f t="shared" si="10"/>
        <v>1</v>
      </c>
      <c r="F132" s="4">
        <f t="shared" si="11"/>
        <v>1</v>
      </c>
      <c r="K132" s="6">
        <f t="shared" ref="K132:K195" si="12">B132/B131-1</f>
        <v>9.6139819205598442E-3</v>
      </c>
      <c r="M132" s="5">
        <f t="shared" ref="M132:M195" si="13">M131*(1+$K132)</f>
        <v>91.611360602043078</v>
      </c>
      <c r="N132" s="5">
        <f t="shared" ref="N132:N195" si="14">N131*(1+IF(F131=1,$K132,0))</f>
        <v>93.976392237603605</v>
      </c>
    </row>
    <row r="133" spans="1:14" x14ac:dyDescent="0.25">
      <c r="A133" s="10">
        <v>44873</v>
      </c>
      <c r="B133" s="11">
        <v>3828.11010742187</v>
      </c>
      <c r="C133" s="11">
        <v>4245.1040212801299</v>
      </c>
      <c r="E133" s="4">
        <f t="shared" si="10"/>
        <v>0</v>
      </c>
      <c r="F133" s="4">
        <f t="shared" si="11"/>
        <v>1</v>
      </c>
      <c r="K133" s="6">
        <f t="shared" si="12"/>
        <v>5.5978928024627006E-3</v>
      </c>
      <c r="M133" s="5">
        <f t="shared" si="13"/>
        <v>92.124191178181064</v>
      </c>
      <c r="N133" s="5">
        <f t="shared" si="14"/>
        <v>94.502462007311891</v>
      </c>
    </row>
    <row r="134" spans="1:14" x14ac:dyDescent="0.25">
      <c r="A134" s="10">
        <v>44874</v>
      </c>
      <c r="B134" s="11">
        <v>3748.57006835937</v>
      </c>
      <c r="C134" s="11">
        <v>4242.2705185956402</v>
      </c>
      <c r="E134" s="4">
        <f t="shared" si="10"/>
        <v>1</v>
      </c>
      <c r="F134" s="4">
        <f t="shared" si="11"/>
        <v>1</v>
      </c>
      <c r="K134" s="6">
        <f t="shared" si="12"/>
        <v>-2.0777886954789881E-2</v>
      </c>
      <c r="M134" s="5">
        <f t="shared" si="13"/>
        <v>90.210045148079374</v>
      </c>
      <c r="N134" s="5">
        <f t="shared" si="14"/>
        <v>92.538900534774641</v>
      </c>
    </row>
    <row r="135" spans="1:14" x14ac:dyDescent="0.25">
      <c r="A135" s="10">
        <v>44875</v>
      </c>
      <c r="B135" s="11">
        <v>3956.3701171875</v>
      </c>
      <c r="C135" s="11">
        <v>4254.0753393149698</v>
      </c>
      <c r="E135" s="4">
        <f t="shared" si="10"/>
        <v>1</v>
      </c>
      <c r="F135" s="4">
        <f t="shared" si="11"/>
        <v>1</v>
      </c>
      <c r="K135" s="6">
        <f t="shared" si="12"/>
        <v>5.5434484360346259E-2</v>
      </c>
      <c r="M135" s="5">
        <f t="shared" si="13"/>
        <v>95.210792484986712</v>
      </c>
      <c r="N135" s="5">
        <f t="shared" si="14"/>
        <v>97.668746769193248</v>
      </c>
    </row>
    <row r="136" spans="1:14" x14ac:dyDescent="0.25">
      <c r="A136" s="10">
        <v>44879</v>
      </c>
      <c r="B136" s="11">
        <v>3957.25</v>
      </c>
      <c r="C136" s="11">
        <v>4256.5939135548097</v>
      </c>
      <c r="E136" s="4">
        <f t="shared" si="10"/>
        <v>1</v>
      </c>
      <c r="F136" s="4">
        <f t="shared" si="11"/>
        <v>1</v>
      </c>
      <c r="K136" s="6">
        <f t="shared" si="12"/>
        <v>2.2239648628352704E-4</v>
      </c>
      <c r="M136" s="5">
        <f t="shared" si="13"/>
        <v>95.231967030691649</v>
      </c>
      <c r="N136" s="5">
        <f t="shared" si="14"/>
        <v>97.690467955294437</v>
      </c>
    </row>
    <row r="137" spans="1:14" x14ac:dyDescent="0.25">
      <c r="A137" s="10">
        <v>44880</v>
      </c>
      <c r="B137" s="11">
        <v>3991.72998046875</v>
      </c>
      <c r="C137" s="11">
        <v>4262.9962202610404</v>
      </c>
      <c r="E137" s="4">
        <f t="shared" si="10"/>
        <v>0</v>
      </c>
      <c r="F137" s="4">
        <f t="shared" si="11"/>
        <v>1</v>
      </c>
      <c r="K137" s="6">
        <f t="shared" si="12"/>
        <v>8.7131165503191443E-3</v>
      </c>
      <c r="M137" s="5">
        <f t="shared" si="13"/>
        <v>96.061734258746213</v>
      </c>
      <c r="N137" s="5">
        <f t="shared" si="14"/>
        <v>98.541656388444139</v>
      </c>
    </row>
    <row r="138" spans="1:14" x14ac:dyDescent="0.25">
      <c r="A138" s="10">
        <v>44881</v>
      </c>
      <c r="B138" s="11">
        <v>3958.7900390625</v>
      </c>
      <c r="C138" s="11">
        <v>4264.4245865794601</v>
      </c>
      <c r="E138" s="4">
        <f t="shared" si="10"/>
        <v>0</v>
      </c>
      <c r="F138" s="4">
        <f t="shared" si="11"/>
        <v>1</v>
      </c>
      <c r="K138" s="6">
        <f t="shared" si="12"/>
        <v>-8.252046497990273E-3</v>
      </c>
      <c r="M138" s="5">
        <f t="shared" si="13"/>
        <v>95.26902836096545</v>
      </c>
      <c r="N138" s="5">
        <f t="shared" si="14"/>
        <v>97.728486057937715</v>
      </c>
    </row>
    <row r="139" spans="1:14" x14ac:dyDescent="0.25">
      <c r="A139" s="10">
        <v>44882</v>
      </c>
      <c r="B139" s="11">
        <v>3946.56005859375</v>
      </c>
      <c r="C139" s="11">
        <v>4278.0064070861899</v>
      </c>
      <c r="E139" s="4">
        <f t="shared" si="10"/>
        <v>1</v>
      </c>
      <c r="F139" s="4">
        <f t="shared" si="11"/>
        <v>1</v>
      </c>
      <c r="K139" s="6">
        <f t="shared" si="12"/>
        <v>-3.0893228355314273E-3</v>
      </c>
      <c r="M139" s="5">
        <f t="shared" si="13"/>
        <v>94.974711576131028</v>
      </c>
      <c r="N139" s="5">
        <f t="shared" si="14"/>
        <v>97.426571214277018</v>
      </c>
    </row>
    <row r="140" spans="1:14" x14ac:dyDescent="0.25">
      <c r="A140" s="10">
        <v>44883</v>
      </c>
      <c r="B140" s="11">
        <v>3965.34008789062</v>
      </c>
      <c r="C140" s="11">
        <v>4262.0563070950102</v>
      </c>
      <c r="E140" s="4">
        <f t="shared" si="10"/>
        <v>0</v>
      </c>
      <c r="F140" s="4">
        <f t="shared" si="11"/>
        <v>1</v>
      </c>
      <c r="K140" s="6">
        <f t="shared" si="12"/>
        <v>4.7585819088133974E-3</v>
      </c>
      <c r="M140" s="5">
        <f t="shared" si="13"/>
        <v>95.426656520431976</v>
      </c>
      <c r="N140" s="5">
        <f t="shared" si="14"/>
        <v>97.890183533494991</v>
      </c>
    </row>
    <row r="141" spans="1:14" x14ac:dyDescent="0.25">
      <c r="A141" s="10">
        <v>44886</v>
      </c>
      <c r="B141" s="11">
        <v>3949.93994140625</v>
      </c>
      <c r="C141" s="11">
        <v>4259.1101766601096</v>
      </c>
      <c r="E141" s="4">
        <f t="shared" si="10"/>
        <v>1</v>
      </c>
      <c r="F141" s="4">
        <f t="shared" si="11"/>
        <v>1</v>
      </c>
      <c r="K141" s="6">
        <f t="shared" si="12"/>
        <v>-3.8836886983285579E-3</v>
      </c>
      <c r="M141" s="5">
        <f t="shared" si="13"/>
        <v>95.056049092984296</v>
      </c>
      <c r="N141" s="5">
        <f t="shared" si="14"/>
        <v>97.510008534028643</v>
      </c>
    </row>
    <row r="142" spans="1:14" x14ac:dyDescent="0.25">
      <c r="A142" s="10">
        <v>44887</v>
      </c>
      <c r="B142" s="11">
        <v>4003.580078125</v>
      </c>
      <c r="C142" s="11">
        <v>4275.7998812921696</v>
      </c>
      <c r="E142" s="4">
        <f t="shared" si="10"/>
        <v>1</v>
      </c>
      <c r="F142" s="4">
        <f t="shared" si="11"/>
        <v>1</v>
      </c>
      <c r="K142" s="6">
        <f t="shared" si="12"/>
        <v>1.3579987927526016E-2</v>
      </c>
      <c r="M142" s="5">
        <f t="shared" si="13"/>
        <v>96.346909092105349</v>
      </c>
      <c r="N142" s="5">
        <f t="shared" si="14"/>
        <v>98.834193272733714</v>
      </c>
    </row>
    <row r="143" spans="1:14" x14ac:dyDescent="0.25">
      <c r="A143" s="10">
        <v>44888</v>
      </c>
      <c r="B143" s="11">
        <v>4027.26000976562</v>
      </c>
      <c r="C143" s="11">
        <v>4260.7186290530199</v>
      </c>
      <c r="E143" s="4">
        <f t="shared" si="10"/>
        <v>0</v>
      </c>
      <c r="F143" s="4">
        <f t="shared" si="11"/>
        <v>1</v>
      </c>
      <c r="K143" s="6">
        <f t="shared" si="12"/>
        <v>5.9146891478463193E-3</v>
      </c>
      <c r="M143" s="5">
        <f t="shared" si="13"/>
        <v>96.916771109740964</v>
      </c>
      <c r="N143" s="5">
        <f t="shared" si="14"/>
        <v>99.418766803120093</v>
      </c>
    </row>
    <row r="144" spans="1:14" x14ac:dyDescent="0.25">
      <c r="A144" s="10">
        <v>44890</v>
      </c>
      <c r="B144" s="11">
        <v>4026.1201171875</v>
      </c>
      <c r="C144" s="11">
        <v>4254.0761051952404</v>
      </c>
      <c r="E144" s="4">
        <f t="shared" si="10"/>
        <v>0</v>
      </c>
      <c r="F144" s="4">
        <f t="shared" si="11"/>
        <v>1</v>
      </c>
      <c r="K144" s="6">
        <f t="shared" si="12"/>
        <v>-2.8304419763214295E-4</v>
      </c>
      <c r="M144" s="5">
        <f t="shared" si="13"/>
        <v>96.889339380025106</v>
      </c>
      <c r="N144" s="5">
        <f t="shared" si="14"/>
        <v>99.390626898040722</v>
      </c>
    </row>
    <row r="145" spans="1:14" x14ac:dyDescent="0.25">
      <c r="A145" s="10">
        <v>44893</v>
      </c>
      <c r="B145" s="11">
        <v>3963.93994140625</v>
      </c>
      <c r="C145" s="11">
        <v>4289.7337490971504</v>
      </c>
      <c r="E145" s="4">
        <f t="shared" si="10"/>
        <v>0</v>
      </c>
      <c r="F145" s="4">
        <f t="shared" si="11"/>
        <v>1</v>
      </c>
      <c r="K145" s="6">
        <f t="shared" si="12"/>
        <v>-1.5444192913123267E-2</v>
      </c>
      <c r="M145" s="5">
        <f t="shared" si="13"/>
        <v>95.392961731414928</v>
      </c>
      <c r="N145" s="5">
        <f t="shared" si="14"/>
        <v>97.85561888247112</v>
      </c>
    </row>
    <row r="146" spans="1:14" x14ac:dyDescent="0.25">
      <c r="A146" s="10">
        <v>44894</v>
      </c>
      <c r="B146" s="11">
        <v>3957.6298828125</v>
      </c>
      <c r="C146" s="11">
        <v>4294.1378138649598</v>
      </c>
      <c r="E146" s="4">
        <f t="shared" si="10"/>
        <v>1</v>
      </c>
      <c r="F146" s="4">
        <f t="shared" si="11"/>
        <v>1</v>
      </c>
      <c r="K146" s="6">
        <f t="shared" si="12"/>
        <v>-1.5918653377758885E-3</v>
      </c>
      <c r="M146" s="5">
        <f t="shared" si="13"/>
        <v>95.241108982166907</v>
      </c>
      <c r="N146" s="5">
        <f t="shared" si="14"/>
        <v>97.699845914665502</v>
      </c>
    </row>
    <row r="147" spans="1:14" x14ac:dyDescent="0.25">
      <c r="A147" s="10">
        <v>44895</v>
      </c>
      <c r="B147" s="11">
        <v>4080.11010742187</v>
      </c>
      <c r="C147" s="11">
        <v>4282.3570521272504</v>
      </c>
      <c r="E147" s="4">
        <f t="shared" si="10"/>
        <v>0</v>
      </c>
      <c r="F147" s="4">
        <f t="shared" si="11"/>
        <v>1</v>
      </c>
      <c r="K147" s="6">
        <f t="shared" si="12"/>
        <v>3.0947872397387721E-2</v>
      </c>
      <c r="M147" s="5">
        <f t="shared" si="13"/>
        <v>98.188618669932708</v>
      </c>
      <c r="N147" s="5">
        <f t="shared" si="14"/>
        <v>100.72344827927701</v>
      </c>
    </row>
    <row r="148" spans="1:14" x14ac:dyDescent="0.25">
      <c r="A148" s="10">
        <v>44896</v>
      </c>
      <c r="B148" s="11">
        <v>4076.57006835937</v>
      </c>
      <c r="C148" s="11">
        <v>4264.5029984120001</v>
      </c>
      <c r="E148" s="4">
        <f t="shared" si="10"/>
        <v>0</v>
      </c>
      <c r="F148" s="4">
        <f t="shared" si="11"/>
        <v>1</v>
      </c>
      <c r="K148" s="6">
        <f t="shared" si="12"/>
        <v>-8.6763321804983473E-4</v>
      </c>
      <c r="M148" s="5">
        <f t="shared" si="13"/>
        <v>98.103426962740244</v>
      </c>
      <c r="N148" s="5">
        <f t="shared" si="14"/>
        <v>100.63605726971338</v>
      </c>
    </row>
    <row r="149" spans="1:14" x14ac:dyDescent="0.25">
      <c r="A149" s="10">
        <v>44897</v>
      </c>
      <c r="B149" s="11">
        <v>4071.69995117187</v>
      </c>
      <c r="C149" s="11">
        <v>4261.3816279798402</v>
      </c>
      <c r="E149" s="4">
        <f t="shared" si="10"/>
        <v>0</v>
      </c>
      <c r="F149" s="4">
        <f t="shared" si="11"/>
        <v>1</v>
      </c>
      <c r="K149" s="6">
        <f t="shared" si="12"/>
        <v>-1.194660488065602E-3</v>
      </c>
      <c r="M149" s="5">
        <f t="shared" si="13"/>
        <v>97.98622667480403</v>
      </c>
      <c r="N149" s="5">
        <f t="shared" si="14"/>
        <v>100.51583134841854</v>
      </c>
    </row>
    <row r="150" spans="1:14" x14ac:dyDescent="0.25">
      <c r="A150" s="10">
        <v>44900</v>
      </c>
      <c r="B150" s="11">
        <v>3998.84008789062</v>
      </c>
      <c r="C150" s="11">
        <v>4277.4764627738195</v>
      </c>
      <c r="E150" s="4">
        <f t="shared" si="10"/>
        <v>0</v>
      </c>
      <c r="F150" s="4">
        <f t="shared" si="11"/>
        <v>1</v>
      </c>
      <c r="K150" s="6">
        <f t="shared" si="12"/>
        <v>-1.7894212283564803E-2</v>
      </c>
      <c r="M150" s="5">
        <f t="shared" si="13"/>
        <v>96.232840333819581</v>
      </c>
      <c r="N150" s="5">
        <f t="shared" si="14"/>
        <v>98.71717972441094</v>
      </c>
    </row>
    <row r="151" spans="1:14" x14ac:dyDescent="0.25">
      <c r="A151" s="10">
        <v>44901</v>
      </c>
      <c r="B151" s="11">
        <v>3941.26000976562</v>
      </c>
      <c r="C151" s="11">
        <v>4291.7241594406496</v>
      </c>
      <c r="E151" s="4">
        <f t="shared" si="10"/>
        <v>0</v>
      </c>
      <c r="F151" s="4">
        <f t="shared" si="11"/>
        <v>1</v>
      </c>
      <c r="K151" s="6">
        <f t="shared" si="12"/>
        <v>-1.4399194981406072E-2</v>
      </c>
      <c r="M151" s="5">
        <f t="shared" si="13"/>
        <v>94.84716490223839</v>
      </c>
      <c r="N151" s="5">
        <f t="shared" si="14"/>
        <v>97.295731805544634</v>
      </c>
    </row>
    <row r="152" spans="1:14" x14ac:dyDescent="0.25">
      <c r="A152" s="10">
        <v>44902</v>
      </c>
      <c r="B152" s="11">
        <v>3933.919921875</v>
      </c>
      <c r="C152" s="11">
        <v>4283.4715484513699</v>
      </c>
      <c r="E152" s="4">
        <f t="shared" si="10"/>
        <v>1</v>
      </c>
      <c r="F152" s="4">
        <f t="shared" si="11"/>
        <v>1</v>
      </c>
      <c r="K152" s="6">
        <f t="shared" si="12"/>
        <v>-1.8623708845477704E-3</v>
      </c>
      <c r="M152" s="5">
        <f t="shared" si="13"/>
        <v>94.670524303842555</v>
      </c>
      <c r="N152" s="5">
        <f t="shared" si="14"/>
        <v>97.114531067439216</v>
      </c>
    </row>
    <row r="153" spans="1:14" x14ac:dyDescent="0.25">
      <c r="A153" s="10">
        <v>44903</v>
      </c>
      <c r="B153" s="11">
        <v>3963.51000976562</v>
      </c>
      <c r="C153" s="11">
        <v>4270.8645421931296</v>
      </c>
      <c r="E153" s="4">
        <f t="shared" si="10"/>
        <v>0</v>
      </c>
      <c r="F153" s="4">
        <f t="shared" si="11"/>
        <v>1</v>
      </c>
      <c r="K153" s="6">
        <f t="shared" si="12"/>
        <v>7.5217819575026379E-3</v>
      </c>
      <c r="M153" s="5">
        <f t="shared" si="13"/>
        <v>95.382615345458518</v>
      </c>
      <c r="N153" s="5">
        <f t="shared" si="14"/>
        <v>97.84500539503361</v>
      </c>
    </row>
    <row r="154" spans="1:14" x14ac:dyDescent="0.25">
      <c r="A154" s="10">
        <v>44904</v>
      </c>
      <c r="B154" s="11">
        <v>3934.3798828125</v>
      </c>
      <c r="C154" s="11">
        <v>4286.1928701653096</v>
      </c>
      <c r="E154" s="4">
        <f t="shared" si="10"/>
        <v>1</v>
      </c>
      <c r="F154" s="4">
        <f t="shared" si="11"/>
        <v>1</v>
      </c>
      <c r="K154" s="6">
        <f t="shared" si="12"/>
        <v>-7.3495782479031657E-3</v>
      </c>
      <c r="M154" s="5">
        <f t="shared" si="13"/>
        <v>94.681593350487418</v>
      </c>
      <c r="N154" s="5">
        <f t="shared" si="14"/>
        <v>97.125885871716306</v>
      </c>
    </row>
    <row r="155" spans="1:14" x14ac:dyDescent="0.25">
      <c r="A155" s="10">
        <v>44907</v>
      </c>
      <c r="B155" s="11">
        <v>3990.56005859375</v>
      </c>
      <c r="C155" s="11">
        <v>4274.3506980158099</v>
      </c>
      <c r="E155" s="4">
        <f t="shared" si="10"/>
        <v>1</v>
      </c>
      <c r="F155" s="4">
        <f t="shared" si="11"/>
        <v>1</v>
      </c>
      <c r="K155" s="6">
        <f t="shared" si="12"/>
        <v>1.4279296218109305E-2</v>
      </c>
      <c r="M155" s="5">
        <f t="shared" si="13"/>
        <v>96.03357986834159</v>
      </c>
      <c r="N155" s="5">
        <f t="shared" si="14"/>
        <v>98.512775166524818</v>
      </c>
    </row>
    <row r="156" spans="1:14" x14ac:dyDescent="0.25">
      <c r="A156" s="10">
        <v>44908</v>
      </c>
      <c r="B156" s="11">
        <v>4019.64990234375</v>
      </c>
      <c r="C156" s="11">
        <v>4284.63052477776</v>
      </c>
      <c r="E156" s="4">
        <f t="shared" si="10"/>
        <v>0</v>
      </c>
      <c r="F156" s="4">
        <f t="shared" si="11"/>
        <v>1</v>
      </c>
      <c r="K156" s="6">
        <f t="shared" si="12"/>
        <v>7.2896644387934195E-3</v>
      </c>
      <c r="M156" s="5">
        <f t="shared" si="13"/>
        <v>96.733632440437873</v>
      </c>
      <c r="N156" s="5">
        <f t="shared" si="14"/>
        <v>99.230900240423082</v>
      </c>
    </row>
    <row r="157" spans="1:14" x14ac:dyDescent="0.25">
      <c r="A157" s="10">
        <v>44909</v>
      </c>
      <c r="B157" s="11">
        <v>3995.32006835937</v>
      </c>
      <c r="C157" s="11">
        <v>4252.5981382995496</v>
      </c>
      <c r="E157" s="4">
        <f t="shared" si="10"/>
        <v>0</v>
      </c>
      <c r="F157" s="4">
        <f t="shared" si="11"/>
        <v>1</v>
      </c>
      <c r="K157" s="6">
        <f t="shared" si="12"/>
        <v>-6.0527246341015584E-3</v>
      </c>
      <c r="M157" s="5">
        <f t="shared" si="13"/>
        <v>96.148130400419504</v>
      </c>
      <c r="N157" s="5">
        <f t="shared" si="14"/>
        <v>98.630282926073804</v>
      </c>
    </row>
    <row r="158" spans="1:14" x14ac:dyDescent="0.25">
      <c r="A158" s="10">
        <v>44910</v>
      </c>
      <c r="B158" s="11">
        <v>3895.75</v>
      </c>
      <c r="C158" s="11">
        <v>4266.5539511516099</v>
      </c>
      <c r="E158" s="4">
        <f t="shared" si="10"/>
        <v>0</v>
      </c>
      <c r="F158" s="4">
        <f t="shared" si="11"/>
        <v>1</v>
      </c>
      <c r="K158" s="6">
        <f t="shared" si="12"/>
        <v>-2.4921675023712786E-2</v>
      </c>
      <c r="M158" s="5">
        <f t="shared" si="13"/>
        <v>93.751957940442693</v>
      </c>
      <c r="N158" s="5">
        <f t="shared" si="14"/>
        <v>96.172251067493349</v>
      </c>
    </row>
    <row r="159" spans="1:14" x14ac:dyDescent="0.25">
      <c r="A159" s="10">
        <v>44911</v>
      </c>
      <c r="B159" s="11">
        <v>3852.36010742187</v>
      </c>
      <c r="C159" s="11">
        <v>4274.6543111041201</v>
      </c>
      <c r="E159" s="4">
        <f t="shared" si="10"/>
        <v>0</v>
      </c>
      <c r="F159" s="4">
        <f t="shared" si="11"/>
        <v>1</v>
      </c>
      <c r="K159" s="6">
        <f t="shared" si="12"/>
        <v>-1.1137750774081967E-2</v>
      </c>
      <c r="M159" s="5">
        <f t="shared" si="13"/>
        <v>92.707771998319828</v>
      </c>
      <c r="N159" s="5">
        <f t="shared" si="14"/>
        <v>95.101108503721164</v>
      </c>
    </row>
    <row r="160" spans="1:14" x14ac:dyDescent="0.25">
      <c r="A160" s="10">
        <v>44914</v>
      </c>
      <c r="B160" s="11">
        <v>3817.65991210937</v>
      </c>
      <c r="C160" s="11">
        <v>4284.8908907029499</v>
      </c>
      <c r="E160" s="4">
        <f t="shared" si="10"/>
        <v>1</v>
      </c>
      <c r="F160" s="4">
        <f t="shared" si="11"/>
        <v>1</v>
      </c>
      <c r="K160" s="6">
        <f t="shared" si="12"/>
        <v>-9.0075160018523448E-3</v>
      </c>
      <c r="M160" s="5">
        <f t="shared" si="13"/>
        <v>91.872705258548876</v>
      </c>
      <c r="N160" s="5">
        <f t="shared" si="14"/>
        <v>94.244483747079997</v>
      </c>
    </row>
    <row r="161" spans="1:14" x14ac:dyDescent="0.25">
      <c r="A161" s="10">
        <v>44915</v>
      </c>
      <c r="B161" s="11">
        <v>3821.6201171875</v>
      </c>
      <c r="C161" s="11">
        <v>4258.2650942808596</v>
      </c>
      <c r="E161" s="4">
        <f t="shared" si="10"/>
        <v>1</v>
      </c>
      <c r="F161" s="4">
        <f t="shared" si="11"/>
        <v>1</v>
      </c>
      <c r="K161" s="6">
        <f t="shared" si="12"/>
        <v>1.0373383615362997E-3</v>
      </c>
      <c r="M161" s="5">
        <f t="shared" si="13"/>
        <v>91.968008340091686</v>
      </c>
      <c r="N161" s="5">
        <f t="shared" si="14"/>
        <v>94.342247165434031</v>
      </c>
    </row>
    <row r="162" spans="1:14" x14ac:dyDescent="0.25">
      <c r="A162" s="10">
        <v>44916</v>
      </c>
      <c r="B162" s="11">
        <v>3878.43994140625</v>
      </c>
      <c r="C162" s="11">
        <v>4277.9804127545303</v>
      </c>
      <c r="E162" s="4">
        <f t="shared" si="10"/>
        <v>0</v>
      </c>
      <c r="F162" s="4">
        <f t="shared" si="11"/>
        <v>1</v>
      </c>
      <c r="K162" s="6">
        <f t="shared" si="12"/>
        <v>1.4867993802734736E-2</v>
      </c>
      <c r="M162" s="5">
        <f t="shared" si="13"/>
        <v>93.335388118142021</v>
      </c>
      <c r="N162" s="5">
        <f t="shared" si="14"/>
        <v>95.744927111625771</v>
      </c>
    </row>
    <row r="163" spans="1:14" x14ac:dyDescent="0.25">
      <c r="A163" s="10">
        <v>44917</v>
      </c>
      <c r="B163" s="11">
        <v>3822.38989257812</v>
      </c>
      <c r="C163" s="11">
        <v>4268.8124386795198</v>
      </c>
      <c r="E163" s="4">
        <f t="shared" si="10"/>
        <v>1</v>
      </c>
      <c r="F163" s="4">
        <f t="shared" si="11"/>
        <v>1</v>
      </c>
      <c r="K163" s="6">
        <f t="shared" si="12"/>
        <v>-1.4451699568617582E-2</v>
      </c>
      <c r="M163" s="5">
        <f t="shared" si="13"/>
        <v>91.986533129938309</v>
      </c>
      <c r="N163" s="5">
        <f t="shared" si="14"/>
        <v>94.361250189789374</v>
      </c>
    </row>
    <row r="164" spans="1:14" x14ac:dyDescent="0.25">
      <c r="A164" s="10">
        <v>44918</v>
      </c>
      <c r="B164" s="11">
        <v>3844.82006835937</v>
      </c>
      <c r="C164" s="11">
        <v>4251.4091853033096</v>
      </c>
      <c r="E164" s="4">
        <f t="shared" si="10"/>
        <v>0</v>
      </c>
      <c r="F164" s="4">
        <f t="shared" si="11"/>
        <v>1</v>
      </c>
      <c r="K164" s="6">
        <f t="shared" si="12"/>
        <v>5.8681025252820262E-3</v>
      </c>
      <c r="M164" s="5">
        <f t="shared" si="13"/>
        <v>92.526319537290036</v>
      </c>
      <c r="N164" s="5">
        <f t="shared" si="14"/>
        <v>94.914971680316839</v>
      </c>
    </row>
    <row r="165" spans="1:14" x14ac:dyDescent="0.25">
      <c r="A165" s="10">
        <v>44922</v>
      </c>
      <c r="B165" s="11">
        <v>3829.25</v>
      </c>
      <c r="C165" s="11">
        <v>4276.5297642166197</v>
      </c>
      <c r="E165" s="4">
        <f t="shared" si="10"/>
        <v>0</v>
      </c>
      <c r="F165" s="4">
        <f t="shared" si="11"/>
        <v>1</v>
      </c>
      <c r="K165" s="6">
        <f t="shared" si="12"/>
        <v>-4.0496221104083796E-3</v>
      </c>
      <c r="M165" s="5">
        <f t="shared" si="13"/>
        <v>92.151622907897121</v>
      </c>
      <c r="N165" s="5">
        <f t="shared" si="14"/>
        <v>94.530601912391447</v>
      </c>
    </row>
    <row r="166" spans="1:14" x14ac:dyDescent="0.25">
      <c r="A166" s="10">
        <v>44923</v>
      </c>
      <c r="B166" s="11">
        <v>3783.21997070312</v>
      </c>
      <c r="C166" s="11">
        <v>4264.7833063728804</v>
      </c>
      <c r="E166" s="4">
        <f t="shared" si="10"/>
        <v>1</v>
      </c>
      <c r="F166" s="4">
        <f t="shared" si="11"/>
        <v>1</v>
      </c>
      <c r="K166" s="6">
        <f t="shared" si="12"/>
        <v>-1.2020638322616684E-2</v>
      </c>
      <c r="M166" s="5">
        <f t="shared" si="13"/>
        <v>91.043901578079129</v>
      </c>
      <c r="N166" s="5">
        <f t="shared" si="14"/>
        <v>93.394283736383329</v>
      </c>
    </row>
    <row r="167" spans="1:14" x14ac:dyDescent="0.25">
      <c r="A167" s="10">
        <v>44924</v>
      </c>
      <c r="B167" s="11">
        <v>3849.28002929687</v>
      </c>
      <c r="C167" s="11">
        <v>4267.9297015233797</v>
      </c>
      <c r="E167" s="4">
        <f t="shared" si="10"/>
        <v>0</v>
      </c>
      <c r="F167" s="4">
        <f t="shared" si="11"/>
        <v>1</v>
      </c>
      <c r="K167" s="6">
        <f t="shared" si="12"/>
        <v>1.7461331644819111E-2</v>
      </c>
      <c r="M167" s="5">
        <f t="shared" si="13"/>
        <v>92.633649337772241</v>
      </c>
      <c r="N167" s="5">
        <f t="shared" si="14"/>
        <v>95.025072298434651</v>
      </c>
    </row>
    <row r="168" spans="1:14" x14ac:dyDescent="0.25">
      <c r="A168" s="10">
        <v>44925</v>
      </c>
      <c r="B168" s="11">
        <v>3839.5</v>
      </c>
      <c r="C168" s="11">
        <v>4267.9961412864404</v>
      </c>
      <c r="E168" s="4">
        <f t="shared" si="10"/>
        <v>0</v>
      </c>
      <c r="F168" s="4">
        <f t="shared" si="11"/>
        <v>1</v>
      </c>
      <c r="K168" s="6">
        <f t="shared" si="12"/>
        <v>-2.5407424823432612E-3</v>
      </c>
      <c r="M168" s="5">
        <f t="shared" si="13"/>
        <v>92.39829108960528</v>
      </c>
      <c r="N168" s="5">
        <f t="shared" si="14"/>
        <v>94.783638060358285</v>
      </c>
    </row>
    <row r="169" spans="1:14" x14ac:dyDescent="0.25">
      <c r="A169" s="10">
        <v>44929</v>
      </c>
      <c r="B169" s="11">
        <v>3824.13989257812</v>
      </c>
      <c r="C169" s="11">
        <v>4278.8639507581402</v>
      </c>
      <c r="E169" s="4">
        <f t="shared" si="10"/>
        <v>1</v>
      </c>
      <c r="F169" s="4">
        <f t="shared" si="11"/>
        <v>1</v>
      </c>
      <c r="K169" s="6">
        <f t="shared" si="12"/>
        <v>-4.0005488792499433E-3</v>
      </c>
      <c r="M169" s="5">
        <f t="shared" si="13"/>
        <v>92.028647209742147</v>
      </c>
      <c r="N169" s="5">
        <f t="shared" si="14"/>
        <v>94.404451483344687</v>
      </c>
    </row>
    <row r="170" spans="1:14" x14ac:dyDescent="0.25">
      <c r="A170" s="10">
        <v>44930</v>
      </c>
      <c r="B170" s="11">
        <v>3852.96997070312</v>
      </c>
      <c r="C170" s="11">
        <v>4283.1217054019598</v>
      </c>
      <c r="E170" s="4">
        <f t="shared" si="10"/>
        <v>0</v>
      </c>
      <c r="F170" s="4">
        <f t="shared" si="11"/>
        <v>1</v>
      </c>
      <c r="K170" s="6">
        <f t="shared" si="12"/>
        <v>7.5389705750443792E-3</v>
      </c>
      <c r="M170" s="5">
        <f t="shared" si="13"/>
        <v>92.722448473117538</v>
      </c>
      <c r="N170" s="5">
        <f t="shared" si="14"/>
        <v>95.116163865230831</v>
      </c>
    </row>
    <row r="171" spans="1:14" x14ac:dyDescent="0.25">
      <c r="A171" s="10">
        <v>44931</v>
      </c>
      <c r="B171" s="11">
        <v>3808.10009765625</v>
      </c>
      <c r="C171" s="11">
        <v>4281.0710827763496</v>
      </c>
      <c r="E171" s="4">
        <f t="shared" si="10"/>
        <v>1</v>
      </c>
      <c r="F171" s="4">
        <f t="shared" si="11"/>
        <v>1</v>
      </c>
      <c r="K171" s="6">
        <f t="shared" si="12"/>
        <v>-1.1645528874620781E-2</v>
      </c>
      <c r="M171" s="5">
        <f t="shared" si="13"/>
        <v>91.642646522098303</v>
      </c>
      <c r="N171" s="5">
        <f t="shared" si="14"/>
        <v>94.008485832495126</v>
      </c>
    </row>
    <row r="172" spans="1:14" x14ac:dyDescent="0.25">
      <c r="A172" s="10">
        <v>44932</v>
      </c>
      <c r="B172" s="11">
        <v>3895.080078125</v>
      </c>
      <c r="C172" s="11">
        <v>4271.1976598418496</v>
      </c>
      <c r="E172" s="4">
        <f t="shared" si="10"/>
        <v>0</v>
      </c>
      <c r="F172" s="4">
        <f t="shared" si="11"/>
        <v>1</v>
      </c>
      <c r="K172" s="6">
        <f t="shared" si="12"/>
        <v>2.284078102943865E-2</v>
      </c>
      <c r="M172" s="5">
        <f t="shared" si="13"/>
        <v>93.735836144267793</v>
      </c>
      <c r="N172" s="5">
        <f t="shared" si="14"/>
        <v>96.155713072304238</v>
      </c>
    </row>
    <row r="173" spans="1:14" x14ac:dyDescent="0.25">
      <c r="A173" s="10">
        <v>44935</v>
      </c>
      <c r="B173" s="11">
        <v>3892.09008789062</v>
      </c>
      <c r="C173" s="11">
        <v>4293.6093477190198</v>
      </c>
      <c r="E173" s="4">
        <f t="shared" si="10"/>
        <v>1</v>
      </c>
      <c r="F173" s="4">
        <f t="shared" si="11"/>
        <v>1</v>
      </c>
      <c r="K173" s="6">
        <f t="shared" si="12"/>
        <v>-7.6763254526446278E-4</v>
      </c>
      <c r="M173" s="5">
        <f t="shared" si="13"/>
        <v>93.663881465785877</v>
      </c>
      <c r="N173" s="5">
        <f t="shared" si="14"/>
        <v>96.08190081753682</v>
      </c>
    </row>
    <row r="174" spans="1:14" x14ac:dyDescent="0.25">
      <c r="A174" s="10">
        <v>44936</v>
      </c>
      <c r="B174" s="11">
        <v>3919.25</v>
      </c>
      <c r="C174" s="11">
        <v>4279.3820742733697</v>
      </c>
      <c r="E174" s="4">
        <f t="shared" si="10"/>
        <v>1</v>
      </c>
      <c r="F174" s="4">
        <f t="shared" si="11"/>
        <v>1</v>
      </c>
      <c r="K174" s="6">
        <f t="shared" si="12"/>
        <v>6.9782331590633184E-3</v>
      </c>
      <c r="M174" s="5">
        <f t="shared" si="13"/>
        <v>94.317489869236994</v>
      </c>
      <c r="N174" s="5">
        <f t="shared" si="14"/>
        <v>96.752382723807585</v>
      </c>
    </row>
    <row r="175" spans="1:14" x14ac:dyDescent="0.25">
      <c r="A175" s="10">
        <v>44937</v>
      </c>
      <c r="B175" s="11">
        <v>3969.61010742187</v>
      </c>
      <c r="C175" s="11">
        <v>4288.6683389209702</v>
      </c>
      <c r="E175" s="4">
        <f t="shared" si="10"/>
        <v>1</v>
      </c>
      <c r="F175" s="4">
        <f t="shared" si="11"/>
        <v>1</v>
      </c>
      <c r="K175" s="6">
        <f t="shared" si="12"/>
        <v>1.2849424614880478E-2</v>
      </c>
      <c r="M175" s="5">
        <f t="shared" si="13"/>
        <v>95.529415345176503</v>
      </c>
      <c r="N175" s="5">
        <f t="shared" si="14"/>
        <v>97.995595171927221</v>
      </c>
    </row>
    <row r="176" spans="1:14" x14ac:dyDescent="0.25">
      <c r="A176" s="10">
        <v>44938</v>
      </c>
      <c r="B176" s="11">
        <v>3983.169921875</v>
      </c>
      <c r="C176" s="11">
        <v>4271.7728371830499</v>
      </c>
      <c r="E176" s="4">
        <f t="shared" si="10"/>
        <v>1</v>
      </c>
      <c r="F176" s="4">
        <f t="shared" si="11"/>
        <v>1</v>
      </c>
      <c r="K176" s="6">
        <f t="shared" si="12"/>
        <v>3.4159058663665309E-3</v>
      </c>
      <c r="M176" s="5">
        <f t="shared" si="13"/>
        <v>95.855734835464659</v>
      </c>
      <c r="N176" s="5">
        <f t="shared" si="14"/>
        <v>98.330338900353084</v>
      </c>
    </row>
    <row r="177" spans="1:14" x14ac:dyDescent="0.25">
      <c r="A177" s="10">
        <v>44939</v>
      </c>
      <c r="B177" s="11">
        <v>3999.09008789062</v>
      </c>
      <c r="C177" s="11">
        <v>4275.3609259188297</v>
      </c>
      <c r="E177" s="4">
        <f t="shared" si="10"/>
        <v>0</v>
      </c>
      <c r="F177" s="4">
        <f t="shared" si="11"/>
        <v>1</v>
      </c>
      <c r="K177" s="6">
        <f t="shared" si="12"/>
        <v>3.9968583635332511E-3</v>
      </c>
      <c r="M177" s="5">
        <f t="shared" si="13"/>
        <v>96.238856630934407</v>
      </c>
      <c r="N177" s="5">
        <f t="shared" si="14"/>
        <v>98.723351337776023</v>
      </c>
    </row>
    <row r="178" spans="1:14" x14ac:dyDescent="0.25">
      <c r="A178" s="10">
        <v>44943</v>
      </c>
      <c r="B178" s="11">
        <v>3990.96997070312</v>
      </c>
      <c r="C178" s="11">
        <v>4278.6586075832201</v>
      </c>
      <c r="E178" s="4">
        <f t="shared" si="10"/>
        <v>0</v>
      </c>
      <c r="F178" s="4">
        <f t="shared" si="11"/>
        <v>1</v>
      </c>
      <c r="K178" s="6">
        <f t="shared" si="12"/>
        <v>-2.0304911890052235E-3</v>
      </c>
      <c r="M178" s="5">
        <f t="shared" si="13"/>
        <v>96.043444480505357</v>
      </c>
      <c r="N178" s="5">
        <f t="shared" si="14"/>
        <v>98.522894442735605</v>
      </c>
    </row>
    <row r="179" spans="1:14" x14ac:dyDescent="0.25">
      <c r="A179" s="10">
        <v>44944</v>
      </c>
      <c r="B179" s="11">
        <v>3928.86010742187</v>
      </c>
      <c r="C179" s="11">
        <v>4263.8256326094697</v>
      </c>
      <c r="E179" s="4">
        <f t="shared" si="10"/>
        <v>0</v>
      </c>
      <c r="F179" s="4">
        <f t="shared" si="11"/>
        <v>1</v>
      </c>
      <c r="K179" s="6">
        <f t="shared" si="12"/>
        <v>-1.5562598500411085E-2</v>
      </c>
      <c r="M179" s="5">
        <f t="shared" si="13"/>
        <v>94.548758915458734</v>
      </c>
      <c r="N179" s="5">
        <f t="shared" si="14"/>
        <v>96.989622193424935</v>
      </c>
    </row>
    <row r="180" spans="1:14" x14ac:dyDescent="0.25">
      <c r="A180" s="10">
        <v>44945</v>
      </c>
      <c r="B180" s="11">
        <v>3898.85009765625</v>
      </c>
      <c r="C180" s="11">
        <v>4245.6241792916098</v>
      </c>
      <c r="E180" s="4">
        <f t="shared" si="10"/>
        <v>1</v>
      </c>
      <c r="F180" s="4">
        <f t="shared" si="11"/>
        <v>1</v>
      </c>
      <c r="K180" s="6">
        <f t="shared" si="12"/>
        <v>-7.6383502962931171E-3</v>
      </c>
      <c r="M180" s="5">
        <f t="shared" si="13"/>
        <v>93.826562374782696</v>
      </c>
      <c r="N180" s="5">
        <f t="shared" si="14"/>
        <v>96.248781484006429</v>
      </c>
    </row>
    <row r="181" spans="1:14" x14ac:dyDescent="0.25">
      <c r="A181" s="10">
        <v>44946</v>
      </c>
      <c r="B181" s="11">
        <v>3972.61010742187</v>
      </c>
      <c r="C181" s="11">
        <v>4243.9863056137801</v>
      </c>
      <c r="E181" s="4">
        <f t="shared" si="10"/>
        <v>1</v>
      </c>
      <c r="F181" s="4">
        <f t="shared" si="11"/>
        <v>1</v>
      </c>
      <c r="K181" s="6">
        <f t="shared" si="12"/>
        <v>1.8918401045980193E-2</v>
      </c>
      <c r="M181" s="5">
        <f t="shared" si="13"/>
        <v>95.601610910554513</v>
      </c>
      <c r="N181" s="5">
        <f t="shared" si="14"/>
        <v>98.06965453230778</v>
      </c>
    </row>
    <row r="182" spans="1:14" x14ac:dyDescent="0.25">
      <c r="A182" s="10">
        <v>44949</v>
      </c>
      <c r="B182" s="11">
        <v>4019.81005859375</v>
      </c>
      <c r="C182" s="11">
        <v>4277.7226999533204</v>
      </c>
      <c r="E182" s="4">
        <f t="shared" si="10"/>
        <v>0</v>
      </c>
      <c r="F182" s="4">
        <f t="shared" si="11"/>
        <v>1</v>
      </c>
      <c r="K182" s="6">
        <f t="shared" si="12"/>
        <v>1.1881344983666553E-2</v>
      </c>
      <c r="M182" s="5">
        <f t="shared" si="13"/>
        <v>96.73748663077707</v>
      </c>
      <c r="N182" s="5">
        <f t="shared" si="14"/>
        <v>99.234853930235133</v>
      </c>
    </row>
    <row r="183" spans="1:14" x14ac:dyDescent="0.25">
      <c r="A183" s="10">
        <v>44950</v>
      </c>
      <c r="B183" s="11">
        <v>4016.94995117187</v>
      </c>
      <c r="C183" s="11">
        <v>4261.7267245624298</v>
      </c>
      <c r="E183" s="4">
        <f t="shared" si="10"/>
        <v>0</v>
      </c>
      <c r="F183" s="4">
        <f t="shared" si="11"/>
        <v>1</v>
      </c>
      <c r="K183" s="6">
        <f t="shared" si="12"/>
        <v>-7.1150312581702568E-4</v>
      </c>
      <c r="M183" s="5">
        <f t="shared" si="13"/>
        <v>96.668657606655586</v>
      </c>
      <c r="N183" s="5">
        <f t="shared" si="14"/>
        <v>99.164248021473767</v>
      </c>
    </row>
    <row r="184" spans="1:14" x14ac:dyDescent="0.25">
      <c r="A184" s="10">
        <v>44951</v>
      </c>
      <c r="B184" s="11">
        <v>4016.21997070312</v>
      </c>
      <c r="C184" s="11">
        <v>4250.3309849179304</v>
      </c>
      <c r="E184" s="4">
        <f t="shared" si="10"/>
        <v>1</v>
      </c>
      <c r="F184" s="4">
        <f t="shared" si="11"/>
        <v>1</v>
      </c>
      <c r="K184" s="6">
        <f t="shared" si="12"/>
        <v>-1.8172505946634221E-4</v>
      </c>
      <c r="M184" s="5">
        <f t="shared" si="13"/>
        <v>96.651090489103481</v>
      </c>
      <c r="N184" s="5">
        <f t="shared" si="14"/>
        <v>99.146227392605127</v>
      </c>
    </row>
    <row r="185" spans="1:14" x14ac:dyDescent="0.25">
      <c r="A185" s="10">
        <v>44952</v>
      </c>
      <c r="B185" s="11">
        <v>4060.42993164062</v>
      </c>
      <c r="C185" s="11">
        <v>4248.3380733035001</v>
      </c>
      <c r="E185" s="4">
        <f t="shared" si="10"/>
        <v>1</v>
      </c>
      <c r="F185" s="4">
        <f t="shared" si="11"/>
        <v>1</v>
      </c>
      <c r="K185" s="6">
        <f t="shared" si="12"/>
        <v>1.1007853469181317E-2</v>
      </c>
      <c r="M185" s="5">
        <f t="shared" si="13"/>
        <v>97.715011530844123</v>
      </c>
      <c r="N185" s="5">
        <f t="shared" si="14"/>
        <v>100.23761453576506</v>
      </c>
    </row>
    <row r="186" spans="1:14" x14ac:dyDescent="0.25">
      <c r="A186" s="10">
        <v>44953</v>
      </c>
      <c r="B186" s="11">
        <v>4070.56005859375</v>
      </c>
      <c r="C186" s="11">
        <v>4241.8292008504905</v>
      </c>
      <c r="E186" s="4">
        <f t="shared" si="10"/>
        <v>0</v>
      </c>
      <c r="F186" s="4">
        <f t="shared" si="11"/>
        <v>1</v>
      </c>
      <c r="K186" s="6">
        <f t="shared" si="12"/>
        <v>2.4948409709502073E-3</v>
      </c>
      <c r="M186" s="5">
        <f t="shared" si="13"/>
        <v>97.958794945088144</v>
      </c>
      <c r="N186" s="5">
        <f t="shared" si="14"/>
        <v>100.4876914433392</v>
      </c>
    </row>
    <row r="187" spans="1:14" x14ac:dyDescent="0.25">
      <c r="A187" s="10">
        <v>44956</v>
      </c>
      <c r="B187" s="11">
        <v>4017.77001953125</v>
      </c>
      <c r="C187" s="11">
        <v>4263.2690904347901</v>
      </c>
      <c r="E187" s="4">
        <f t="shared" si="10"/>
        <v>1</v>
      </c>
      <c r="F187" s="4">
        <f t="shared" si="11"/>
        <v>1</v>
      </c>
      <c r="K187" s="6">
        <f t="shared" si="12"/>
        <v>-1.2968740984683369E-2</v>
      </c>
      <c r="M187" s="5">
        <f t="shared" si="13"/>
        <v>96.688392706273589</v>
      </c>
      <c r="N187" s="5">
        <f t="shared" si="14"/>
        <v>99.184492600861759</v>
      </c>
    </row>
    <row r="188" spans="1:14" x14ac:dyDescent="0.25">
      <c r="A188" s="10">
        <v>44957</v>
      </c>
      <c r="B188" s="11">
        <v>4076.60009765625</v>
      </c>
      <c r="C188" s="11">
        <v>4273.0294062680796</v>
      </c>
      <c r="E188" s="4">
        <f t="shared" si="10"/>
        <v>1</v>
      </c>
      <c r="F188" s="4">
        <f t="shared" si="11"/>
        <v>1</v>
      </c>
      <c r="K188" s="6">
        <f t="shared" si="12"/>
        <v>1.4642470285510134E-2</v>
      </c>
      <c r="M188" s="5">
        <f t="shared" si="13"/>
        <v>98.104149623428938</v>
      </c>
      <c r="N188" s="5">
        <f t="shared" si="14"/>
        <v>100.63679858655328</v>
      </c>
    </row>
    <row r="189" spans="1:14" x14ac:dyDescent="0.25">
      <c r="A189" s="10">
        <v>44958</v>
      </c>
      <c r="B189" s="11">
        <v>4119.2099609375</v>
      </c>
      <c r="C189" s="11">
        <v>4267.7335321769197</v>
      </c>
      <c r="E189" s="4">
        <f t="shared" si="10"/>
        <v>1</v>
      </c>
      <c r="F189" s="4">
        <f t="shared" si="11"/>
        <v>1</v>
      </c>
      <c r="K189" s="6">
        <f t="shared" si="12"/>
        <v>1.0452303944590291E-2</v>
      </c>
      <c r="M189" s="5">
        <f t="shared" si="13"/>
        <v>99.129564013518575</v>
      </c>
      <c r="N189" s="5">
        <f t="shared" si="14"/>
        <v>101.68868499339045</v>
      </c>
    </row>
    <row r="190" spans="1:14" x14ac:dyDescent="0.25">
      <c r="A190" s="10">
        <v>44959</v>
      </c>
      <c r="B190" s="11">
        <v>4179.759765625</v>
      </c>
      <c r="C190" s="11">
        <v>4253.0908304312197</v>
      </c>
      <c r="E190" s="4">
        <f t="shared" si="10"/>
        <v>0</v>
      </c>
      <c r="F190" s="4">
        <f t="shared" si="11"/>
        <v>1</v>
      </c>
      <c r="K190" s="6">
        <f t="shared" si="12"/>
        <v>1.4699373244309921E-2</v>
      </c>
      <c r="M190" s="5">
        <f t="shared" si="13"/>
        <v>100.586706474499</v>
      </c>
      <c r="N190" s="5">
        <f t="shared" si="14"/>
        <v>103.18344492883135</v>
      </c>
    </row>
    <row r="191" spans="1:14" x14ac:dyDescent="0.25">
      <c r="A191" s="10">
        <v>44960</v>
      </c>
      <c r="B191" s="11">
        <v>4136.47998046875</v>
      </c>
      <c r="C191" s="11">
        <v>4267.0037827375099</v>
      </c>
      <c r="E191" s="4">
        <f t="shared" si="10"/>
        <v>0</v>
      </c>
      <c r="F191" s="4">
        <f t="shared" si="11"/>
        <v>1</v>
      </c>
      <c r="K191" s="6">
        <f t="shared" si="12"/>
        <v>-1.0354610691310495E-2</v>
      </c>
      <c r="M191" s="5">
        <f t="shared" si="13"/>
        <v>99.545170288234445</v>
      </c>
      <c r="N191" s="5">
        <f t="shared" si="14"/>
        <v>102.11502052680503</v>
      </c>
    </row>
    <row r="192" spans="1:14" x14ac:dyDescent="0.25">
      <c r="A192" s="10">
        <v>44963</v>
      </c>
      <c r="B192" s="11">
        <v>4111.080078125</v>
      </c>
      <c r="C192" s="11">
        <v>4275.7385931773697</v>
      </c>
      <c r="E192" s="4">
        <f t="shared" si="10"/>
        <v>1</v>
      </c>
      <c r="F192" s="4">
        <f t="shared" si="11"/>
        <v>1</v>
      </c>
      <c r="K192" s="6">
        <f t="shared" si="12"/>
        <v>-6.140463017754394E-3</v>
      </c>
      <c r="M192" s="5">
        <f t="shared" si="13"/>
        <v>98.933916851483474</v>
      </c>
      <c r="N192" s="5">
        <f t="shared" si="14"/>
        <v>101.48798701970294</v>
      </c>
    </row>
    <row r="193" spans="1:14" x14ac:dyDescent="0.25">
      <c r="A193" s="10">
        <v>44964</v>
      </c>
      <c r="B193" s="11">
        <v>4164</v>
      </c>
      <c r="C193" s="11">
        <v>4270.75515537111</v>
      </c>
      <c r="E193" s="4">
        <f t="shared" si="10"/>
        <v>0</v>
      </c>
      <c r="F193" s="4">
        <f t="shared" si="11"/>
        <v>1</v>
      </c>
      <c r="K193" s="6">
        <f t="shared" si="12"/>
        <v>1.2872510598026521E-2</v>
      </c>
      <c r="M193" s="5">
        <f t="shared" si="13"/>
        <v>100.20744474465847</v>
      </c>
      <c r="N193" s="5">
        <f t="shared" si="14"/>
        <v>102.79439220818645</v>
      </c>
    </row>
    <row r="194" spans="1:14" x14ac:dyDescent="0.25">
      <c r="A194" s="10">
        <v>44965</v>
      </c>
      <c r="B194" s="11">
        <v>4117.85986328125</v>
      </c>
      <c r="C194" s="11">
        <v>4295.3143579018197</v>
      </c>
      <c r="E194" s="4">
        <f t="shared" ref="E194:E257" si="15">IF(B195&gt;$B194,1,0)</f>
        <v>0</v>
      </c>
      <c r="F194" s="4">
        <f t="shared" ref="F194:F257" si="16">IF(C195&gt;$B194,1,0)</f>
        <v>1</v>
      </c>
      <c r="K194" s="6">
        <f t="shared" si="12"/>
        <v>-1.1080724476164705E-2</v>
      </c>
      <c r="M194" s="5">
        <f t="shared" si="13"/>
        <v>99.09707365898241</v>
      </c>
      <c r="N194" s="5">
        <f t="shared" si="14"/>
        <v>101.65535587043273</v>
      </c>
    </row>
    <row r="195" spans="1:14" x14ac:dyDescent="0.25">
      <c r="A195" s="10">
        <v>44966</v>
      </c>
      <c r="B195" s="11">
        <v>4081.5</v>
      </c>
      <c r="C195" s="11">
        <v>4280.3261677290102</v>
      </c>
      <c r="E195" s="4">
        <f t="shared" si="15"/>
        <v>1</v>
      </c>
      <c r="F195" s="4">
        <f t="shared" si="16"/>
        <v>1</v>
      </c>
      <c r="K195" s="6">
        <f t="shared" si="12"/>
        <v>-8.8297961777351608E-3</v>
      </c>
      <c r="M195" s="5">
        <f t="shared" si="13"/>
        <v>98.222066696763591</v>
      </c>
      <c r="N195" s="5">
        <f t="shared" si="14"/>
        <v>100.75775979772168</v>
      </c>
    </row>
    <row r="196" spans="1:14" x14ac:dyDescent="0.25">
      <c r="A196" s="10">
        <v>44967</v>
      </c>
      <c r="B196" s="11">
        <v>4090.4599609375</v>
      </c>
      <c r="C196" s="11">
        <v>4268.2182533694104</v>
      </c>
      <c r="E196" s="4">
        <f t="shared" si="15"/>
        <v>1</v>
      </c>
      <c r="F196" s="4">
        <f t="shared" si="16"/>
        <v>1</v>
      </c>
      <c r="K196" s="6">
        <f t="shared" ref="K196:K259" si="17">B196/B195-1</f>
        <v>2.1952617756952897E-3</v>
      </c>
      <c r="M196" s="5">
        <f t="shared" ref="M196:M259" si="18">M195*(1+$K196)</f>
        <v>98.437689845312789</v>
      </c>
      <c r="N196" s="5">
        <f t="shared" ref="N196:N259" si="19">N195*(1+IF(F195=1,$K196,0))</f>
        <v>100.97894945641031</v>
      </c>
    </row>
    <row r="197" spans="1:14" x14ac:dyDescent="0.25">
      <c r="A197" s="10">
        <v>44970</v>
      </c>
      <c r="B197" s="11">
        <v>4137.2900390625</v>
      </c>
      <c r="C197" s="11">
        <v>4279.1683965558695</v>
      </c>
      <c r="E197" s="4">
        <f t="shared" si="15"/>
        <v>0</v>
      </c>
      <c r="F197" s="4">
        <f t="shared" si="16"/>
        <v>1</v>
      </c>
      <c r="K197" s="6">
        <f t="shared" si="17"/>
        <v>1.1448609342766147E-2</v>
      </c>
      <c r="M197" s="5">
        <f t="shared" si="18"/>
        <v>99.564664500956155</v>
      </c>
      <c r="N197" s="5">
        <f t="shared" si="19"/>
        <v>102.13501800057968</v>
      </c>
    </row>
    <row r="198" spans="1:14" x14ac:dyDescent="0.25">
      <c r="A198" s="10">
        <v>44971</v>
      </c>
      <c r="B198" s="11">
        <v>4136.1298828125</v>
      </c>
      <c r="C198" s="11">
        <v>4302.5984945405398</v>
      </c>
      <c r="E198" s="4">
        <f t="shared" si="15"/>
        <v>1</v>
      </c>
      <c r="F198" s="4">
        <f t="shared" si="16"/>
        <v>1</v>
      </c>
      <c r="K198" s="6">
        <f t="shared" si="17"/>
        <v>-2.8041453198746069E-4</v>
      </c>
      <c r="M198" s="5">
        <f t="shared" si="18"/>
        <v>99.536745122157626</v>
      </c>
      <c r="N198" s="5">
        <f t="shared" si="19"/>
        <v>102.10637785730751</v>
      </c>
    </row>
    <row r="199" spans="1:14" x14ac:dyDescent="0.25">
      <c r="A199" s="10">
        <v>44972</v>
      </c>
      <c r="B199" s="11">
        <v>4147.60009765625</v>
      </c>
      <c r="C199" s="11">
        <v>4290.60363710402</v>
      </c>
      <c r="E199" s="4">
        <f t="shared" si="15"/>
        <v>0</v>
      </c>
      <c r="F199" s="4">
        <f t="shared" si="16"/>
        <v>1</v>
      </c>
      <c r="K199" s="6">
        <f t="shared" si="17"/>
        <v>2.7731756904960658E-3</v>
      </c>
      <c r="M199" s="5">
        <f t="shared" si="18"/>
        <v>99.81277800404149</v>
      </c>
      <c r="N199" s="5">
        <f t="shared" si="19"/>
        <v>102.389536782226</v>
      </c>
    </row>
    <row r="200" spans="1:14" x14ac:dyDescent="0.25">
      <c r="A200" s="10">
        <v>44973</v>
      </c>
      <c r="B200" s="11">
        <v>4090.40991210937</v>
      </c>
      <c r="C200" s="11">
        <v>4311.5733806758799</v>
      </c>
      <c r="E200" s="4">
        <f t="shared" si="15"/>
        <v>0</v>
      </c>
      <c r="F200" s="4">
        <f t="shared" si="16"/>
        <v>1</v>
      </c>
      <c r="K200" s="6">
        <f t="shared" si="17"/>
        <v>-1.3788741489131784E-2</v>
      </c>
      <c r="M200" s="5">
        <f t="shared" si="18"/>
        <v>98.436485410831665</v>
      </c>
      <c r="N200" s="5">
        <f t="shared" si="19"/>
        <v>100.97771392834393</v>
      </c>
    </row>
    <row r="201" spans="1:14" x14ac:dyDescent="0.25">
      <c r="A201" s="10">
        <v>44974</v>
      </c>
      <c r="B201" s="11">
        <v>4079.09008789062</v>
      </c>
      <c r="C201" s="11">
        <v>4298.2411503332096</v>
      </c>
      <c r="E201" s="4">
        <f t="shared" si="15"/>
        <v>0</v>
      </c>
      <c r="F201" s="4">
        <f t="shared" si="16"/>
        <v>1</v>
      </c>
      <c r="K201" s="6">
        <f t="shared" si="17"/>
        <v>-2.7674058253277511E-3</v>
      </c>
      <c r="M201" s="5">
        <f t="shared" si="18"/>
        <v>98.164071707680932</v>
      </c>
      <c r="N201" s="5">
        <f t="shared" si="19"/>
        <v>100.69826761459035</v>
      </c>
    </row>
    <row r="202" spans="1:14" x14ac:dyDescent="0.25">
      <c r="A202" s="10">
        <v>44978</v>
      </c>
      <c r="B202" s="11">
        <v>3997.34008789062</v>
      </c>
      <c r="C202" s="11">
        <v>4302.5186084703801</v>
      </c>
      <c r="E202" s="4">
        <f t="shared" si="15"/>
        <v>0</v>
      </c>
      <c r="F202" s="4">
        <f t="shared" si="16"/>
        <v>1</v>
      </c>
      <c r="K202" s="6">
        <f t="shared" si="17"/>
        <v>-2.0041234255327445E-2</v>
      </c>
      <c r="M202" s="5">
        <f t="shared" si="18"/>
        <v>96.196742551130541</v>
      </c>
      <c r="N202" s="5">
        <f t="shared" si="19"/>
        <v>98.680150044220696</v>
      </c>
    </row>
    <row r="203" spans="1:14" x14ac:dyDescent="0.25">
      <c r="A203" s="10">
        <v>44979</v>
      </c>
      <c r="B203" s="11">
        <v>3991.05004882812</v>
      </c>
      <c r="C203" s="11">
        <v>4283.6100580109996</v>
      </c>
      <c r="E203" s="4">
        <f t="shared" si="15"/>
        <v>1</v>
      </c>
      <c r="F203" s="4">
        <f t="shared" si="16"/>
        <v>1</v>
      </c>
      <c r="K203" s="6">
        <f t="shared" si="17"/>
        <v>-1.5735561458868341E-3</v>
      </c>
      <c r="M203" s="5">
        <f t="shared" si="18"/>
        <v>96.04537157567492</v>
      </c>
      <c r="N203" s="5">
        <f t="shared" si="19"/>
        <v>98.524871287641574</v>
      </c>
    </row>
    <row r="204" spans="1:14" x14ac:dyDescent="0.25">
      <c r="A204" s="10">
        <v>44980</v>
      </c>
      <c r="B204" s="11">
        <v>4012.32006835937</v>
      </c>
      <c r="C204" s="11">
        <v>4260.17212179132</v>
      </c>
      <c r="E204" s="4">
        <f t="shared" si="15"/>
        <v>0</v>
      </c>
      <c r="F204" s="4">
        <f t="shared" si="16"/>
        <v>1</v>
      </c>
      <c r="K204" s="6">
        <f t="shared" si="17"/>
        <v>5.3294294160743938E-3</v>
      </c>
      <c r="M204" s="5">
        <f t="shared" si="18"/>
        <v>96.557238604228118</v>
      </c>
      <c r="N204" s="5">
        <f t="shared" si="19"/>
        <v>99.049952634896869</v>
      </c>
    </row>
    <row r="205" spans="1:14" x14ac:dyDescent="0.25">
      <c r="A205" s="10">
        <v>44981</v>
      </c>
      <c r="B205" s="11">
        <v>3970.0400390625</v>
      </c>
      <c r="C205" s="11">
        <v>4269.7897815169499</v>
      </c>
      <c r="E205" s="4">
        <f t="shared" si="15"/>
        <v>1</v>
      </c>
      <c r="F205" s="4">
        <f t="shared" si="16"/>
        <v>1</v>
      </c>
      <c r="K205" s="6">
        <f t="shared" si="17"/>
        <v>-1.0537551485556906E-2</v>
      </c>
      <c r="M205" s="5">
        <f t="shared" si="18"/>
        <v>95.539761731132856</v>
      </c>
      <c r="N205" s="5">
        <f t="shared" si="19"/>
        <v>98.006208659364674</v>
      </c>
    </row>
    <row r="206" spans="1:14" x14ac:dyDescent="0.25">
      <c r="A206" s="10">
        <v>44984</v>
      </c>
      <c r="B206" s="11">
        <v>3982.23999023437</v>
      </c>
      <c r="C206" s="11">
        <v>4260.4298229046299</v>
      </c>
      <c r="E206" s="4">
        <f t="shared" si="15"/>
        <v>0</v>
      </c>
      <c r="F206" s="4">
        <f t="shared" si="16"/>
        <v>1</v>
      </c>
      <c r="K206" s="6">
        <f t="shared" si="17"/>
        <v>3.0730045671658601E-3</v>
      </c>
      <c r="M206" s="5">
        <f t="shared" si="18"/>
        <v>95.833355855278569</v>
      </c>
      <c r="N206" s="5">
        <f t="shared" si="19"/>
        <v>98.307382186185507</v>
      </c>
    </row>
    <row r="207" spans="1:14" x14ac:dyDescent="0.25">
      <c r="A207" s="10">
        <v>44985</v>
      </c>
      <c r="B207" s="11">
        <v>3970.14990234375</v>
      </c>
      <c r="C207" s="11">
        <v>4263.2868826952599</v>
      </c>
      <c r="E207" s="4">
        <f t="shared" si="15"/>
        <v>0</v>
      </c>
      <c r="F207" s="4">
        <f t="shared" si="16"/>
        <v>1</v>
      </c>
      <c r="K207" s="6">
        <f t="shared" si="17"/>
        <v>-3.0360018281843093E-3</v>
      </c>
      <c r="M207" s="5">
        <f t="shared" si="18"/>
        <v>95.5424056117009</v>
      </c>
      <c r="N207" s="5">
        <f t="shared" si="19"/>
        <v>98.008920794144231</v>
      </c>
    </row>
    <row r="208" spans="1:14" x14ac:dyDescent="0.25">
      <c r="A208" s="10">
        <v>44986</v>
      </c>
      <c r="B208" s="11">
        <v>3951.38989257812</v>
      </c>
      <c r="C208" s="11">
        <v>4254.15850301297</v>
      </c>
      <c r="E208" s="4">
        <f t="shared" si="15"/>
        <v>1</v>
      </c>
      <c r="F208" s="4">
        <f t="shared" si="16"/>
        <v>1</v>
      </c>
      <c r="K208" s="6">
        <f t="shared" si="17"/>
        <v>-4.725264845681254E-3</v>
      </c>
      <c r="M208" s="5">
        <f t="shared" si="18"/>
        <v>95.090942441192112</v>
      </c>
      <c r="N208" s="5">
        <f t="shared" si="19"/>
        <v>97.545802686152498</v>
      </c>
    </row>
    <row r="209" spans="1:14" x14ac:dyDescent="0.25">
      <c r="A209" s="10">
        <v>44987</v>
      </c>
      <c r="B209" s="11">
        <v>3981.35009765625</v>
      </c>
      <c r="C209" s="11">
        <v>4245.17648559606</v>
      </c>
      <c r="E209" s="4">
        <f t="shared" si="15"/>
        <v>1</v>
      </c>
      <c r="F209" s="4">
        <f t="shared" si="16"/>
        <v>1</v>
      </c>
      <c r="K209" s="6">
        <f t="shared" si="17"/>
        <v>7.5821940867957238E-3</v>
      </c>
      <c r="M209" s="5">
        <f t="shared" si="18"/>
        <v>95.811940422677552</v>
      </c>
      <c r="N209" s="5">
        <f t="shared" si="19"/>
        <v>98.285413894471191</v>
      </c>
    </row>
    <row r="210" spans="1:14" x14ac:dyDescent="0.25">
      <c r="A210" s="10">
        <v>44988</v>
      </c>
      <c r="B210" s="11">
        <v>4045.63989257812</v>
      </c>
      <c r="C210" s="11">
        <v>4233.4998891901296</v>
      </c>
      <c r="E210" s="4">
        <f t="shared" si="15"/>
        <v>1</v>
      </c>
      <c r="F210" s="4">
        <f t="shared" si="16"/>
        <v>1</v>
      </c>
      <c r="K210" s="6">
        <f t="shared" si="17"/>
        <v>1.6147737160747688E-2</v>
      </c>
      <c r="M210" s="5">
        <f t="shared" si="18"/>
        <v>97.359086453484167</v>
      </c>
      <c r="N210" s="5">
        <f t="shared" si="19"/>
        <v>99.872500924774414</v>
      </c>
    </row>
    <row r="211" spans="1:14" x14ac:dyDescent="0.25">
      <c r="A211" s="10">
        <v>44991</v>
      </c>
      <c r="B211" s="11">
        <v>4048.419921875</v>
      </c>
      <c r="C211" s="11">
        <v>4237.1443647586102</v>
      </c>
      <c r="E211" s="4">
        <f t="shared" si="15"/>
        <v>0</v>
      </c>
      <c r="F211" s="4">
        <f t="shared" si="16"/>
        <v>1</v>
      </c>
      <c r="K211" s="6">
        <f t="shared" si="17"/>
        <v>6.8716676983049396E-4</v>
      </c>
      <c r="M211" s="5">
        <f t="shared" si="18"/>
        <v>97.42598838243606</v>
      </c>
      <c r="N211" s="5">
        <f t="shared" si="19"/>
        <v>99.941129988629783</v>
      </c>
    </row>
    <row r="212" spans="1:14" x14ac:dyDescent="0.25">
      <c r="A212" s="10">
        <v>44992</v>
      </c>
      <c r="B212" s="11">
        <v>3986.3701171875</v>
      </c>
      <c r="C212" s="11">
        <v>4215.5618230013897</v>
      </c>
      <c r="E212" s="4">
        <f t="shared" si="15"/>
        <v>1</v>
      </c>
      <c r="F212" s="4">
        <f t="shared" si="16"/>
        <v>1</v>
      </c>
      <c r="K212" s="6">
        <f t="shared" si="17"/>
        <v>-1.5326919115337678E-2</v>
      </c>
      <c r="M212" s="5">
        <f t="shared" si="18"/>
        <v>95.932748138766641</v>
      </c>
      <c r="N212" s="5">
        <f t="shared" si="19"/>
        <v>98.409340372998599</v>
      </c>
    </row>
    <row r="213" spans="1:14" x14ac:dyDescent="0.25">
      <c r="A213" s="10">
        <v>44993</v>
      </c>
      <c r="B213" s="11">
        <v>3992.01000976562</v>
      </c>
      <c r="C213" s="11">
        <v>4220.8692803450504</v>
      </c>
      <c r="E213" s="4">
        <f t="shared" si="15"/>
        <v>0</v>
      </c>
      <c r="F213" s="4">
        <f t="shared" si="16"/>
        <v>1</v>
      </c>
      <c r="K213" s="6">
        <f t="shared" si="17"/>
        <v>1.4147940136826076E-3</v>
      </c>
      <c r="M213" s="5">
        <f t="shared" si="18"/>
        <v>96.068473216549492</v>
      </c>
      <c r="N213" s="5">
        <f t="shared" si="19"/>
        <v>98.548569318648774</v>
      </c>
    </row>
    <row r="214" spans="1:14" x14ac:dyDescent="0.25">
      <c r="A214" s="10">
        <v>44994</v>
      </c>
      <c r="B214" s="11">
        <v>3918.32006835937</v>
      </c>
      <c r="C214" s="11">
        <v>4210.5952957016798</v>
      </c>
      <c r="E214" s="4">
        <f t="shared" si="15"/>
        <v>0</v>
      </c>
      <c r="F214" s="4">
        <f t="shared" si="16"/>
        <v>1</v>
      </c>
      <c r="K214" s="6">
        <f t="shared" si="17"/>
        <v>-1.8459357873848781E-2</v>
      </c>
      <c r="M214" s="5">
        <f t="shared" si="18"/>
        <v>94.295110889050946</v>
      </c>
      <c r="N214" s="5">
        <f t="shared" si="19"/>
        <v>96.729426009640036</v>
      </c>
    </row>
    <row r="215" spans="1:14" x14ac:dyDescent="0.25">
      <c r="A215" s="10">
        <v>44995</v>
      </c>
      <c r="B215" s="11">
        <v>3861.59008789062</v>
      </c>
      <c r="C215" s="11">
        <v>4196.4213512348397</v>
      </c>
      <c r="E215" s="4">
        <f t="shared" si="15"/>
        <v>0</v>
      </c>
      <c r="F215" s="4">
        <f t="shared" si="16"/>
        <v>1</v>
      </c>
      <c r="K215" s="6">
        <f t="shared" si="17"/>
        <v>-1.447813845705137E-2</v>
      </c>
      <c r="M215" s="5">
        <f t="shared" si="18"/>
        <v>92.929893217776254</v>
      </c>
      <c r="N215" s="5">
        <f t="shared" si="19"/>
        <v>95.328963987001359</v>
      </c>
    </row>
    <row r="216" spans="1:14" x14ac:dyDescent="0.25">
      <c r="A216" s="10">
        <v>44998</v>
      </c>
      <c r="B216" s="11">
        <v>3855.76000976562</v>
      </c>
      <c r="C216" s="11">
        <v>4207.6113585774601</v>
      </c>
      <c r="E216" s="4">
        <f t="shared" si="15"/>
        <v>1</v>
      </c>
      <c r="F216" s="4">
        <f t="shared" si="16"/>
        <v>1</v>
      </c>
      <c r="K216" s="6">
        <f t="shared" si="17"/>
        <v>-1.5097610031894471E-3</v>
      </c>
      <c r="M216" s="5">
        <f t="shared" si="18"/>
        <v>92.789591288965497</v>
      </c>
      <c r="N216" s="5">
        <f t="shared" si="19"/>
        <v>95.185040034699327</v>
      </c>
    </row>
    <row r="217" spans="1:14" x14ac:dyDescent="0.25">
      <c r="A217" s="10">
        <v>44999</v>
      </c>
      <c r="B217" s="11">
        <v>3919.2900390625</v>
      </c>
      <c r="C217" s="11">
        <v>4195.9428221592498</v>
      </c>
      <c r="E217" s="4">
        <f t="shared" si="15"/>
        <v>0</v>
      </c>
      <c r="F217" s="4">
        <f t="shared" si="16"/>
        <v>1</v>
      </c>
      <c r="K217" s="6">
        <f t="shared" si="17"/>
        <v>1.6476655480625046E-2</v>
      </c>
      <c r="M217" s="5">
        <f t="shared" si="18"/>
        <v>94.318453416821782</v>
      </c>
      <c r="N217" s="5">
        <f t="shared" si="19"/>
        <v>96.753371146260577</v>
      </c>
    </row>
    <row r="218" spans="1:14" x14ac:dyDescent="0.25">
      <c r="A218" s="10">
        <v>45000</v>
      </c>
      <c r="B218" s="11">
        <v>3891.92993164062</v>
      </c>
      <c r="C218" s="11">
        <v>4200.7971274340098</v>
      </c>
      <c r="E218" s="4">
        <f t="shared" si="15"/>
        <v>1</v>
      </c>
      <c r="F218" s="4">
        <f t="shared" si="16"/>
        <v>1</v>
      </c>
      <c r="K218" s="6">
        <f t="shared" si="17"/>
        <v>-6.9808835654389112E-3</v>
      </c>
      <c r="M218" s="5">
        <f t="shared" si="18"/>
        <v>93.66002727544668</v>
      </c>
      <c r="N218" s="5">
        <f t="shared" si="19"/>
        <v>96.07794712772484</v>
      </c>
    </row>
    <row r="219" spans="1:14" x14ac:dyDescent="0.25">
      <c r="A219" s="10">
        <v>45001</v>
      </c>
      <c r="B219" s="11">
        <v>3960.28002929687</v>
      </c>
      <c r="C219" s="11">
        <v>4196.9334309659498</v>
      </c>
      <c r="E219" s="4">
        <f t="shared" si="15"/>
        <v>0</v>
      </c>
      <c r="F219" s="4">
        <f t="shared" si="16"/>
        <v>1</v>
      </c>
      <c r="K219" s="6">
        <f t="shared" si="17"/>
        <v>1.7562006217166859E-2</v>
      </c>
      <c r="M219" s="5">
        <f t="shared" si="18"/>
        <v>95.304885256758098</v>
      </c>
      <c r="N219" s="5">
        <f t="shared" si="19"/>
        <v>97.765268632514577</v>
      </c>
    </row>
    <row r="220" spans="1:14" x14ac:dyDescent="0.25">
      <c r="A220" s="10">
        <v>45002</v>
      </c>
      <c r="B220" s="11">
        <v>3916.63989257812</v>
      </c>
      <c r="C220" s="11">
        <v>4177.3978848204297</v>
      </c>
      <c r="E220" s="4">
        <f t="shared" si="15"/>
        <v>1</v>
      </c>
      <c r="F220" s="4">
        <f t="shared" si="16"/>
        <v>1</v>
      </c>
      <c r="K220" s="6">
        <f t="shared" si="17"/>
        <v>-1.1019457310067593E-2</v>
      </c>
      <c r="M220" s="5">
        <f t="shared" si="18"/>
        <v>94.254677142230364</v>
      </c>
      <c r="N220" s="5">
        <f t="shared" si="19"/>
        <v>96.687948428411289</v>
      </c>
    </row>
    <row r="221" spans="1:14" x14ac:dyDescent="0.25">
      <c r="A221" s="10">
        <v>45005</v>
      </c>
      <c r="B221" s="11">
        <v>3951.57006835937</v>
      </c>
      <c r="C221" s="11">
        <v>4187.8901636129904</v>
      </c>
      <c r="E221" s="4">
        <f t="shared" si="15"/>
        <v>1</v>
      </c>
      <c r="F221" s="4">
        <f t="shared" si="16"/>
        <v>1</v>
      </c>
      <c r="K221" s="6">
        <f t="shared" si="17"/>
        <v>8.9184037183100973E-3</v>
      </c>
      <c r="M221" s="5">
        <f t="shared" si="18"/>
        <v>95.095278405323754</v>
      </c>
      <c r="N221" s="5">
        <f t="shared" si="19"/>
        <v>97.550250587191002</v>
      </c>
    </row>
    <row r="222" spans="1:14" x14ac:dyDescent="0.25">
      <c r="A222" s="10">
        <v>45006</v>
      </c>
      <c r="B222" s="11">
        <v>4002.8701171875</v>
      </c>
      <c r="C222" s="11">
        <v>4194.8560366742704</v>
      </c>
      <c r="E222" s="4">
        <f t="shared" si="15"/>
        <v>0</v>
      </c>
      <c r="F222" s="4">
        <f t="shared" si="16"/>
        <v>1</v>
      </c>
      <c r="K222" s="6">
        <f t="shared" si="17"/>
        <v>1.298219389778632E-2</v>
      </c>
      <c r="M222" s="5">
        <f t="shared" si="18"/>
        <v>96.329823748345632</v>
      </c>
      <c r="N222" s="5">
        <f t="shared" si="19"/>
        <v>98.816666855091555</v>
      </c>
    </row>
    <row r="223" spans="1:14" x14ac:dyDescent="0.25">
      <c r="A223" s="10">
        <v>45007</v>
      </c>
      <c r="B223" s="11">
        <v>3936.96997070312</v>
      </c>
      <c r="C223" s="11">
        <v>4198.0368044004099</v>
      </c>
      <c r="E223" s="4">
        <f t="shared" si="15"/>
        <v>1</v>
      </c>
      <c r="F223" s="4">
        <f t="shared" si="16"/>
        <v>1</v>
      </c>
      <c r="K223" s="6">
        <f t="shared" si="17"/>
        <v>-1.6463223775714964E-2</v>
      </c>
      <c r="M223" s="5">
        <f t="shared" si="18"/>
        <v>94.743924303701434</v>
      </c>
      <c r="N223" s="5">
        <f t="shared" si="19"/>
        <v>97.189825955885908</v>
      </c>
    </row>
    <row r="224" spans="1:14" x14ac:dyDescent="0.25">
      <c r="A224" s="10">
        <v>45008</v>
      </c>
      <c r="B224" s="11">
        <v>3948.71997070312</v>
      </c>
      <c r="C224" s="11">
        <v>4177.4924048996099</v>
      </c>
      <c r="E224" s="4">
        <f t="shared" si="15"/>
        <v>1</v>
      </c>
      <c r="F224" s="4">
        <f t="shared" si="16"/>
        <v>1</v>
      </c>
      <c r="K224" s="6">
        <f t="shared" si="17"/>
        <v>2.9845287333754023E-3</v>
      </c>
      <c r="M224" s="5">
        <f t="shared" si="18"/>
        <v>95.026690268098577</v>
      </c>
      <c r="N224" s="5">
        <f t="shared" si="19"/>
        <v>97.479891784043005</v>
      </c>
    </row>
    <row r="225" spans="1:14" x14ac:dyDescent="0.25">
      <c r="A225" s="10">
        <v>45009</v>
      </c>
      <c r="B225" s="11">
        <v>3970.98999023437</v>
      </c>
      <c r="C225" s="11">
        <v>4197.8305173205399</v>
      </c>
      <c r="E225" s="4">
        <f t="shared" si="15"/>
        <v>1</v>
      </c>
      <c r="F225" s="4">
        <f t="shared" si="16"/>
        <v>1</v>
      </c>
      <c r="K225" s="6">
        <f t="shared" si="17"/>
        <v>5.639807253104534E-3</v>
      </c>
      <c r="M225" s="5">
        <f t="shared" si="18"/>
        <v>95.56262248511112</v>
      </c>
      <c r="N225" s="5">
        <f t="shared" si="19"/>
        <v>98.029659584758491</v>
      </c>
    </row>
    <row r="226" spans="1:14" x14ac:dyDescent="0.25">
      <c r="A226" s="10">
        <v>45012</v>
      </c>
      <c r="B226" s="11">
        <v>3977.53002929687</v>
      </c>
      <c r="C226" s="11">
        <v>4209.3304452069597</v>
      </c>
      <c r="E226" s="4">
        <f t="shared" si="15"/>
        <v>0</v>
      </c>
      <c r="F226" s="4">
        <f t="shared" si="16"/>
        <v>1</v>
      </c>
      <c r="K226" s="6">
        <f t="shared" si="17"/>
        <v>1.6469543057482383E-3</v>
      </c>
      <c r="M226" s="5">
        <f t="shared" si="18"/>
        <v>95.720009757681566</v>
      </c>
      <c r="N226" s="5">
        <f t="shared" si="19"/>
        <v>98.19110995470264</v>
      </c>
    </row>
    <row r="227" spans="1:14" x14ac:dyDescent="0.25">
      <c r="A227" s="10">
        <v>45013</v>
      </c>
      <c r="B227" s="11">
        <v>3971.27001953125</v>
      </c>
      <c r="C227" s="11">
        <v>4197.8288661297502</v>
      </c>
      <c r="E227" s="4">
        <f t="shared" si="15"/>
        <v>1</v>
      </c>
      <c r="F227" s="4">
        <f t="shared" si="16"/>
        <v>1</v>
      </c>
      <c r="K227" s="6">
        <f t="shared" si="17"/>
        <v>-1.5738434957149883E-3</v>
      </c>
      <c r="M227" s="5">
        <f t="shared" si="18"/>
        <v>95.569361442914669</v>
      </c>
      <c r="N227" s="5">
        <f t="shared" si="19"/>
        <v>98.036572514963396</v>
      </c>
    </row>
    <row r="228" spans="1:14" x14ac:dyDescent="0.25">
      <c r="A228" s="10">
        <v>45014</v>
      </c>
      <c r="B228" s="11">
        <v>4027.81005859375</v>
      </c>
      <c r="C228" s="11">
        <v>4207.5200457513301</v>
      </c>
      <c r="E228" s="4">
        <f t="shared" si="15"/>
        <v>1</v>
      </c>
      <c r="F228" s="4">
        <f t="shared" si="16"/>
        <v>1</v>
      </c>
      <c r="K228" s="6">
        <f t="shared" si="17"/>
        <v>1.4237268879836451E-2</v>
      </c>
      <c r="M228" s="5">
        <f t="shared" si="18"/>
        <v>96.930008138451726</v>
      </c>
      <c r="N228" s="5">
        <f t="shared" si="19"/>
        <v>99.43234555791652</v>
      </c>
    </row>
    <row r="229" spans="1:14" x14ac:dyDescent="0.25">
      <c r="A229" s="10">
        <v>45015</v>
      </c>
      <c r="B229" s="11">
        <v>4050.830078125</v>
      </c>
      <c r="C229" s="11">
        <v>4205.7365717098801</v>
      </c>
      <c r="E229" s="4">
        <f t="shared" si="15"/>
        <v>1</v>
      </c>
      <c r="F229" s="4">
        <f t="shared" si="16"/>
        <v>1</v>
      </c>
      <c r="K229" s="6">
        <f t="shared" si="17"/>
        <v>5.715269388667954E-3</v>
      </c>
      <c r="M229" s="5">
        <f t="shared" si="18"/>
        <v>97.483989246808761</v>
      </c>
      <c r="N229" s="5">
        <f t="shared" si="19"/>
        <v>100.00062819872713</v>
      </c>
    </row>
    <row r="230" spans="1:14" x14ac:dyDescent="0.25">
      <c r="A230" s="10">
        <v>45016</v>
      </c>
      <c r="B230" s="11">
        <v>4109.31005859375</v>
      </c>
      <c r="C230" s="11">
        <v>4206.4751640930899</v>
      </c>
      <c r="E230" s="4">
        <f t="shared" si="15"/>
        <v>1</v>
      </c>
      <c r="F230" s="4">
        <f t="shared" si="16"/>
        <v>1</v>
      </c>
      <c r="K230" s="6">
        <f t="shared" si="17"/>
        <v>1.4436542471763847E-2</v>
      </c>
      <c r="M230" s="5">
        <f t="shared" si="18"/>
        <v>98.891320997887291</v>
      </c>
      <c r="N230" s="5">
        <f t="shared" si="19"/>
        <v>101.44429151492112</v>
      </c>
    </row>
    <row r="231" spans="1:14" x14ac:dyDescent="0.25">
      <c r="A231" s="10">
        <v>45019</v>
      </c>
      <c r="B231" s="11">
        <v>4124.509765625</v>
      </c>
      <c r="C231" s="11">
        <v>4234.1287926806399</v>
      </c>
      <c r="E231" s="4">
        <f t="shared" si="15"/>
        <v>0</v>
      </c>
      <c r="F231" s="4">
        <f t="shared" si="16"/>
        <v>1</v>
      </c>
      <c r="K231" s="6">
        <f t="shared" si="17"/>
        <v>3.6988464765423945E-3</v>
      </c>
      <c r="M231" s="5">
        <f t="shared" si="18"/>
        <v>99.257104812120943</v>
      </c>
      <c r="N231" s="5">
        <f t="shared" si="19"/>
        <v>101.81951837515642</v>
      </c>
    </row>
    <row r="232" spans="1:14" x14ac:dyDescent="0.25">
      <c r="A232" s="10">
        <v>45020</v>
      </c>
      <c r="B232" s="11">
        <v>4100.60009765625</v>
      </c>
      <c r="C232" s="11">
        <v>4234.3981315152696</v>
      </c>
      <c r="E232" s="4">
        <f t="shared" si="15"/>
        <v>0</v>
      </c>
      <c r="F232" s="4">
        <f t="shared" si="16"/>
        <v>1</v>
      </c>
      <c r="K232" s="6">
        <f t="shared" si="17"/>
        <v>-5.7969720833299654E-3</v>
      </c>
      <c r="M232" s="5">
        <f t="shared" si="18"/>
        <v>98.681714146452919</v>
      </c>
      <c r="N232" s="5">
        <f t="shared" si="19"/>
        <v>101.22927346959753</v>
      </c>
    </row>
    <row r="233" spans="1:14" x14ac:dyDescent="0.25">
      <c r="A233" s="10">
        <v>45021</v>
      </c>
      <c r="B233" s="11">
        <v>4090.3798828125</v>
      </c>
      <c r="C233" s="11">
        <v>4239.6448322393899</v>
      </c>
      <c r="E233" s="4">
        <f t="shared" si="15"/>
        <v>1</v>
      </c>
      <c r="F233" s="4">
        <f t="shared" si="16"/>
        <v>1</v>
      </c>
      <c r="K233" s="6">
        <f t="shared" si="17"/>
        <v>-2.4923705312281941E-3</v>
      </c>
      <c r="M233" s="5">
        <f t="shared" si="18"/>
        <v>98.435762750143212</v>
      </c>
      <c r="N233" s="5">
        <f t="shared" si="19"/>
        <v>100.97697261150427</v>
      </c>
    </row>
    <row r="234" spans="1:14" x14ac:dyDescent="0.25">
      <c r="A234" s="10">
        <v>45022</v>
      </c>
      <c r="B234" s="11">
        <v>4105.02001953125</v>
      </c>
      <c r="C234" s="11">
        <v>4229.5512848752496</v>
      </c>
      <c r="E234" s="4">
        <f t="shared" si="15"/>
        <v>1</v>
      </c>
      <c r="F234" s="4">
        <f t="shared" si="16"/>
        <v>1</v>
      </c>
      <c r="K234" s="6">
        <f t="shared" si="17"/>
        <v>3.5791630944272956E-3</v>
      </c>
      <c r="M234" s="5">
        <f t="shared" si="18"/>
        <v>98.788080399350321</v>
      </c>
      <c r="N234" s="5">
        <f t="shared" si="19"/>
        <v>101.33838566526235</v>
      </c>
    </row>
    <row r="235" spans="1:14" x14ac:dyDescent="0.25">
      <c r="A235" s="10">
        <v>45026</v>
      </c>
      <c r="B235" s="11">
        <v>4109.10986328125</v>
      </c>
      <c r="C235" s="11">
        <v>4272.7882015570403</v>
      </c>
      <c r="E235" s="4">
        <f t="shared" si="15"/>
        <v>0</v>
      </c>
      <c r="F235" s="4">
        <f t="shared" si="16"/>
        <v>1</v>
      </c>
      <c r="K235" s="6">
        <f t="shared" si="17"/>
        <v>9.9630299743758144E-4</v>
      </c>
      <c r="M235" s="5">
        <f t="shared" si="18"/>
        <v>98.886503259963291</v>
      </c>
      <c r="N235" s="5">
        <f t="shared" si="19"/>
        <v>101.43934940265613</v>
      </c>
    </row>
    <row r="236" spans="1:14" x14ac:dyDescent="0.25">
      <c r="A236" s="10">
        <v>45027</v>
      </c>
      <c r="B236" s="11">
        <v>4108.93994140625</v>
      </c>
      <c r="C236" s="11">
        <v>4264.8520271870702</v>
      </c>
      <c r="E236" s="4">
        <f t="shared" si="15"/>
        <v>0</v>
      </c>
      <c r="F236" s="4">
        <f t="shared" si="16"/>
        <v>1</v>
      </c>
      <c r="K236" s="6">
        <f t="shared" si="17"/>
        <v>-4.1352477946232646E-5</v>
      </c>
      <c r="M236" s="5">
        <f t="shared" si="18"/>
        <v>98.882414058018057</v>
      </c>
      <c r="N236" s="5">
        <f t="shared" si="19"/>
        <v>101.43515463419708</v>
      </c>
    </row>
    <row r="237" spans="1:14" x14ac:dyDescent="0.25">
      <c r="A237" s="10">
        <v>45028</v>
      </c>
      <c r="B237" s="11">
        <v>4091.94995117187</v>
      </c>
      <c r="C237" s="11">
        <v>4269.4856902460197</v>
      </c>
      <c r="E237" s="4">
        <f t="shared" si="15"/>
        <v>1</v>
      </c>
      <c r="F237" s="4">
        <f t="shared" si="16"/>
        <v>1</v>
      </c>
      <c r="K237" s="6">
        <f t="shared" si="17"/>
        <v>-4.1348840520081254E-3</v>
      </c>
      <c r="M237" s="5">
        <f t="shared" si="18"/>
        <v>98.473546741105494</v>
      </c>
      <c r="N237" s="5">
        <f t="shared" si="19"/>
        <v>101.01573203098715</v>
      </c>
    </row>
    <row r="238" spans="1:14" x14ac:dyDescent="0.25">
      <c r="A238" s="10">
        <v>45029</v>
      </c>
      <c r="B238" s="11">
        <v>4146.22021484375</v>
      </c>
      <c r="C238" s="11">
        <v>4258.16866104368</v>
      </c>
      <c r="E238" s="4">
        <f t="shared" si="15"/>
        <v>0</v>
      </c>
      <c r="F238" s="4">
        <f t="shared" si="16"/>
        <v>1</v>
      </c>
      <c r="K238" s="6">
        <f t="shared" si="17"/>
        <v>1.3262689993639221E-2</v>
      </c>
      <c r="M238" s="5">
        <f t="shared" si="18"/>
        <v>99.779570864106915</v>
      </c>
      <c r="N238" s="5">
        <f t="shared" si="19"/>
        <v>102.35547236939466</v>
      </c>
    </row>
    <row r="239" spans="1:14" x14ac:dyDescent="0.25">
      <c r="A239" s="10">
        <v>45030</v>
      </c>
      <c r="B239" s="11">
        <v>4137.64013671875</v>
      </c>
      <c r="C239" s="11">
        <v>4271.5103787610697</v>
      </c>
      <c r="E239" s="4">
        <f t="shared" si="15"/>
        <v>1</v>
      </c>
      <c r="F239" s="4">
        <f t="shared" si="16"/>
        <v>1</v>
      </c>
      <c r="K239" s="6">
        <f t="shared" si="17"/>
        <v>-2.0693734728036706E-3</v>
      </c>
      <c r="M239" s="5">
        <f t="shared" si="18"/>
        <v>99.573089667033003</v>
      </c>
      <c r="N239" s="5">
        <f t="shared" si="19"/>
        <v>102.14366067007715</v>
      </c>
    </row>
    <row r="240" spans="1:14" x14ac:dyDescent="0.25">
      <c r="A240" s="10">
        <v>45033</v>
      </c>
      <c r="B240" s="11">
        <v>4151.31982421875</v>
      </c>
      <c r="C240" s="11">
        <v>4277.4026076502896</v>
      </c>
      <c r="E240" s="4">
        <f t="shared" si="15"/>
        <v>1</v>
      </c>
      <c r="F240" s="4">
        <f t="shared" si="16"/>
        <v>1</v>
      </c>
      <c r="K240" s="6">
        <f t="shared" si="17"/>
        <v>3.3061569029655402E-3</v>
      </c>
      <c r="M240" s="5">
        <f t="shared" si="18"/>
        <v>99.902293924785269</v>
      </c>
      <c r="N240" s="5">
        <f t="shared" si="19"/>
        <v>102.4813636388957</v>
      </c>
    </row>
    <row r="241" spans="1:14" x14ac:dyDescent="0.25">
      <c r="A241" s="10">
        <v>45034</v>
      </c>
      <c r="B241" s="11">
        <v>4154.8701171875</v>
      </c>
      <c r="C241" s="11">
        <v>4281.1255993872401</v>
      </c>
      <c r="E241" s="4">
        <f t="shared" si="15"/>
        <v>0</v>
      </c>
      <c r="F241" s="4">
        <f t="shared" si="16"/>
        <v>1</v>
      </c>
      <c r="K241" s="6">
        <f t="shared" si="17"/>
        <v>8.5522029597373539E-4</v>
      </c>
      <c r="M241" s="5">
        <f t="shared" si="18"/>
        <v>99.987732394164084</v>
      </c>
      <c r="N241" s="5">
        <f t="shared" si="19"/>
        <v>102.56900778103875</v>
      </c>
    </row>
    <row r="242" spans="1:14" x14ac:dyDescent="0.25">
      <c r="A242" s="10">
        <v>45035</v>
      </c>
      <c r="B242" s="11">
        <v>4154.52001953125</v>
      </c>
      <c r="C242" s="11">
        <v>4281.33571010384</v>
      </c>
      <c r="E242" s="4">
        <f t="shared" si="15"/>
        <v>0</v>
      </c>
      <c r="F242" s="4">
        <f t="shared" si="16"/>
        <v>1</v>
      </c>
      <c r="K242" s="6">
        <f t="shared" si="17"/>
        <v>-8.4261997698065194E-5</v>
      </c>
      <c r="M242" s="5">
        <f t="shared" si="18"/>
        <v>99.979307228087251</v>
      </c>
      <c r="N242" s="5">
        <f t="shared" si="19"/>
        <v>102.56036511154122</v>
      </c>
    </row>
    <row r="243" spans="1:14" x14ac:dyDescent="0.25">
      <c r="A243" s="10">
        <v>45036</v>
      </c>
      <c r="B243" s="11">
        <v>4129.7900390625</v>
      </c>
      <c r="C243" s="11">
        <v>4287.6303564927803</v>
      </c>
      <c r="E243" s="4">
        <f t="shared" si="15"/>
        <v>1</v>
      </c>
      <c r="F243" s="4">
        <f t="shared" si="16"/>
        <v>1</v>
      </c>
      <c r="K243" s="6">
        <f t="shared" si="17"/>
        <v>-5.9525481529729696E-3</v>
      </c>
      <c r="M243" s="5">
        <f t="shared" si="18"/>
        <v>99.38417558751118</v>
      </c>
      <c r="N243" s="5">
        <f t="shared" si="19"/>
        <v>101.94986959962827</v>
      </c>
    </row>
    <row r="244" spans="1:14" x14ac:dyDescent="0.25">
      <c r="A244" s="10">
        <v>45037</v>
      </c>
      <c r="B244" s="11">
        <v>4133.52001953125</v>
      </c>
      <c r="C244" s="11">
        <v>4289.1674509519999</v>
      </c>
      <c r="E244" s="4">
        <f t="shared" si="15"/>
        <v>1</v>
      </c>
      <c r="F244" s="4">
        <f t="shared" si="16"/>
        <v>1</v>
      </c>
      <c r="K244" s="6">
        <f t="shared" si="17"/>
        <v>9.031888869577287E-4</v>
      </c>
      <c r="M244" s="5">
        <f t="shared" si="18"/>
        <v>99.47393827044128</v>
      </c>
      <c r="N244" s="5">
        <f t="shared" si="19"/>
        <v>102.04194958887744</v>
      </c>
    </row>
    <row r="245" spans="1:14" x14ac:dyDescent="0.25">
      <c r="A245" s="10">
        <v>45040</v>
      </c>
      <c r="B245" s="11">
        <v>4137.0400390625</v>
      </c>
      <c r="C245" s="11">
        <v>4298.6708594555603</v>
      </c>
      <c r="E245" s="4">
        <f t="shared" si="15"/>
        <v>0</v>
      </c>
      <c r="F245" s="4">
        <f t="shared" si="16"/>
        <v>1</v>
      </c>
      <c r="K245" s="6">
        <f t="shared" si="17"/>
        <v>8.5157916609035489E-4</v>
      </c>
      <c r="M245" s="5">
        <f t="shared" si="18"/>
        <v>99.558648203841344</v>
      </c>
      <c r="N245" s="5">
        <f t="shared" si="19"/>
        <v>102.12884638721458</v>
      </c>
    </row>
    <row r="246" spans="1:14" x14ac:dyDescent="0.25">
      <c r="A246" s="10">
        <v>45041</v>
      </c>
      <c r="B246" s="11">
        <v>4071.6298828125</v>
      </c>
      <c r="C246" s="11">
        <v>4278.9694064494497</v>
      </c>
      <c r="E246" s="4">
        <f t="shared" si="15"/>
        <v>0</v>
      </c>
      <c r="F246" s="4">
        <f t="shared" si="16"/>
        <v>1</v>
      </c>
      <c r="K246" s="6">
        <f t="shared" si="17"/>
        <v>-1.5810858882773227E-2</v>
      </c>
      <c r="M246" s="5">
        <f t="shared" si="18"/>
        <v>97.984540466530746</v>
      </c>
      <c r="N246" s="5">
        <f t="shared" si="19"/>
        <v>100.5141016091259</v>
      </c>
    </row>
    <row r="247" spans="1:14" x14ac:dyDescent="0.25">
      <c r="A247" s="10">
        <v>45042</v>
      </c>
      <c r="B247" s="11">
        <v>4055.98999023437</v>
      </c>
      <c r="C247" s="11">
        <v>4297.9091269078899</v>
      </c>
      <c r="E247" s="4">
        <f t="shared" si="15"/>
        <v>1</v>
      </c>
      <c r="F247" s="4">
        <f t="shared" si="16"/>
        <v>1</v>
      </c>
      <c r="K247" s="6">
        <f t="shared" si="17"/>
        <v>-3.8411871973310641E-3</v>
      </c>
      <c r="M247" s="5">
        <f t="shared" si="18"/>
        <v>97.608163504154334</v>
      </c>
      <c r="N247" s="5">
        <f t="shared" si="19"/>
        <v>100.12800812887369</v>
      </c>
    </row>
    <row r="248" spans="1:14" x14ac:dyDescent="0.25">
      <c r="A248" s="10">
        <v>45043</v>
      </c>
      <c r="B248" s="11">
        <v>4135.35009765625</v>
      </c>
      <c r="C248" s="11">
        <v>4278.6142941861799</v>
      </c>
      <c r="E248" s="4">
        <f t="shared" si="15"/>
        <v>1</v>
      </c>
      <c r="F248" s="4">
        <f t="shared" si="16"/>
        <v>1</v>
      </c>
      <c r="K248" s="6">
        <f t="shared" si="17"/>
        <v>1.9566149722498372E-2</v>
      </c>
      <c r="M248" s="5">
        <f t="shared" si="18"/>
        <v>99.517979445414724</v>
      </c>
      <c r="N248" s="5">
        <f t="shared" si="19"/>
        <v>102.08712772733877</v>
      </c>
    </row>
    <row r="249" spans="1:14" x14ac:dyDescent="0.25">
      <c r="A249" s="10">
        <v>45044</v>
      </c>
      <c r="B249" s="11">
        <v>4169.47998046875</v>
      </c>
      <c r="C249" s="11">
        <v>4285.0106100591001</v>
      </c>
      <c r="E249" s="4">
        <f t="shared" si="15"/>
        <v>0</v>
      </c>
      <c r="F249" s="4">
        <f t="shared" si="16"/>
        <v>1</v>
      </c>
      <c r="K249" s="6">
        <f t="shared" si="17"/>
        <v>8.2532027534605312E-3</v>
      </c>
      <c r="M249" s="5">
        <f t="shared" si="18"/>
        <v>100.33932150739246</v>
      </c>
      <c r="N249" s="5">
        <f t="shared" si="19"/>
        <v>102.92967349099092</v>
      </c>
    </row>
    <row r="250" spans="1:14" x14ac:dyDescent="0.25">
      <c r="A250" s="10">
        <v>45047</v>
      </c>
      <c r="B250" s="11">
        <v>4167.8701171875</v>
      </c>
      <c r="C250" s="11">
        <v>4282.7722145380503</v>
      </c>
      <c r="E250" s="4">
        <f t="shared" si="15"/>
        <v>0</v>
      </c>
      <c r="F250" s="4">
        <f t="shared" si="16"/>
        <v>1</v>
      </c>
      <c r="K250" s="6">
        <f t="shared" si="17"/>
        <v>-3.8610649020764942E-4</v>
      </c>
      <c r="M250" s="5">
        <f t="shared" si="18"/>
        <v>100.30057984413541</v>
      </c>
      <c r="N250" s="5">
        <f t="shared" si="19"/>
        <v>102.88993167602109</v>
      </c>
    </row>
    <row r="251" spans="1:14" x14ac:dyDescent="0.25">
      <c r="A251" s="10">
        <v>45048</v>
      </c>
      <c r="B251" s="11">
        <v>4119.580078125</v>
      </c>
      <c r="C251" s="11">
        <v>4301.1679558708402</v>
      </c>
      <c r="E251" s="4">
        <f t="shared" si="15"/>
        <v>0</v>
      </c>
      <c r="F251" s="4">
        <f t="shared" si="16"/>
        <v>1</v>
      </c>
      <c r="K251" s="6">
        <f t="shared" si="17"/>
        <v>-1.1586262936400304E-2</v>
      </c>
      <c r="M251" s="5">
        <f t="shared" si="18"/>
        <v>99.138470953387852</v>
      </c>
      <c r="N251" s="5">
        <f t="shared" si="19"/>
        <v>101.69782187411445</v>
      </c>
    </row>
    <row r="252" spans="1:14" x14ac:dyDescent="0.25">
      <c r="A252" s="10">
        <v>45049</v>
      </c>
      <c r="B252" s="11">
        <v>4090.75</v>
      </c>
      <c r="C252" s="11">
        <v>4286.22649855491</v>
      </c>
      <c r="E252" s="4">
        <f t="shared" si="15"/>
        <v>0</v>
      </c>
      <c r="F252" s="4">
        <f t="shared" si="16"/>
        <v>1</v>
      </c>
      <c r="K252" s="6">
        <f t="shared" si="17"/>
        <v>-6.9983050646564848E-3</v>
      </c>
      <c r="M252" s="5">
        <f t="shared" si="18"/>
        <v>98.444669690012461</v>
      </c>
      <c r="N252" s="5">
        <f t="shared" si="19"/>
        <v>100.98610949222831</v>
      </c>
    </row>
    <row r="253" spans="1:14" x14ac:dyDescent="0.25">
      <c r="A253" s="10">
        <v>45050</v>
      </c>
      <c r="B253" s="11">
        <v>4061.21997070312</v>
      </c>
      <c r="C253" s="11">
        <v>4268.1603956192403</v>
      </c>
      <c r="E253" s="4">
        <f t="shared" si="15"/>
        <v>1</v>
      </c>
      <c r="F253" s="4">
        <f t="shared" si="16"/>
        <v>1</v>
      </c>
      <c r="K253" s="6">
        <f t="shared" si="17"/>
        <v>-7.2187323343836374E-3</v>
      </c>
      <c r="M253" s="5">
        <f t="shared" si="18"/>
        <v>97.734023969773446</v>
      </c>
      <c r="N253" s="5">
        <f t="shared" si="19"/>
        <v>100.25711779831316</v>
      </c>
    </row>
    <row r="254" spans="1:14" x14ac:dyDescent="0.25">
      <c r="A254" s="10">
        <v>45051</v>
      </c>
      <c r="B254" s="11">
        <v>4136.25</v>
      </c>
      <c r="C254" s="11">
        <v>4259.7092004646001</v>
      </c>
      <c r="E254" s="4">
        <f t="shared" si="15"/>
        <v>1</v>
      </c>
      <c r="F254" s="4">
        <f t="shared" si="16"/>
        <v>1</v>
      </c>
      <c r="K254" s="6">
        <f t="shared" si="17"/>
        <v>1.8474751389516486E-2</v>
      </c>
      <c r="M254" s="5">
        <f t="shared" si="18"/>
        <v>99.539635764912049</v>
      </c>
      <c r="N254" s="5">
        <f t="shared" si="19"/>
        <v>102.10934312466647</v>
      </c>
    </row>
    <row r="255" spans="1:14" x14ac:dyDescent="0.25">
      <c r="A255" s="10">
        <v>45054</v>
      </c>
      <c r="B255" s="11">
        <v>4138.1201171875</v>
      </c>
      <c r="C255" s="11">
        <v>4274.8280595567703</v>
      </c>
      <c r="E255" s="4">
        <f t="shared" si="15"/>
        <v>0</v>
      </c>
      <c r="F255" s="4">
        <f t="shared" si="16"/>
        <v>1</v>
      </c>
      <c r="K255" s="6">
        <f t="shared" si="17"/>
        <v>4.5212866424892972E-4</v>
      </c>
      <c r="M255" s="5">
        <f t="shared" si="18"/>
        <v>99.584640487470267</v>
      </c>
      <c r="N255" s="5">
        <f t="shared" si="19"/>
        <v>102.15550968558075</v>
      </c>
    </row>
    <row r="256" spans="1:14" x14ac:dyDescent="0.25">
      <c r="A256" s="10">
        <v>45055</v>
      </c>
      <c r="B256" s="11">
        <v>4119.169921875</v>
      </c>
      <c r="C256" s="11">
        <v>4287.0423437354202</v>
      </c>
      <c r="E256" s="4">
        <f t="shared" si="15"/>
        <v>1</v>
      </c>
      <c r="F256" s="4">
        <f t="shared" si="16"/>
        <v>1</v>
      </c>
      <c r="K256" s="6">
        <f t="shared" si="17"/>
        <v>-4.5794212772585219E-3</v>
      </c>
      <c r="M256" s="5">
        <f t="shared" si="18"/>
        <v>99.1286004659338</v>
      </c>
      <c r="N256" s="5">
        <f t="shared" si="19"/>
        <v>101.68769657093742</v>
      </c>
    </row>
    <row r="257" spans="1:14" x14ac:dyDescent="0.25">
      <c r="A257" s="10">
        <v>45056</v>
      </c>
      <c r="B257" s="11">
        <v>4137.64013671875</v>
      </c>
      <c r="C257" s="11">
        <v>4269.5840773887303</v>
      </c>
      <c r="E257" s="4">
        <f t="shared" si="15"/>
        <v>0</v>
      </c>
      <c r="F257" s="4">
        <f t="shared" si="16"/>
        <v>1</v>
      </c>
      <c r="K257" s="6">
        <f t="shared" si="17"/>
        <v>4.4839652634049987E-3</v>
      </c>
      <c r="M257" s="5">
        <f t="shared" si="18"/>
        <v>99.573089667033003</v>
      </c>
      <c r="N257" s="5">
        <f t="shared" si="19"/>
        <v>102.14366067007717</v>
      </c>
    </row>
    <row r="258" spans="1:14" x14ac:dyDescent="0.25">
      <c r="A258" s="10">
        <v>45057</v>
      </c>
      <c r="B258" s="11">
        <v>4130.6201171875</v>
      </c>
      <c r="C258" s="11">
        <v>4279.0384949934596</v>
      </c>
      <c r="E258" s="4">
        <f t="shared" ref="E258:E321" si="20">IF(B259&gt;$B258,1,0)</f>
        <v>0</v>
      </c>
      <c r="F258" s="4">
        <f t="shared" ref="F258:F321" si="21">IF(C259&gt;$B258,1,0)</f>
        <v>1</v>
      </c>
      <c r="K258" s="6">
        <f t="shared" si="17"/>
        <v>-1.6966239932159066E-3</v>
      </c>
      <c r="M258" s="5">
        <f t="shared" si="18"/>
        <v>99.404151574025278</v>
      </c>
      <c r="N258" s="5">
        <f t="shared" si="19"/>
        <v>101.9703612846294</v>
      </c>
    </row>
    <row r="259" spans="1:14" x14ac:dyDescent="0.25">
      <c r="A259" s="10">
        <v>45058</v>
      </c>
      <c r="B259" s="11">
        <v>4124.080078125</v>
      </c>
      <c r="C259" s="11">
        <v>4262.5485513213098</v>
      </c>
      <c r="E259" s="4">
        <f t="shared" si="20"/>
        <v>1</v>
      </c>
      <c r="F259" s="4">
        <f t="shared" si="21"/>
        <v>1</v>
      </c>
      <c r="K259" s="6">
        <f t="shared" si="17"/>
        <v>-1.5833068345566526E-3</v>
      </c>
      <c r="M259" s="5">
        <f t="shared" si="18"/>
        <v>99.246764301454817</v>
      </c>
      <c r="N259" s="5">
        <f t="shared" si="19"/>
        <v>101.80891091468524</v>
      </c>
    </row>
    <row r="260" spans="1:14" x14ac:dyDescent="0.25">
      <c r="A260" s="10">
        <v>45061</v>
      </c>
      <c r="B260" s="11">
        <v>4136.27978515625</v>
      </c>
      <c r="C260" s="11">
        <v>4291.08046939223</v>
      </c>
      <c r="E260" s="4">
        <f t="shared" si="20"/>
        <v>0</v>
      </c>
      <c r="F260" s="4">
        <f t="shared" si="21"/>
        <v>1</v>
      </c>
      <c r="K260" s="6">
        <f t="shared" ref="K260:K323" si="22">B260/B259-1</f>
        <v>2.9581644391338813E-3</v>
      </c>
      <c r="M260" s="5">
        <f t="shared" ref="M260:M323" si="23">M259*(1+$K260)</f>
        <v>99.540352550310487</v>
      </c>
      <c r="N260" s="5">
        <f t="shared" ref="N260:N323" si="24">N259*(1+IF(F259=1,$K260,0))</f>
        <v>102.11007841454001</v>
      </c>
    </row>
    <row r="261" spans="1:14" x14ac:dyDescent="0.25">
      <c r="A261" s="10">
        <v>45062</v>
      </c>
      <c r="B261" s="11">
        <v>4109.89990234375</v>
      </c>
      <c r="C261" s="11">
        <v>4290.5837187721399</v>
      </c>
      <c r="E261" s="4">
        <f t="shared" si="20"/>
        <v>1</v>
      </c>
      <c r="F261" s="4">
        <f t="shared" si="21"/>
        <v>1</v>
      </c>
      <c r="K261" s="6">
        <f t="shared" si="22"/>
        <v>-6.3776833731530314E-3</v>
      </c>
      <c r="M261" s="5">
        <f t="shared" si="23"/>
        <v>98.905515698892586</v>
      </c>
      <c r="N261" s="5">
        <f t="shared" si="24"/>
        <v>101.45885266520425</v>
      </c>
    </row>
    <row r="262" spans="1:14" x14ac:dyDescent="0.25">
      <c r="A262" s="10">
        <v>45063</v>
      </c>
      <c r="B262" s="11">
        <v>4158.77001953125</v>
      </c>
      <c r="C262" s="11">
        <v>4296.9843139375598</v>
      </c>
      <c r="E262" s="4">
        <f t="shared" si="20"/>
        <v>1</v>
      </c>
      <c r="F262" s="4">
        <f t="shared" si="21"/>
        <v>1</v>
      </c>
      <c r="K262" s="6">
        <f t="shared" si="22"/>
        <v>1.1890829058788244E-2</v>
      </c>
      <c r="M262" s="5">
        <f t="shared" si="23"/>
        <v>100.08158427903942</v>
      </c>
      <c r="N262" s="5">
        <f t="shared" si="24"/>
        <v>102.66528253874698</v>
      </c>
    </row>
    <row r="263" spans="1:14" x14ac:dyDescent="0.25">
      <c r="A263" s="10">
        <v>45064</v>
      </c>
      <c r="B263" s="11">
        <v>4198.0498046875</v>
      </c>
      <c r="C263" s="11">
        <v>4272.7555965782203</v>
      </c>
      <c r="E263" s="4">
        <f t="shared" si="20"/>
        <v>0</v>
      </c>
      <c r="F263" s="4">
        <f t="shared" si="21"/>
        <v>1</v>
      </c>
      <c r="K263" s="6">
        <f t="shared" si="22"/>
        <v>9.445048649426635E-3</v>
      </c>
      <c r="M263" s="5">
        <f t="shared" si="23"/>
        <v>101.02685971146664</v>
      </c>
      <c r="N263" s="5">
        <f t="shared" si="24"/>
        <v>103.63496112693258</v>
      </c>
    </row>
    <row r="264" spans="1:14" x14ac:dyDescent="0.25">
      <c r="A264" s="10">
        <v>45065</v>
      </c>
      <c r="B264" s="11">
        <v>4191.97998046875</v>
      </c>
      <c r="C264" s="11">
        <v>4281.0817979619897</v>
      </c>
      <c r="E264" s="4">
        <f t="shared" si="20"/>
        <v>1</v>
      </c>
      <c r="F264" s="4">
        <f t="shared" si="21"/>
        <v>1</v>
      </c>
      <c r="K264" s="6">
        <f t="shared" si="22"/>
        <v>-1.4458676054706077E-3</v>
      </c>
      <c r="M264" s="5">
        <f t="shared" si="23"/>
        <v>100.88078824772741</v>
      </c>
      <c r="N264" s="5">
        <f t="shared" si="24"/>
        <v>103.48511869384494</v>
      </c>
    </row>
    <row r="265" spans="1:14" x14ac:dyDescent="0.25">
      <c r="A265" s="10">
        <v>45068</v>
      </c>
      <c r="B265" s="11">
        <v>4192.6298828125</v>
      </c>
      <c r="C265" s="11">
        <v>4288.88031048841</v>
      </c>
      <c r="E265" s="4">
        <f t="shared" si="20"/>
        <v>0</v>
      </c>
      <c r="F265" s="4">
        <f t="shared" si="21"/>
        <v>1</v>
      </c>
      <c r="K265" s="6">
        <f t="shared" si="22"/>
        <v>1.550346964389604E-4</v>
      </c>
      <c r="M265" s="5">
        <f t="shared" si="23"/>
        <v>100.89642827010992</v>
      </c>
      <c r="N265" s="5">
        <f t="shared" si="24"/>
        <v>103.50116247780758</v>
      </c>
    </row>
    <row r="266" spans="1:14" x14ac:dyDescent="0.25">
      <c r="A266" s="10">
        <v>45069</v>
      </c>
      <c r="B266" s="11">
        <v>4145.580078125</v>
      </c>
      <c r="C266" s="11">
        <v>4282.4635379686397</v>
      </c>
      <c r="E266" s="4">
        <f t="shared" si="20"/>
        <v>0</v>
      </c>
      <c r="F266" s="4">
        <f t="shared" si="21"/>
        <v>1</v>
      </c>
      <c r="K266" s="6">
        <f t="shared" si="22"/>
        <v>-1.1222026747550129E-2</v>
      </c>
      <c r="M266" s="5">
        <f t="shared" si="23"/>
        <v>99.764165853330482</v>
      </c>
      <c r="N266" s="5">
        <f t="shared" si="24"/>
        <v>102.3396696640791</v>
      </c>
    </row>
    <row r="267" spans="1:14" x14ac:dyDescent="0.25">
      <c r="A267" s="10">
        <v>45070</v>
      </c>
      <c r="B267" s="11">
        <v>4115.240234375</v>
      </c>
      <c r="C267" s="11">
        <v>4292.3474038424902</v>
      </c>
      <c r="E267" s="4">
        <f t="shared" si="20"/>
        <v>1</v>
      </c>
      <c r="F267" s="4">
        <f t="shared" si="21"/>
        <v>1</v>
      </c>
      <c r="K267" s="6">
        <f t="shared" si="22"/>
        <v>-7.3186003353533646E-3</v>
      </c>
      <c r="M267" s="5">
        <f t="shared" si="23"/>
        <v>99.034031795660056</v>
      </c>
      <c r="N267" s="5">
        <f t="shared" si="24"/>
        <v>101.59068652335561</v>
      </c>
    </row>
    <row r="268" spans="1:14" x14ac:dyDescent="0.25">
      <c r="A268" s="10">
        <v>45071</v>
      </c>
      <c r="B268" s="11">
        <v>4151.27978515625</v>
      </c>
      <c r="C268" s="11">
        <v>4285.0689292969701</v>
      </c>
      <c r="E268" s="4">
        <f t="shared" si="20"/>
        <v>1</v>
      </c>
      <c r="F268" s="4">
        <f t="shared" si="21"/>
        <v>1</v>
      </c>
      <c r="K268" s="6">
        <f t="shared" si="22"/>
        <v>8.7575812659024255E-3</v>
      </c>
      <c r="M268" s="5">
        <f t="shared" si="23"/>
        <v>99.901330377200509</v>
      </c>
      <c r="N268" s="5">
        <f t="shared" si="24"/>
        <v>102.48037521644272</v>
      </c>
    </row>
    <row r="269" spans="1:14" x14ac:dyDescent="0.25">
      <c r="A269" s="10">
        <v>45072</v>
      </c>
      <c r="B269" s="11">
        <v>4205.4501953125</v>
      </c>
      <c r="C269" s="11">
        <v>4294.5750327407604</v>
      </c>
      <c r="E269" s="4">
        <f t="shared" si="20"/>
        <v>1</v>
      </c>
      <c r="F269" s="4">
        <f t="shared" si="21"/>
        <v>1</v>
      </c>
      <c r="K269" s="6">
        <f t="shared" si="22"/>
        <v>1.3049086777997321E-2</v>
      </c>
      <c r="M269" s="5">
        <f t="shared" si="23"/>
        <v>101.20495150652998</v>
      </c>
      <c r="N269" s="5">
        <f t="shared" si="24"/>
        <v>103.81765052568382</v>
      </c>
    </row>
    <row r="270" spans="1:14" x14ac:dyDescent="0.25">
      <c r="A270" s="10">
        <v>45076</v>
      </c>
      <c r="B270" s="11">
        <v>4205.52001953125</v>
      </c>
      <c r="C270" s="11">
        <v>4309.0593043182498</v>
      </c>
      <c r="E270" s="4">
        <f t="shared" si="20"/>
        <v>0</v>
      </c>
      <c r="F270" s="4">
        <f t="shared" si="21"/>
        <v>1</v>
      </c>
      <c r="K270" s="6">
        <f t="shared" si="22"/>
        <v>1.660326849850513E-5</v>
      </c>
      <c r="M270" s="5">
        <f t="shared" si="23"/>
        <v>101.20663183951322</v>
      </c>
      <c r="N270" s="5">
        <f t="shared" si="24"/>
        <v>103.81937423801038</v>
      </c>
    </row>
    <row r="271" spans="1:14" x14ac:dyDescent="0.25">
      <c r="A271" s="10">
        <v>45077</v>
      </c>
      <c r="B271" s="11">
        <v>4179.830078125</v>
      </c>
      <c r="C271" s="11">
        <v>4313.8432713796401</v>
      </c>
      <c r="E271" s="4">
        <f t="shared" si="20"/>
        <v>1</v>
      </c>
      <c r="F271" s="4">
        <f t="shared" si="21"/>
        <v>1</v>
      </c>
      <c r="K271" s="6">
        <f t="shared" si="22"/>
        <v>-6.1086242098339349E-3</v>
      </c>
      <c r="M271" s="5">
        <f t="shared" si="23"/>
        <v>100.58839855806262</v>
      </c>
      <c r="N271" s="5">
        <f t="shared" si="24"/>
        <v>103.18518069509027</v>
      </c>
    </row>
    <row r="272" spans="1:14" x14ac:dyDescent="0.25">
      <c r="A272" s="10">
        <v>45078</v>
      </c>
      <c r="B272" s="11">
        <v>4221.02001953125</v>
      </c>
      <c r="C272" s="11">
        <v>4310.70243954543</v>
      </c>
      <c r="E272" s="4">
        <f t="shared" si="20"/>
        <v>1</v>
      </c>
      <c r="F272" s="4">
        <f t="shared" si="21"/>
        <v>1</v>
      </c>
      <c r="K272" s="6">
        <f t="shared" si="22"/>
        <v>9.8544535630327168E-3</v>
      </c>
      <c r="M272" s="5">
        <f t="shared" si="23"/>
        <v>101.57964226063288</v>
      </c>
      <c r="N272" s="5">
        <f t="shared" si="24"/>
        <v>104.20201426664318</v>
      </c>
    </row>
    <row r="273" spans="1:14" x14ac:dyDescent="0.25">
      <c r="A273" s="10">
        <v>45079</v>
      </c>
      <c r="B273" s="11">
        <v>4282.3701171875</v>
      </c>
      <c r="C273" s="11">
        <v>4314.4684023057998</v>
      </c>
      <c r="E273" s="4">
        <f t="shared" si="20"/>
        <v>0</v>
      </c>
      <c r="F273" s="4">
        <f t="shared" si="21"/>
        <v>1</v>
      </c>
      <c r="K273" s="6">
        <f t="shared" si="22"/>
        <v>1.4534424705965554E-2</v>
      </c>
      <c r="M273" s="5">
        <f t="shared" si="23"/>
        <v>103.05604392272896</v>
      </c>
      <c r="N273" s="5">
        <f t="shared" si="24"/>
        <v>105.71653059721164</v>
      </c>
    </row>
    <row r="274" spans="1:14" x14ac:dyDescent="0.25">
      <c r="A274" s="10">
        <v>45082</v>
      </c>
      <c r="B274" s="11">
        <v>4273.7900390625</v>
      </c>
      <c r="C274" s="11">
        <v>4327.7570124548001</v>
      </c>
      <c r="E274" s="4">
        <f t="shared" si="20"/>
        <v>1</v>
      </c>
      <c r="F274" s="4">
        <f t="shared" si="21"/>
        <v>1</v>
      </c>
      <c r="K274" s="6">
        <f t="shared" si="22"/>
        <v>-2.0035816359177394E-3</v>
      </c>
      <c r="M274" s="5">
        <f t="shared" si="23"/>
        <v>102.84956272565505</v>
      </c>
      <c r="N274" s="5">
        <f t="shared" si="24"/>
        <v>105.50471889789414</v>
      </c>
    </row>
    <row r="275" spans="1:14" x14ac:dyDescent="0.25">
      <c r="A275" s="10">
        <v>45083</v>
      </c>
      <c r="B275" s="11">
        <v>4283.85009765625</v>
      </c>
      <c r="C275" s="11">
        <v>4332.8345010085704</v>
      </c>
      <c r="E275" s="4">
        <f t="shared" si="20"/>
        <v>0</v>
      </c>
      <c r="F275" s="4">
        <f t="shared" si="21"/>
        <v>1</v>
      </c>
      <c r="K275" s="6">
        <f t="shared" si="22"/>
        <v>2.3538963079141606E-3</v>
      </c>
      <c r="M275" s="5">
        <f t="shared" si="23"/>
        <v>103.09165993162556</v>
      </c>
      <c r="N275" s="5">
        <f t="shared" si="24"/>
        <v>105.75306606617541</v>
      </c>
    </row>
    <row r="276" spans="1:14" x14ac:dyDescent="0.25">
      <c r="A276" s="10">
        <v>45084</v>
      </c>
      <c r="B276" s="11">
        <v>4267.52001953125</v>
      </c>
      <c r="C276" s="11">
        <v>4337.0966540462096</v>
      </c>
      <c r="E276" s="4">
        <f t="shared" si="20"/>
        <v>1</v>
      </c>
      <c r="F276" s="4">
        <f t="shared" si="21"/>
        <v>1</v>
      </c>
      <c r="K276" s="6">
        <f t="shared" si="22"/>
        <v>-3.8120096998572883E-3</v>
      </c>
      <c r="M276" s="5">
        <f t="shared" si="23"/>
        <v>102.69867352399181</v>
      </c>
      <c r="N276" s="5">
        <f t="shared" si="24"/>
        <v>105.3499343525415</v>
      </c>
    </row>
    <row r="277" spans="1:14" x14ac:dyDescent="0.25">
      <c r="A277" s="10">
        <v>45085</v>
      </c>
      <c r="B277" s="11">
        <v>4293.93017578125</v>
      </c>
      <c r="C277" s="11">
        <v>4337.0364032697998</v>
      </c>
      <c r="E277" s="4">
        <f t="shared" si="20"/>
        <v>1</v>
      </c>
      <c r="F277" s="4">
        <f t="shared" si="21"/>
        <v>1</v>
      </c>
      <c r="K277" s="6">
        <f t="shared" si="22"/>
        <v>6.1886426142414575E-3</v>
      </c>
      <c r="M277" s="5">
        <f t="shared" si="23"/>
        <v>103.33423891138847</v>
      </c>
      <c r="N277" s="5">
        <f t="shared" si="24"/>
        <v>106.00190744568317</v>
      </c>
    </row>
    <row r="278" spans="1:14" x14ac:dyDescent="0.25">
      <c r="A278" s="10">
        <v>45086</v>
      </c>
      <c r="B278" s="11">
        <v>4298.85986328125</v>
      </c>
      <c r="C278" s="11">
        <v>4327.7798221460498</v>
      </c>
      <c r="E278" s="4">
        <f t="shared" si="20"/>
        <v>1</v>
      </c>
      <c r="F278" s="4">
        <f t="shared" si="21"/>
        <v>1</v>
      </c>
      <c r="K278" s="6">
        <f t="shared" si="22"/>
        <v>1.148059539441082E-3</v>
      </c>
      <c r="M278" s="5">
        <f t="shared" si="23"/>
        <v>103.45287277012157</v>
      </c>
      <c r="N278" s="5">
        <f t="shared" si="24"/>
        <v>106.12360394672514</v>
      </c>
    </row>
    <row r="279" spans="1:14" x14ac:dyDescent="0.25">
      <c r="A279" s="10">
        <v>45089</v>
      </c>
      <c r="B279" s="11">
        <v>4338.93017578125</v>
      </c>
      <c r="C279" s="11">
        <v>4334.9452460910597</v>
      </c>
      <c r="E279" s="4">
        <f t="shared" si="20"/>
        <v>1</v>
      </c>
      <c r="F279" s="4">
        <f t="shared" si="21"/>
        <v>0</v>
      </c>
      <c r="K279" s="6">
        <f t="shared" si="22"/>
        <v>9.3211488102371565E-3</v>
      </c>
      <c r="M279" s="5">
        <f t="shared" si="23"/>
        <v>104.4171723920584</v>
      </c>
      <c r="N279" s="5">
        <f t="shared" si="24"/>
        <v>107.11279785139124</v>
      </c>
    </row>
    <row r="280" spans="1:14" x14ac:dyDescent="0.25">
      <c r="A280" s="10">
        <v>45090</v>
      </c>
      <c r="B280" s="11">
        <v>4369.009765625</v>
      </c>
      <c r="C280" s="11">
        <v>4322.6092086458902</v>
      </c>
      <c r="E280" s="4">
        <f t="shared" si="20"/>
        <v>1</v>
      </c>
      <c r="F280" s="4">
        <f t="shared" si="21"/>
        <v>0</v>
      </c>
      <c r="K280" s="6">
        <f t="shared" si="22"/>
        <v>6.9324899514737748E-3</v>
      </c>
      <c r="M280" s="5">
        <f t="shared" si="23"/>
        <v>105.14104339042765</v>
      </c>
      <c r="N280" s="5">
        <f t="shared" si="24"/>
        <v>107.11279785139124</v>
      </c>
    </row>
    <row r="281" spans="1:14" x14ac:dyDescent="0.25">
      <c r="A281" s="10">
        <v>45091</v>
      </c>
      <c r="B281" s="11">
        <v>4372.58984375</v>
      </c>
      <c r="C281" s="11">
        <v>4334.4218534109204</v>
      </c>
      <c r="E281" s="4">
        <f t="shared" si="20"/>
        <v>1</v>
      </c>
      <c r="F281" s="4">
        <f t="shared" si="21"/>
        <v>0</v>
      </c>
      <c r="K281" s="6">
        <f t="shared" si="22"/>
        <v>8.1942552593217144E-4</v>
      </c>
      <c r="M281" s="5">
        <f t="shared" si="23"/>
        <v>105.22719864520491</v>
      </c>
      <c r="N281" s="5">
        <f t="shared" si="24"/>
        <v>107.11279785139124</v>
      </c>
    </row>
    <row r="282" spans="1:14" x14ac:dyDescent="0.25">
      <c r="A282" s="10">
        <v>45092</v>
      </c>
      <c r="B282" s="11">
        <v>4425.83984375</v>
      </c>
      <c r="C282" s="11">
        <v>4304.4846420049898</v>
      </c>
      <c r="E282" s="4">
        <f t="shared" si="20"/>
        <v>0</v>
      </c>
      <c r="F282" s="4">
        <f t="shared" si="21"/>
        <v>0</v>
      </c>
      <c r="K282" s="6">
        <f t="shared" si="22"/>
        <v>1.217813742034668E-2</v>
      </c>
      <c r="M282" s="5">
        <f t="shared" si="23"/>
        <v>106.50866993066433</v>
      </c>
      <c r="N282" s="5">
        <f t="shared" si="24"/>
        <v>107.11279785139124</v>
      </c>
    </row>
    <row r="283" spans="1:14" x14ac:dyDescent="0.25">
      <c r="A283" s="10">
        <v>45093</v>
      </c>
      <c r="B283" s="11">
        <v>4409.58984375</v>
      </c>
      <c r="C283" s="11">
        <v>4318.1755102608004</v>
      </c>
      <c r="E283" s="4">
        <f t="shared" si="20"/>
        <v>0</v>
      </c>
      <c r="F283" s="4">
        <f t="shared" si="21"/>
        <v>0</v>
      </c>
      <c r="K283" s="6">
        <f t="shared" si="22"/>
        <v>-3.6716195284263176E-3</v>
      </c>
      <c r="M283" s="5">
        <f t="shared" si="23"/>
        <v>106.11761061820019</v>
      </c>
      <c r="N283" s="5">
        <f t="shared" si="24"/>
        <v>107.11279785139124</v>
      </c>
    </row>
    <row r="284" spans="1:14" x14ac:dyDescent="0.25">
      <c r="A284" s="10">
        <v>45097</v>
      </c>
      <c r="B284" s="11">
        <v>4388.7099609375</v>
      </c>
      <c r="C284" s="11">
        <v>4305.6393774587495</v>
      </c>
      <c r="E284" s="4">
        <f t="shared" si="20"/>
        <v>0</v>
      </c>
      <c r="F284" s="4">
        <f t="shared" si="21"/>
        <v>0</v>
      </c>
      <c r="K284" s="6">
        <f t="shared" si="22"/>
        <v>-4.7351076976228645E-3</v>
      </c>
      <c r="M284" s="5">
        <f t="shared" si="23"/>
        <v>105.6151323033086</v>
      </c>
      <c r="N284" s="5">
        <f t="shared" si="24"/>
        <v>107.11279785139124</v>
      </c>
    </row>
    <row r="285" spans="1:14" x14ac:dyDescent="0.25">
      <c r="A285" s="10">
        <v>45098</v>
      </c>
      <c r="B285" s="11">
        <v>4365.68994140625</v>
      </c>
      <c r="C285" s="11">
        <v>4311.3923144085102</v>
      </c>
      <c r="E285" s="4">
        <f t="shared" si="20"/>
        <v>1</v>
      </c>
      <c r="F285" s="4">
        <f t="shared" si="21"/>
        <v>0</v>
      </c>
      <c r="K285" s="6">
        <f t="shared" si="22"/>
        <v>-5.2452815830036359E-3</v>
      </c>
      <c r="M285" s="5">
        <f t="shared" si="23"/>
        <v>105.06115119495156</v>
      </c>
      <c r="N285" s="5">
        <f t="shared" si="24"/>
        <v>107.11279785139124</v>
      </c>
    </row>
    <row r="286" spans="1:14" x14ac:dyDescent="0.25">
      <c r="A286" s="10">
        <v>45099</v>
      </c>
      <c r="B286" s="11">
        <v>4381.89013671875</v>
      </c>
      <c r="C286" s="11">
        <v>4309.7818712333901</v>
      </c>
      <c r="E286" s="4">
        <f t="shared" si="20"/>
        <v>0</v>
      </c>
      <c r="F286" s="4">
        <f t="shared" si="21"/>
        <v>0</v>
      </c>
      <c r="K286" s="6">
        <f t="shared" si="22"/>
        <v>3.7107984144384432E-3</v>
      </c>
      <c r="M286" s="5">
        <f t="shared" si="23"/>
        <v>105.45101194822486</v>
      </c>
      <c r="N286" s="5">
        <f t="shared" si="24"/>
        <v>107.11279785139124</v>
      </c>
    </row>
    <row r="287" spans="1:14" x14ac:dyDescent="0.25">
      <c r="A287" s="10">
        <v>45100</v>
      </c>
      <c r="B287" s="11">
        <v>4348.330078125</v>
      </c>
      <c r="C287" s="11">
        <v>4308.1939148246702</v>
      </c>
      <c r="E287" s="4">
        <f t="shared" si="20"/>
        <v>0</v>
      </c>
      <c r="F287" s="4">
        <f t="shared" si="21"/>
        <v>0</v>
      </c>
      <c r="K287" s="6">
        <f t="shared" si="22"/>
        <v>-7.6588087666845661E-3</v>
      </c>
      <c r="M287" s="5">
        <f t="shared" si="23"/>
        <v>104.64338281346004</v>
      </c>
      <c r="N287" s="5">
        <f t="shared" si="24"/>
        <v>107.11279785139124</v>
      </c>
    </row>
    <row r="288" spans="1:14" x14ac:dyDescent="0.25">
      <c r="A288" s="10">
        <v>45103</v>
      </c>
      <c r="B288" s="11">
        <v>4328.81982421875</v>
      </c>
      <c r="C288" s="11">
        <v>4321.15309430446</v>
      </c>
      <c r="E288" s="4">
        <f t="shared" si="20"/>
        <v>1</v>
      </c>
      <c r="F288" s="4">
        <f t="shared" si="21"/>
        <v>0</v>
      </c>
      <c r="K288" s="6">
        <f t="shared" si="22"/>
        <v>-4.4868382932564677E-3</v>
      </c>
      <c r="M288" s="5">
        <f t="shared" si="23"/>
        <v>104.17386487631671</v>
      </c>
      <c r="N288" s="5">
        <f t="shared" si="24"/>
        <v>107.11279785139124</v>
      </c>
    </row>
    <row r="289" spans="1:14" x14ac:dyDescent="0.25">
      <c r="A289" s="10">
        <v>45104</v>
      </c>
      <c r="B289" s="11">
        <v>4378.41015625</v>
      </c>
      <c r="C289" s="11">
        <v>4319.1415805195502</v>
      </c>
      <c r="E289" s="4">
        <f t="shared" si="20"/>
        <v>0</v>
      </c>
      <c r="F289" s="4">
        <f t="shared" si="21"/>
        <v>0</v>
      </c>
      <c r="K289" s="6">
        <f t="shared" si="22"/>
        <v>1.1455854954693034E-2</v>
      </c>
      <c r="M289" s="5">
        <f t="shared" si="23"/>
        <v>105.36726556240959</v>
      </c>
      <c r="N289" s="5">
        <f t="shared" si="24"/>
        <v>107.11279785139124</v>
      </c>
    </row>
    <row r="290" spans="1:14" x14ac:dyDescent="0.25">
      <c r="A290" s="10">
        <v>45105</v>
      </c>
      <c r="B290" s="11">
        <v>4376.85986328125</v>
      </c>
      <c r="C290" s="11">
        <v>4333.5081264774799</v>
      </c>
      <c r="E290" s="4">
        <f t="shared" si="20"/>
        <v>1</v>
      </c>
      <c r="F290" s="4">
        <f t="shared" si="21"/>
        <v>0</v>
      </c>
      <c r="K290" s="6">
        <f t="shared" si="22"/>
        <v>-3.5407668843834283E-4</v>
      </c>
      <c r="M290" s="5">
        <f t="shared" si="23"/>
        <v>105.32995746994945</v>
      </c>
      <c r="N290" s="5">
        <f t="shared" si="24"/>
        <v>107.11279785139124</v>
      </c>
    </row>
    <row r="291" spans="1:14" x14ac:dyDescent="0.25">
      <c r="A291" s="10">
        <v>45106</v>
      </c>
      <c r="B291" s="11">
        <v>4396.43994140625</v>
      </c>
      <c r="C291" s="11">
        <v>4323.5411303324199</v>
      </c>
      <c r="E291" s="4">
        <f t="shared" si="20"/>
        <v>1</v>
      </c>
      <c r="F291" s="4">
        <f t="shared" si="21"/>
        <v>0</v>
      </c>
      <c r="K291" s="6">
        <f t="shared" si="22"/>
        <v>4.4735446728059181E-3</v>
      </c>
      <c r="M291" s="5">
        <f t="shared" si="23"/>
        <v>105.80115574007601</v>
      </c>
      <c r="N291" s="5">
        <f t="shared" si="24"/>
        <v>107.11279785139124</v>
      </c>
    </row>
    <row r="292" spans="1:14" x14ac:dyDescent="0.25">
      <c r="A292" s="10">
        <v>45107</v>
      </c>
      <c r="B292" s="11">
        <v>4450.3798828125</v>
      </c>
      <c r="C292" s="11">
        <v>4322.95760169806</v>
      </c>
      <c r="E292" s="4">
        <f t="shared" si="20"/>
        <v>1</v>
      </c>
      <c r="F292" s="4">
        <f t="shared" si="21"/>
        <v>0</v>
      </c>
      <c r="K292" s="6">
        <f t="shared" si="22"/>
        <v>1.2269004495714109E-2</v>
      </c>
      <c r="M292" s="5">
        <f t="shared" si="23"/>
        <v>107.09923059550276</v>
      </c>
      <c r="N292" s="5">
        <f t="shared" si="24"/>
        <v>107.11279785139124</v>
      </c>
    </row>
    <row r="293" spans="1:14" x14ac:dyDescent="0.25">
      <c r="A293" s="10">
        <v>45110</v>
      </c>
      <c r="B293" s="11">
        <v>4455.58984375</v>
      </c>
      <c r="C293" s="11">
        <v>4331.9247286600503</v>
      </c>
      <c r="E293" s="4">
        <f t="shared" si="20"/>
        <v>0</v>
      </c>
      <c r="F293" s="4">
        <f t="shared" si="21"/>
        <v>0</v>
      </c>
      <c r="K293" s="6">
        <f t="shared" si="22"/>
        <v>1.1706778016009611E-3</v>
      </c>
      <c r="M293" s="5">
        <f t="shared" si="23"/>
        <v>107.22460928732946</v>
      </c>
      <c r="N293" s="5">
        <f t="shared" si="24"/>
        <v>107.11279785139124</v>
      </c>
    </row>
    <row r="294" spans="1:14" x14ac:dyDescent="0.25">
      <c r="A294" s="10">
        <v>45112</v>
      </c>
      <c r="B294" s="11">
        <v>4446.81982421875</v>
      </c>
      <c r="C294" s="11">
        <v>4346.96487348562</v>
      </c>
      <c r="E294" s="4">
        <f t="shared" si="20"/>
        <v>0</v>
      </c>
      <c r="F294" s="4">
        <f t="shared" si="21"/>
        <v>0</v>
      </c>
      <c r="K294" s="6">
        <f t="shared" si="22"/>
        <v>-1.9683184132291975E-3</v>
      </c>
      <c r="M294" s="5">
        <f t="shared" si="23"/>
        <v>107.01355711451789</v>
      </c>
      <c r="N294" s="5">
        <f t="shared" si="24"/>
        <v>107.11279785139124</v>
      </c>
    </row>
    <row r="295" spans="1:14" x14ac:dyDescent="0.25">
      <c r="A295" s="10">
        <v>45113</v>
      </c>
      <c r="B295" s="11">
        <v>4411.58984375</v>
      </c>
      <c r="C295" s="11">
        <v>4332.2920822903397</v>
      </c>
      <c r="E295" s="4">
        <f t="shared" si="20"/>
        <v>0</v>
      </c>
      <c r="F295" s="4">
        <f t="shared" si="21"/>
        <v>0</v>
      </c>
      <c r="K295" s="6">
        <f t="shared" si="22"/>
        <v>-7.9225113365009037E-3</v>
      </c>
      <c r="M295" s="5">
        <f t="shared" si="23"/>
        <v>106.16574099511884</v>
      </c>
      <c r="N295" s="5">
        <f t="shared" si="24"/>
        <v>107.11279785139124</v>
      </c>
    </row>
    <row r="296" spans="1:14" x14ac:dyDescent="0.25">
      <c r="A296" s="10">
        <v>45114</v>
      </c>
      <c r="B296" s="11">
        <v>4398.9501953125</v>
      </c>
      <c r="C296" s="11">
        <v>4338.9818630724303</v>
      </c>
      <c r="E296" s="4">
        <f t="shared" si="20"/>
        <v>1</v>
      </c>
      <c r="F296" s="4">
        <f t="shared" si="21"/>
        <v>0</v>
      </c>
      <c r="K296" s="6">
        <f t="shared" si="22"/>
        <v>-2.8651005386203243E-3</v>
      </c>
      <c r="M296" s="5">
        <f t="shared" si="23"/>
        <v>105.86156547341069</v>
      </c>
      <c r="N296" s="5">
        <f t="shared" si="24"/>
        <v>107.11279785139124</v>
      </c>
    </row>
    <row r="297" spans="1:14" x14ac:dyDescent="0.25">
      <c r="A297" s="10">
        <v>45117</v>
      </c>
      <c r="B297" s="11">
        <v>4409.52978515625</v>
      </c>
      <c r="C297" s="11">
        <v>4361.5791286164404</v>
      </c>
      <c r="E297" s="4">
        <f t="shared" si="20"/>
        <v>1</v>
      </c>
      <c r="F297" s="4">
        <f t="shared" si="21"/>
        <v>0</v>
      </c>
      <c r="K297" s="6">
        <f t="shared" si="22"/>
        <v>2.405026057131332E-3</v>
      </c>
      <c r="M297" s="5">
        <f t="shared" si="23"/>
        <v>106.11616529682296</v>
      </c>
      <c r="N297" s="5">
        <f t="shared" si="24"/>
        <v>107.11279785139124</v>
      </c>
    </row>
    <row r="298" spans="1:14" x14ac:dyDescent="0.25">
      <c r="A298" s="10">
        <v>45118</v>
      </c>
      <c r="B298" s="11">
        <v>4439.259765625</v>
      </c>
      <c r="C298" s="11">
        <v>4362.6567812820804</v>
      </c>
      <c r="E298" s="4">
        <f t="shared" si="20"/>
        <v>1</v>
      </c>
      <c r="F298" s="4">
        <f t="shared" si="21"/>
        <v>0</v>
      </c>
      <c r="K298" s="6">
        <f t="shared" si="22"/>
        <v>6.7422110558885695E-3</v>
      </c>
      <c r="M298" s="5">
        <f t="shared" si="23"/>
        <v>106.8316228796957</v>
      </c>
      <c r="N298" s="5">
        <f t="shared" si="24"/>
        <v>107.11279785139124</v>
      </c>
    </row>
    <row r="299" spans="1:14" x14ac:dyDescent="0.25">
      <c r="A299" s="10">
        <v>45119</v>
      </c>
      <c r="B299" s="11">
        <v>4472.16015625</v>
      </c>
      <c r="C299" s="11">
        <v>4381.6116913224696</v>
      </c>
      <c r="E299" s="4">
        <f t="shared" si="20"/>
        <v>1</v>
      </c>
      <c r="F299" s="4">
        <f t="shared" si="21"/>
        <v>0</v>
      </c>
      <c r="K299" s="6">
        <f t="shared" si="22"/>
        <v>7.4112334853124739E-3</v>
      </c>
      <c r="M299" s="5">
        <f t="shared" si="23"/>
        <v>107.62337698047197</v>
      </c>
      <c r="N299" s="5">
        <f t="shared" si="24"/>
        <v>107.11279785139124</v>
      </c>
    </row>
    <row r="300" spans="1:14" x14ac:dyDescent="0.25">
      <c r="A300" s="10">
        <v>45120</v>
      </c>
      <c r="B300" s="11">
        <v>4510.0400390625</v>
      </c>
      <c r="C300" s="11">
        <v>4351.1306086562299</v>
      </c>
      <c r="E300" s="4">
        <f t="shared" si="20"/>
        <v>0</v>
      </c>
      <c r="F300" s="4">
        <f t="shared" si="21"/>
        <v>0</v>
      </c>
      <c r="K300" s="6">
        <f t="shared" si="22"/>
        <v>8.4701534580691185E-3</v>
      </c>
      <c r="M300" s="5">
        <f t="shared" si="23"/>
        <v>108.53496349917219</v>
      </c>
      <c r="N300" s="5">
        <f t="shared" si="24"/>
        <v>107.11279785139124</v>
      </c>
    </row>
    <row r="301" spans="1:14" x14ac:dyDescent="0.25">
      <c r="A301" s="10">
        <v>45121</v>
      </c>
      <c r="B301" s="11">
        <v>4505.419921875</v>
      </c>
      <c r="C301" s="11">
        <v>4370.3298393941805</v>
      </c>
      <c r="E301" s="4">
        <f t="shared" si="20"/>
        <v>1</v>
      </c>
      <c r="F301" s="4">
        <f t="shared" si="21"/>
        <v>0</v>
      </c>
      <c r="K301" s="6">
        <f t="shared" si="22"/>
        <v>-1.0244071333035398E-3</v>
      </c>
      <c r="M301" s="5">
        <f t="shared" si="23"/>
        <v>108.4237795083508</v>
      </c>
      <c r="N301" s="5">
        <f t="shared" si="24"/>
        <v>107.11279785139124</v>
      </c>
    </row>
    <row r="302" spans="1:14" x14ac:dyDescent="0.25">
      <c r="A302" s="10">
        <v>45124</v>
      </c>
      <c r="B302" s="11">
        <v>4522.7900390625</v>
      </c>
      <c r="C302" s="11">
        <v>4390.3272031693195</v>
      </c>
      <c r="E302" s="4">
        <f t="shared" si="20"/>
        <v>1</v>
      </c>
      <c r="F302" s="4">
        <f t="shared" si="21"/>
        <v>0</v>
      </c>
      <c r="K302" s="6">
        <f t="shared" si="22"/>
        <v>3.8553825145495324E-3</v>
      </c>
      <c r="M302" s="5">
        <f t="shared" si="23"/>
        <v>108.84179465202867</v>
      </c>
      <c r="N302" s="5">
        <f t="shared" si="24"/>
        <v>107.11279785139124</v>
      </c>
    </row>
    <row r="303" spans="1:14" x14ac:dyDescent="0.25">
      <c r="A303" s="10">
        <v>45125</v>
      </c>
      <c r="B303" s="11">
        <v>4554.97998046875</v>
      </c>
      <c r="C303" s="11">
        <v>4400.2537563624001</v>
      </c>
      <c r="E303" s="4">
        <f t="shared" si="20"/>
        <v>1</v>
      </c>
      <c r="F303" s="4">
        <f t="shared" si="21"/>
        <v>0</v>
      </c>
      <c r="K303" s="6">
        <f t="shared" si="22"/>
        <v>7.1172752058423772E-3</v>
      </c>
      <c r="M303" s="5">
        <f t="shared" si="23"/>
        <v>109.61645165846494</v>
      </c>
      <c r="N303" s="5">
        <f t="shared" si="24"/>
        <v>107.11279785139124</v>
      </c>
    </row>
    <row r="304" spans="1:14" x14ac:dyDescent="0.25">
      <c r="A304" s="10">
        <v>45126</v>
      </c>
      <c r="B304" s="11">
        <v>4565.72021484375</v>
      </c>
      <c r="C304" s="11">
        <v>4414.4356070909298</v>
      </c>
      <c r="E304" s="4">
        <f t="shared" si="20"/>
        <v>0</v>
      </c>
      <c r="F304" s="4">
        <f t="shared" si="21"/>
        <v>0</v>
      </c>
      <c r="K304" s="6">
        <f t="shared" si="22"/>
        <v>2.3579103357320719E-3</v>
      </c>
      <c r="M304" s="5">
        <f t="shared" si="23"/>
        <v>109.87491742279671</v>
      </c>
      <c r="N304" s="5">
        <f t="shared" si="24"/>
        <v>107.11279785139124</v>
      </c>
    </row>
    <row r="305" spans="1:14" x14ac:dyDescent="0.25">
      <c r="A305" s="10">
        <v>45127</v>
      </c>
      <c r="B305" s="11">
        <v>4534.8701171875</v>
      </c>
      <c r="C305" s="11">
        <v>4394.22967053308</v>
      </c>
      <c r="E305" s="4">
        <f t="shared" si="20"/>
        <v>1</v>
      </c>
      <c r="F305" s="4">
        <f t="shared" si="21"/>
        <v>0</v>
      </c>
      <c r="K305" s="6">
        <f t="shared" si="22"/>
        <v>-6.7568962189037407E-3</v>
      </c>
      <c r="M305" s="5">
        <f t="shared" si="23"/>
        <v>109.13250400871026</v>
      </c>
      <c r="N305" s="5">
        <f t="shared" si="24"/>
        <v>107.11279785139124</v>
      </c>
    </row>
    <row r="306" spans="1:14" x14ac:dyDescent="0.25">
      <c r="A306" s="10">
        <v>45128</v>
      </c>
      <c r="B306" s="11">
        <v>4536.33984375</v>
      </c>
      <c r="C306" s="11">
        <v>4384.4932822423398</v>
      </c>
      <c r="E306" s="4">
        <f t="shared" si="20"/>
        <v>1</v>
      </c>
      <c r="F306" s="4">
        <f t="shared" si="21"/>
        <v>0</v>
      </c>
      <c r="K306" s="6">
        <f t="shared" si="22"/>
        <v>3.240945218980773E-4</v>
      </c>
      <c r="M306" s="5">
        <f t="shared" si="23"/>
        <v>109.1678732554205</v>
      </c>
      <c r="N306" s="5">
        <f t="shared" si="24"/>
        <v>107.11279785139124</v>
      </c>
    </row>
    <row r="307" spans="1:14" x14ac:dyDescent="0.25">
      <c r="A307" s="10">
        <v>45131</v>
      </c>
      <c r="B307" s="11">
        <v>4554.64013671875</v>
      </c>
      <c r="C307" s="11">
        <v>4426.19189634331</v>
      </c>
      <c r="E307" s="4">
        <f t="shared" si="20"/>
        <v>1</v>
      </c>
      <c r="F307" s="4">
        <f t="shared" si="21"/>
        <v>0</v>
      </c>
      <c r="K307" s="6">
        <f t="shared" si="22"/>
        <v>4.0341538771535568E-3</v>
      </c>
      <c r="M307" s="5">
        <f t="shared" si="23"/>
        <v>109.60827325457447</v>
      </c>
      <c r="N307" s="5">
        <f t="shared" si="24"/>
        <v>107.11279785139124</v>
      </c>
    </row>
    <row r="308" spans="1:14" x14ac:dyDescent="0.25">
      <c r="A308" s="10">
        <v>45132</v>
      </c>
      <c r="B308" s="11">
        <v>4567.4599609375</v>
      </c>
      <c r="C308" s="11">
        <v>4395.7969677374304</v>
      </c>
      <c r="E308" s="4">
        <f t="shared" si="20"/>
        <v>0</v>
      </c>
      <c r="F308" s="4">
        <f t="shared" si="21"/>
        <v>0</v>
      </c>
      <c r="K308" s="6">
        <f t="shared" si="22"/>
        <v>2.8146733515561628E-3</v>
      </c>
      <c r="M308" s="5">
        <f t="shared" si="23"/>
        <v>109.9167847404142</v>
      </c>
      <c r="N308" s="5">
        <f t="shared" si="24"/>
        <v>107.11279785139124</v>
      </c>
    </row>
    <row r="309" spans="1:14" x14ac:dyDescent="0.25">
      <c r="A309" s="10">
        <v>45133</v>
      </c>
      <c r="B309" s="11">
        <v>4566.75</v>
      </c>
      <c r="C309" s="11">
        <v>4419.0493937229903</v>
      </c>
      <c r="E309" s="4">
        <f t="shared" si="20"/>
        <v>0</v>
      </c>
      <c r="F309" s="4">
        <f t="shared" si="21"/>
        <v>0</v>
      </c>
      <c r="K309" s="6">
        <f t="shared" si="22"/>
        <v>-1.5543889679858758E-4</v>
      </c>
      <c r="M309" s="5">
        <f t="shared" si="23"/>
        <v>109.8996993966545</v>
      </c>
      <c r="N309" s="5">
        <f t="shared" si="24"/>
        <v>107.11279785139124</v>
      </c>
    </row>
    <row r="310" spans="1:14" x14ac:dyDescent="0.25">
      <c r="A310" s="10">
        <v>45134</v>
      </c>
      <c r="B310" s="11">
        <v>4537.41015625</v>
      </c>
      <c r="C310" s="11">
        <v>4414.5683015172099</v>
      </c>
      <c r="E310" s="4">
        <f t="shared" si="20"/>
        <v>1</v>
      </c>
      <c r="F310" s="4">
        <f t="shared" si="21"/>
        <v>0</v>
      </c>
      <c r="K310" s="6">
        <f t="shared" si="22"/>
        <v>-6.4246660644878828E-3</v>
      </c>
      <c r="M310" s="5">
        <f t="shared" si="23"/>
        <v>109.19363052744339</v>
      </c>
      <c r="N310" s="5">
        <f t="shared" si="24"/>
        <v>107.11279785139124</v>
      </c>
    </row>
    <row r="311" spans="1:14" x14ac:dyDescent="0.25">
      <c r="A311" s="10">
        <v>45135</v>
      </c>
      <c r="B311" s="11">
        <v>4582.22998046875</v>
      </c>
      <c r="C311" s="11">
        <v>4398.9971489104501</v>
      </c>
      <c r="E311" s="4">
        <f t="shared" si="20"/>
        <v>1</v>
      </c>
      <c r="F311" s="4">
        <f t="shared" si="21"/>
        <v>0</v>
      </c>
      <c r="K311" s="6">
        <f t="shared" si="22"/>
        <v>9.8778427947523451E-3</v>
      </c>
      <c r="M311" s="5">
        <f t="shared" si="23"/>
        <v>110.27222804398174</v>
      </c>
      <c r="N311" s="5">
        <f t="shared" si="24"/>
        <v>107.11279785139124</v>
      </c>
    </row>
    <row r="312" spans="1:14" x14ac:dyDescent="0.25">
      <c r="A312" s="10">
        <v>45138</v>
      </c>
      <c r="B312" s="11">
        <v>4588.9599609375</v>
      </c>
      <c r="C312" s="11">
        <v>4431.7162477741103</v>
      </c>
      <c r="E312" s="4">
        <f t="shared" si="20"/>
        <v>0</v>
      </c>
      <c r="F312" s="4">
        <f t="shared" si="21"/>
        <v>0</v>
      </c>
      <c r="K312" s="6">
        <f t="shared" si="22"/>
        <v>1.4687129405193122E-3</v>
      </c>
      <c r="M312" s="5">
        <f t="shared" si="23"/>
        <v>110.43418629228984</v>
      </c>
      <c r="N312" s="5">
        <f t="shared" si="24"/>
        <v>107.11279785139124</v>
      </c>
    </row>
    <row r="313" spans="1:14" x14ac:dyDescent="0.25">
      <c r="A313" s="10">
        <v>45139</v>
      </c>
      <c r="B313" s="11">
        <v>4576.72998046875</v>
      </c>
      <c r="C313" s="11">
        <v>4412.7198268985003</v>
      </c>
      <c r="E313" s="4">
        <f t="shared" si="20"/>
        <v>0</v>
      </c>
      <c r="F313" s="4">
        <f t="shared" si="21"/>
        <v>0</v>
      </c>
      <c r="K313" s="6">
        <f t="shared" si="22"/>
        <v>-2.6650876392156908E-3</v>
      </c>
      <c r="M313" s="5">
        <f t="shared" si="23"/>
        <v>110.13986950745542</v>
      </c>
      <c r="N313" s="5">
        <f t="shared" si="24"/>
        <v>107.11279785139124</v>
      </c>
    </row>
    <row r="314" spans="1:14" x14ac:dyDescent="0.25">
      <c r="A314" s="10">
        <v>45140</v>
      </c>
      <c r="B314" s="11">
        <v>4513.39013671875</v>
      </c>
      <c r="C314" s="11">
        <v>4448.39363782688</v>
      </c>
      <c r="E314" s="4">
        <f t="shared" si="20"/>
        <v>0</v>
      </c>
      <c r="F314" s="4">
        <f t="shared" si="21"/>
        <v>0</v>
      </c>
      <c r="K314" s="6">
        <f t="shared" si="22"/>
        <v>-1.3839541336347905E-2</v>
      </c>
      <c r="M314" s="5">
        <f t="shared" si="23"/>
        <v>108.61558423062702</v>
      </c>
      <c r="N314" s="5">
        <f t="shared" si="24"/>
        <v>107.11279785139124</v>
      </c>
    </row>
    <row r="315" spans="1:14" x14ac:dyDescent="0.25">
      <c r="A315" s="10">
        <v>45141</v>
      </c>
      <c r="B315" s="11">
        <v>4501.89013671875</v>
      </c>
      <c r="C315" s="11">
        <v>4431.5174415079</v>
      </c>
      <c r="E315" s="4">
        <f t="shared" si="20"/>
        <v>0</v>
      </c>
      <c r="F315" s="4">
        <f t="shared" si="21"/>
        <v>0</v>
      </c>
      <c r="K315" s="6">
        <f t="shared" si="22"/>
        <v>-2.5479738404268204E-3</v>
      </c>
      <c r="M315" s="5">
        <f t="shared" si="23"/>
        <v>108.3388345633447</v>
      </c>
      <c r="N315" s="5">
        <f t="shared" si="24"/>
        <v>107.11279785139124</v>
      </c>
    </row>
    <row r="316" spans="1:14" x14ac:dyDescent="0.25">
      <c r="A316" s="10">
        <v>45142</v>
      </c>
      <c r="B316" s="11">
        <v>4478.02978515625</v>
      </c>
      <c r="C316" s="11">
        <v>4411.3339649299096</v>
      </c>
      <c r="E316" s="4">
        <f t="shared" si="20"/>
        <v>1</v>
      </c>
      <c r="F316" s="4">
        <f t="shared" si="21"/>
        <v>0</v>
      </c>
      <c r="K316" s="6">
        <f t="shared" si="22"/>
        <v>-5.3000741550505159E-3</v>
      </c>
      <c r="M316" s="5">
        <f t="shared" si="23"/>
        <v>107.76463070628722</v>
      </c>
      <c r="N316" s="5">
        <f t="shared" si="24"/>
        <v>107.11279785139124</v>
      </c>
    </row>
    <row r="317" spans="1:14" x14ac:dyDescent="0.25">
      <c r="A317" s="10">
        <v>45145</v>
      </c>
      <c r="B317" s="11">
        <v>4518.43994140625</v>
      </c>
      <c r="C317" s="11">
        <v>4415.1342379797197</v>
      </c>
      <c r="E317" s="4">
        <f t="shared" si="20"/>
        <v>0</v>
      </c>
      <c r="F317" s="4">
        <f t="shared" si="21"/>
        <v>0</v>
      </c>
      <c r="K317" s="6">
        <f t="shared" si="22"/>
        <v>9.0240927793627801E-3</v>
      </c>
      <c r="M317" s="5">
        <f t="shared" si="23"/>
        <v>108.73710873211452</v>
      </c>
      <c r="N317" s="5">
        <f t="shared" si="24"/>
        <v>107.11279785139124</v>
      </c>
    </row>
    <row r="318" spans="1:14" x14ac:dyDescent="0.25">
      <c r="A318" s="10">
        <v>45146</v>
      </c>
      <c r="B318" s="11">
        <v>4499.3798828125</v>
      </c>
      <c r="C318" s="11">
        <v>4437.2213819571398</v>
      </c>
      <c r="E318" s="4">
        <f t="shared" si="20"/>
        <v>0</v>
      </c>
      <c r="F318" s="4">
        <f t="shared" si="21"/>
        <v>0</v>
      </c>
      <c r="K318" s="6">
        <f t="shared" si="22"/>
        <v>-4.218283044793103E-3</v>
      </c>
      <c r="M318" s="5">
        <f t="shared" si="23"/>
        <v>108.27842483001002</v>
      </c>
      <c r="N318" s="5">
        <f t="shared" si="24"/>
        <v>107.11279785139124</v>
      </c>
    </row>
    <row r="319" spans="1:14" x14ac:dyDescent="0.25">
      <c r="A319" s="10">
        <v>45147</v>
      </c>
      <c r="B319" s="11">
        <v>4467.7099609375</v>
      </c>
      <c r="C319" s="11">
        <v>4443.2633094987104</v>
      </c>
      <c r="E319" s="4">
        <f t="shared" si="20"/>
        <v>1</v>
      </c>
      <c r="F319" s="4">
        <f t="shared" si="21"/>
        <v>0</v>
      </c>
      <c r="K319" s="6">
        <f t="shared" si="22"/>
        <v>-7.0387303805971024E-3</v>
      </c>
      <c r="M319" s="5">
        <f t="shared" si="23"/>
        <v>107.51628219159583</v>
      </c>
      <c r="N319" s="5">
        <f t="shared" si="24"/>
        <v>107.11279785139124</v>
      </c>
    </row>
    <row r="320" spans="1:14" x14ac:dyDescent="0.25">
      <c r="A320" s="10">
        <v>45148</v>
      </c>
      <c r="B320" s="11">
        <v>4468.830078125</v>
      </c>
      <c r="C320" s="11">
        <v>4427.9517924913998</v>
      </c>
      <c r="E320" s="4">
        <f t="shared" si="20"/>
        <v>0</v>
      </c>
      <c r="F320" s="4">
        <f t="shared" si="21"/>
        <v>0</v>
      </c>
      <c r="K320" s="6">
        <f t="shared" si="22"/>
        <v>2.5071394456976925E-4</v>
      </c>
      <c r="M320" s="5">
        <f t="shared" si="23"/>
        <v>107.54323802280956</v>
      </c>
      <c r="N320" s="5">
        <f t="shared" si="24"/>
        <v>107.11279785139124</v>
      </c>
    </row>
    <row r="321" spans="1:14" x14ac:dyDescent="0.25">
      <c r="A321" s="10">
        <v>45149</v>
      </c>
      <c r="B321" s="11">
        <v>4464.0498046875</v>
      </c>
      <c r="C321" s="11">
        <v>4418.42615327766</v>
      </c>
      <c r="E321" s="4">
        <f t="shared" si="20"/>
        <v>1</v>
      </c>
      <c r="F321" s="4">
        <f t="shared" si="21"/>
        <v>0</v>
      </c>
      <c r="K321" s="6">
        <f t="shared" si="22"/>
        <v>-1.0696923700230787E-3</v>
      </c>
      <c r="M321" s="5">
        <f t="shared" si="23"/>
        <v>107.42819984164899</v>
      </c>
      <c r="N321" s="5">
        <f t="shared" si="24"/>
        <v>107.11279785139124</v>
      </c>
    </row>
    <row r="322" spans="1:14" x14ac:dyDescent="0.25">
      <c r="A322" s="10">
        <v>45152</v>
      </c>
      <c r="B322" s="11">
        <v>4489.72021484375</v>
      </c>
      <c r="C322" s="11">
        <v>4422.6727811758801</v>
      </c>
      <c r="E322" s="4">
        <f t="shared" ref="E322:E385" si="25">IF(B323&gt;$B322,1,0)</f>
        <v>0</v>
      </c>
      <c r="F322" s="4">
        <f t="shared" ref="F322:F385" si="26">IF(C323&gt;$B322,1,0)</f>
        <v>0</v>
      </c>
      <c r="K322" s="6">
        <f t="shared" si="22"/>
        <v>5.7504757517030658E-3</v>
      </c>
      <c r="M322" s="5">
        <f t="shared" si="23"/>
        <v>108.0459630998875</v>
      </c>
      <c r="N322" s="5">
        <f t="shared" si="24"/>
        <v>107.11279785139124</v>
      </c>
    </row>
    <row r="323" spans="1:14" x14ac:dyDescent="0.25">
      <c r="A323" s="10">
        <v>45153</v>
      </c>
      <c r="B323" s="11">
        <v>4437.85986328125</v>
      </c>
      <c r="C323" s="11">
        <v>4428.7902043883296</v>
      </c>
      <c r="E323" s="4">
        <f t="shared" si="25"/>
        <v>0</v>
      </c>
      <c r="F323" s="4">
        <f t="shared" si="26"/>
        <v>0</v>
      </c>
      <c r="K323" s="6">
        <f t="shared" si="22"/>
        <v>-1.1550909428841738E-2</v>
      </c>
      <c r="M323" s="5">
        <f t="shared" si="23"/>
        <v>106.79793396596872</v>
      </c>
      <c r="N323" s="5">
        <f t="shared" si="24"/>
        <v>107.11279785139124</v>
      </c>
    </row>
    <row r="324" spans="1:14" x14ac:dyDescent="0.25">
      <c r="A324" s="10">
        <v>45154</v>
      </c>
      <c r="B324" s="11">
        <v>4404.330078125</v>
      </c>
      <c r="C324" s="11">
        <v>4437.1268686099902</v>
      </c>
      <c r="E324" s="4">
        <f t="shared" si="25"/>
        <v>0</v>
      </c>
      <c r="F324" s="4">
        <f t="shared" si="26"/>
        <v>1</v>
      </c>
      <c r="K324" s="6">
        <f t="shared" ref="K324:K387" si="27">B324/B323-1</f>
        <v>-7.5553952105776867E-3</v>
      </c>
      <c r="M324" s="5">
        <f t="shared" ref="M324:M387" si="28">M323*(1+$K324)</f>
        <v>105.99103336718265</v>
      </c>
      <c r="N324" s="5">
        <f t="shared" ref="N324:N387" si="29">N323*(1+IF(F323=1,$K324,0))</f>
        <v>107.11279785139124</v>
      </c>
    </row>
    <row r="325" spans="1:14" x14ac:dyDescent="0.25">
      <c r="A325" s="10">
        <v>45155</v>
      </c>
      <c r="B325" s="11">
        <v>4370.35986328125</v>
      </c>
      <c r="C325" s="11">
        <v>4435.7085512344902</v>
      </c>
      <c r="E325" s="4">
        <f t="shared" si="25"/>
        <v>0</v>
      </c>
      <c r="F325" s="4">
        <f t="shared" si="26"/>
        <v>1</v>
      </c>
      <c r="K325" s="6">
        <f t="shared" si="27"/>
        <v>-7.7129130290369829E-3</v>
      </c>
      <c r="M325" s="5">
        <f t="shared" si="28"/>
        <v>105.17353374496382</v>
      </c>
      <c r="N325" s="5">
        <f t="shared" si="29"/>
        <v>106.28664615726663</v>
      </c>
    </row>
    <row r="326" spans="1:14" x14ac:dyDescent="0.25">
      <c r="A326" s="10">
        <v>45156</v>
      </c>
      <c r="B326" s="11">
        <v>4369.7099609375</v>
      </c>
      <c r="C326" s="11">
        <v>4444.13103961039</v>
      </c>
      <c r="E326" s="4">
        <f t="shared" si="25"/>
        <v>1</v>
      </c>
      <c r="F326" s="4">
        <f t="shared" si="26"/>
        <v>1</v>
      </c>
      <c r="K326" s="6">
        <f t="shared" si="27"/>
        <v>-1.4870682600087726E-4</v>
      </c>
      <c r="M326" s="5">
        <f t="shared" si="28"/>
        <v>105.15789372258131</v>
      </c>
      <c r="N326" s="5">
        <f t="shared" si="29"/>
        <v>106.2708406074703</v>
      </c>
    </row>
    <row r="327" spans="1:14" x14ac:dyDescent="0.25">
      <c r="A327" s="10">
        <v>45159</v>
      </c>
      <c r="B327" s="11">
        <v>4399.77001953125</v>
      </c>
      <c r="C327" s="11">
        <v>4451.8323866210203</v>
      </c>
      <c r="E327" s="4">
        <f t="shared" si="25"/>
        <v>0</v>
      </c>
      <c r="F327" s="4">
        <f t="shared" si="26"/>
        <v>1</v>
      </c>
      <c r="K327" s="6">
        <f t="shared" si="27"/>
        <v>6.8791885187959867E-3</v>
      </c>
      <c r="M327" s="5">
        <f t="shared" si="28"/>
        <v>105.88129469773845</v>
      </c>
      <c r="N327" s="5">
        <f t="shared" si="29"/>
        <v>107.00189775406001</v>
      </c>
    </row>
    <row r="328" spans="1:14" x14ac:dyDescent="0.25">
      <c r="A328" s="10">
        <v>45160</v>
      </c>
      <c r="B328" s="11">
        <v>4387.5498046875</v>
      </c>
      <c r="C328" s="11">
        <v>4439.4874216525504</v>
      </c>
      <c r="E328" s="4">
        <f t="shared" si="25"/>
        <v>1</v>
      </c>
      <c r="F328" s="4">
        <f t="shared" si="26"/>
        <v>1</v>
      </c>
      <c r="K328" s="6">
        <f t="shared" si="27"/>
        <v>-2.777466728829614E-3</v>
      </c>
      <c r="M328" s="5">
        <f t="shared" si="28"/>
        <v>105.58721292451008</v>
      </c>
      <c r="N328" s="5">
        <f t="shared" si="29"/>
        <v>106.70470354312648</v>
      </c>
    </row>
    <row r="329" spans="1:14" x14ac:dyDescent="0.25">
      <c r="A329" s="10">
        <v>45161</v>
      </c>
      <c r="B329" s="11">
        <v>4436.009765625</v>
      </c>
      <c r="C329" s="11">
        <v>4447.3454181725201</v>
      </c>
      <c r="E329" s="4">
        <f t="shared" si="25"/>
        <v>0</v>
      </c>
      <c r="F329" s="4">
        <f t="shared" si="26"/>
        <v>1</v>
      </c>
      <c r="K329" s="6">
        <f t="shared" si="27"/>
        <v>1.1044879965972587E-2</v>
      </c>
      <c r="M329" s="5">
        <f t="shared" si="28"/>
        <v>106.75341101720289</v>
      </c>
      <c r="N329" s="5">
        <f t="shared" si="29"/>
        <v>107.883244185565</v>
      </c>
    </row>
    <row r="330" spans="1:14" x14ac:dyDescent="0.25">
      <c r="A330" s="10">
        <v>45162</v>
      </c>
      <c r="B330" s="11">
        <v>4376.31005859375</v>
      </c>
      <c r="C330" s="11">
        <v>4437.1756507383398</v>
      </c>
      <c r="E330" s="4">
        <f t="shared" si="25"/>
        <v>1</v>
      </c>
      <c r="F330" s="4">
        <f t="shared" si="26"/>
        <v>1</v>
      </c>
      <c r="K330" s="6">
        <f t="shared" si="27"/>
        <v>-1.3457974663146133E-2</v>
      </c>
      <c r="M330" s="5">
        <f t="shared" si="28"/>
        <v>105.31672631652896</v>
      </c>
      <c r="N330" s="5">
        <f t="shared" si="29"/>
        <v>106.43135421873767</v>
      </c>
    </row>
    <row r="331" spans="1:14" x14ac:dyDescent="0.25">
      <c r="A331" s="10">
        <v>45163</v>
      </c>
      <c r="B331" s="11">
        <v>4405.7099609375</v>
      </c>
      <c r="C331" s="11">
        <v>4452.9443103734302</v>
      </c>
      <c r="E331" s="4">
        <f t="shared" si="25"/>
        <v>1</v>
      </c>
      <c r="F331" s="4">
        <f t="shared" si="26"/>
        <v>1</v>
      </c>
      <c r="K331" s="6">
        <f t="shared" si="27"/>
        <v>6.7179660376250894E-3</v>
      </c>
      <c r="M331" s="5">
        <f t="shared" si="28"/>
        <v>106.02424050711726</v>
      </c>
      <c r="N331" s="5">
        <f t="shared" si="29"/>
        <v>107.14635644171759</v>
      </c>
    </row>
    <row r="332" spans="1:14" x14ac:dyDescent="0.25">
      <c r="A332" s="10">
        <v>45166</v>
      </c>
      <c r="B332" s="11">
        <v>4433.31005859375</v>
      </c>
      <c r="C332" s="11">
        <v>4464.4881990372496</v>
      </c>
      <c r="E332" s="4">
        <f t="shared" si="25"/>
        <v>1</v>
      </c>
      <c r="F332" s="4">
        <f t="shared" si="26"/>
        <v>1</v>
      </c>
      <c r="K332" s="6">
        <f t="shared" si="27"/>
        <v>6.2646197550364491E-3</v>
      </c>
      <c r="M332" s="5">
        <f t="shared" si="28"/>
        <v>106.68844205871088</v>
      </c>
      <c r="N332" s="5">
        <f t="shared" si="29"/>
        <v>107.81758762296255</v>
      </c>
    </row>
    <row r="333" spans="1:14" x14ac:dyDescent="0.25">
      <c r="A333" s="10">
        <v>45167</v>
      </c>
      <c r="B333" s="11">
        <v>4497.6298828125</v>
      </c>
      <c r="C333" s="11">
        <v>4449.8191700294001</v>
      </c>
      <c r="E333" s="4">
        <f t="shared" si="25"/>
        <v>1</v>
      </c>
      <c r="F333" s="4">
        <f t="shared" si="26"/>
        <v>0</v>
      </c>
      <c r="K333" s="6">
        <f t="shared" si="27"/>
        <v>1.4508307194546211E-2</v>
      </c>
      <c r="M333" s="5">
        <f t="shared" si="28"/>
        <v>108.2363107502062</v>
      </c>
      <c r="N333" s="5">
        <f t="shared" si="29"/>
        <v>109.3818383051714</v>
      </c>
    </row>
    <row r="334" spans="1:14" x14ac:dyDescent="0.25">
      <c r="A334" s="10">
        <v>45168</v>
      </c>
      <c r="B334" s="11">
        <v>4514.8701171875</v>
      </c>
      <c r="C334" s="11">
        <v>4450.9495514731498</v>
      </c>
      <c r="E334" s="4">
        <f t="shared" si="25"/>
        <v>0</v>
      </c>
      <c r="F334" s="4">
        <f t="shared" si="26"/>
        <v>0</v>
      </c>
      <c r="K334" s="6">
        <f t="shared" si="27"/>
        <v>3.833182103508026E-3</v>
      </c>
      <c r="M334" s="5">
        <f t="shared" si="28"/>
        <v>108.65120023952362</v>
      </c>
      <c r="N334" s="5">
        <f t="shared" si="29"/>
        <v>109.3818383051714</v>
      </c>
    </row>
    <row r="335" spans="1:14" x14ac:dyDescent="0.25">
      <c r="A335" s="10">
        <v>45169</v>
      </c>
      <c r="B335" s="11">
        <v>4507.66015625</v>
      </c>
      <c r="C335" s="11">
        <v>4445.20794575523</v>
      </c>
      <c r="E335" s="4">
        <f t="shared" si="25"/>
        <v>1</v>
      </c>
      <c r="F335" s="4">
        <f t="shared" si="26"/>
        <v>0</v>
      </c>
      <c r="K335" s="6">
        <f t="shared" si="27"/>
        <v>-1.5969365120942491E-3</v>
      </c>
      <c r="M335" s="5">
        <f t="shared" si="28"/>
        <v>108.47769117077826</v>
      </c>
      <c r="N335" s="5">
        <f t="shared" si="29"/>
        <v>109.3818383051714</v>
      </c>
    </row>
    <row r="336" spans="1:14" x14ac:dyDescent="0.25">
      <c r="A336" s="10">
        <v>45170</v>
      </c>
      <c r="B336" s="11">
        <v>4515.77001953125</v>
      </c>
      <c r="C336" s="11">
        <v>4435.9646276531403</v>
      </c>
      <c r="E336" s="4">
        <f t="shared" si="25"/>
        <v>0</v>
      </c>
      <c r="F336" s="4">
        <f t="shared" si="26"/>
        <v>0</v>
      </c>
      <c r="K336" s="6">
        <f t="shared" si="27"/>
        <v>1.7991292600010311E-3</v>
      </c>
      <c r="M336" s="5">
        <f t="shared" si="28"/>
        <v>108.67285655902096</v>
      </c>
      <c r="N336" s="5">
        <f t="shared" si="29"/>
        <v>109.3818383051714</v>
      </c>
    </row>
    <row r="337" spans="1:14" x14ac:dyDescent="0.25">
      <c r="A337" s="10">
        <v>45174</v>
      </c>
      <c r="B337" s="11">
        <v>4496.830078125</v>
      </c>
      <c r="C337" s="11">
        <v>4443.5350453114597</v>
      </c>
      <c r="E337" s="4">
        <f t="shared" si="25"/>
        <v>0</v>
      </c>
      <c r="F337" s="4">
        <f t="shared" si="26"/>
        <v>0</v>
      </c>
      <c r="K337" s="6">
        <f t="shared" si="27"/>
        <v>-4.194177587506065E-3</v>
      </c>
      <c r="M337" s="5">
        <f t="shared" si="28"/>
        <v>108.21706329967085</v>
      </c>
      <c r="N337" s="5">
        <f t="shared" si="29"/>
        <v>109.3818383051714</v>
      </c>
    </row>
    <row r="338" spans="1:14" x14ac:dyDescent="0.25">
      <c r="A338" s="10">
        <v>45175</v>
      </c>
      <c r="B338" s="11">
        <v>4465.47998046875</v>
      </c>
      <c r="C338" s="11">
        <v>4455.81684203035</v>
      </c>
      <c r="E338" s="4">
        <f t="shared" si="25"/>
        <v>0</v>
      </c>
      <c r="F338" s="4">
        <f t="shared" si="26"/>
        <v>0</v>
      </c>
      <c r="K338" s="6">
        <f t="shared" si="27"/>
        <v>-6.9715993514528618E-3</v>
      </c>
      <c r="M338" s="5">
        <f t="shared" si="28"/>
        <v>107.46261729135473</v>
      </c>
      <c r="N338" s="5">
        <f t="shared" si="29"/>
        <v>109.3818383051714</v>
      </c>
    </row>
    <row r="339" spans="1:14" x14ac:dyDescent="0.25">
      <c r="A339" s="10">
        <v>45176</v>
      </c>
      <c r="B339" s="11">
        <v>4451.14013671875</v>
      </c>
      <c r="C339" s="11">
        <v>4443.0117236896003</v>
      </c>
      <c r="E339" s="4">
        <f t="shared" si="25"/>
        <v>1</v>
      </c>
      <c r="F339" s="4">
        <f t="shared" si="26"/>
        <v>1</v>
      </c>
      <c r="K339" s="6">
        <f t="shared" si="27"/>
        <v>-3.2112659361860363E-3</v>
      </c>
      <c r="M339" s="5">
        <f t="shared" si="28"/>
        <v>107.1175262490336</v>
      </c>
      <c r="N339" s="5">
        <f t="shared" si="29"/>
        <v>109.3818383051714</v>
      </c>
    </row>
    <row r="340" spans="1:14" x14ac:dyDescent="0.25">
      <c r="A340" s="10">
        <v>45177</v>
      </c>
      <c r="B340" s="11">
        <v>4457.490234375</v>
      </c>
      <c r="C340" s="11">
        <v>4454.2368578534697</v>
      </c>
      <c r="E340" s="4">
        <f t="shared" si="25"/>
        <v>1</v>
      </c>
      <c r="F340" s="4">
        <f t="shared" si="26"/>
        <v>0</v>
      </c>
      <c r="K340" s="6">
        <f t="shared" si="27"/>
        <v>1.4266227216406246E-3</v>
      </c>
      <c r="M340" s="5">
        <f t="shared" si="28"/>
        <v>107.27034254586641</v>
      </c>
      <c r="N340" s="5">
        <f t="shared" si="29"/>
        <v>109.53788492103237</v>
      </c>
    </row>
    <row r="341" spans="1:14" x14ac:dyDescent="0.25">
      <c r="A341" s="10">
        <v>45180</v>
      </c>
      <c r="B341" s="11">
        <v>4487.4599609375</v>
      </c>
      <c r="C341" s="11">
        <v>4421.2396223601099</v>
      </c>
      <c r="E341" s="4">
        <f t="shared" si="25"/>
        <v>0</v>
      </c>
      <c r="F341" s="4">
        <f t="shared" si="26"/>
        <v>0</v>
      </c>
      <c r="K341" s="6">
        <f t="shared" si="27"/>
        <v>6.7234531062752012E-3</v>
      </c>
      <c r="M341" s="5">
        <f t="shared" si="28"/>
        <v>107.99156966366762</v>
      </c>
      <c r="N341" s="5">
        <f t="shared" si="29"/>
        <v>109.53788492103237</v>
      </c>
    </row>
    <row r="342" spans="1:14" x14ac:dyDescent="0.25">
      <c r="A342" s="10">
        <v>45181</v>
      </c>
      <c r="B342" s="11">
        <v>4461.89990234375</v>
      </c>
      <c r="C342" s="11">
        <v>4419.6119521708697</v>
      </c>
      <c r="E342" s="4">
        <f t="shared" si="25"/>
        <v>1</v>
      </c>
      <c r="F342" s="4">
        <f t="shared" si="26"/>
        <v>0</v>
      </c>
      <c r="K342" s="6">
        <f t="shared" si="27"/>
        <v>-5.6958856048289208E-3</v>
      </c>
      <c r="M342" s="5">
        <f t="shared" si="28"/>
        <v>107.37646203657745</v>
      </c>
      <c r="N342" s="5">
        <f t="shared" si="29"/>
        <v>109.53788492103237</v>
      </c>
    </row>
    <row r="343" spans="1:14" x14ac:dyDescent="0.25">
      <c r="A343" s="10">
        <v>45182</v>
      </c>
      <c r="B343" s="11">
        <v>4467.43994140625</v>
      </c>
      <c r="C343" s="11">
        <v>4416.7743378865698</v>
      </c>
      <c r="E343" s="4">
        <f t="shared" si="25"/>
        <v>1</v>
      </c>
      <c r="F343" s="4">
        <f t="shared" si="26"/>
        <v>0</v>
      </c>
      <c r="K343" s="6">
        <f t="shared" si="27"/>
        <v>1.2416323054647016E-3</v>
      </c>
      <c r="M343" s="5">
        <f t="shared" si="28"/>
        <v>107.50978412068856</v>
      </c>
      <c r="N343" s="5">
        <f t="shared" si="29"/>
        <v>109.53788492103237</v>
      </c>
    </row>
    <row r="344" spans="1:14" x14ac:dyDescent="0.25">
      <c r="A344" s="10">
        <v>45183</v>
      </c>
      <c r="B344" s="11">
        <v>4505.10009765625</v>
      </c>
      <c r="C344" s="11">
        <v>4417.0413977529897</v>
      </c>
      <c r="E344" s="4">
        <f t="shared" si="25"/>
        <v>0</v>
      </c>
      <c r="F344" s="4">
        <f t="shared" si="26"/>
        <v>0</v>
      </c>
      <c r="K344" s="6">
        <f t="shared" si="27"/>
        <v>8.4299188671679293E-3</v>
      </c>
      <c r="M344" s="5">
        <f t="shared" si="28"/>
        <v>108.41608287825271</v>
      </c>
      <c r="N344" s="5">
        <f t="shared" si="29"/>
        <v>109.53788492103237</v>
      </c>
    </row>
    <row r="345" spans="1:14" x14ac:dyDescent="0.25">
      <c r="A345" s="10">
        <v>45184</v>
      </c>
      <c r="B345" s="11">
        <v>4450.31982421875</v>
      </c>
      <c r="C345" s="11">
        <v>4411.4336866755802</v>
      </c>
      <c r="E345" s="4">
        <f t="shared" si="25"/>
        <v>1</v>
      </c>
      <c r="F345" s="4">
        <f t="shared" si="26"/>
        <v>0</v>
      </c>
      <c r="K345" s="6">
        <f t="shared" si="27"/>
        <v>-1.2159612938677844E-2</v>
      </c>
      <c r="M345" s="5">
        <f t="shared" si="28"/>
        <v>107.09778527412554</v>
      </c>
      <c r="N345" s="5">
        <f t="shared" si="29"/>
        <v>109.53788492103237</v>
      </c>
    </row>
    <row r="346" spans="1:14" x14ac:dyDescent="0.25">
      <c r="A346" s="10">
        <v>45187</v>
      </c>
      <c r="B346" s="11">
        <v>4453.52978515625</v>
      </c>
      <c r="C346" s="11">
        <v>4400.4837629254998</v>
      </c>
      <c r="E346" s="4">
        <f t="shared" si="25"/>
        <v>0</v>
      </c>
      <c r="F346" s="4">
        <f t="shared" si="26"/>
        <v>0</v>
      </c>
      <c r="K346" s="6">
        <f t="shared" si="27"/>
        <v>7.2128769712942464E-4</v>
      </c>
      <c r="M346" s="5">
        <f t="shared" si="28"/>
        <v>107.17503358903357</v>
      </c>
      <c r="N346" s="5">
        <f t="shared" si="29"/>
        <v>109.53788492103237</v>
      </c>
    </row>
    <row r="347" spans="1:14" x14ac:dyDescent="0.25">
      <c r="A347" s="10">
        <v>45188</v>
      </c>
      <c r="B347" s="11">
        <v>4443.9501953125</v>
      </c>
      <c r="C347" s="11">
        <v>4405.0838614058202</v>
      </c>
      <c r="E347" s="4">
        <f t="shared" si="25"/>
        <v>0</v>
      </c>
      <c r="F347" s="4">
        <f t="shared" si="26"/>
        <v>0</v>
      </c>
      <c r="K347" s="6">
        <f t="shared" si="27"/>
        <v>-2.151010615372817E-3</v>
      </c>
      <c r="M347" s="5">
        <f t="shared" si="28"/>
        <v>106.94449895408063</v>
      </c>
      <c r="N347" s="5">
        <f t="shared" si="29"/>
        <v>109.53788492103237</v>
      </c>
    </row>
    <row r="348" spans="1:14" x14ac:dyDescent="0.25">
      <c r="A348" s="10">
        <v>45189</v>
      </c>
      <c r="B348" s="11">
        <v>4402.2001953125</v>
      </c>
      <c r="C348" s="11">
        <v>4393.2343451117504</v>
      </c>
      <c r="E348" s="4">
        <f t="shared" si="25"/>
        <v>0</v>
      </c>
      <c r="F348" s="4">
        <f t="shared" si="26"/>
        <v>0</v>
      </c>
      <c r="K348" s="6">
        <f t="shared" si="27"/>
        <v>-9.3947947580595992E-3</v>
      </c>
      <c r="M348" s="5">
        <f t="shared" si="28"/>
        <v>105.93977733590353</v>
      </c>
      <c r="N348" s="5">
        <f t="shared" si="29"/>
        <v>109.53788492103237</v>
      </c>
    </row>
    <row r="349" spans="1:14" x14ac:dyDescent="0.25">
      <c r="A349" s="10">
        <v>45190</v>
      </c>
      <c r="B349" s="11">
        <v>4330</v>
      </c>
      <c r="C349" s="11">
        <v>4382.5091089364596</v>
      </c>
      <c r="E349" s="4">
        <f t="shared" si="25"/>
        <v>0</v>
      </c>
      <c r="F349" s="4">
        <f t="shared" si="26"/>
        <v>1</v>
      </c>
      <c r="K349" s="6">
        <f t="shared" si="27"/>
        <v>-1.6400934103219411E-2</v>
      </c>
      <c r="M349" s="5">
        <f t="shared" si="28"/>
        <v>104.20226602890764</v>
      </c>
      <c r="N349" s="5">
        <f t="shared" si="29"/>
        <v>109.53788492103237</v>
      </c>
    </row>
    <row r="350" spans="1:14" x14ac:dyDescent="0.25">
      <c r="A350" s="10">
        <v>45191</v>
      </c>
      <c r="B350" s="11">
        <v>4320.06005859375</v>
      </c>
      <c r="C350" s="11">
        <v>4386.9947206973202</v>
      </c>
      <c r="E350" s="4">
        <f t="shared" si="25"/>
        <v>1</v>
      </c>
      <c r="F350" s="4">
        <f t="shared" si="26"/>
        <v>1</v>
      </c>
      <c r="K350" s="6">
        <f t="shared" si="27"/>
        <v>-2.2955984771939608E-3</v>
      </c>
      <c r="M350" s="5">
        <f t="shared" si="28"/>
        <v>103.96305946569153</v>
      </c>
      <c r="N350" s="5">
        <f t="shared" si="29"/>
        <v>109.28642991921261</v>
      </c>
    </row>
    <row r="351" spans="1:14" x14ac:dyDescent="0.25">
      <c r="A351" s="10">
        <v>45194</v>
      </c>
      <c r="B351" s="11">
        <v>4337.43994140625</v>
      </c>
      <c r="C351" s="11">
        <v>4372.1594900538403</v>
      </c>
      <c r="E351" s="4">
        <f t="shared" si="25"/>
        <v>0</v>
      </c>
      <c r="F351" s="4">
        <f t="shared" si="26"/>
        <v>1</v>
      </c>
      <c r="K351" s="6">
        <f t="shared" si="27"/>
        <v>4.0230650909416354E-3</v>
      </c>
      <c r="M351" s="5">
        <f t="shared" si="28"/>
        <v>104.38130962097544</v>
      </c>
      <c r="N351" s="5">
        <f t="shared" si="29"/>
        <v>109.72609634033424</v>
      </c>
    </row>
    <row r="352" spans="1:14" x14ac:dyDescent="0.25">
      <c r="A352" s="10">
        <v>45195</v>
      </c>
      <c r="B352" s="11">
        <v>4273.52978515625</v>
      </c>
      <c r="C352" s="11">
        <v>4369.1764288705499</v>
      </c>
      <c r="E352" s="4">
        <f t="shared" si="25"/>
        <v>1</v>
      </c>
      <c r="F352" s="4">
        <f t="shared" si="26"/>
        <v>1</v>
      </c>
      <c r="K352" s="6">
        <f t="shared" si="27"/>
        <v>-1.4734533990868215E-2</v>
      </c>
      <c r="M352" s="5">
        <f t="shared" si="28"/>
        <v>102.84329966635384</v>
      </c>
      <c r="N352" s="5">
        <f t="shared" si="29"/>
        <v>108.1093334441223</v>
      </c>
    </row>
    <row r="353" spans="1:14" x14ac:dyDescent="0.25">
      <c r="A353" s="10">
        <v>45196</v>
      </c>
      <c r="B353" s="11">
        <v>4274.509765625</v>
      </c>
      <c r="C353" s="11">
        <v>4366.6209739370597</v>
      </c>
      <c r="E353" s="4">
        <f t="shared" si="25"/>
        <v>1</v>
      </c>
      <c r="F353" s="4">
        <f t="shared" si="26"/>
        <v>1</v>
      </c>
      <c r="K353" s="6">
        <f t="shared" si="27"/>
        <v>2.2931406074522265E-4</v>
      </c>
      <c r="M353" s="5">
        <f t="shared" si="28"/>
        <v>102.86688308102077</v>
      </c>
      <c r="N353" s="5">
        <f t="shared" si="29"/>
        <v>108.13412443437883</v>
      </c>
    </row>
    <row r="354" spans="1:14" x14ac:dyDescent="0.25">
      <c r="A354" s="10">
        <v>45197</v>
      </c>
      <c r="B354" s="11">
        <v>4299.7001953125</v>
      </c>
      <c r="C354" s="11">
        <v>4355.3766796282698</v>
      </c>
      <c r="E354" s="4">
        <f t="shared" si="25"/>
        <v>0</v>
      </c>
      <c r="F354" s="4">
        <f t="shared" si="26"/>
        <v>1</v>
      </c>
      <c r="K354" s="6">
        <f t="shared" si="27"/>
        <v>5.8931739705165853E-3</v>
      </c>
      <c r="M354" s="5">
        <f t="shared" si="28"/>
        <v>103.47309551882202</v>
      </c>
      <c r="N354" s="5">
        <f t="shared" si="29"/>
        <v>108.77137764182011</v>
      </c>
    </row>
    <row r="355" spans="1:14" x14ac:dyDescent="0.25">
      <c r="A355" s="10">
        <v>45198</v>
      </c>
      <c r="B355" s="11">
        <v>4288.0498046875</v>
      </c>
      <c r="C355" s="11">
        <v>4358.2183758887604</v>
      </c>
      <c r="E355" s="4">
        <f t="shared" si="25"/>
        <v>1</v>
      </c>
      <c r="F355" s="4">
        <f t="shared" si="26"/>
        <v>1</v>
      </c>
      <c r="K355" s="6">
        <f t="shared" si="27"/>
        <v>-2.7095820861420261E-3</v>
      </c>
      <c r="M355" s="5">
        <f t="shared" si="28"/>
        <v>103.19272667280656</v>
      </c>
      <c r="N355" s="5">
        <f t="shared" si="29"/>
        <v>108.47665266547685</v>
      </c>
    </row>
    <row r="356" spans="1:14" x14ac:dyDescent="0.25">
      <c r="A356" s="10">
        <v>45201</v>
      </c>
      <c r="B356" s="11">
        <v>4288.39013671875</v>
      </c>
      <c r="C356" s="11">
        <v>4368.9183409527996</v>
      </c>
      <c r="E356" s="4">
        <f t="shared" si="25"/>
        <v>0</v>
      </c>
      <c r="F356" s="4">
        <f t="shared" si="26"/>
        <v>1</v>
      </c>
      <c r="K356" s="6">
        <f t="shared" si="27"/>
        <v>7.9367555590792449E-5</v>
      </c>
      <c r="M356" s="5">
        <f t="shared" si="28"/>
        <v>103.20091682727733</v>
      </c>
      <c r="N356" s="5">
        <f t="shared" si="29"/>
        <v>108.48526219223758</v>
      </c>
    </row>
    <row r="357" spans="1:14" x14ac:dyDescent="0.25">
      <c r="A357" s="10">
        <v>45202</v>
      </c>
      <c r="B357" s="11">
        <v>4229.4501953125</v>
      </c>
      <c r="C357" s="11">
        <v>4362.2005413448496</v>
      </c>
      <c r="E357" s="4">
        <f t="shared" si="25"/>
        <v>1</v>
      </c>
      <c r="F357" s="4">
        <f t="shared" si="26"/>
        <v>1</v>
      </c>
      <c r="K357" s="6">
        <f t="shared" si="27"/>
        <v>-1.3744071674259506E-2</v>
      </c>
      <c r="M357" s="5">
        <f t="shared" si="28"/>
        <v>101.78251602955393</v>
      </c>
      <c r="N357" s="5">
        <f t="shared" si="29"/>
        <v>106.99423297306663</v>
      </c>
    </row>
    <row r="358" spans="1:14" x14ac:dyDescent="0.25">
      <c r="A358" s="10">
        <v>45203</v>
      </c>
      <c r="B358" s="11">
        <v>4263.75</v>
      </c>
      <c r="C358" s="11">
        <v>4387.0525596461603</v>
      </c>
      <c r="E358" s="4">
        <f t="shared" si="25"/>
        <v>0</v>
      </c>
      <c r="F358" s="4">
        <f t="shared" si="26"/>
        <v>1</v>
      </c>
      <c r="K358" s="6">
        <f t="shared" si="27"/>
        <v>8.1097549571607086E-3</v>
      </c>
      <c r="M358" s="5">
        <f t="shared" si="28"/>
        <v>102.6079472934769</v>
      </c>
      <c r="N358" s="5">
        <f t="shared" si="29"/>
        <v>107.86192998430757</v>
      </c>
    </row>
    <row r="359" spans="1:14" x14ac:dyDescent="0.25">
      <c r="A359" s="10">
        <v>45204</v>
      </c>
      <c r="B359" s="11">
        <v>4258.18994140625</v>
      </c>
      <c r="C359" s="11">
        <v>4344.3634830951496</v>
      </c>
      <c r="E359" s="4">
        <f t="shared" si="25"/>
        <v>1</v>
      </c>
      <c r="F359" s="4">
        <f t="shared" si="26"/>
        <v>1</v>
      </c>
      <c r="K359" s="6">
        <f t="shared" si="27"/>
        <v>-1.304030159777203E-3</v>
      </c>
      <c r="M359" s="5">
        <f t="shared" si="28"/>
        <v>102.47414343557337</v>
      </c>
      <c r="N359" s="5">
        <f t="shared" si="29"/>
        <v>107.72127477451625</v>
      </c>
    </row>
    <row r="360" spans="1:14" x14ac:dyDescent="0.25">
      <c r="A360" s="10">
        <v>45205</v>
      </c>
      <c r="B360" s="11">
        <v>4308.5</v>
      </c>
      <c r="C360" s="11">
        <v>4354.67873877285</v>
      </c>
      <c r="E360" s="4">
        <f t="shared" si="25"/>
        <v>1</v>
      </c>
      <c r="F360" s="4">
        <f t="shared" si="26"/>
        <v>1</v>
      </c>
      <c r="K360" s="6">
        <f t="shared" si="27"/>
        <v>1.1814893014644445E-2</v>
      </c>
      <c r="M360" s="5">
        <f t="shared" si="28"/>
        <v>103.68486447703199</v>
      </c>
      <c r="N360" s="5">
        <f t="shared" si="29"/>
        <v>108.99399011137827</v>
      </c>
    </row>
    <row r="361" spans="1:14" x14ac:dyDescent="0.25">
      <c r="A361" s="10">
        <v>45209</v>
      </c>
      <c r="B361" s="11">
        <v>4358.240234375</v>
      </c>
      <c r="C361" s="11">
        <v>4357.1729715745796</v>
      </c>
      <c r="E361" s="4">
        <f t="shared" si="25"/>
        <v>1</v>
      </c>
      <c r="F361" s="4">
        <f t="shared" si="26"/>
        <v>1</v>
      </c>
      <c r="K361" s="6">
        <f t="shared" si="27"/>
        <v>1.1544675496112378E-2</v>
      </c>
      <c r="M361" s="5">
        <f t="shared" si="28"/>
        <v>104.88187259127771</v>
      </c>
      <c r="N361" s="5">
        <f t="shared" si="29"/>
        <v>110.25229035824061</v>
      </c>
    </row>
    <row r="362" spans="1:14" x14ac:dyDescent="0.25">
      <c r="A362" s="10">
        <v>45210</v>
      </c>
      <c r="B362" s="11">
        <v>4376.9501953125</v>
      </c>
      <c r="C362" s="11">
        <v>4367.0334856997097</v>
      </c>
      <c r="E362" s="4">
        <f t="shared" si="25"/>
        <v>0</v>
      </c>
      <c r="F362" s="4">
        <f t="shared" si="26"/>
        <v>0</v>
      </c>
      <c r="K362" s="6">
        <f t="shared" si="27"/>
        <v>4.2930081710337298E-3</v>
      </c>
      <c r="M362" s="5">
        <f t="shared" si="28"/>
        <v>105.33213132730539</v>
      </c>
      <c r="N362" s="5">
        <f t="shared" si="29"/>
        <v>110.72560434162372</v>
      </c>
    </row>
    <row r="363" spans="1:14" x14ac:dyDescent="0.25">
      <c r="A363" s="10">
        <v>45211</v>
      </c>
      <c r="B363" s="11">
        <v>4349.60986328125</v>
      </c>
      <c r="C363" s="11">
        <v>4369.3286736108903</v>
      </c>
      <c r="E363" s="4">
        <f t="shared" si="25"/>
        <v>0</v>
      </c>
      <c r="F363" s="4">
        <f t="shared" si="26"/>
        <v>1</v>
      </c>
      <c r="K363" s="6">
        <f t="shared" si="27"/>
        <v>-6.2464343461184901E-3</v>
      </c>
      <c r="M363" s="5">
        <f t="shared" si="28"/>
        <v>104.67418108443265</v>
      </c>
      <c r="N363" s="5">
        <f t="shared" si="29"/>
        <v>110.72560434162372</v>
      </c>
    </row>
    <row r="364" spans="1:14" x14ac:dyDescent="0.25">
      <c r="A364" s="10">
        <v>45212</v>
      </c>
      <c r="B364" s="11">
        <v>4327.77978515625</v>
      </c>
      <c r="C364" s="11">
        <v>4363.1344751885799</v>
      </c>
      <c r="E364" s="4">
        <f t="shared" si="25"/>
        <v>1</v>
      </c>
      <c r="F364" s="4">
        <f t="shared" si="26"/>
        <v>1</v>
      </c>
      <c r="K364" s="6">
        <f t="shared" si="27"/>
        <v>-5.018858888767519E-3</v>
      </c>
      <c r="M364" s="5">
        <f t="shared" si="28"/>
        <v>104.14883614027258</v>
      </c>
      <c r="N364" s="5">
        <f t="shared" si="29"/>
        <v>110.16988815805961</v>
      </c>
    </row>
    <row r="365" spans="1:14" x14ac:dyDescent="0.25">
      <c r="A365" s="10">
        <v>45215</v>
      </c>
      <c r="B365" s="11">
        <v>4373.6298828125</v>
      </c>
      <c r="C365" s="11">
        <v>4376.0098504892003</v>
      </c>
      <c r="E365" s="4">
        <f t="shared" si="25"/>
        <v>0</v>
      </c>
      <c r="F365" s="4">
        <f t="shared" si="26"/>
        <v>1</v>
      </c>
      <c r="K365" s="6">
        <f t="shared" si="27"/>
        <v>1.059436938392988E-2</v>
      </c>
      <c r="M365" s="5">
        <f t="shared" si="28"/>
        <v>105.25222738124901</v>
      </c>
      <c r="N365" s="5">
        <f t="shared" si="29"/>
        <v>111.33706864819233</v>
      </c>
    </row>
    <row r="366" spans="1:14" x14ac:dyDescent="0.25">
      <c r="A366" s="10">
        <v>45216</v>
      </c>
      <c r="B366" s="11">
        <v>4373.2001953125</v>
      </c>
      <c r="C366" s="11">
        <v>4387.4816575962004</v>
      </c>
      <c r="E366" s="4">
        <f t="shared" si="25"/>
        <v>0</v>
      </c>
      <c r="F366" s="4">
        <f t="shared" si="26"/>
        <v>1</v>
      </c>
      <c r="K366" s="6">
        <f t="shared" si="27"/>
        <v>-9.824505308242415E-5</v>
      </c>
      <c r="M366" s="5">
        <f t="shared" si="28"/>
        <v>105.2418868705829</v>
      </c>
      <c r="N366" s="5">
        <f t="shared" si="29"/>
        <v>111.32613033197295</v>
      </c>
    </row>
    <row r="367" spans="1:14" x14ac:dyDescent="0.25">
      <c r="A367" s="10">
        <v>45217</v>
      </c>
      <c r="B367" s="11">
        <v>4314.60009765625</v>
      </c>
      <c r="C367" s="11">
        <v>4390.0866163721203</v>
      </c>
      <c r="E367" s="4">
        <f t="shared" si="25"/>
        <v>0</v>
      </c>
      <c r="F367" s="4">
        <f t="shared" si="26"/>
        <v>1</v>
      </c>
      <c r="K367" s="6">
        <f t="shared" si="27"/>
        <v>-1.3399820506516447E-2</v>
      </c>
      <c r="M367" s="5">
        <f t="shared" si="28"/>
        <v>103.83166447674998</v>
      </c>
      <c r="N367" s="5">
        <f t="shared" si="29"/>
        <v>109.83438016783946</v>
      </c>
    </row>
    <row r="368" spans="1:14" x14ac:dyDescent="0.25">
      <c r="A368" s="10">
        <v>45218</v>
      </c>
      <c r="B368" s="11">
        <v>4278</v>
      </c>
      <c r="C368" s="11">
        <v>4373.12231303101</v>
      </c>
      <c r="E368" s="4">
        <f t="shared" si="25"/>
        <v>0</v>
      </c>
      <c r="F368" s="4">
        <f t="shared" si="26"/>
        <v>1</v>
      </c>
      <c r="K368" s="6">
        <f t="shared" si="27"/>
        <v>-8.4828481963210578E-3</v>
      </c>
      <c r="M368" s="5">
        <f t="shared" si="28"/>
        <v>102.95087622902237</v>
      </c>
      <c r="N368" s="5">
        <f t="shared" si="29"/>
        <v>108.90267179413866</v>
      </c>
    </row>
    <row r="369" spans="1:14" x14ac:dyDescent="0.25">
      <c r="A369" s="10">
        <v>45219</v>
      </c>
      <c r="B369" s="11">
        <v>4224.16015625</v>
      </c>
      <c r="C369" s="11">
        <v>4393.4100503562604</v>
      </c>
      <c r="E369" s="4">
        <f t="shared" si="25"/>
        <v>0</v>
      </c>
      <c r="F369" s="4">
        <f t="shared" si="26"/>
        <v>1</v>
      </c>
      <c r="K369" s="6">
        <f t="shared" si="27"/>
        <v>-1.2585283719027562E-2</v>
      </c>
      <c r="M369" s="5">
        <f t="shared" si="28"/>
        <v>101.65521024255763</v>
      </c>
      <c r="N369" s="5">
        <f t="shared" si="29"/>
        <v>107.53210077184929</v>
      </c>
    </row>
    <row r="370" spans="1:14" x14ac:dyDescent="0.25">
      <c r="A370" s="10">
        <v>45222</v>
      </c>
      <c r="B370" s="11">
        <v>4217.0400390625</v>
      </c>
      <c r="C370" s="11">
        <v>4406.5591670784597</v>
      </c>
      <c r="E370" s="4">
        <f t="shared" si="25"/>
        <v>1</v>
      </c>
      <c r="F370" s="4">
        <f t="shared" si="26"/>
        <v>1</v>
      </c>
      <c r="K370" s="6">
        <f t="shared" si="27"/>
        <v>-1.6855698941634634E-3</v>
      </c>
      <c r="M370" s="5">
        <f t="shared" si="28"/>
        <v>101.48386328058791</v>
      </c>
      <c r="N370" s="5">
        <f t="shared" si="29"/>
        <v>107.35084790013211</v>
      </c>
    </row>
    <row r="371" spans="1:14" x14ac:dyDescent="0.25">
      <c r="A371" s="10">
        <v>45223</v>
      </c>
      <c r="B371" s="11">
        <v>4247.68017578125</v>
      </c>
      <c r="C371" s="11">
        <v>4392.0001681886097</v>
      </c>
      <c r="E371" s="4">
        <f t="shared" si="25"/>
        <v>0</v>
      </c>
      <c r="F371" s="4">
        <f t="shared" si="26"/>
        <v>1</v>
      </c>
      <c r="K371" s="6">
        <f t="shared" si="27"/>
        <v>7.2657922227272742E-3</v>
      </c>
      <c r="M371" s="5">
        <f t="shared" si="28"/>
        <v>102.22122394514433</v>
      </c>
      <c r="N371" s="5">
        <f t="shared" si="29"/>
        <v>108.13083685590807</v>
      </c>
    </row>
    <row r="372" spans="1:14" x14ac:dyDescent="0.25">
      <c r="A372" s="10">
        <v>45224</v>
      </c>
      <c r="B372" s="11">
        <v>4186.77001953125</v>
      </c>
      <c r="C372" s="11">
        <v>4415.667744935</v>
      </c>
      <c r="E372" s="4">
        <f t="shared" si="25"/>
        <v>0</v>
      </c>
      <c r="F372" s="4">
        <f t="shared" si="26"/>
        <v>1</v>
      </c>
      <c r="K372" s="6">
        <f t="shared" si="27"/>
        <v>-1.4339628627712542E-2</v>
      </c>
      <c r="M372" s="5">
        <f t="shared" si="28"/>
        <v>100.75540955590073</v>
      </c>
      <c r="N372" s="5">
        <f t="shared" si="29"/>
        <v>106.58028081219058</v>
      </c>
    </row>
    <row r="373" spans="1:14" x14ac:dyDescent="0.25">
      <c r="A373" s="10">
        <v>45225</v>
      </c>
      <c r="B373" s="11">
        <v>4137.22998046875</v>
      </c>
      <c r="C373" s="11">
        <v>4397.6058752819299</v>
      </c>
      <c r="E373" s="4">
        <f t="shared" si="25"/>
        <v>0</v>
      </c>
      <c r="F373" s="4">
        <f t="shared" si="26"/>
        <v>1</v>
      </c>
      <c r="K373" s="6">
        <f t="shared" si="27"/>
        <v>-1.1832519778109618E-2</v>
      </c>
      <c r="M373" s="5">
        <f t="shared" si="28"/>
        <v>99.563219179578994</v>
      </c>
      <c r="N373" s="5">
        <f t="shared" si="29"/>
        <v>105.31916753152386</v>
      </c>
    </row>
    <row r="374" spans="1:14" x14ac:dyDescent="0.25">
      <c r="A374" s="10">
        <v>45226</v>
      </c>
      <c r="B374" s="11">
        <v>4117.3701171875</v>
      </c>
      <c r="C374" s="11">
        <v>4415.2106404815204</v>
      </c>
      <c r="E374" s="4">
        <f t="shared" si="25"/>
        <v>1</v>
      </c>
      <c r="F374" s="4">
        <f t="shared" si="26"/>
        <v>1</v>
      </c>
      <c r="K374" s="6">
        <f t="shared" si="27"/>
        <v>-4.8002802297685276E-3</v>
      </c>
      <c r="M374" s="5">
        <f t="shared" si="28"/>
        <v>99.085287826939151</v>
      </c>
      <c r="N374" s="5">
        <f t="shared" si="29"/>
        <v>104.81360601380661</v>
      </c>
    </row>
    <row r="375" spans="1:14" x14ac:dyDescent="0.25">
      <c r="A375" s="10">
        <v>45229</v>
      </c>
      <c r="B375" s="11">
        <v>4166.81982421875</v>
      </c>
      <c r="C375" s="11">
        <v>4413.2183209832701</v>
      </c>
      <c r="E375" s="4">
        <f t="shared" si="25"/>
        <v>1</v>
      </c>
      <c r="F375" s="4">
        <f t="shared" si="26"/>
        <v>1</v>
      </c>
      <c r="K375" s="6">
        <f t="shared" si="27"/>
        <v>1.2010022325859904E-2</v>
      </c>
      <c r="M375" s="5">
        <f t="shared" si="28"/>
        <v>100.27530434590494</v>
      </c>
      <c r="N375" s="5">
        <f t="shared" si="29"/>
        <v>106.07241976208631</v>
      </c>
    </row>
    <row r="376" spans="1:14" x14ac:dyDescent="0.25">
      <c r="A376" s="10">
        <v>45230</v>
      </c>
      <c r="B376" s="11">
        <v>4193.7998046875</v>
      </c>
      <c r="C376" s="11">
        <v>4420.8840666941496</v>
      </c>
      <c r="E376" s="4">
        <f t="shared" si="25"/>
        <v>1</v>
      </c>
      <c r="F376" s="4">
        <f t="shared" si="26"/>
        <v>1</v>
      </c>
      <c r="K376" s="6">
        <f t="shared" si="27"/>
        <v>6.4749573072333533E-3</v>
      </c>
      <c r="M376" s="5">
        <f t="shared" si="28"/>
        <v>100.9245826605145</v>
      </c>
      <c r="N376" s="5">
        <f t="shared" si="29"/>
        <v>106.75923415152076</v>
      </c>
    </row>
    <row r="377" spans="1:14" x14ac:dyDescent="0.25">
      <c r="A377" s="10">
        <v>45231</v>
      </c>
      <c r="B377" s="11">
        <v>4237.85986328125</v>
      </c>
      <c r="C377" s="11">
        <v>4424.2986578845803</v>
      </c>
      <c r="E377" s="4">
        <f t="shared" si="25"/>
        <v>1</v>
      </c>
      <c r="F377" s="4">
        <f t="shared" si="26"/>
        <v>1</v>
      </c>
      <c r="K377" s="6">
        <f t="shared" si="27"/>
        <v>1.0505999486313922E-2</v>
      </c>
      <c r="M377" s="5">
        <f t="shared" si="28"/>
        <v>101.98489627410231</v>
      </c>
      <c r="N377" s="5">
        <f t="shared" si="29"/>
        <v>107.8808466106759</v>
      </c>
    </row>
    <row r="378" spans="1:14" x14ac:dyDescent="0.25">
      <c r="A378" s="10">
        <v>45232</v>
      </c>
      <c r="B378" s="11">
        <v>4317.77978515625</v>
      </c>
      <c r="C378" s="11">
        <v>4414.3742326441798</v>
      </c>
      <c r="E378" s="4">
        <f t="shared" si="25"/>
        <v>1</v>
      </c>
      <c r="F378" s="4">
        <f t="shared" si="26"/>
        <v>1</v>
      </c>
      <c r="K378" s="6">
        <f t="shared" si="27"/>
        <v>1.885855702012762E-2</v>
      </c>
      <c r="M378" s="5">
        <f t="shared" si="28"/>
        <v>103.90818425567927</v>
      </c>
      <c r="N378" s="5">
        <f t="shared" si="29"/>
        <v>109.91532370786298</v>
      </c>
    </row>
    <row r="379" spans="1:14" x14ac:dyDescent="0.25">
      <c r="A379" s="10">
        <v>45233</v>
      </c>
      <c r="B379" s="11">
        <v>4358.33984375</v>
      </c>
      <c r="C379" s="11">
        <v>4420.2811095525803</v>
      </c>
      <c r="E379" s="4">
        <f t="shared" si="25"/>
        <v>1</v>
      </c>
      <c r="F379" s="4">
        <f t="shared" si="26"/>
        <v>1</v>
      </c>
      <c r="K379" s="6">
        <f t="shared" si="27"/>
        <v>9.3937302530313627E-3</v>
      </c>
      <c r="M379" s="5">
        <f t="shared" si="28"/>
        <v>104.88426970965941</v>
      </c>
      <c r="N379" s="5">
        <f t="shared" si="29"/>
        <v>110.94783860944926</v>
      </c>
    </row>
    <row r="380" spans="1:14" x14ac:dyDescent="0.25">
      <c r="A380" s="10">
        <v>45236</v>
      </c>
      <c r="B380" s="11">
        <v>4365.97998046875</v>
      </c>
      <c r="C380" s="11">
        <v>4441.2808830747199</v>
      </c>
      <c r="E380" s="4">
        <f t="shared" si="25"/>
        <v>1</v>
      </c>
      <c r="F380" s="4">
        <f t="shared" si="26"/>
        <v>1</v>
      </c>
      <c r="K380" s="6">
        <f t="shared" si="27"/>
        <v>1.7529924220356374E-3</v>
      </c>
      <c r="M380" s="5">
        <f t="shared" si="28"/>
        <v>105.06813103965118</v>
      </c>
      <c r="N380" s="5">
        <f t="shared" si="29"/>
        <v>111.14232932977286</v>
      </c>
    </row>
    <row r="381" spans="1:14" x14ac:dyDescent="0.25">
      <c r="A381" s="10">
        <v>45237</v>
      </c>
      <c r="B381" s="11">
        <v>4378.3798828125</v>
      </c>
      <c r="C381" s="11">
        <v>4453.6615074318897</v>
      </c>
      <c r="E381" s="4">
        <f t="shared" si="25"/>
        <v>1</v>
      </c>
      <c r="F381" s="4">
        <f t="shared" si="26"/>
        <v>1</v>
      </c>
      <c r="K381" s="6">
        <f t="shared" si="27"/>
        <v>2.8401189192852616E-3</v>
      </c>
      <c r="M381" s="5">
        <f t="shared" si="28"/>
        <v>105.36653702643083</v>
      </c>
      <c r="N381" s="5">
        <f t="shared" si="29"/>
        <v>111.45798676203579</v>
      </c>
    </row>
    <row r="382" spans="1:14" x14ac:dyDescent="0.25">
      <c r="A382" s="10">
        <v>45238</v>
      </c>
      <c r="B382" s="11">
        <v>4382.77978515625</v>
      </c>
      <c r="C382" s="11">
        <v>4440.8472726497102</v>
      </c>
      <c r="E382" s="4">
        <f t="shared" si="25"/>
        <v>0</v>
      </c>
      <c r="F382" s="4">
        <f t="shared" si="26"/>
        <v>1</v>
      </c>
      <c r="K382" s="6">
        <f t="shared" si="27"/>
        <v>1.0049156221052513E-3</v>
      </c>
      <c r="M382" s="5">
        <f t="shared" si="28"/>
        <v>105.47242150553582</v>
      </c>
      <c r="N382" s="5">
        <f t="shared" si="29"/>
        <v>111.56999263414136</v>
      </c>
    </row>
    <row r="383" spans="1:14" x14ac:dyDescent="0.25">
      <c r="A383" s="10">
        <v>45239</v>
      </c>
      <c r="B383" s="11">
        <v>4347.35009765625</v>
      </c>
      <c r="C383" s="11">
        <v>4451.3151741936599</v>
      </c>
      <c r="E383" s="4">
        <f t="shared" si="25"/>
        <v>1</v>
      </c>
      <c r="F383" s="4">
        <f t="shared" si="26"/>
        <v>1</v>
      </c>
      <c r="K383" s="6">
        <f t="shared" si="27"/>
        <v>-8.0838393067328429E-3</v>
      </c>
      <c r="M383" s="5">
        <f t="shared" si="28"/>
        <v>104.61979939879308</v>
      </c>
      <c r="N383" s="5">
        <f t="shared" si="29"/>
        <v>110.66807874223359</v>
      </c>
    </row>
    <row r="384" spans="1:14" x14ac:dyDescent="0.25">
      <c r="A384" s="10">
        <v>45243</v>
      </c>
      <c r="B384" s="11">
        <v>4411.5498046875</v>
      </c>
      <c r="C384" s="11">
        <v>4480.63414005704</v>
      </c>
      <c r="E384" s="4">
        <f t="shared" si="25"/>
        <v>1</v>
      </c>
      <c r="F384" s="4">
        <f t="shared" si="26"/>
        <v>1</v>
      </c>
      <c r="K384" s="6">
        <f t="shared" si="27"/>
        <v>1.4767549332146412E-2</v>
      </c>
      <c r="M384" s="5">
        <f t="shared" si="28"/>
        <v>106.16477744753402</v>
      </c>
      <c r="N384" s="5">
        <f t="shared" si="29"/>
        <v>112.30237505455339</v>
      </c>
    </row>
    <row r="385" spans="1:14" x14ac:dyDescent="0.25">
      <c r="A385" s="10">
        <v>45244</v>
      </c>
      <c r="B385" s="11">
        <v>4495.7001953125</v>
      </c>
      <c r="C385" s="11">
        <v>4491.76398217325</v>
      </c>
      <c r="E385" s="4">
        <f t="shared" si="25"/>
        <v>1</v>
      </c>
      <c r="F385" s="4">
        <f t="shared" si="26"/>
        <v>0</v>
      </c>
      <c r="K385" s="6">
        <f t="shared" si="27"/>
        <v>1.9075017703661823E-2</v>
      </c>
      <c r="M385" s="5">
        <f t="shared" si="28"/>
        <v>108.18987245685105</v>
      </c>
      <c r="N385" s="5">
        <f t="shared" si="29"/>
        <v>114.44454484688227</v>
      </c>
    </row>
    <row r="386" spans="1:14" x14ac:dyDescent="0.25">
      <c r="A386" s="10">
        <v>45245</v>
      </c>
      <c r="B386" s="11">
        <v>4502.8798828125</v>
      </c>
      <c r="C386" s="11">
        <v>4473.0007215452797</v>
      </c>
      <c r="E386" s="4">
        <f t="shared" ref="E386:E449" si="30">IF(B387&gt;$B386,1,0)</f>
        <v>1</v>
      </c>
      <c r="F386" s="4">
        <f t="shared" ref="F386:F449" si="31">IF(C387&gt;$B386,1,0)</f>
        <v>0</v>
      </c>
      <c r="K386" s="6">
        <f t="shared" si="27"/>
        <v>1.5970120755575135E-3</v>
      </c>
      <c r="M386" s="5">
        <f t="shared" si="28"/>
        <v>108.36265298961767</v>
      </c>
      <c r="N386" s="5">
        <f t="shared" si="29"/>
        <v>114.44454484688227</v>
      </c>
    </row>
    <row r="387" spans="1:14" x14ac:dyDescent="0.25">
      <c r="A387" s="10">
        <v>45246</v>
      </c>
      <c r="B387" s="11">
        <v>4508.240234375</v>
      </c>
      <c r="C387" s="11">
        <v>4477.4282495184198</v>
      </c>
      <c r="E387" s="4">
        <f t="shared" si="30"/>
        <v>1</v>
      </c>
      <c r="F387" s="4">
        <f t="shared" si="31"/>
        <v>0</v>
      </c>
      <c r="K387" s="6">
        <f t="shared" si="27"/>
        <v>1.1904273935798848E-3</v>
      </c>
      <c r="M387" s="5">
        <f t="shared" si="28"/>
        <v>108.4916508601775</v>
      </c>
      <c r="N387" s="5">
        <f t="shared" si="29"/>
        <v>114.44454484688227</v>
      </c>
    </row>
    <row r="388" spans="1:14" x14ac:dyDescent="0.25">
      <c r="A388" s="10">
        <v>45247</v>
      </c>
      <c r="B388" s="11">
        <v>4514.02001953125</v>
      </c>
      <c r="C388" s="11">
        <v>4474.9445649516101</v>
      </c>
      <c r="E388" s="4">
        <f t="shared" si="30"/>
        <v>1</v>
      </c>
      <c r="F388" s="4">
        <f t="shared" si="31"/>
        <v>0</v>
      </c>
      <c r="K388" s="6">
        <f t="shared" ref="K388:K451" si="32">B388/B387-1</f>
        <v>1.2820490603360213E-3</v>
      </c>
      <c r="M388" s="5">
        <f t="shared" ref="M388:M451" si="33">M387*(1+$K388)</f>
        <v>108.63074247921709</v>
      </c>
      <c r="N388" s="5">
        <f t="shared" ref="N388:N451" si="34">N387*(1+IF(F387=1,$K388,0))</f>
        <v>114.44454484688227</v>
      </c>
    </row>
    <row r="389" spans="1:14" x14ac:dyDescent="0.25">
      <c r="A389" s="10">
        <v>45250</v>
      </c>
      <c r="B389" s="11">
        <v>4547.3798828125</v>
      </c>
      <c r="C389" s="11">
        <v>4487.8431904171402</v>
      </c>
      <c r="E389" s="4">
        <f t="shared" si="30"/>
        <v>0</v>
      </c>
      <c r="F389" s="4">
        <f t="shared" si="31"/>
        <v>0</v>
      </c>
      <c r="K389" s="6">
        <f t="shared" si="32"/>
        <v>7.3902780973298388E-3</v>
      </c>
      <c r="M389" s="5">
        <f t="shared" si="33"/>
        <v>109.43355387605793</v>
      </c>
      <c r="N389" s="5">
        <f t="shared" si="34"/>
        <v>114.44454484688227</v>
      </c>
    </row>
    <row r="390" spans="1:14" x14ac:dyDescent="0.25">
      <c r="A390" s="10">
        <v>45251</v>
      </c>
      <c r="B390" s="11">
        <v>4538.18994140625</v>
      </c>
      <c r="C390" s="11">
        <v>4511.0336838333396</v>
      </c>
      <c r="E390" s="4">
        <f t="shared" si="30"/>
        <v>1</v>
      </c>
      <c r="F390" s="4">
        <f t="shared" si="31"/>
        <v>0</v>
      </c>
      <c r="K390" s="6">
        <f t="shared" si="32"/>
        <v>-2.0209310950652926E-3</v>
      </c>
      <c r="M390" s="5">
        <f t="shared" si="33"/>
        <v>109.21239620418631</v>
      </c>
      <c r="N390" s="5">
        <f t="shared" si="34"/>
        <v>114.44454484688227</v>
      </c>
    </row>
    <row r="391" spans="1:14" x14ac:dyDescent="0.25">
      <c r="A391" s="10">
        <v>45252</v>
      </c>
      <c r="B391" s="11">
        <v>4556.6201171875</v>
      </c>
      <c r="C391" s="11">
        <v>4510.8082065161998</v>
      </c>
      <c r="E391" s="4">
        <f t="shared" si="30"/>
        <v>1</v>
      </c>
      <c r="F391" s="4">
        <f t="shared" si="31"/>
        <v>0</v>
      </c>
      <c r="K391" s="6">
        <f t="shared" si="32"/>
        <v>4.06112922094648E-3</v>
      </c>
      <c r="M391" s="5">
        <f t="shared" si="33"/>
        <v>109.6559218577007</v>
      </c>
      <c r="N391" s="5">
        <f t="shared" si="34"/>
        <v>114.44454484688227</v>
      </c>
    </row>
    <row r="392" spans="1:14" x14ac:dyDescent="0.25">
      <c r="A392" s="10">
        <v>45254</v>
      </c>
      <c r="B392" s="11">
        <v>4559.33984375</v>
      </c>
      <c r="C392" s="11">
        <v>4518.3894015850501</v>
      </c>
      <c r="E392" s="4">
        <f t="shared" si="30"/>
        <v>0</v>
      </c>
      <c r="F392" s="4">
        <f t="shared" si="31"/>
        <v>0</v>
      </c>
      <c r="K392" s="6">
        <f t="shared" si="32"/>
        <v>5.9687366788407914E-4</v>
      </c>
      <c r="M392" s="5">
        <f t="shared" si="33"/>
        <v>109.72137258998512</v>
      </c>
      <c r="N392" s="5">
        <f t="shared" si="34"/>
        <v>114.44454484688227</v>
      </c>
    </row>
    <row r="393" spans="1:14" x14ac:dyDescent="0.25">
      <c r="A393" s="10">
        <v>45257</v>
      </c>
      <c r="B393" s="11">
        <v>4550.43017578125</v>
      </c>
      <c r="C393" s="11">
        <v>4512.9857860641696</v>
      </c>
      <c r="E393" s="4">
        <f t="shared" si="30"/>
        <v>1</v>
      </c>
      <c r="F393" s="4">
        <f t="shared" si="31"/>
        <v>0</v>
      </c>
      <c r="K393" s="6">
        <f t="shared" si="32"/>
        <v>-1.9541574600900891E-3</v>
      </c>
      <c r="M393" s="5">
        <f t="shared" si="33"/>
        <v>109.50695975120708</v>
      </c>
      <c r="N393" s="5">
        <f t="shared" si="34"/>
        <v>114.44454484688227</v>
      </c>
    </row>
    <row r="394" spans="1:14" x14ac:dyDescent="0.25">
      <c r="A394" s="10">
        <v>45258</v>
      </c>
      <c r="B394" s="11">
        <v>4554.89013671875</v>
      </c>
      <c r="C394" s="11">
        <v>4510.3830328026897</v>
      </c>
      <c r="E394" s="4">
        <f t="shared" si="30"/>
        <v>0</v>
      </c>
      <c r="F394" s="4">
        <f t="shared" si="31"/>
        <v>0</v>
      </c>
      <c r="K394" s="6">
        <f t="shared" si="32"/>
        <v>9.8011853060331333E-4</v>
      </c>
      <c r="M394" s="5">
        <f t="shared" si="33"/>
        <v>109.61428955168927</v>
      </c>
      <c r="N394" s="5">
        <f t="shared" si="34"/>
        <v>114.44454484688227</v>
      </c>
    </row>
    <row r="395" spans="1:14" x14ac:dyDescent="0.25">
      <c r="A395" s="10">
        <v>45259</v>
      </c>
      <c r="B395" s="11">
        <v>4550.580078125</v>
      </c>
      <c r="C395" s="11">
        <v>4500.9936320505003</v>
      </c>
      <c r="E395" s="4">
        <f t="shared" si="30"/>
        <v>1</v>
      </c>
      <c r="F395" s="4">
        <f t="shared" si="31"/>
        <v>0</v>
      </c>
      <c r="K395" s="6">
        <f t="shared" si="32"/>
        <v>-9.4624863923831182E-4</v>
      </c>
      <c r="M395" s="5">
        <f t="shared" si="33"/>
        <v>109.51056717935991</v>
      </c>
      <c r="N395" s="5">
        <f t="shared" si="34"/>
        <v>114.44454484688227</v>
      </c>
    </row>
    <row r="396" spans="1:14" x14ac:dyDescent="0.25">
      <c r="A396" s="10">
        <v>45260</v>
      </c>
      <c r="B396" s="11">
        <v>4567.7998046875</v>
      </c>
      <c r="C396" s="11">
        <v>4517.0290520877797</v>
      </c>
      <c r="E396" s="4">
        <f t="shared" si="30"/>
        <v>1</v>
      </c>
      <c r="F396" s="4">
        <f t="shared" si="31"/>
        <v>0</v>
      </c>
      <c r="K396" s="6">
        <f t="shared" si="32"/>
        <v>3.7840728581564065E-3</v>
      </c>
      <c r="M396" s="5">
        <f t="shared" si="33"/>
        <v>109.92496314430464</v>
      </c>
      <c r="N396" s="5">
        <f t="shared" si="34"/>
        <v>114.44454484688227</v>
      </c>
    </row>
    <row r="397" spans="1:14" x14ac:dyDescent="0.25">
      <c r="A397" s="10">
        <v>45261</v>
      </c>
      <c r="B397" s="11">
        <v>4594.6298828125</v>
      </c>
      <c r="C397" s="11">
        <v>4522.8480257494302</v>
      </c>
      <c r="E397" s="4">
        <f t="shared" si="30"/>
        <v>0</v>
      </c>
      <c r="F397" s="4">
        <f t="shared" si="31"/>
        <v>0</v>
      </c>
      <c r="K397" s="6">
        <f t="shared" si="32"/>
        <v>5.8737421236076948E-3</v>
      </c>
      <c r="M397" s="5">
        <f t="shared" si="33"/>
        <v>110.57063403076137</v>
      </c>
      <c r="N397" s="5">
        <f t="shared" si="34"/>
        <v>114.44454484688227</v>
      </c>
    </row>
    <row r="398" spans="1:14" x14ac:dyDescent="0.25">
      <c r="A398" s="10">
        <v>45264</v>
      </c>
      <c r="B398" s="11">
        <v>4569.77978515625</v>
      </c>
      <c r="C398" s="11">
        <v>4529.9849247805996</v>
      </c>
      <c r="E398" s="4">
        <f t="shared" si="30"/>
        <v>0</v>
      </c>
      <c r="F398" s="4">
        <f t="shared" si="31"/>
        <v>0</v>
      </c>
      <c r="K398" s="6">
        <f t="shared" si="32"/>
        <v>-5.4085091269721053E-3</v>
      </c>
      <c r="M398" s="5">
        <f t="shared" si="33"/>
        <v>109.9726117474309</v>
      </c>
      <c r="N398" s="5">
        <f t="shared" si="34"/>
        <v>114.44454484688227</v>
      </c>
    </row>
    <row r="399" spans="1:14" x14ac:dyDescent="0.25">
      <c r="A399" s="10">
        <v>45265</v>
      </c>
      <c r="B399" s="11">
        <v>4567.18017578125</v>
      </c>
      <c r="C399" s="11">
        <v>4501.2582738266101</v>
      </c>
      <c r="E399" s="4">
        <f t="shared" si="30"/>
        <v>0</v>
      </c>
      <c r="F399" s="4">
        <f t="shared" si="31"/>
        <v>0</v>
      </c>
      <c r="K399" s="6">
        <f t="shared" si="32"/>
        <v>-5.6886972616143616E-4</v>
      </c>
      <c r="M399" s="5">
        <f t="shared" si="33"/>
        <v>109.91005165790088</v>
      </c>
      <c r="N399" s="5">
        <f t="shared" si="34"/>
        <v>114.44454484688227</v>
      </c>
    </row>
    <row r="400" spans="1:14" x14ac:dyDescent="0.25">
      <c r="A400" s="10">
        <v>45266</v>
      </c>
      <c r="B400" s="11">
        <v>4549.33984375</v>
      </c>
      <c r="C400" s="11">
        <v>4501.19206413552</v>
      </c>
      <c r="E400" s="4">
        <f t="shared" si="30"/>
        <v>1</v>
      </c>
      <c r="F400" s="4">
        <f t="shared" si="31"/>
        <v>0</v>
      </c>
      <c r="K400" s="6">
        <f t="shared" si="32"/>
        <v>-3.9062028088695522E-3</v>
      </c>
      <c r="M400" s="5">
        <f t="shared" si="33"/>
        <v>109.48072070539179</v>
      </c>
      <c r="N400" s="5">
        <f t="shared" si="34"/>
        <v>114.44454484688227</v>
      </c>
    </row>
    <row r="401" spans="1:14" x14ac:dyDescent="0.25">
      <c r="A401" s="10">
        <v>45267</v>
      </c>
      <c r="B401" s="11">
        <v>4585.58984375</v>
      </c>
      <c r="C401" s="11">
        <v>4499.8671249417202</v>
      </c>
      <c r="E401" s="4">
        <f t="shared" si="30"/>
        <v>1</v>
      </c>
      <c r="F401" s="4">
        <f t="shared" si="31"/>
        <v>0</v>
      </c>
      <c r="K401" s="6">
        <f t="shared" si="32"/>
        <v>7.9681890658929166E-3</v>
      </c>
      <c r="M401" s="5">
        <f t="shared" si="33"/>
        <v>110.35308378704256</v>
      </c>
      <c r="N401" s="5">
        <f t="shared" si="34"/>
        <v>114.44454484688227</v>
      </c>
    </row>
    <row r="402" spans="1:14" x14ac:dyDescent="0.25">
      <c r="A402" s="10">
        <v>45268</v>
      </c>
      <c r="B402" s="11">
        <v>4604.3701171875</v>
      </c>
      <c r="C402" s="11">
        <v>4485.0197592278801</v>
      </c>
      <c r="E402" s="4">
        <f t="shared" si="30"/>
        <v>1</v>
      </c>
      <c r="F402" s="4">
        <f t="shared" si="31"/>
        <v>0</v>
      </c>
      <c r="K402" s="6">
        <f t="shared" si="32"/>
        <v>4.0954978699407896E-3</v>
      </c>
      <c r="M402" s="5">
        <f t="shared" si="33"/>
        <v>110.8050346066338</v>
      </c>
      <c r="N402" s="5">
        <f t="shared" si="34"/>
        <v>114.44454484688227</v>
      </c>
    </row>
    <row r="403" spans="1:14" x14ac:dyDescent="0.25">
      <c r="A403" s="10">
        <v>45271</v>
      </c>
      <c r="B403" s="11">
        <v>4622.43994140625</v>
      </c>
      <c r="C403" s="11">
        <v>4516.0229857152299</v>
      </c>
      <c r="E403" s="4">
        <f t="shared" si="30"/>
        <v>1</v>
      </c>
      <c r="F403" s="4">
        <f t="shared" si="31"/>
        <v>0</v>
      </c>
      <c r="K403" s="6">
        <f t="shared" si="32"/>
        <v>3.924494286698943E-3</v>
      </c>
      <c r="M403" s="5">
        <f t="shared" si="33"/>
        <v>111.23988833188501</v>
      </c>
      <c r="N403" s="5">
        <f t="shared" si="34"/>
        <v>114.44454484688227</v>
      </c>
    </row>
    <row r="404" spans="1:14" x14ac:dyDescent="0.25">
      <c r="A404" s="10">
        <v>45272</v>
      </c>
      <c r="B404" s="11">
        <v>4643.7001953125</v>
      </c>
      <c r="C404" s="11">
        <v>4509.8837059290299</v>
      </c>
      <c r="E404" s="4">
        <f t="shared" si="30"/>
        <v>1</v>
      </c>
      <c r="F404" s="4">
        <f t="shared" si="31"/>
        <v>0</v>
      </c>
      <c r="K404" s="6">
        <f t="shared" si="32"/>
        <v>4.5993575202152304E-3</v>
      </c>
      <c r="M404" s="5">
        <f t="shared" si="33"/>
        <v>111.75152034883217</v>
      </c>
      <c r="N404" s="5">
        <f t="shared" si="34"/>
        <v>114.44454484688227</v>
      </c>
    </row>
    <row r="405" spans="1:14" x14ac:dyDescent="0.25">
      <c r="A405" s="10">
        <v>45273</v>
      </c>
      <c r="B405" s="11">
        <v>4707.08984375</v>
      </c>
      <c r="C405" s="11">
        <v>4504.7920680963598</v>
      </c>
      <c r="E405" s="4">
        <f t="shared" si="30"/>
        <v>1</v>
      </c>
      <c r="F405" s="4">
        <f t="shared" si="31"/>
        <v>0</v>
      </c>
      <c r="K405" s="6">
        <f t="shared" si="32"/>
        <v>1.3650676351045998E-2</v>
      </c>
      <c r="M405" s="5">
        <f t="shared" si="33"/>
        <v>113.27700418485141</v>
      </c>
      <c r="N405" s="5">
        <f t="shared" si="34"/>
        <v>114.44454484688227</v>
      </c>
    </row>
    <row r="406" spans="1:14" x14ac:dyDescent="0.25">
      <c r="A406" s="10">
        <v>45274</v>
      </c>
      <c r="B406" s="11">
        <v>4719.5498046875</v>
      </c>
      <c r="C406" s="11">
        <v>4501.2650648251702</v>
      </c>
      <c r="E406" s="4">
        <f t="shared" si="30"/>
        <v>0</v>
      </c>
      <c r="F406" s="4">
        <f t="shared" si="31"/>
        <v>0</v>
      </c>
      <c r="K406" s="6">
        <f t="shared" si="32"/>
        <v>2.6470624846992585E-3</v>
      </c>
      <c r="M406" s="5">
        <f t="shared" si="33"/>
        <v>113.57685549300825</v>
      </c>
      <c r="N406" s="5">
        <f t="shared" si="34"/>
        <v>114.44454484688227</v>
      </c>
    </row>
    <row r="407" spans="1:14" x14ac:dyDescent="0.25">
      <c r="A407" s="10">
        <v>45275</v>
      </c>
      <c r="B407" s="11">
        <v>4719.18994140625</v>
      </c>
      <c r="C407" s="11">
        <v>4492.12690662161</v>
      </c>
      <c r="E407" s="4">
        <f t="shared" si="30"/>
        <v>1</v>
      </c>
      <c r="F407" s="4">
        <f t="shared" si="31"/>
        <v>0</v>
      </c>
      <c r="K407" s="6">
        <f t="shared" si="32"/>
        <v>-7.62494933082003E-5</v>
      </c>
      <c r="M407" s="5">
        <f t="shared" si="33"/>
        <v>113.56819531532537</v>
      </c>
      <c r="N407" s="5">
        <f t="shared" si="34"/>
        <v>114.44454484688227</v>
      </c>
    </row>
    <row r="408" spans="1:14" x14ac:dyDescent="0.25">
      <c r="A408" s="10">
        <v>45278</v>
      </c>
      <c r="B408" s="11">
        <v>4740.56005859375</v>
      </c>
      <c r="C408" s="11">
        <v>4495.72801478578</v>
      </c>
      <c r="E408" s="4">
        <f t="shared" si="30"/>
        <v>1</v>
      </c>
      <c r="F408" s="4">
        <f t="shared" si="31"/>
        <v>0</v>
      </c>
      <c r="K408" s="6">
        <f t="shared" si="32"/>
        <v>4.5283443669004164E-3</v>
      </c>
      <c r="M408" s="5">
        <f t="shared" si="33"/>
        <v>114.08247121284057</v>
      </c>
      <c r="N408" s="5">
        <f t="shared" si="34"/>
        <v>114.44454484688227</v>
      </c>
    </row>
    <row r="409" spans="1:14" x14ac:dyDescent="0.25">
      <c r="A409" s="10">
        <v>45279</v>
      </c>
      <c r="B409" s="11">
        <v>4768.3701171875</v>
      </c>
      <c r="C409" s="11">
        <v>4510.1424452859101</v>
      </c>
      <c r="E409" s="4">
        <f t="shared" si="30"/>
        <v>0</v>
      </c>
      <c r="F409" s="4">
        <f t="shared" si="31"/>
        <v>0</v>
      </c>
      <c r="K409" s="6">
        <f t="shared" si="32"/>
        <v>5.8664078189105684E-3</v>
      </c>
      <c r="M409" s="5">
        <f t="shared" si="33"/>
        <v>114.75172551396422</v>
      </c>
      <c r="N409" s="5">
        <f t="shared" si="34"/>
        <v>114.44454484688227</v>
      </c>
    </row>
    <row r="410" spans="1:14" x14ac:dyDescent="0.25">
      <c r="A410" s="10">
        <v>45280</v>
      </c>
      <c r="B410" s="11">
        <v>4698.35009765625</v>
      </c>
      <c r="C410" s="11">
        <v>4507.4900322981603</v>
      </c>
      <c r="E410" s="4">
        <f t="shared" si="30"/>
        <v>1</v>
      </c>
      <c r="F410" s="4">
        <f t="shared" si="31"/>
        <v>0</v>
      </c>
      <c r="K410" s="6">
        <f t="shared" si="32"/>
        <v>-1.4684266911006771E-2</v>
      </c>
      <c r="M410" s="5">
        <f t="shared" si="33"/>
        <v>113.06668054801858</v>
      </c>
      <c r="N410" s="5">
        <f t="shared" si="34"/>
        <v>114.44454484688227</v>
      </c>
    </row>
    <row r="411" spans="1:14" x14ac:dyDescent="0.25">
      <c r="A411" s="10">
        <v>45281</v>
      </c>
      <c r="B411" s="11">
        <v>4746.75</v>
      </c>
      <c r="C411" s="11">
        <v>4508.7093118849398</v>
      </c>
      <c r="E411" s="4">
        <f t="shared" si="30"/>
        <v>1</v>
      </c>
      <c r="F411" s="4">
        <f t="shared" si="31"/>
        <v>0</v>
      </c>
      <c r="K411" s="6">
        <f t="shared" si="32"/>
        <v>1.0301467821202559E-2</v>
      </c>
      <c r="M411" s="5">
        <f t="shared" si="33"/>
        <v>114.23143331933419</v>
      </c>
      <c r="N411" s="5">
        <f t="shared" si="34"/>
        <v>114.44454484688227</v>
      </c>
    </row>
    <row r="412" spans="1:14" x14ac:dyDescent="0.25">
      <c r="A412" s="10">
        <v>45282</v>
      </c>
      <c r="B412" s="11">
        <v>4754.6298828125</v>
      </c>
      <c r="C412" s="11">
        <v>4507.4160296425998</v>
      </c>
      <c r="E412" s="4">
        <f t="shared" si="30"/>
        <v>1</v>
      </c>
      <c r="F412" s="4">
        <f t="shared" si="31"/>
        <v>0</v>
      </c>
      <c r="K412" s="6">
        <f t="shared" si="32"/>
        <v>1.6600585268868873E-3</v>
      </c>
      <c r="M412" s="5">
        <f t="shared" si="33"/>
        <v>114.42106418425446</v>
      </c>
      <c r="N412" s="5">
        <f t="shared" si="34"/>
        <v>114.44454484688227</v>
      </c>
    </row>
    <row r="413" spans="1:14" x14ac:dyDescent="0.25">
      <c r="A413" s="10">
        <v>45286</v>
      </c>
      <c r="B413" s="11">
        <v>4774.75</v>
      </c>
      <c r="C413" s="11">
        <v>4507.5268679155797</v>
      </c>
      <c r="E413" s="4">
        <f t="shared" si="30"/>
        <v>1</v>
      </c>
      <c r="F413" s="4">
        <f t="shared" si="31"/>
        <v>0</v>
      </c>
      <c r="K413" s="6">
        <f t="shared" si="32"/>
        <v>4.2316894655107795E-3</v>
      </c>
      <c r="M413" s="5">
        <f t="shared" si="33"/>
        <v>114.90525859619551</v>
      </c>
      <c r="N413" s="5">
        <f t="shared" si="34"/>
        <v>114.44454484688227</v>
      </c>
    </row>
    <row r="414" spans="1:14" x14ac:dyDescent="0.25">
      <c r="A414" s="10">
        <v>45287</v>
      </c>
      <c r="B414" s="11">
        <v>4781.580078125</v>
      </c>
      <c r="C414" s="11">
        <v>4508.9862251917602</v>
      </c>
      <c r="E414" s="4">
        <f t="shared" si="30"/>
        <v>1</v>
      </c>
      <c r="F414" s="4">
        <f t="shared" si="31"/>
        <v>0</v>
      </c>
      <c r="K414" s="6">
        <f t="shared" si="32"/>
        <v>1.4304577464787638E-3</v>
      </c>
      <c r="M414" s="5">
        <f t="shared" si="33"/>
        <v>115.06962571346558</v>
      </c>
      <c r="N414" s="5">
        <f t="shared" si="34"/>
        <v>114.44454484688227</v>
      </c>
    </row>
    <row r="415" spans="1:14" x14ac:dyDescent="0.25">
      <c r="A415" s="10">
        <v>45288</v>
      </c>
      <c r="B415" s="11">
        <v>4783.35009765625</v>
      </c>
      <c r="C415" s="11">
        <v>4524.7936073983601</v>
      </c>
      <c r="E415" s="4">
        <f t="shared" si="30"/>
        <v>0</v>
      </c>
      <c r="F415" s="4">
        <f t="shared" si="31"/>
        <v>0</v>
      </c>
      <c r="K415" s="6">
        <f t="shared" si="32"/>
        <v>3.7017460804378288E-4</v>
      </c>
      <c r="M415" s="5">
        <f t="shared" si="33"/>
        <v>115.11222156706181</v>
      </c>
      <c r="N415" s="5">
        <f t="shared" si="34"/>
        <v>114.44454484688227</v>
      </c>
    </row>
    <row r="416" spans="1:14" x14ac:dyDescent="0.25">
      <c r="A416" s="10">
        <v>45289</v>
      </c>
      <c r="B416" s="11">
        <v>4769.830078125</v>
      </c>
      <c r="C416" s="11">
        <v>4516.9522448037396</v>
      </c>
      <c r="E416" s="4">
        <f t="shared" si="30"/>
        <v>0</v>
      </c>
      <c r="F416" s="4">
        <f t="shared" si="31"/>
        <v>0</v>
      </c>
      <c r="K416" s="6">
        <f t="shared" si="32"/>
        <v>-2.8264750133749628E-3</v>
      </c>
      <c r="M416" s="5">
        <f t="shared" si="33"/>
        <v>114.78685974906843</v>
      </c>
      <c r="N416" s="5">
        <f t="shared" si="34"/>
        <v>114.44454484688227</v>
      </c>
    </row>
    <row r="417" spans="1:14" x14ac:dyDescent="0.25">
      <c r="A417" s="10">
        <v>45293</v>
      </c>
      <c r="B417" s="11">
        <v>4742.830078125</v>
      </c>
      <c r="C417" s="11">
        <v>4520.9608088262103</v>
      </c>
      <c r="E417" s="4">
        <f t="shared" si="30"/>
        <v>0</v>
      </c>
      <c r="F417" s="4">
        <f t="shared" si="31"/>
        <v>0</v>
      </c>
      <c r="K417" s="6">
        <f t="shared" si="32"/>
        <v>-5.6605790054923277E-3</v>
      </c>
      <c r="M417" s="5">
        <f t="shared" si="33"/>
        <v>114.13709966066645</v>
      </c>
      <c r="N417" s="5">
        <f t="shared" si="34"/>
        <v>114.44454484688227</v>
      </c>
    </row>
    <row r="418" spans="1:14" x14ac:dyDescent="0.25">
      <c r="A418" s="10">
        <v>45294</v>
      </c>
      <c r="B418" s="11">
        <v>4704.81005859375</v>
      </c>
      <c r="C418" s="11">
        <v>4530.9864648953499</v>
      </c>
      <c r="E418" s="4">
        <f t="shared" si="30"/>
        <v>0</v>
      </c>
      <c r="F418" s="4">
        <f t="shared" si="31"/>
        <v>0</v>
      </c>
      <c r="K418" s="6">
        <f t="shared" si="32"/>
        <v>-8.016314922730805E-3</v>
      </c>
      <c r="M418" s="5">
        <f t="shared" si="33"/>
        <v>113.22214072541944</v>
      </c>
      <c r="N418" s="5">
        <f t="shared" si="34"/>
        <v>114.44454484688227</v>
      </c>
    </row>
    <row r="419" spans="1:14" x14ac:dyDescent="0.25">
      <c r="A419" s="10">
        <v>45295</v>
      </c>
      <c r="B419" s="11">
        <v>4688.68017578125</v>
      </c>
      <c r="C419" s="11">
        <v>4540.3680599065101</v>
      </c>
      <c r="E419" s="4">
        <f t="shared" si="30"/>
        <v>1</v>
      </c>
      <c r="F419" s="4">
        <f t="shared" si="31"/>
        <v>0</v>
      </c>
      <c r="K419" s="6">
        <f t="shared" si="32"/>
        <v>-3.4283812973570083E-3</v>
      </c>
      <c r="M419" s="5">
        <f t="shared" si="33"/>
        <v>112.83397205570968</v>
      </c>
      <c r="N419" s="5">
        <f t="shared" si="34"/>
        <v>114.44454484688227</v>
      </c>
    </row>
    <row r="420" spans="1:14" x14ac:dyDescent="0.25">
      <c r="A420" s="10">
        <v>45296</v>
      </c>
      <c r="B420" s="11">
        <v>4697.240234375</v>
      </c>
      <c r="C420" s="11">
        <v>4548.8237484173796</v>
      </c>
      <c r="E420" s="4">
        <f t="shared" si="30"/>
        <v>1</v>
      </c>
      <c r="F420" s="4">
        <f t="shared" si="31"/>
        <v>0</v>
      </c>
      <c r="K420" s="6">
        <f t="shared" si="32"/>
        <v>1.8256861788026324E-3</v>
      </c>
      <c r="M420" s="5">
        <f t="shared" si="33"/>
        <v>113.03997147899119</v>
      </c>
      <c r="N420" s="5">
        <f t="shared" si="34"/>
        <v>114.44454484688227</v>
      </c>
    </row>
    <row r="421" spans="1:14" x14ac:dyDescent="0.25">
      <c r="A421" s="10">
        <v>45299</v>
      </c>
      <c r="B421" s="11">
        <v>4763.5400390625</v>
      </c>
      <c r="C421" s="11">
        <v>4552.2786572585701</v>
      </c>
      <c r="E421" s="4">
        <f t="shared" si="30"/>
        <v>0</v>
      </c>
      <c r="F421" s="4">
        <f t="shared" si="31"/>
        <v>0</v>
      </c>
      <c r="K421" s="6">
        <f t="shared" si="32"/>
        <v>1.4114629309846638E-2</v>
      </c>
      <c r="M421" s="5">
        <f t="shared" si="33"/>
        <v>114.63548877361279</v>
      </c>
      <c r="N421" s="5">
        <f t="shared" si="34"/>
        <v>114.44454484688227</v>
      </c>
    </row>
    <row r="422" spans="1:14" x14ac:dyDescent="0.25">
      <c r="A422" s="10">
        <v>45300</v>
      </c>
      <c r="B422" s="11">
        <v>4756.5</v>
      </c>
      <c r="C422" s="11">
        <v>4536.4037326149801</v>
      </c>
      <c r="E422" s="4">
        <f t="shared" si="30"/>
        <v>1</v>
      </c>
      <c r="F422" s="4">
        <f t="shared" si="31"/>
        <v>0</v>
      </c>
      <c r="K422" s="6">
        <f t="shared" si="32"/>
        <v>-1.4779006799081618E-3</v>
      </c>
      <c r="M422" s="5">
        <f t="shared" si="33"/>
        <v>114.46606890681267</v>
      </c>
      <c r="N422" s="5">
        <f t="shared" si="34"/>
        <v>114.44454484688227</v>
      </c>
    </row>
    <row r="423" spans="1:14" x14ac:dyDescent="0.25">
      <c r="A423" s="10">
        <v>45301</v>
      </c>
      <c r="B423" s="11">
        <v>4783.4501953125</v>
      </c>
      <c r="C423" s="11">
        <v>4540.3130464758597</v>
      </c>
      <c r="E423" s="4">
        <f t="shared" si="30"/>
        <v>0</v>
      </c>
      <c r="F423" s="4">
        <f t="shared" si="31"/>
        <v>0</v>
      </c>
      <c r="K423" s="6">
        <f t="shared" si="32"/>
        <v>5.6659718937244197E-3</v>
      </c>
      <c r="M423" s="5">
        <f t="shared" si="33"/>
        <v>115.11463043602379</v>
      </c>
      <c r="N423" s="5">
        <f t="shared" si="34"/>
        <v>114.44454484688227</v>
      </c>
    </row>
    <row r="424" spans="1:14" x14ac:dyDescent="0.25">
      <c r="A424" s="10">
        <v>45302</v>
      </c>
      <c r="B424" s="11">
        <v>4780.240234375</v>
      </c>
      <c r="C424" s="11">
        <v>4528.6252803027501</v>
      </c>
      <c r="E424" s="4">
        <f t="shared" si="30"/>
        <v>1</v>
      </c>
      <c r="F424" s="4">
        <f t="shared" si="31"/>
        <v>0</v>
      </c>
      <c r="K424" s="6">
        <f t="shared" si="32"/>
        <v>-6.7105557838686991E-4</v>
      </c>
      <c r="M424" s="5">
        <f t="shared" si="33"/>
        <v>115.03738212111575</v>
      </c>
      <c r="N424" s="5">
        <f t="shared" si="34"/>
        <v>114.44454484688227</v>
      </c>
    </row>
    <row r="425" spans="1:14" x14ac:dyDescent="0.25">
      <c r="A425" s="10">
        <v>45303</v>
      </c>
      <c r="B425" s="11">
        <v>4783.830078125</v>
      </c>
      <c r="C425" s="11">
        <v>4536.7919270975099</v>
      </c>
      <c r="E425" s="4">
        <f t="shared" si="30"/>
        <v>0</v>
      </c>
      <c r="F425" s="4">
        <f t="shared" si="31"/>
        <v>0</v>
      </c>
      <c r="K425" s="6">
        <f t="shared" si="32"/>
        <v>7.5097559411041459E-4</v>
      </c>
      <c r="M425" s="5">
        <f t="shared" si="33"/>
        <v>115.12377238749907</v>
      </c>
      <c r="N425" s="5">
        <f t="shared" si="34"/>
        <v>114.44454484688227</v>
      </c>
    </row>
    <row r="426" spans="1:14" x14ac:dyDescent="0.25">
      <c r="A426" s="10">
        <v>45307</v>
      </c>
      <c r="B426" s="11">
        <v>4765.97998046875</v>
      </c>
      <c r="C426" s="11">
        <v>4536.7634438167497</v>
      </c>
      <c r="E426" s="4">
        <f t="shared" si="30"/>
        <v>0</v>
      </c>
      <c r="F426" s="4">
        <f t="shared" si="31"/>
        <v>0</v>
      </c>
      <c r="K426" s="6">
        <f t="shared" si="32"/>
        <v>-3.7313402367431525E-3</v>
      </c>
      <c r="M426" s="5">
        <f t="shared" si="33"/>
        <v>114.69420642338393</v>
      </c>
      <c r="N426" s="5">
        <f t="shared" si="34"/>
        <v>114.44454484688227</v>
      </c>
    </row>
    <row r="427" spans="1:14" x14ac:dyDescent="0.25">
      <c r="A427" s="10">
        <v>45308</v>
      </c>
      <c r="B427" s="11">
        <v>4739.2099609375</v>
      </c>
      <c r="C427" s="11">
        <v>4538.4320841641002</v>
      </c>
      <c r="E427" s="4">
        <f t="shared" si="30"/>
        <v>1</v>
      </c>
      <c r="F427" s="4">
        <f t="shared" si="31"/>
        <v>0</v>
      </c>
      <c r="K427" s="6">
        <f t="shared" si="32"/>
        <v>-5.6168971839904991E-3</v>
      </c>
      <c r="M427" s="5">
        <f t="shared" si="33"/>
        <v>114.04998085830441</v>
      </c>
      <c r="N427" s="5">
        <f t="shared" si="34"/>
        <v>114.44454484688227</v>
      </c>
    </row>
    <row r="428" spans="1:14" x14ac:dyDescent="0.25">
      <c r="A428" s="10">
        <v>45309</v>
      </c>
      <c r="B428" s="11">
        <v>4780.93994140625</v>
      </c>
      <c r="C428" s="11">
        <v>4534.2809114983702</v>
      </c>
      <c r="E428" s="4">
        <f t="shared" si="30"/>
        <v>1</v>
      </c>
      <c r="F428" s="4">
        <f t="shared" si="31"/>
        <v>0</v>
      </c>
      <c r="K428" s="6">
        <f t="shared" si="32"/>
        <v>8.805260963896E-3</v>
      </c>
      <c r="M428" s="5">
        <f t="shared" si="33"/>
        <v>115.05422070268912</v>
      </c>
      <c r="N428" s="5">
        <f t="shared" si="34"/>
        <v>114.44454484688227</v>
      </c>
    </row>
    <row r="429" spans="1:14" x14ac:dyDescent="0.25">
      <c r="A429" s="10">
        <v>45310</v>
      </c>
      <c r="B429" s="11">
        <v>4839.81005859375</v>
      </c>
      <c r="C429" s="11">
        <v>4526.0878422386404</v>
      </c>
      <c r="E429" s="4">
        <f t="shared" si="30"/>
        <v>1</v>
      </c>
      <c r="F429" s="4">
        <f t="shared" si="31"/>
        <v>0</v>
      </c>
      <c r="K429" s="6">
        <f t="shared" si="32"/>
        <v>1.2313502764936146E-2</v>
      </c>
      <c r="M429" s="5">
        <f t="shared" si="33"/>
        <v>116.47094116742926</v>
      </c>
      <c r="N429" s="5">
        <f t="shared" si="34"/>
        <v>114.44454484688227</v>
      </c>
    </row>
    <row r="430" spans="1:14" x14ac:dyDescent="0.25">
      <c r="A430" s="10">
        <v>45313</v>
      </c>
      <c r="B430" s="11">
        <v>4850.43017578125</v>
      </c>
      <c r="C430" s="11">
        <v>4544.7139652059504</v>
      </c>
      <c r="E430" s="4">
        <f t="shared" si="30"/>
        <v>1</v>
      </c>
      <c r="F430" s="4">
        <f t="shared" si="31"/>
        <v>0</v>
      </c>
      <c r="K430" s="6">
        <f t="shared" si="32"/>
        <v>2.1943252026270788E-3</v>
      </c>
      <c r="M430" s="5">
        <f t="shared" si="33"/>
        <v>116.72651628900664</v>
      </c>
      <c r="N430" s="5">
        <f t="shared" si="34"/>
        <v>114.44454484688227</v>
      </c>
    </row>
    <row r="431" spans="1:14" x14ac:dyDescent="0.25">
      <c r="A431" s="10">
        <v>45314</v>
      </c>
      <c r="B431" s="11">
        <v>4864.60009765625</v>
      </c>
      <c r="C431" s="11">
        <v>4541.3819942158998</v>
      </c>
      <c r="E431" s="4">
        <f t="shared" si="30"/>
        <v>1</v>
      </c>
      <c r="F431" s="4">
        <f t="shared" si="31"/>
        <v>0</v>
      </c>
      <c r="K431" s="6">
        <f t="shared" si="32"/>
        <v>2.921374261968035E-3</v>
      </c>
      <c r="M431" s="5">
        <f t="shared" si="33"/>
        <v>117.06751812938253</v>
      </c>
      <c r="N431" s="5">
        <f t="shared" si="34"/>
        <v>114.44454484688227</v>
      </c>
    </row>
    <row r="432" spans="1:14" x14ac:dyDescent="0.25">
      <c r="A432" s="10">
        <v>45315</v>
      </c>
      <c r="B432" s="11">
        <v>4868.5498046875</v>
      </c>
      <c r="C432" s="11">
        <v>4548.2887530827402</v>
      </c>
      <c r="E432" s="4">
        <f t="shared" si="30"/>
        <v>1</v>
      </c>
      <c r="F432" s="4">
        <f t="shared" si="31"/>
        <v>0</v>
      </c>
      <c r="K432" s="6">
        <f t="shared" si="32"/>
        <v>8.1192841178312491E-4</v>
      </c>
      <c r="M432" s="5">
        <f t="shared" si="33"/>
        <v>117.16256857344872</v>
      </c>
      <c r="N432" s="5">
        <f t="shared" si="34"/>
        <v>114.44454484688227</v>
      </c>
    </row>
    <row r="433" spans="1:14" x14ac:dyDescent="0.25">
      <c r="A433" s="10">
        <v>45316</v>
      </c>
      <c r="B433" s="11">
        <v>4894.16015625</v>
      </c>
      <c r="C433" s="11">
        <v>4537.7489348491999</v>
      </c>
      <c r="E433" s="4">
        <f t="shared" si="30"/>
        <v>0</v>
      </c>
      <c r="F433" s="4">
        <f t="shared" si="31"/>
        <v>0</v>
      </c>
      <c r="K433" s="6">
        <f t="shared" si="32"/>
        <v>5.2603655277063677E-3</v>
      </c>
      <c r="M433" s="5">
        <f t="shared" si="33"/>
        <v>117.77888651031003</v>
      </c>
      <c r="N433" s="5">
        <f t="shared" si="34"/>
        <v>114.44454484688227</v>
      </c>
    </row>
    <row r="434" spans="1:14" x14ac:dyDescent="0.25">
      <c r="A434" s="10">
        <v>45317</v>
      </c>
      <c r="B434" s="11">
        <v>4890.97021484375</v>
      </c>
      <c r="C434" s="11">
        <v>4538.3855170233301</v>
      </c>
      <c r="E434" s="4">
        <f t="shared" si="30"/>
        <v>1</v>
      </c>
      <c r="F434" s="4">
        <f t="shared" si="31"/>
        <v>0</v>
      </c>
      <c r="K434" s="6">
        <f t="shared" si="32"/>
        <v>-6.5178525107645324E-4</v>
      </c>
      <c r="M434" s="5">
        <f t="shared" si="33"/>
        <v>117.7021199691944</v>
      </c>
      <c r="N434" s="5">
        <f t="shared" si="34"/>
        <v>114.44454484688227</v>
      </c>
    </row>
    <row r="435" spans="1:14" x14ac:dyDescent="0.25">
      <c r="A435" s="10">
        <v>45320</v>
      </c>
      <c r="B435" s="11">
        <v>4927.93017578125</v>
      </c>
      <c r="C435" s="11">
        <v>4552.1715255843201</v>
      </c>
      <c r="E435" s="4">
        <f t="shared" si="30"/>
        <v>0</v>
      </c>
      <c r="F435" s="4">
        <f t="shared" si="31"/>
        <v>0</v>
      </c>
      <c r="K435" s="6">
        <f t="shared" si="32"/>
        <v>7.5567748961808956E-3</v>
      </c>
      <c r="M435" s="5">
        <f t="shared" si="33"/>
        <v>118.59156839460488</v>
      </c>
      <c r="N435" s="5">
        <f t="shared" si="34"/>
        <v>114.44454484688227</v>
      </c>
    </row>
    <row r="436" spans="1:14" x14ac:dyDescent="0.25">
      <c r="A436" s="10">
        <v>45321</v>
      </c>
      <c r="B436" s="11">
        <v>4924.97021484375</v>
      </c>
      <c r="C436" s="11">
        <v>4544.8745324749198</v>
      </c>
      <c r="E436" s="4">
        <f t="shared" si="30"/>
        <v>0</v>
      </c>
      <c r="F436" s="4">
        <f t="shared" si="31"/>
        <v>0</v>
      </c>
      <c r="K436" s="6">
        <f t="shared" si="32"/>
        <v>-6.0064993453989857E-4</v>
      </c>
      <c r="M436" s="5">
        <f t="shared" si="33"/>
        <v>118.52033637681167</v>
      </c>
      <c r="N436" s="5">
        <f t="shared" si="34"/>
        <v>114.44454484688227</v>
      </c>
    </row>
    <row r="437" spans="1:14" x14ac:dyDescent="0.25">
      <c r="A437" s="10">
        <v>45322</v>
      </c>
      <c r="B437" s="11">
        <v>4845.64990234375</v>
      </c>
      <c r="C437" s="11">
        <v>4555.9858391882899</v>
      </c>
      <c r="E437" s="4">
        <f t="shared" si="30"/>
        <v>1</v>
      </c>
      <c r="F437" s="4">
        <f t="shared" si="31"/>
        <v>0</v>
      </c>
      <c r="K437" s="6">
        <f t="shared" si="32"/>
        <v>-1.6105744611597972E-2</v>
      </c>
      <c r="M437" s="5">
        <f t="shared" si="33"/>
        <v>116.61147810784605</v>
      </c>
      <c r="N437" s="5">
        <f t="shared" si="34"/>
        <v>114.44454484688227</v>
      </c>
    </row>
    <row r="438" spans="1:14" x14ac:dyDescent="0.25">
      <c r="A438" s="10">
        <v>45323</v>
      </c>
      <c r="B438" s="11">
        <v>4906.18994140625</v>
      </c>
      <c r="C438" s="11">
        <v>4554.10000828995</v>
      </c>
      <c r="E438" s="4">
        <f t="shared" si="30"/>
        <v>1</v>
      </c>
      <c r="F438" s="4">
        <f t="shared" si="31"/>
        <v>0</v>
      </c>
      <c r="K438" s="6">
        <f t="shared" si="32"/>
        <v>1.2493688211609788E-2</v>
      </c>
      <c r="M438" s="5">
        <f t="shared" si="33"/>
        <v>118.06838555722044</v>
      </c>
      <c r="N438" s="5">
        <f t="shared" si="34"/>
        <v>114.44454484688227</v>
      </c>
    </row>
    <row r="439" spans="1:14" x14ac:dyDescent="0.25">
      <c r="A439" s="10">
        <v>45324</v>
      </c>
      <c r="B439" s="11">
        <v>4958.60986328125</v>
      </c>
      <c r="C439" s="11">
        <v>4556.0575733591304</v>
      </c>
      <c r="E439" s="4">
        <f t="shared" si="30"/>
        <v>0</v>
      </c>
      <c r="F439" s="4">
        <f t="shared" si="31"/>
        <v>0</v>
      </c>
      <c r="K439" s="6">
        <f t="shared" si="32"/>
        <v>1.068444607751462E-2</v>
      </c>
      <c r="M439" s="5">
        <f t="shared" si="33"/>
        <v>119.32988085616577</v>
      </c>
      <c r="N439" s="5">
        <f t="shared" si="34"/>
        <v>114.44454484688227</v>
      </c>
    </row>
    <row r="440" spans="1:14" x14ac:dyDescent="0.25">
      <c r="A440" s="10">
        <v>45327</v>
      </c>
      <c r="B440" s="11">
        <v>4942.81005859375</v>
      </c>
      <c r="C440" s="11">
        <v>4570.3464569286998</v>
      </c>
      <c r="E440" s="4">
        <f t="shared" si="30"/>
        <v>1</v>
      </c>
      <c r="F440" s="4">
        <f t="shared" si="31"/>
        <v>0</v>
      </c>
      <c r="K440" s="6">
        <f t="shared" si="32"/>
        <v>-3.1863375266721894E-3</v>
      </c>
      <c r="M440" s="5">
        <f t="shared" si="33"/>
        <v>118.94965557874045</v>
      </c>
      <c r="N440" s="5">
        <f t="shared" si="34"/>
        <v>114.44454484688227</v>
      </c>
    </row>
    <row r="441" spans="1:14" x14ac:dyDescent="0.25">
      <c r="A441" s="10">
        <v>45328</v>
      </c>
      <c r="B441" s="11">
        <v>4954.22998046875</v>
      </c>
      <c r="C441" s="11">
        <v>4575.3983307550998</v>
      </c>
      <c r="E441" s="4">
        <f t="shared" si="30"/>
        <v>1</v>
      </c>
      <c r="F441" s="4">
        <f t="shared" si="31"/>
        <v>0</v>
      </c>
      <c r="K441" s="6">
        <f t="shared" si="32"/>
        <v>2.3104108269635937E-3</v>
      </c>
      <c r="M441" s="5">
        <f t="shared" si="33"/>
        <v>119.22447815085316</v>
      </c>
      <c r="N441" s="5">
        <f t="shared" si="34"/>
        <v>114.44454484688227</v>
      </c>
    </row>
    <row r="442" spans="1:14" x14ac:dyDescent="0.25">
      <c r="A442" s="10">
        <v>45329</v>
      </c>
      <c r="B442" s="11">
        <v>4995.06005859375</v>
      </c>
      <c r="C442" s="11">
        <v>4567.7559594177501</v>
      </c>
      <c r="E442" s="4">
        <f t="shared" si="30"/>
        <v>1</v>
      </c>
      <c r="F442" s="4">
        <f t="shared" si="31"/>
        <v>0</v>
      </c>
      <c r="K442" s="6">
        <f t="shared" si="32"/>
        <v>8.241457963390042E-3</v>
      </c>
      <c r="M442" s="5">
        <f t="shared" si="33"/>
        <v>120.20706167574053</v>
      </c>
      <c r="N442" s="5">
        <f t="shared" si="34"/>
        <v>114.44454484688227</v>
      </c>
    </row>
    <row r="443" spans="1:14" x14ac:dyDescent="0.25">
      <c r="A443" s="10">
        <v>45330</v>
      </c>
      <c r="B443" s="11">
        <v>4997.91015625</v>
      </c>
      <c r="C443" s="11">
        <v>4573.5269138640797</v>
      </c>
      <c r="E443" s="4">
        <f t="shared" si="30"/>
        <v>1</v>
      </c>
      <c r="F443" s="4">
        <f t="shared" si="31"/>
        <v>0</v>
      </c>
      <c r="K443" s="6">
        <f t="shared" si="32"/>
        <v>5.7058326082515265E-4</v>
      </c>
      <c r="M443" s="5">
        <f t="shared" si="33"/>
        <v>120.27564981296568</v>
      </c>
      <c r="N443" s="5">
        <f t="shared" si="34"/>
        <v>114.44454484688227</v>
      </c>
    </row>
    <row r="444" spans="1:14" x14ac:dyDescent="0.25">
      <c r="A444" s="10">
        <v>45331</v>
      </c>
      <c r="B444" s="11">
        <v>5026.60986328125</v>
      </c>
      <c r="C444" s="11">
        <v>4583.4365202646404</v>
      </c>
      <c r="E444" s="4">
        <f t="shared" si="30"/>
        <v>0</v>
      </c>
      <c r="F444" s="4">
        <f t="shared" si="31"/>
        <v>0</v>
      </c>
      <c r="K444" s="6">
        <f t="shared" si="32"/>
        <v>5.7423415255595245E-3</v>
      </c>
      <c r="M444" s="5">
        <f t="shared" si="33"/>
        <v>120.96631367140033</v>
      </c>
      <c r="N444" s="5">
        <f t="shared" si="34"/>
        <v>114.44454484688227</v>
      </c>
    </row>
    <row r="445" spans="1:14" x14ac:dyDescent="0.25">
      <c r="A445" s="10">
        <v>45334</v>
      </c>
      <c r="B445" s="11">
        <v>5021.83984375</v>
      </c>
      <c r="C445" s="11">
        <v>4586.7649501589203</v>
      </c>
      <c r="E445" s="4">
        <f t="shared" si="30"/>
        <v>0</v>
      </c>
      <c r="F445" s="4">
        <f t="shared" si="31"/>
        <v>0</v>
      </c>
      <c r="K445" s="6">
        <f t="shared" si="32"/>
        <v>-9.489536011326738E-4</v>
      </c>
      <c r="M445" s="5">
        <f t="shared" si="33"/>
        <v>120.85152225242611</v>
      </c>
      <c r="N445" s="5">
        <f t="shared" si="34"/>
        <v>114.44454484688227</v>
      </c>
    </row>
    <row r="446" spans="1:14" x14ac:dyDescent="0.25">
      <c r="A446" s="10">
        <v>45335</v>
      </c>
      <c r="B446" s="11">
        <v>4953.169921875</v>
      </c>
      <c r="C446" s="11">
        <v>4589.12207877725</v>
      </c>
      <c r="E446" s="4">
        <f t="shared" si="30"/>
        <v>1</v>
      </c>
      <c r="F446" s="4">
        <f t="shared" si="31"/>
        <v>0</v>
      </c>
      <c r="K446" s="6">
        <f t="shared" si="32"/>
        <v>-1.3674255653625456E-2</v>
      </c>
      <c r="M446" s="5">
        <f t="shared" si="33"/>
        <v>119.19896764101662</v>
      </c>
      <c r="N446" s="5">
        <f t="shared" si="34"/>
        <v>114.44454484688227</v>
      </c>
    </row>
    <row r="447" spans="1:14" x14ac:dyDescent="0.25">
      <c r="A447" s="10">
        <v>45336</v>
      </c>
      <c r="B447" s="11">
        <v>5000.6201171875</v>
      </c>
      <c r="C447" s="11">
        <v>4596.2590422745097</v>
      </c>
      <c r="E447" s="4">
        <f t="shared" si="30"/>
        <v>1</v>
      </c>
      <c r="F447" s="4">
        <f t="shared" si="31"/>
        <v>0</v>
      </c>
      <c r="K447" s="6">
        <f t="shared" si="32"/>
        <v>9.5797632750176387E-3</v>
      </c>
      <c r="M447" s="5">
        <f t="shared" si="33"/>
        <v>120.34086553364405</v>
      </c>
      <c r="N447" s="5">
        <f t="shared" si="34"/>
        <v>114.44454484688227</v>
      </c>
    </row>
    <row r="448" spans="1:14" x14ac:dyDescent="0.25">
      <c r="A448" s="10">
        <v>45337</v>
      </c>
      <c r="B448" s="11">
        <v>5029.72998046875</v>
      </c>
      <c r="C448" s="11">
        <v>4589.9767047509004</v>
      </c>
      <c r="E448" s="4">
        <f t="shared" si="30"/>
        <v>0</v>
      </c>
      <c r="F448" s="4">
        <f t="shared" si="31"/>
        <v>0</v>
      </c>
      <c r="K448" s="6">
        <f t="shared" si="32"/>
        <v>5.8212506847294954E-3</v>
      </c>
      <c r="M448" s="5">
        <f t="shared" si="33"/>
        <v>121.04139987953272</v>
      </c>
      <c r="N448" s="5">
        <f t="shared" si="34"/>
        <v>114.44454484688227</v>
      </c>
    </row>
    <row r="449" spans="1:14" x14ac:dyDescent="0.25">
      <c r="A449" s="10">
        <v>45338</v>
      </c>
      <c r="B449" s="11">
        <v>5005.56982421875</v>
      </c>
      <c r="C449" s="11">
        <v>4587.5763613774498</v>
      </c>
      <c r="E449" s="4">
        <f t="shared" si="30"/>
        <v>0</v>
      </c>
      <c r="F449" s="4">
        <f t="shared" si="31"/>
        <v>0</v>
      </c>
      <c r="K449" s="6">
        <f t="shared" si="32"/>
        <v>-4.8034698371121065E-3</v>
      </c>
      <c r="M449" s="5">
        <f t="shared" si="33"/>
        <v>120.45998116616956</v>
      </c>
      <c r="N449" s="5">
        <f t="shared" si="34"/>
        <v>114.44454484688227</v>
      </c>
    </row>
    <row r="450" spans="1:14" x14ac:dyDescent="0.25">
      <c r="A450" s="10">
        <v>45342</v>
      </c>
      <c r="B450" s="11">
        <v>4975.509765625</v>
      </c>
      <c r="C450" s="11">
        <v>4575.3033925548198</v>
      </c>
      <c r="E450" s="4">
        <f t="shared" ref="E450:E498" si="35">IF(B451&gt;$B450,1,0)</f>
        <v>1</v>
      </c>
      <c r="F450" s="4">
        <f t="shared" ref="F450:F498" si="36">IF(C451&gt;$B450,1,0)</f>
        <v>0</v>
      </c>
      <c r="K450" s="6">
        <f t="shared" si="32"/>
        <v>-6.0053220011653252E-3</v>
      </c>
      <c r="M450" s="5">
        <f t="shared" si="33"/>
        <v>119.73658019101239</v>
      </c>
      <c r="N450" s="5">
        <f t="shared" si="34"/>
        <v>114.44454484688227</v>
      </c>
    </row>
    <row r="451" spans="1:14" x14ac:dyDescent="0.25">
      <c r="A451" s="10">
        <v>45343</v>
      </c>
      <c r="B451" s="11">
        <v>4981.7998046875</v>
      </c>
      <c r="C451" s="11">
        <v>4579.2426782242901</v>
      </c>
      <c r="E451" s="4">
        <f t="shared" si="35"/>
        <v>1</v>
      </c>
      <c r="F451" s="4">
        <f t="shared" si="36"/>
        <v>0</v>
      </c>
      <c r="K451" s="6">
        <f t="shared" si="32"/>
        <v>1.264199922982101E-3</v>
      </c>
      <c r="M451" s="5">
        <f t="shared" si="33"/>
        <v>119.88795116646801</v>
      </c>
      <c r="N451" s="5">
        <f t="shared" si="34"/>
        <v>114.44454484688227</v>
      </c>
    </row>
    <row r="452" spans="1:14" x14ac:dyDescent="0.25">
      <c r="A452" s="10">
        <v>45344</v>
      </c>
      <c r="B452" s="11">
        <v>5087.02978515625</v>
      </c>
      <c r="C452" s="11">
        <v>4566.6502617290398</v>
      </c>
      <c r="E452" s="4">
        <f t="shared" si="35"/>
        <v>1</v>
      </c>
      <c r="F452" s="4">
        <f t="shared" si="36"/>
        <v>0</v>
      </c>
      <c r="K452" s="6">
        <f t="shared" ref="K452:K499" si="37">B452/B451-1</f>
        <v>2.112288421741404E-2</v>
      </c>
      <c r="M452" s="5">
        <f t="shared" ref="M452:M499" si="38">M451*(1+$K452)</f>
        <v>122.4203304780203</v>
      </c>
      <c r="N452" s="5">
        <f t="shared" ref="N452:N499" si="39">N451*(1+IF(F451=1,$K452,0))</f>
        <v>114.44454484688227</v>
      </c>
    </row>
    <row r="453" spans="1:14" x14ac:dyDescent="0.25">
      <c r="A453" s="10">
        <v>45345</v>
      </c>
      <c r="B453" s="11">
        <v>5088.7998046875</v>
      </c>
      <c r="C453" s="11">
        <v>4581.5332634403603</v>
      </c>
      <c r="E453" s="4">
        <f t="shared" si="35"/>
        <v>0</v>
      </c>
      <c r="F453" s="4">
        <f t="shared" si="36"/>
        <v>0</v>
      </c>
      <c r="K453" s="6">
        <f t="shared" si="37"/>
        <v>3.4794754621159107E-4</v>
      </c>
      <c r="M453" s="5">
        <f t="shared" si="38"/>
        <v>122.46292633161654</v>
      </c>
      <c r="N453" s="5">
        <f t="shared" si="39"/>
        <v>114.44454484688227</v>
      </c>
    </row>
    <row r="454" spans="1:14" x14ac:dyDescent="0.25">
      <c r="A454" s="10">
        <v>45348</v>
      </c>
      <c r="B454" s="11">
        <v>5069.52978515625</v>
      </c>
      <c r="C454" s="11">
        <v>4576.7906580388999</v>
      </c>
      <c r="E454" s="4">
        <f t="shared" si="35"/>
        <v>1</v>
      </c>
      <c r="F454" s="4">
        <f t="shared" si="36"/>
        <v>0</v>
      </c>
      <c r="K454" s="6">
        <f t="shared" si="37"/>
        <v>-3.7867513501905758E-3</v>
      </c>
      <c r="M454" s="5">
        <f t="shared" si="38"/>
        <v>121.99918967998201</v>
      </c>
      <c r="N454" s="5">
        <f t="shared" si="39"/>
        <v>114.44454484688227</v>
      </c>
    </row>
    <row r="455" spans="1:14" x14ac:dyDescent="0.25">
      <c r="A455" s="10">
        <v>45349</v>
      </c>
      <c r="B455" s="11">
        <v>5078.18017578125</v>
      </c>
      <c r="C455" s="11">
        <v>4563.5008806754704</v>
      </c>
      <c r="E455" s="4">
        <f t="shared" si="35"/>
        <v>0</v>
      </c>
      <c r="F455" s="4">
        <f t="shared" si="36"/>
        <v>0</v>
      </c>
      <c r="K455" s="6">
        <f t="shared" si="37"/>
        <v>1.7063496993998672E-3</v>
      </c>
      <c r="M455" s="5">
        <f t="shared" si="38"/>
        <v>122.20736296061948</v>
      </c>
      <c r="N455" s="5">
        <f t="shared" si="39"/>
        <v>114.44454484688227</v>
      </c>
    </row>
    <row r="456" spans="1:14" x14ac:dyDescent="0.25">
      <c r="A456" s="10">
        <v>45350</v>
      </c>
      <c r="B456" s="11">
        <v>5069.759765625</v>
      </c>
      <c r="C456" s="11">
        <v>4565.2848356230197</v>
      </c>
      <c r="E456" s="4">
        <f t="shared" si="35"/>
        <v>1</v>
      </c>
      <c r="F456" s="4">
        <f t="shared" si="36"/>
        <v>0</v>
      </c>
      <c r="K456" s="6">
        <f t="shared" si="37"/>
        <v>-1.6581550604305439E-3</v>
      </c>
      <c r="M456" s="5">
        <f t="shared" si="38"/>
        <v>122.00472420330445</v>
      </c>
      <c r="N456" s="5">
        <f t="shared" si="39"/>
        <v>114.44454484688227</v>
      </c>
    </row>
    <row r="457" spans="1:14" x14ac:dyDescent="0.25">
      <c r="A457" s="10">
        <v>45351</v>
      </c>
      <c r="B457" s="11">
        <v>5096.27001953125</v>
      </c>
      <c r="C457" s="11">
        <v>4553.7121839056299</v>
      </c>
      <c r="E457" s="4">
        <f t="shared" si="35"/>
        <v>1</v>
      </c>
      <c r="F457" s="4">
        <f t="shared" si="36"/>
        <v>0</v>
      </c>
      <c r="K457" s="6">
        <f t="shared" si="37"/>
        <v>5.2290946971491614E-3</v>
      </c>
      <c r="M457" s="5">
        <f t="shared" si="38"/>
        <v>122.64269845966309</v>
      </c>
      <c r="N457" s="5">
        <f t="shared" si="39"/>
        <v>114.44454484688227</v>
      </c>
    </row>
    <row r="458" spans="1:14" x14ac:dyDescent="0.25">
      <c r="A458" s="10">
        <v>45352</v>
      </c>
      <c r="B458" s="11">
        <v>5137.080078125</v>
      </c>
      <c r="C458" s="11">
        <v>4550.98832211027</v>
      </c>
      <c r="E458" s="4">
        <f t="shared" si="35"/>
        <v>0</v>
      </c>
      <c r="F458" s="4">
        <f t="shared" si="36"/>
        <v>0</v>
      </c>
      <c r="K458" s="6">
        <f t="shared" si="37"/>
        <v>8.0078289488876297E-3</v>
      </c>
      <c r="M458" s="5">
        <f t="shared" si="38"/>
        <v>123.62480021075808</v>
      </c>
      <c r="N458" s="5">
        <f t="shared" si="39"/>
        <v>114.44454484688227</v>
      </c>
    </row>
    <row r="459" spans="1:14" x14ac:dyDescent="0.25">
      <c r="A459" s="10">
        <v>45355</v>
      </c>
      <c r="B459" s="11">
        <v>5130.9501953125</v>
      </c>
      <c r="C459" s="11">
        <v>4562.5169104022998</v>
      </c>
      <c r="E459" s="4">
        <f t="shared" si="35"/>
        <v>0</v>
      </c>
      <c r="F459" s="4">
        <f t="shared" si="36"/>
        <v>0</v>
      </c>
      <c r="K459" s="6">
        <f t="shared" si="37"/>
        <v>-1.1932620709189656E-3</v>
      </c>
      <c r="M459" s="5">
        <f t="shared" si="38"/>
        <v>123.47728342564164</v>
      </c>
      <c r="N459" s="5">
        <f t="shared" si="39"/>
        <v>114.44454484688227</v>
      </c>
    </row>
    <row r="460" spans="1:14" x14ac:dyDescent="0.25">
      <c r="A460" s="10">
        <v>45356</v>
      </c>
      <c r="B460" s="11">
        <v>5078.64990234375</v>
      </c>
      <c r="C460" s="11">
        <v>4542.1420913782404</v>
      </c>
      <c r="E460" s="4">
        <f t="shared" si="35"/>
        <v>1</v>
      </c>
      <c r="F460" s="4">
        <f t="shared" si="36"/>
        <v>0</v>
      </c>
      <c r="K460" s="6">
        <f t="shared" si="37"/>
        <v>-1.0193100883444606E-2</v>
      </c>
      <c r="M460" s="5">
        <f t="shared" si="38"/>
        <v>122.21866701887039</v>
      </c>
      <c r="N460" s="5">
        <f t="shared" si="39"/>
        <v>114.44454484688227</v>
      </c>
    </row>
    <row r="461" spans="1:14" x14ac:dyDescent="0.25">
      <c r="A461" s="10">
        <v>45357</v>
      </c>
      <c r="B461" s="11">
        <v>5104.759765625</v>
      </c>
      <c r="C461" s="11">
        <v>4534.4974206472698</v>
      </c>
      <c r="E461" s="4">
        <f t="shared" si="35"/>
        <v>1</v>
      </c>
      <c r="F461" s="4">
        <f t="shared" si="36"/>
        <v>0</v>
      </c>
      <c r="K461" s="6">
        <f t="shared" si="37"/>
        <v>5.1411032032746551E-3</v>
      </c>
      <c r="M461" s="5">
        <f t="shared" si="38"/>
        <v>122.84700579938107</v>
      </c>
      <c r="N461" s="5">
        <f t="shared" si="39"/>
        <v>114.44454484688227</v>
      </c>
    </row>
    <row r="462" spans="1:14" x14ac:dyDescent="0.25">
      <c r="A462" s="10">
        <v>45358</v>
      </c>
      <c r="B462" s="11">
        <v>5157.35986328125</v>
      </c>
      <c r="C462" s="11">
        <v>4525.7357553189704</v>
      </c>
      <c r="E462" s="4">
        <f t="shared" si="35"/>
        <v>0</v>
      </c>
      <c r="F462" s="4">
        <f t="shared" si="36"/>
        <v>0</v>
      </c>
      <c r="K462" s="6">
        <f t="shared" si="37"/>
        <v>1.0304127925951478E-2</v>
      </c>
      <c r="M462" s="5">
        <f t="shared" si="38"/>
        <v>124.11283706245798</v>
      </c>
      <c r="N462" s="5">
        <f t="shared" si="39"/>
        <v>114.44454484688227</v>
      </c>
    </row>
    <row r="463" spans="1:14" x14ac:dyDescent="0.25">
      <c r="A463" s="10">
        <v>45359</v>
      </c>
      <c r="B463" s="11">
        <v>5123.68994140625</v>
      </c>
      <c r="C463" s="11">
        <v>4540.6661922590602</v>
      </c>
      <c r="E463" s="4">
        <f t="shared" si="35"/>
        <v>0</v>
      </c>
      <c r="F463" s="4">
        <f t="shared" si="36"/>
        <v>0</v>
      </c>
      <c r="K463" s="6">
        <f t="shared" si="37"/>
        <v>-6.5285190034379825E-3</v>
      </c>
      <c r="M463" s="5">
        <f t="shared" si="38"/>
        <v>123.30256404712513</v>
      </c>
      <c r="N463" s="5">
        <f t="shared" si="39"/>
        <v>114.44454484688227</v>
      </c>
    </row>
    <row r="464" spans="1:14" x14ac:dyDescent="0.25">
      <c r="A464" s="10">
        <v>45362</v>
      </c>
      <c r="B464" s="11">
        <v>5117.93994140625</v>
      </c>
      <c r="C464" s="11">
        <v>4527.8807619886302</v>
      </c>
      <c r="E464" s="4">
        <f t="shared" si="35"/>
        <v>1</v>
      </c>
      <c r="F464" s="4">
        <f t="shared" si="36"/>
        <v>0</v>
      </c>
      <c r="K464" s="6">
        <f t="shared" si="37"/>
        <v>-1.122238087346461E-3</v>
      </c>
      <c r="M464" s="5">
        <f t="shared" si="38"/>
        <v>123.16418921348397</v>
      </c>
      <c r="N464" s="5">
        <f t="shared" si="39"/>
        <v>114.44454484688227</v>
      </c>
    </row>
    <row r="465" spans="1:14" x14ac:dyDescent="0.25">
      <c r="A465" s="10">
        <v>45363</v>
      </c>
      <c r="B465" s="11">
        <v>5175.27001953125</v>
      </c>
      <c r="C465" s="11">
        <v>4522.4202448686001</v>
      </c>
      <c r="E465" s="4">
        <f t="shared" si="35"/>
        <v>0</v>
      </c>
      <c r="F465" s="4">
        <f t="shared" si="36"/>
        <v>0</v>
      </c>
      <c r="K465" s="6">
        <f t="shared" si="37"/>
        <v>1.1201787981366396E-2</v>
      </c>
      <c r="M465" s="5">
        <f t="shared" si="38"/>
        <v>124.5438483479503</v>
      </c>
      <c r="N465" s="5">
        <f t="shared" si="39"/>
        <v>114.44454484688227</v>
      </c>
    </row>
    <row r="466" spans="1:14" x14ac:dyDescent="0.25">
      <c r="A466" s="10">
        <v>45364</v>
      </c>
      <c r="B466" s="11">
        <v>5165.31005859375</v>
      </c>
      <c r="C466" s="11">
        <v>4534.7183874541997</v>
      </c>
      <c r="E466" s="4">
        <f t="shared" si="35"/>
        <v>0</v>
      </c>
      <c r="F466" s="4">
        <f t="shared" si="36"/>
        <v>0</v>
      </c>
      <c r="K466" s="6">
        <f t="shared" si="37"/>
        <v>-1.9245297153407392E-3</v>
      </c>
      <c r="M466" s="5">
        <f t="shared" si="38"/>
        <v>124.30416001094179</v>
      </c>
      <c r="N466" s="5">
        <f t="shared" si="39"/>
        <v>114.44454484688227</v>
      </c>
    </row>
    <row r="467" spans="1:14" x14ac:dyDescent="0.25">
      <c r="A467" s="10">
        <v>45365</v>
      </c>
      <c r="B467" s="11">
        <v>5150.47998046875</v>
      </c>
      <c r="C467" s="11">
        <v>4524.4783869614203</v>
      </c>
      <c r="E467" s="4">
        <f t="shared" si="35"/>
        <v>0</v>
      </c>
      <c r="F467" s="4">
        <f t="shared" si="36"/>
        <v>0</v>
      </c>
      <c r="K467" s="6">
        <f t="shared" si="37"/>
        <v>-2.8710915621273925E-3</v>
      </c>
      <c r="M467" s="5">
        <f t="shared" si="38"/>
        <v>123.94727138599704</v>
      </c>
      <c r="N467" s="5">
        <f t="shared" si="39"/>
        <v>114.44454484688227</v>
      </c>
    </row>
    <row r="468" spans="1:14" x14ac:dyDescent="0.25">
      <c r="A468" s="10">
        <v>45366</v>
      </c>
      <c r="B468" s="11">
        <v>5117.08984375</v>
      </c>
      <c r="C468" s="11">
        <v>4521.8058903192596</v>
      </c>
      <c r="E468" s="4">
        <f t="shared" si="35"/>
        <v>1</v>
      </c>
      <c r="F468" s="4">
        <f t="shared" si="36"/>
        <v>0</v>
      </c>
      <c r="K468" s="6">
        <f t="shared" si="37"/>
        <v>-6.4829174844615034E-3</v>
      </c>
      <c r="M468" s="5">
        <f t="shared" si="38"/>
        <v>123.14373145317747</v>
      </c>
      <c r="N468" s="5">
        <f t="shared" si="39"/>
        <v>114.44454484688227</v>
      </c>
    </row>
    <row r="469" spans="1:14" x14ac:dyDescent="0.25">
      <c r="A469" s="10">
        <v>45369</v>
      </c>
      <c r="B469" s="11">
        <v>5149.419921875</v>
      </c>
      <c r="C469" s="11">
        <v>4527.0356674960103</v>
      </c>
      <c r="E469" s="4">
        <f t="shared" si="35"/>
        <v>1</v>
      </c>
      <c r="F469" s="4">
        <f t="shared" si="36"/>
        <v>0</v>
      </c>
      <c r="K469" s="6">
        <f t="shared" si="37"/>
        <v>6.3180595049523447E-3</v>
      </c>
      <c r="M469" s="5">
        <f t="shared" si="38"/>
        <v>123.92176087616052</v>
      </c>
      <c r="N469" s="5">
        <f t="shared" si="39"/>
        <v>114.44454484688227</v>
      </c>
    </row>
    <row r="470" spans="1:14" x14ac:dyDescent="0.25">
      <c r="A470" s="10">
        <v>45370</v>
      </c>
      <c r="B470" s="11">
        <v>5178.509765625</v>
      </c>
      <c r="C470" s="11">
        <v>4524.2767677194597</v>
      </c>
      <c r="E470" s="4">
        <f t="shared" si="35"/>
        <v>1</v>
      </c>
      <c r="F470" s="4">
        <f t="shared" si="36"/>
        <v>0</v>
      </c>
      <c r="K470" s="6">
        <f t="shared" si="37"/>
        <v>5.6491496501236416E-3</v>
      </c>
      <c r="M470" s="5">
        <f t="shared" si="38"/>
        <v>124.62181344825679</v>
      </c>
      <c r="N470" s="5">
        <f t="shared" si="39"/>
        <v>114.44454484688227</v>
      </c>
    </row>
    <row r="471" spans="1:14" x14ac:dyDescent="0.25">
      <c r="A471" s="10">
        <v>45371</v>
      </c>
      <c r="B471" s="11">
        <v>5224.6201171875</v>
      </c>
      <c r="C471" s="11">
        <v>4531.0152546861</v>
      </c>
      <c r="E471" s="4">
        <f t="shared" si="35"/>
        <v>1</v>
      </c>
      <c r="F471" s="4">
        <f t="shared" si="36"/>
        <v>0</v>
      </c>
      <c r="K471" s="6">
        <f t="shared" si="37"/>
        <v>8.9041739128465913E-3</v>
      </c>
      <c r="M471" s="5">
        <f t="shared" si="38"/>
        <v>125.73146774853439</v>
      </c>
      <c r="N471" s="5">
        <f t="shared" si="39"/>
        <v>114.44454484688227</v>
      </c>
    </row>
    <row r="472" spans="1:14" x14ac:dyDescent="0.25">
      <c r="A472" s="10">
        <v>45372</v>
      </c>
      <c r="B472" s="11">
        <v>5241.52978515625</v>
      </c>
      <c r="C472" s="11">
        <v>4536.5708977989598</v>
      </c>
      <c r="E472" s="4">
        <f t="shared" si="35"/>
        <v>0</v>
      </c>
      <c r="F472" s="4">
        <f t="shared" si="36"/>
        <v>0</v>
      </c>
      <c r="K472" s="6">
        <f t="shared" si="37"/>
        <v>3.2365354015160275E-3</v>
      </c>
      <c r="M472" s="5">
        <f t="shared" si="38"/>
        <v>126.13840209498709</v>
      </c>
      <c r="N472" s="5">
        <f t="shared" si="39"/>
        <v>114.44454484688227</v>
      </c>
    </row>
    <row r="473" spans="1:14" x14ac:dyDescent="0.25">
      <c r="A473" s="10">
        <v>45373</v>
      </c>
      <c r="B473" s="11">
        <v>5234.18017578125</v>
      </c>
      <c r="C473" s="11">
        <v>4541.6512921931899</v>
      </c>
      <c r="E473" s="4">
        <f t="shared" si="35"/>
        <v>0</v>
      </c>
      <c r="F473" s="4">
        <f t="shared" si="36"/>
        <v>0</v>
      </c>
      <c r="K473" s="6">
        <f t="shared" si="37"/>
        <v>-1.4021878490156903E-3</v>
      </c>
      <c r="M473" s="5">
        <f t="shared" si="38"/>
        <v>125.96153236027524</v>
      </c>
      <c r="N473" s="5">
        <f t="shared" si="39"/>
        <v>114.44454484688227</v>
      </c>
    </row>
    <row r="474" spans="1:14" x14ac:dyDescent="0.25">
      <c r="A474" s="10">
        <v>45376</v>
      </c>
      <c r="B474" s="11">
        <v>5218.18994140625</v>
      </c>
      <c r="C474" s="11">
        <v>4553.3492819380499</v>
      </c>
      <c r="E474" s="4">
        <f t="shared" si="35"/>
        <v>0</v>
      </c>
      <c r="F474" s="4">
        <f t="shared" si="36"/>
        <v>0</v>
      </c>
      <c r="K474" s="6">
        <f t="shared" si="37"/>
        <v>-3.0549644525015296E-3</v>
      </c>
      <c r="M474" s="5">
        <f t="shared" si="38"/>
        <v>125.57672435653198</v>
      </c>
      <c r="N474" s="5">
        <f t="shared" si="39"/>
        <v>114.44454484688227</v>
      </c>
    </row>
    <row r="475" spans="1:14" x14ac:dyDescent="0.25">
      <c r="A475" s="10">
        <v>45377</v>
      </c>
      <c r="B475" s="11">
        <v>5203.580078125</v>
      </c>
      <c r="C475" s="11">
        <v>4558.7914100240696</v>
      </c>
      <c r="E475" s="4">
        <f t="shared" si="35"/>
        <v>1</v>
      </c>
      <c r="F475" s="4">
        <f t="shared" si="36"/>
        <v>0</v>
      </c>
      <c r="K475" s="6">
        <f t="shared" si="37"/>
        <v>-2.799795225030266E-3</v>
      </c>
      <c r="M475" s="5">
        <f t="shared" si="38"/>
        <v>125.22513524330363</v>
      </c>
      <c r="N475" s="5">
        <f t="shared" si="39"/>
        <v>114.44454484688227</v>
      </c>
    </row>
    <row r="476" spans="1:14" x14ac:dyDescent="0.25">
      <c r="A476" s="10">
        <v>45378</v>
      </c>
      <c r="B476" s="11">
        <v>5248.490234375</v>
      </c>
      <c r="C476" s="11">
        <v>4556.0527577877301</v>
      </c>
      <c r="E476" s="4">
        <f t="shared" si="35"/>
        <v>1</v>
      </c>
      <c r="F476" s="4">
        <f t="shared" si="36"/>
        <v>0</v>
      </c>
      <c r="K476" s="6">
        <f t="shared" si="37"/>
        <v>8.6306265255329251E-3</v>
      </c>
      <c r="M476" s="5">
        <f t="shared" si="38"/>
        <v>126.30590661719793</v>
      </c>
      <c r="N476" s="5">
        <f t="shared" si="39"/>
        <v>114.44454484688227</v>
      </c>
    </row>
    <row r="477" spans="1:14" x14ac:dyDescent="0.25">
      <c r="A477" s="10">
        <v>45379</v>
      </c>
      <c r="B477" s="11">
        <v>5254.35009765625</v>
      </c>
      <c r="C477" s="11">
        <v>4563.36725817551</v>
      </c>
      <c r="E477" s="4">
        <f t="shared" si="35"/>
        <v>0</v>
      </c>
      <c r="F477" s="4">
        <f t="shared" si="36"/>
        <v>0</v>
      </c>
      <c r="K477" s="6">
        <f t="shared" si="37"/>
        <v>1.1164855071790214E-3</v>
      </c>
      <c r="M477" s="5">
        <f t="shared" si="38"/>
        <v>126.44692533140714</v>
      </c>
      <c r="N477" s="5">
        <f t="shared" si="39"/>
        <v>114.44454484688227</v>
      </c>
    </row>
    <row r="478" spans="1:14" x14ac:dyDescent="0.25">
      <c r="A478" s="10">
        <v>45383</v>
      </c>
      <c r="B478" s="11">
        <v>5243.77001953125</v>
      </c>
      <c r="C478" s="11">
        <v>4578.3905301351497</v>
      </c>
      <c r="E478" s="4">
        <f t="shared" si="35"/>
        <v>0</v>
      </c>
      <c r="F478" s="4">
        <f t="shared" si="36"/>
        <v>0</v>
      </c>
      <c r="K478" s="6">
        <f t="shared" si="37"/>
        <v>-2.0135845401164643E-3</v>
      </c>
      <c r="M478" s="5">
        <f t="shared" si="38"/>
        <v>126.19231375741457</v>
      </c>
      <c r="N478" s="5">
        <f t="shared" si="39"/>
        <v>114.44454484688227</v>
      </c>
    </row>
    <row r="479" spans="1:14" x14ac:dyDescent="0.25">
      <c r="A479" s="10">
        <v>45384</v>
      </c>
      <c r="B479" s="11">
        <v>5205.81005859375</v>
      </c>
      <c r="C479" s="11">
        <v>4586.7826177306897</v>
      </c>
      <c r="E479" s="4">
        <f t="shared" si="35"/>
        <v>1</v>
      </c>
      <c r="F479" s="4">
        <f t="shared" si="36"/>
        <v>0</v>
      </c>
      <c r="K479" s="6">
        <f t="shared" si="37"/>
        <v>-7.2390590731691296E-3</v>
      </c>
      <c r="M479" s="5">
        <f t="shared" si="38"/>
        <v>125.27880014354474</v>
      </c>
      <c r="N479" s="5">
        <f t="shared" si="39"/>
        <v>114.44454484688227</v>
      </c>
    </row>
    <row r="480" spans="1:14" x14ac:dyDescent="0.25">
      <c r="A480" s="10">
        <v>45385</v>
      </c>
      <c r="B480" s="11">
        <v>5211.490234375</v>
      </c>
      <c r="C480" s="11">
        <v>4591.3790807248997</v>
      </c>
      <c r="E480" s="4">
        <f t="shared" si="35"/>
        <v>0</v>
      </c>
      <c r="F480" s="4">
        <f t="shared" si="36"/>
        <v>0</v>
      </c>
      <c r="K480" s="6">
        <f t="shared" si="37"/>
        <v>1.091122364688113E-3</v>
      </c>
      <c r="M480" s="5">
        <f t="shared" si="38"/>
        <v>125.41549464420265</v>
      </c>
      <c r="N480" s="5">
        <f t="shared" si="39"/>
        <v>114.44454484688227</v>
      </c>
    </row>
    <row r="481" spans="1:14" x14ac:dyDescent="0.25">
      <c r="A481" s="10">
        <v>45386</v>
      </c>
      <c r="B481" s="11">
        <v>5147.2099609375</v>
      </c>
      <c r="C481" s="11">
        <v>4588.8401385073803</v>
      </c>
      <c r="E481" s="4">
        <f t="shared" si="35"/>
        <v>1</v>
      </c>
      <c r="F481" s="4">
        <f t="shared" si="36"/>
        <v>0</v>
      </c>
      <c r="K481" s="6">
        <f t="shared" si="37"/>
        <v>-1.2334336350379616E-2</v>
      </c>
      <c r="M481" s="5">
        <f t="shared" si="38"/>
        <v>123.86857774971182</v>
      </c>
      <c r="N481" s="5">
        <f t="shared" si="39"/>
        <v>114.44454484688227</v>
      </c>
    </row>
    <row r="482" spans="1:14" x14ac:dyDescent="0.25">
      <c r="A482" s="10">
        <v>45387</v>
      </c>
      <c r="B482" s="11">
        <v>5204.33984375</v>
      </c>
      <c r="C482" s="11">
        <v>4594.0605441462503</v>
      </c>
      <c r="E482" s="4">
        <f t="shared" si="35"/>
        <v>0</v>
      </c>
      <c r="F482" s="4">
        <f t="shared" si="36"/>
        <v>0</v>
      </c>
      <c r="K482" s="6">
        <f t="shared" si="37"/>
        <v>1.1099194174331695E-2</v>
      </c>
      <c r="M482" s="5">
        <f t="shared" si="38"/>
        <v>125.24341914625417</v>
      </c>
      <c r="N482" s="5">
        <f t="shared" si="39"/>
        <v>114.44454484688227</v>
      </c>
    </row>
    <row r="483" spans="1:14" x14ac:dyDescent="0.25">
      <c r="A483" s="10">
        <v>45390</v>
      </c>
      <c r="B483" s="11">
        <v>5202.39013671875</v>
      </c>
      <c r="C483" s="11">
        <v>4611.5139319233404</v>
      </c>
      <c r="E483" s="4">
        <f t="shared" si="35"/>
        <v>1</v>
      </c>
      <c r="F483" s="4">
        <f t="shared" si="36"/>
        <v>0</v>
      </c>
      <c r="K483" s="6">
        <f t="shared" si="37"/>
        <v>-3.7463099831791524E-4</v>
      </c>
      <c r="M483" s="5">
        <f t="shared" si="38"/>
        <v>125.19649907910666</v>
      </c>
      <c r="N483" s="5">
        <f t="shared" si="39"/>
        <v>114.44454484688227</v>
      </c>
    </row>
    <row r="484" spans="1:14" x14ac:dyDescent="0.25">
      <c r="A484" s="10">
        <v>45391</v>
      </c>
      <c r="B484" s="11">
        <v>5209.91015625</v>
      </c>
      <c r="C484" s="11">
        <v>4617.0083780043096</v>
      </c>
      <c r="E484" s="4">
        <f t="shared" si="35"/>
        <v>0</v>
      </c>
      <c r="F484" s="4">
        <f t="shared" si="36"/>
        <v>0</v>
      </c>
      <c r="K484" s="6">
        <f t="shared" si="37"/>
        <v>1.4454931932483817E-3</v>
      </c>
      <c r="M484" s="5">
        <f t="shared" si="38"/>
        <v>125.37746976634403</v>
      </c>
      <c r="N484" s="5">
        <f t="shared" si="39"/>
        <v>114.44454484688227</v>
      </c>
    </row>
    <row r="485" spans="1:14" x14ac:dyDescent="0.25">
      <c r="A485" s="10">
        <v>45392</v>
      </c>
      <c r="B485" s="11">
        <v>5160.64013671875</v>
      </c>
      <c r="C485" s="11">
        <v>4622.8923403388198</v>
      </c>
      <c r="E485" s="4">
        <f t="shared" si="35"/>
        <v>1</v>
      </c>
      <c r="F485" s="4">
        <f t="shared" si="36"/>
        <v>0</v>
      </c>
      <c r="K485" s="6">
        <f t="shared" si="37"/>
        <v>-9.4569806491084929E-3</v>
      </c>
      <c r="M485" s="5">
        <f t="shared" si="38"/>
        <v>124.19177746092953</v>
      </c>
      <c r="N485" s="5">
        <f t="shared" si="39"/>
        <v>114.44454484688227</v>
      </c>
    </row>
    <row r="486" spans="1:14" x14ac:dyDescent="0.25">
      <c r="A486" s="10">
        <v>45393</v>
      </c>
      <c r="B486" s="11">
        <v>5199.06005859375</v>
      </c>
      <c r="C486" s="11">
        <v>4624.3354862637898</v>
      </c>
      <c r="E486" s="4">
        <f t="shared" si="35"/>
        <v>0</v>
      </c>
      <c r="F486" s="4">
        <f t="shared" si="36"/>
        <v>0</v>
      </c>
      <c r="K486" s="6">
        <f t="shared" si="37"/>
        <v>7.4447977105855934E-3</v>
      </c>
      <c r="M486" s="5">
        <f t="shared" si="38"/>
        <v>125.11636012144422</v>
      </c>
      <c r="N486" s="5">
        <f t="shared" si="39"/>
        <v>114.44454484688227</v>
      </c>
    </row>
    <row r="487" spans="1:14" x14ac:dyDescent="0.25">
      <c r="A487" s="10">
        <v>45394</v>
      </c>
      <c r="B487" s="11">
        <v>5123.41015625</v>
      </c>
      <c r="C487" s="11">
        <v>4624.8040995066103</v>
      </c>
      <c r="E487" s="4">
        <f t="shared" si="35"/>
        <v>0</v>
      </c>
      <c r="F487" s="4">
        <f t="shared" si="36"/>
        <v>0</v>
      </c>
      <c r="K487" s="6">
        <f t="shared" si="37"/>
        <v>-1.4550688295801639E-2</v>
      </c>
      <c r="M487" s="5">
        <f t="shared" si="38"/>
        <v>123.29583096461181</v>
      </c>
      <c r="N487" s="5">
        <f t="shared" si="39"/>
        <v>114.44454484688227</v>
      </c>
    </row>
    <row r="488" spans="1:14" x14ac:dyDescent="0.25">
      <c r="A488" s="10">
        <v>45397</v>
      </c>
      <c r="B488" s="11">
        <v>5061.81982421875</v>
      </c>
      <c r="C488" s="11">
        <v>4633.5345116338904</v>
      </c>
      <c r="E488" s="4">
        <f t="shared" si="35"/>
        <v>0</v>
      </c>
      <c r="F488" s="4">
        <f t="shared" si="36"/>
        <v>0</v>
      </c>
      <c r="K488" s="6">
        <f t="shared" si="37"/>
        <v>-1.202135494776202E-2</v>
      </c>
      <c r="M488" s="5">
        <f t="shared" si="38"/>
        <v>121.81364801700694</v>
      </c>
      <c r="N488" s="5">
        <f t="shared" si="39"/>
        <v>114.44454484688227</v>
      </c>
    </row>
    <row r="489" spans="1:14" x14ac:dyDescent="0.25">
      <c r="A489" s="10">
        <v>45398</v>
      </c>
      <c r="B489" s="11">
        <v>5051.41015625</v>
      </c>
      <c r="C489" s="11">
        <v>4630.77114039151</v>
      </c>
      <c r="E489" s="4">
        <f t="shared" si="35"/>
        <v>0</v>
      </c>
      <c r="F489" s="4">
        <f t="shared" si="36"/>
        <v>0</v>
      </c>
      <c r="K489" s="6">
        <f t="shared" si="37"/>
        <v>-2.0565070133361507E-3</v>
      </c>
      <c r="M489" s="5">
        <f t="shared" si="38"/>
        <v>121.56313739553991</v>
      </c>
      <c r="N489" s="5">
        <f t="shared" si="39"/>
        <v>114.44454484688227</v>
      </c>
    </row>
    <row r="490" spans="1:14" x14ac:dyDescent="0.25">
      <c r="A490" s="10">
        <v>45399</v>
      </c>
      <c r="B490" s="11">
        <v>5022.2099609375</v>
      </c>
      <c r="C490" s="11">
        <v>4643.5135254834004</v>
      </c>
      <c r="E490" s="4">
        <f t="shared" si="35"/>
        <v>0</v>
      </c>
      <c r="F490" s="4">
        <f t="shared" si="36"/>
        <v>0</v>
      </c>
      <c r="K490" s="6">
        <f t="shared" si="37"/>
        <v>-5.780602724641426E-3</v>
      </c>
      <c r="M490" s="5">
        <f t="shared" si="38"/>
        <v>120.8604291922953</v>
      </c>
      <c r="N490" s="5">
        <f t="shared" si="39"/>
        <v>114.44454484688227</v>
      </c>
    </row>
    <row r="491" spans="1:14" x14ac:dyDescent="0.25">
      <c r="A491" s="10">
        <v>45400</v>
      </c>
      <c r="B491" s="11">
        <v>5011.1201171875</v>
      </c>
      <c r="C491" s="11">
        <v>4657.70836308045</v>
      </c>
      <c r="E491" s="4">
        <f t="shared" si="35"/>
        <v>0</v>
      </c>
      <c r="F491" s="4">
        <f t="shared" si="36"/>
        <v>0</v>
      </c>
      <c r="K491" s="6">
        <f t="shared" si="37"/>
        <v>-2.2081601199982481E-3</v>
      </c>
      <c r="M491" s="5">
        <f t="shared" si="38"/>
        <v>120.59355001246701</v>
      </c>
      <c r="N491" s="5">
        <f t="shared" si="39"/>
        <v>114.44454484688227</v>
      </c>
    </row>
    <row r="492" spans="1:14" x14ac:dyDescent="0.25">
      <c r="A492" s="10">
        <v>45401</v>
      </c>
      <c r="B492" s="11">
        <v>4967.22998046875</v>
      </c>
      <c r="C492" s="11">
        <v>4639.7299091696696</v>
      </c>
      <c r="E492" s="4">
        <f t="shared" si="35"/>
        <v>1</v>
      </c>
      <c r="F492" s="4">
        <f t="shared" si="36"/>
        <v>0</v>
      </c>
      <c r="K492" s="6">
        <f t="shared" si="37"/>
        <v>-8.7585481274361499E-3</v>
      </c>
      <c r="M492" s="5">
        <f t="shared" si="38"/>
        <v>119.53732560082443</v>
      </c>
      <c r="N492" s="5">
        <f t="shared" si="39"/>
        <v>114.44454484688227</v>
      </c>
    </row>
    <row r="493" spans="1:14" x14ac:dyDescent="0.25">
      <c r="A493" s="10">
        <v>45404</v>
      </c>
      <c r="B493" s="11">
        <v>5010.60009765625</v>
      </c>
      <c r="C493" s="11">
        <v>4650.7006543954203</v>
      </c>
      <c r="E493" s="4">
        <f t="shared" si="35"/>
        <v>1</v>
      </c>
      <c r="F493" s="4">
        <f t="shared" si="36"/>
        <v>0</v>
      </c>
      <c r="K493" s="6">
        <f t="shared" si="37"/>
        <v>8.7312480714667462E-3</v>
      </c>
      <c r="M493" s="5">
        <f t="shared" si="38"/>
        <v>120.58103564444492</v>
      </c>
      <c r="N493" s="5">
        <f t="shared" si="39"/>
        <v>114.44454484688227</v>
      </c>
    </row>
    <row r="494" spans="1:14" x14ac:dyDescent="0.25">
      <c r="A494" s="10">
        <v>45405</v>
      </c>
      <c r="B494" s="11">
        <v>5070.5498046875</v>
      </c>
      <c r="C494" s="11">
        <v>4640.9457939354497</v>
      </c>
      <c r="E494" s="4">
        <f t="shared" si="35"/>
        <v>1</v>
      </c>
      <c r="F494" s="4">
        <f t="shared" si="36"/>
        <v>0</v>
      </c>
      <c r="K494" s="6">
        <f t="shared" si="37"/>
        <v>1.1964576270872662E-2</v>
      </c>
      <c r="M494" s="5">
        <f t="shared" si="38"/>
        <v>122.0237366422337</v>
      </c>
      <c r="N494" s="5">
        <f t="shared" si="39"/>
        <v>114.44454484688227</v>
      </c>
    </row>
    <row r="495" spans="1:14" x14ac:dyDescent="0.25">
      <c r="A495" s="10">
        <v>45406</v>
      </c>
      <c r="B495" s="11">
        <v>5071.6298828125</v>
      </c>
      <c r="C495" s="11">
        <v>4637.0768237169696</v>
      </c>
      <c r="E495" s="4">
        <f t="shared" si="35"/>
        <v>0</v>
      </c>
      <c r="F495" s="4">
        <f t="shared" si="36"/>
        <v>0</v>
      </c>
      <c r="K495" s="6">
        <f t="shared" si="37"/>
        <v>2.130100613548791E-4</v>
      </c>
      <c r="M495" s="5">
        <f t="shared" si="38"/>
        <v>122.04972892586261</v>
      </c>
      <c r="N495" s="5">
        <f t="shared" si="39"/>
        <v>114.44454484688227</v>
      </c>
    </row>
    <row r="496" spans="1:14" x14ac:dyDescent="0.25">
      <c r="A496" s="10">
        <v>45407</v>
      </c>
      <c r="B496" s="11">
        <v>5048.419921875</v>
      </c>
      <c r="C496" s="11">
        <v>4641.0191738353196</v>
      </c>
      <c r="E496" s="4">
        <f t="shared" si="35"/>
        <v>1</v>
      </c>
      <c r="F496" s="4">
        <f t="shared" si="36"/>
        <v>0</v>
      </c>
      <c r="K496" s="6">
        <f t="shared" si="37"/>
        <v>-4.5764303535156259E-3</v>
      </c>
      <c r="M496" s="5">
        <f t="shared" si="38"/>
        <v>121.49117684176794</v>
      </c>
      <c r="N496" s="5">
        <f t="shared" si="39"/>
        <v>114.44454484688227</v>
      </c>
    </row>
    <row r="497" spans="1:14" x14ac:dyDescent="0.25">
      <c r="A497" s="10">
        <v>45408</v>
      </c>
      <c r="B497" s="11">
        <v>5099.9599609375</v>
      </c>
      <c r="C497" s="11">
        <v>4660.7883412287902</v>
      </c>
      <c r="E497" s="4">
        <f t="shared" si="35"/>
        <v>1</v>
      </c>
      <c r="F497" s="4">
        <f t="shared" si="36"/>
        <v>0</v>
      </c>
      <c r="K497" s="6">
        <f t="shared" si="37"/>
        <v>1.020914263474304E-2</v>
      </c>
      <c r="M497" s="5">
        <f t="shared" si="38"/>
        <v>122.73149759500834</v>
      </c>
      <c r="N497" s="5">
        <f t="shared" si="39"/>
        <v>114.44454484688227</v>
      </c>
    </row>
    <row r="498" spans="1:14" x14ac:dyDescent="0.25">
      <c r="A498" s="10">
        <v>45411</v>
      </c>
      <c r="B498" s="11">
        <v>5116.169921875</v>
      </c>
      <c r="C498" s="11">
        <v>4638.1998523996099</v>
      </c>
      <c r="E498" s="4">
        <f t="shared" si="35"/>
        <v>0</v>
      </c>
      <c r="F498" s="4">
        <f t="shared" si="36"/>
        <v>0</v>
      </c>
      <c r="K498" s="6">
        <f t="shared" si="37"/>
        <v>3.1784486665891176E-3</v>
      </c>
      <c r="M498" s="5">
        <f t="shared" si="38"/>
        <v>123.12159335988767</v>
      </c>
      <c r="N498" s="5">
        <f t="shared" si="39"/>
        <v>114.44454484688227</v>
      </c>
    </row>
    <row r="499" spans="1:14" x14ac:dyDescent="0.25">
      <c r="A499" s="10">
        <v>45412</v>
      </c>
      <c r="B499" s="11">
        <v>5035.68994140625</v>
      </c>
      <c r="C499" s="11">
        <v>4641.7939317413302</v>
      </c>
      <c r="K499" s="6">
        <f t="shared" si="37"/>
        <v>-1.5730513586862171E-2</v>
      </c>
      <c r="M499" s="5">
        <f t="shared" si="38"/>
        <v>121.18482746270384</v>
      </c>
      <c r="N499" s="5">
        <f t="shared" si="39"/>
        <v>114.44454484688227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1259-577E-402C-8D6B-1814E47CF1ED}">
  <dimension ref="A1:T499"/>
  <sheetViews>
    <sheetView workbookViewId="0">
      <selection activeCell="P15" sqref="P15"/>
    </sheetView>
  </sheetViews>
  <sheetFormatPr defaultRowHeight="12" x14ac:dyDescent="0.25"/>
  <cols>
    <col min="1" max="1" width="10.109375" style="4" bestFit="1" customWidth="1"/>
    <col min="2" max="3" width="8.88671875" style="11"/>
    <col min="4" max="4" width="1.77734375" style="55" customWidth="1"/>
    <col min="5" max="6" width="8.88671875" style="4"/>
    <col min="7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29.664062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31" t="s">
        <v>11</v>
      </c>
      <c r="D1" s="80"/>
      <c r="E1" s="31" t="s">
        <v>2</v>
      </c>
      <c r="F1" s="31" t="s">
        <v>12</v>
      </c>
      <c r="G1" s="80"/>
      <c r="H1" s="80"/>
      <c r="I1" s="80"/>
      <c r="J1" s="80"/>
      <c r="K1" s="31" t="s">
        <v>9</v>
      </c>
      <c r="L1" s="80"/>
      <c r="M1" s="31" t="s">
        <v>8</v>
      </c>
      <c r="N1" s="31" t="s">
        <v>61</v>
      </c>
      <c r="R1" s="78" t="s">
        <v>7</v>
      </c>
      <c r="S1" s="79">
        <f>(S7+S9)/(SUM(S7:S10))</f>
        <v>0.50704225352112675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E2" s="4">
        <f t="shared" ref="E2:E65" si="0">IF(B3&gt;$B2,1,0)</f>
        <v>1</v>
      </c>
      <c r="F2" s="4">
        <f t="shared" ref="F2:F65" si="1">IF(C3&gt;$B2,1,0)</f>
        <v>0</v>
      </c>
      <c r="M2" s="5"/>
      <c r="N2" s="5"/>
      <c r="R2" s="70" t="s">
        <v>26</v>
      </c>
      <c r="S2" s="61">
        <f>S7/(S7+S8)</f>
        <v>0.50609756097560976</v>
      </c>
      <c r="T2" s="71" t="s">
        <v>31</v>
      </c>
    </row>
    <row r="3" spans="1:20" x14ac:dyDescent="0.25">
      <c r="A3" s="10">
        <v>44683</v>
      </c>
      <c r="B3" s="11">
        <v>4155.3798828125</v>
      </c>
      <c r="C3" s="11">
        <v>4099.7621534425998</v>
      </c>
      <c r="E3" s="4">
        <f t="shared" si="0"/>
        <v>1</v>
      </c>
      <c r="F3" s="4">
        <f t="shared" si="1"/>
        <v>0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0.99203187250996017</v>
      </c>
      <c r="T3" s="71" t="s">
        <v>30</v>
      </c>
    </row>
    <row r="4" spans="1:20" x14ac:dyDescent="0.25">
      <c r="A4" s="10">
        <v>44684</v>
      </c>
      <c r="B4" s="11">
        <v>4175.47998046875</v>
      </c>
      <c r="C4" s="11">
        <v>4140.6458517246601</v>
      </c>
      <c r="E4" s="4">
        <f t="shared" si="0"/>
        <v>1</v>
      </c>
      <c r="F4" s="4">
        <f t="shared" si="1"/>
        <v>1</v>
      </c>
      <c r="K4" s="6">
        <f t="shared" ref="K4:K67" si="2">B4/B3-1</f>
        <v>4.8371263814863674E-3</v>
      </c>
      <c r="M4" s="5">
        <f t="shared" ref="M4:M67" si="3">M3*(1+$K4)</f>
        <v>100.48371263814863</v>
      </c>
      <c r="N4" s="5">
        <f t="shared" ref="N4:N67" si="4">N3*(1+IF(F3=1,$K4,0))</f>
        <v>100</v>
      </c>
      <c r="R4" s="70" t="s">
        <v>28</v>
      </c>
      <c r="S4" s="61">
        <f>S9/(S9+S8)</f>
        <v>1.2195121951219513E-2</v>
      </c>
      <c r="T4" s="71" t="s">
        <v>32</v>
      </c>
    </row>
    <row r="5" spans="1:20" x14ac:dyDescent="0.25">
      <c r="A5" s="10">
        <v>44685</v>
      </c>
      <c r="B5" s="11">
        <v>4300.169921875</v>
      </c>
      <c r="C5" s="11">
        <v>4208.3768868146299</v>
      </c>
      <c r="E5" s="4">
        <f t="shared" si="0"/>
        <v>0</v>
      </c>
      <c r="F5" s="4">
        <f t="shared" si="1"/>
        <v>0</v>
      </c>
      <c r="K5" s="6">
        <f t="shared" si="2"/>
        <v>2.9862421084402291E-2</v>
      </c>
      <c r="M5" s="5">
        <f t="shared" si="3"/>
        <v>103.48439957707311</v>
      </c>
      <c r="N5" s="5">
        <f t="shared" si="4"/>
        <v>102.98624210844022</v>
      </c>
      <c r="R5" s="70" t="s">
        <v>29</v>
      </c>
      <c r="S5" s="61">
        <f>S9/(S9+S10)</f>
        <v>0.6</v>
      </c>
      <c r="T5" s="71" t="s">
        <v>33</v>
      </c>
    </row>
    <row r="6" spans="1:20" x14ac:dyDescent="0.25">
      <c r="A6" s="10">
        <v>44686</v>
      </c>
      <c r="B6" s="11">
        <v>4146.8701171875</v>
      </c>
      <c r="C6" s="11">
        <v>4127.48514933143</v>
      </c>
      <c r="E6" s="4">
        <f t="shared" si="0"/>
        <v>0</v>
      </c>
      <c r="F6" s="4">
        <f t="shared" si="1"/>
        <v>0</v>
      </c>
      <c r="K6" s="6">
        <f t="shared" si="2"/>
        <v>-3.5649708609806985E-2</v>
      </c>
      <c r="M6" s="5">
        <f t="shared" si="3"/>
        <v>99.795210886489613</v>
      </c>
      <c r="N6" s="5">
        <f t="shared" si="4"/>
        <v>102.98624210844022</v>
      </c>
      <c r="R6" s="70"/>
      <c r="S6" s="60"/>
      <c r="T6" s="72"/>
    </row>
    <row r="7" spans="1:20" x14ac:dyDescent="0.25">
      <c r="A7" s="10">
        <v>44687</v>
      </c>
      <c r="B7" s="11">
        <v>4123.33984375</v>
      </c>
      <c r="C7" s="11">
        <v>4146.50704058274</v>
      </c>
      <c r="E7" s="4">
        <f t="shared" si="0"/>
        <v>0</v>
      </c>
      <c r="F7" s="4">
        <f t="shared" si="1"/>
        <v>0</v>
      </c>
      <c r="K7" s="6">
        <f t="shared" si="2"/>
        <v>-5.6742248424840325E-3</v>
      </c>
      <c r="M7" s="5">
        <f t="shared" si="3"/>
        <v>99.228950421716561</v>
      </c>
      <c r="N7" s="5">
        <f t="shared" si="4"/>
        <v>102.98624210844022</v>
      </c>
      <c r="R7" s="70" t="s">
        <v>22</v>
      </c>
      <c r="S7" s="60">
        <f>COUNTIFS($E$2:$E$498, 1, $F$2:$F$498, 1)</f>
        <v>249</v>
      </c>
      <c r="T7" s="72"/>
    </row>
    <row r="8" spans="1:20" x14ac:dyDescent="0.25">
      <c r="A8" s="10">
        <v>44690</v>
      </c>
      <c r="B8" s="11">
        <v>3991.23999023437</v>
      </c>
      <c r="C8" s="11">
        <v>4116.2019549345796</v>
      </c>
      <c r="E8" s="4">
        <f t="shared" si="0"/>
        <v>1</v>
      </c>
      <c r="F8" s="4">
        <f t="shared" si="1"/>
        <v>1</v>
      </c>
      <c r="K8" s="6">
        <f t="shared" si="2"/>
        <v>-3.2037100632357984E-2</v>
      </c>
      <c r="M8" s="5">
        <f t="shared" si="3"/>
        <v>96.049942551412769</v>
      </c>
      <c r="N8" s="5">
        <f t="shared" si="4"/>
        <v>102.98624210844022</v>
      </c>
      <c r="R8" s="70" t="s">
        <v>23</v>
      </c>
      <c r="S8" s="60">
        <f>COUNTIFS($E$2:$E$498, 0, $F$2:$F$498, 1)</f>
        <v>243</v>
      </c>
      <c r="T8" s="72"/>
    </row>
    <row r="9" spans="1:20" x14ac:dyDescent="0.25">
      <c r="A9" s="10">
        <v>44691</v>
      </c>
      <c r="B9" s="11">
        <v>4001.05004882812</v>
      </c>
      <c r="C9" s="11">
        <v>4076.1481625828101</v>
      </c>
      <c r="E9" s="4">
        <f t="shared" si="0"/>
        <v>0</v>
      </c>
      <c r="F9" s="4">
        <f t="shared" si="1"/>
        <v>1</v>
      </c>
      <c r="K9" s="6">
        <f t="shared" si="2"/>
        <v>2.4578974498534745E-3</v>
      </c>
      <c r="M9" s="5">
        <f t="shared" si="3"/>
        <v>96.286023460268453</v>
      </c>
      <c r="N9" s="5">
        <f t="shared" si="4"/>
        <v>103.23937173028855</v>
      </c>
      <c r="R9" s="70" t="s">
        <v>25</v>
      </c>
      <c r="S9" s="60">
        <f>COUNTIFS($E$2:$E$498, 0, $F$2:$F$498, 0)</f>
        <v>3</v>
      </c>
      <c r="T9" s="72"/>
    </row>
    <row r="10" spans="1:20" ht="12.6" thickBot="1" x14ac:dyDescent="0.3">
      <c r="A10" s="10">
        <v>44692</v>
      </c>
      <c r="B10" s="11">
        <v>3935.17993164062</v>
      </c>
      <c r="C10" s="11">
        <v>4062.0198717929502</v>
      </c>
      <c r="E10" s="4">
        <f t="shared" si="0"/>
        <v>0</v>
      </c>
      <c r="F10" s="4">
        <f t="shared" si="1"/>
        <v>1</v>
      </c>
      <c r="K10" s="6">
        <f t="shared" si="2"/>
        <v>-1.6463207503938371E-2</v>
      </c>
      <c r="M10" s="5">
        <f t="shared" si="3"/>
        <v>94.700846676312977</v>
      </c>
      <c r="N10" s="5">
        <f t="shared" si="4"/>
        <v>101.53972053091658</v>
      </c>
      <c r="R10" s="73" t="s">
        <v>24</v>
      </c>
      <c r="S10" s="74">
        <f>COUNTIFS($E$2:$E$498, 1, $F$2:$F$498, 0)</f>
        <v>2</v>
      </c>
      <c r="T10" s="75"/>
    </row>
    <row r="11" spans="1:20" x14ac:dyDescent="0.25">
      <c r="A11" s="10">
        <v>44693</v>
      </c>
      <c r="B11" s="11">
        <v>3930.080078125</v>
      </c>
      <c r="C11" s="11">
        <v>4117.8857537310596</v>
      </c>
      <c r="E11" s="4">
        <f t="shared" si="0"/>
        <v>1</v>
      </c>
      <c r="F11" s="4">
        <f t="shared" si="1"/>
        <v>1</v>
      </c>
      <c r="K11" s="6">
        <f t="shared" si="2"/>
        <v>-1.2959645058704394E-3</v>
      </c>
      <c r="M11" s="5">
        <f t="shared" si="3"/>
        <v>94.578117740344595</v>
      </c>
      <c r="N11" s="5">
        <f t="shared" si="4"/>
        <v>101.40812865717251</v>
      </c>
    </row>
    <row r="12" spans="1:20" x14ac:dyDescent="0.25">
      <c r="A12" s="10">
        <v>44694</v>
      </c>
      <c r="B12" s="11">
        <v>4023.88989257812</v>
      </c>
      <c r="C12" s="11">
        <v>4111.2214761122896</v>
      </c>
      <c r="E12" s="4">
        <f t="shared" si="0"/>
        <v>0</v>
      </c>
      <c r="F12" s="4">
        <f t="shared" si="1"/>
        <v>1</v>
      </c>
      <c r="K12" s="6">
        <f t="shared" si="2"/>
        <v>2.3869695423070381E-2</v>
      </c>
      <c r="M12" s="5">
        <f t="shared" si="3"/>
        <v>96.835668604493904</v>
      </c>
      <c r="N12" s="5">
        <f t="shared" si="4"/>
        <v>103.82870980164276</v>
      </c>
    </row>
    <row r="13" spans="1:20" x14ac:dyDescent="0.25">
      <c r="A13" s="10">
        <v>44697</v>
      </c>
      <c r="B13" s="11">
        <v>4008.01000976562</v>
      </c>
      <c r="C13" s="11">
        <v>4164.9187167844102</v>
      </c>
      <c r="E13" s="4">
        <f t="shared" si="0"/>
        <v>1</v>
      </c>
      <c r="F13" s="4">
        <f t="shared" si="1"/>
        <v>1</v>
      </c>
      <c r="K13" s="6">
        <f t="shared" si="2"/>
        <v>-3.9464009295556712E-3</v>
      </c>
      <c r="M13" s="5">
        <f t="shared" si="3"/>
        <v>96.453516231898988</v>
      </c>
      <c r="N13" s="5">
        <f t="shared" si="4"/>
        <v>103.41896008476699</v>
      </c>
    </row>
    <row r="14" spans="1:20" x14ac:dyDescent="0.25">
      <c r="A14" s="10">
        <v>44698</v>
      </c>
      <c r="B14" s="11">
        <v>4088.85009765625</v>
      </c>
      <c r="C14" s="11">
        <v>4163.3189690352801</v>
      </c>
      <c r="E14" s="4">
        <f t="shared" si="0"/>
        <v>0</v>
      </c>
      <c r="F14" s="4">
        <f t="shared" si="1"/>
        <v>1</v>
      </c>
      <c r="K14" s="6">
        <f t="shared" si="2"/>
        <v>2.0169632234865009E-2</v>
      </c>
      <c r="M14" s="5">
        <f t="shared" si="3"/>
        <v>98.398948182055975</v>
      </c>
      <c r="N14" s="5">
        <f t="shared" si="4"/>
        <v>105.50488247578893</v>
      </c>
    </row>
    <row r="15" spans="1:20" x14ac:dyDescent="0.25">
      <c r="A15" s="10">
        <v>44699</v>
      </c>
      <c r="B15" s="11">
        <v>3923.67993164062</v>
      </c>
      <c r="C15" s="11">
        <v>4135.33574382196</v>
      </c>
      <c r="E15" s="4">
        <f t="shared" si="0"/>
        <v>0</v>
      </c>
      <c r="F15" s="4">
        <f t="shared" si="1"/>
        <v>1</v>
      </c>
      <c r="K15" s="6">
        <f t="shared" si="2"/>
        <v>-4.0395260787453813E-2</v>
      </c>
      <c r="M15" s="5">
        <f t="shared" si="3"/>
        <v>94.424097009030675</v>
      </c>
      <c r="N15" s="5">
        <f t="shared" si="4"/>
        <v>101.24298523382977</v>
      </c>
    </row>
    <row r="16" spans="1:20" x14ac:dyDescent="0.25">
      <c r="A16" s="10">
        <v>44700</v>
      </c>
      <c r="B16" s="11">
        <v>3900.7900390625</v>
      </c>
      <c r="C16" s="11">
        <v>4173.5984528551799</v>
      </c>
      <c r="E16" s="4">
        <f t="shared" si="0"/>
        <v>1</v>
      </c>
      <c r="F16" s="4">
        <f t="shared" si="1"/>
        <v>1</v>
      </c>
      <c r="K16" s="6">
        <f t="shared" si="2"/>
        <v>-5.8337818009913667E-3</v>
      </c>
      <c r="M16" s="5">
        <f t="shared" si="3"/>
        <v>93.873247430324355</v>
      </c>
      <c r="N16" s="5">
        <f t="shared" si="4"/>
        <v>100.65235574909461</v>
      </c>
    </row>
    <row r="17" spans="1:14" x14ac:dyDescent="0.25">
      <c r="A17" s="10">
        <v>44701</v>
      </c>
      <c r="B17" s="11">
        <v>3901.36010742187</v>
      </c>
      <c r="C17" s="11">
        <v>4140.3771895624895</v>
      </c>
      <c r="E17" s="4">
        <f t="shared" si="0"/>
        <v>1</v>
      </c>
      <c r="F17" s="4">
        <f t="shared" si="1"/>
        <v>1</v>
      </c>
      <c r="K17" s="6">
        <f t="shared" si="2"/>
        <v>1.4614176965732639E-4</v>
      </c>
      <c r="M17" s="5">
        <f t="shared" si="3"/>
        <v>93.886966232827305</v>
      </c>
      <c r="N17" s="5">
        <f t="shared" si="4"/>
        <v>100.66706526248396</v>
      </c>
    </row>
    <row r="18" spans="1:14" x14ac:dyDescent="0.25">
      <c r="A18" s="10">
        <v>44704</v>
      </c>
      <c r="B18" s="11">
        <v>3973.75</v>
      </c>
      <c r="C18" s="11">
        <v>4150.0939806508104</v>
      </c>
      <c r="E18" s="4">
        <f t="shared" si="0"/>
        <v>0</v>
      </c>
      <c r="F18" s="4">
        <f t="shared" si="1"/>
        <v>1</v>
      </c>
      <c r="K18" s="6">
        <f t="shared" si="2"/>
        <v>1.8555039930924888E-2</v>
      </c>
      <c r="M18" s="5">
        <f t="shared" si="3"/>
        <v>95.629042640270811</v>
      </c>
      <c r="N18" s="5">
        <f t="shared" si="4"/>
        <v>102.53494667815838</v>
      </c>
    </row>
    <row r="19" spans="1:14" x14ac:dyDescent="0.25">
      <c r="A19" s="10">
        <v>44705</v>
      </c>
      <c r="B19" s="11">
        <v>3941.47998046875</v>
      </c>
      <c r="C19" s="11">
        <v>4166.6501687771097</v>
      </c>
      <c r="E19" s="4">
        <f t="shared" si="0"/>
        <v>1</v>
      </c>
      <c r="F19" s="4">
        <f t="shared" si="1"/>
        <v>1</v>
      </c>
      <c r="K19" s="6">
        <f t="shared" si="2"/>
        <v>-8.1207976171752128E-3</v>
      </c>
      <c r="M19" s="5">
        <f t="shared" si="3"/>
        <v>94.852458538664948</v>
      </c>
      <c r="N19" s="5">
        <f t="shared" si="4"/>
        <v>101.7022811274972</v>
      </c>
    </row>
    <row r="20" spans="1:14" x14ac:dyDescent="0.25">
      <c r="A20" s="10">
        <v>44706</v>
      </c>
      <c r="B20" s="11">
        <v>3978.72998046875</v>
      </c>
      <c r="C20" s="11">
        <v>4169.6472972419297</v>
      </c>
      <c r="E20" s="4">
        <f t="shared" si="0"/>
        <v>1</v>
      </c>
      <c r="F20" s="4">
        <f t="shared" si="1"/>
        <v>1</v>
      </c>
      <c r="K20" s="6">
        <f t="shared" si="2"/>
        <v>9.450764734207695E-3</v>
      </c>
      <c r="M20" s="5">
        <f t="shared" si="3"/>
        <v>95.748886808775055</v>
      </c>
      <c r="N20" s="5">
        <f t="shared" si="4"/>
        <v>102.66344545936543</v>
      </c>
    </row>
    <row r="21" spans="1:14" x14ac:dyDescent="0.25">
      <c r="A21" s="10">
        <v>44707</v>
      </c>
      <c r="B21" s="11">
        <v>4057.84008789062</v>
      </c>
      <c r="C21" s="11">
        <v>4161.3587791785203</v>
      </c>
      <c r="E21" s="4">
        <f t="shared" si="0"/>
        <v>1</v>
      </c>
      <c r="F21" s="4">
        <f t="shared" si="1"/>
        <v>1</v>
      </c>
      <c r="K21" s="6">
        <f t="shared" si="2"/>
        <v>1.9883256167222862E-2</v>
      </c>
      <c r="M21" s="5">
        <f t="shared" si="3"/>
        <v>97.652686452920349</v>
      </c>
      <c r="N21" s="5">
        <f t="shared" si="4"/>
        <v>104.70472904444371</v>
      </c>
    </row>
    <row r="22" spans="1:14" x14ac:dyDescent="0.25">
      <c r="A22" s="10">
        <v>44708</v>
      </c>
      <c r="B22" s="11">
        <v>4158.240234375</v>
      </c>
      <c r="C22" s="11">
        <v>4192.0996089108603</v>
      </c>
      <c r="E22" s="4">
        <f t="shared" si="0"/>
        <v>0</v>
      </c>
      <c r="F22" s="4">
        <f t="shared" si="1"/>
        <v>1</v>
      </c>
      <c r="K22" s="6">
        <f t="shared" si="2"/>
        <v>2.4742262955110839E-2</v>
      </c>
      <c r="M22" s="5">
        <f t="shared" si="3"/>
        <v>100.0688348994115</v>
      </c>
      <c r="N22" s="5">
        <f t="shared" si="4"/>
        <v>107.29536098310497</v>
      </c>
    </row>
    <row r="23" spans="1:14" x14ac:dyDescent="0.25">
      <c r="A23" s="10">
        <v>44712</v>
      </c>
      <c r="B23" s="11">
        <v>4132.14990234375</v>
      </c>
      <c r="C23" s="11">
        <v>4195.5430265456198</v>
      </c>
      <c r="E23" s="4">
        <f t="shared" si="0"/>
        <v>0</v>
      </c>
      <c r="F23" s="4">
        <f t="shared" si="1"/>
        <v>1</v>
      </c>
      <c r="K23" s="6">
        <f t="shared" si="2"/>
        <v>-6.2743686176590652E-3</v>
      </c>
      <c r="M23" s="5">
        <f t="shared" si="3"/>
        <v>99.440966142112927</v>
      </c>
      <c r="N23" s="5">
        <f t="shared" si="4"/>
        <v>106.62215033733217</v>
      </c>
    </row>
    <row r="24" spans="1:14" x14ac:dyDescent="0.25">
      <c r="A24" s="10">
        <v>44713</v>
      </c>
      <c r="B24" s="11">
        <v>4101.22998046875</v>
      </c>
      <c r="C24" s="11">
        <v>4230.4084674338401</v>
      </c>
      <c r="E24" s="4">
        <f t="shared" si="0"/>
        <v>1</v>
      </c>
      <c r="F24" s="4">
        <f t="shared" si="1"/>
        <v>1</v>
      </c>
      <c r="K24" s="6">
        <f t="shared" si="2"/>
        <v>-7.4827686811318461E-3</v>
      </c>
      <c r="M24" s="5">
        <f t="shared" si="3"/>
        <v>98.696872395043229</v>
      </c>
      <c r="N24" s="5">
        <f t="shared" si="4"/>
        <v>105.82432145007306</v>
      </c>
    </row>
    <row r="25" spans="1:14" x14ac:dyDescent="0.25">
      <c r="A25" s="10">
        <v>44714</v>
      </c>
      <c r="B25" s="11">
        <v>4176.81982421875</v>
      </c>
      <c r="C25" s="11">
        <v>4238.3271518524398</v>
      </c>
      <c r="E25" s="4">
        <f t="shared" si="0"/>
        <v>0</v>
      </c>
      <c r="F25" s="4">
        <f t="shared" si="1"/>
        <v>1</v>
      </c>
      <c r="K25" s="6">
        <f t="shared" si="2"/>
        <v>1.8431018038486124E-2</v>
      </c>
      <c r="M25" s="5">
        <f t="shared" si="3"/>
        <v>100.51595623049843</v>
      </c>
      <c r="N25" s="5">
        <f t="shared" si="4"/>
        <v>107.77477142762991</v>
      </c>
    </row>
    <row r="26" spans="1:14" x14ac:dyDescent="0.25">
      <c r="A26" s="10">
        <v>44715</v>
      </c>
      <c r="B26" s="11">
        <v>4108.5400390625</v>
      </c>
      <c r="C26" s="11">
        <v>4238.6934246479404</v>
      </c>
      <c r="E26" s="4">
        <f t="shared" si="0"/>
        <v>1</v>
      </c>
      <c r="F26" s="4">
        <f t="shared" si="1"/>
        <v>1</v>
      </c>
      <c r="K26" s="6">
        <f t="shared" si="2"/>
        <v>-1.6347313992415624E-2</v>
      </c>
      <c r="M26" s="5">
        <f t="shared" si="3"/>
        <v>98.872790332750569</v>
      </c>
      <c r="N26" s="5">
        <f t="shared" si="4"/>
        <v>106.01294339864162</v>
      </c>
    </row>
    <row r="27" spans="1:14" x14ac:dyDescent="0.25">
      <c r="A27" s="10">
        <v>44718</v>
      </c>
      <c r="B27" s="11">
        <v>4121.43017578125</v>
      </c>
      <c r="C27" s="11">
        <v>4257.5095851547703</v>
      </c>
      <c r="E27" s="4">
        <f t="shared" si="0"/>
        <v>1</v>
      </c>
      <c r="F27" s="4">
        <f t="shared" si="1"/>
        <v>1</v>
      </c>
      <c r="K27" s="6">
        <f t="shared" si="2"/>
        <v>3.1374007789131131E-3</v>
      </c>
      <c r="M27" s="5">
        <f t="shared" si="3"/>
        <v>99.182993902153854</v>
      </c>
      <c r="N27" s="5">
        <f t="shared" si="4"/>
        <v>106.34554848983539</v>
      </c>
    </row>
    <row r="28" spans="1:14" x14ac:dyDescent="0.25">
      <c r="A28" s="10">
        <v>44719</v>
      </c>
      <c r="B28" s="11">
        <v>4160.68017578125</v>
      </c>
      <c r="C28" s="11">
        <v>4290.8021620517802</v>
      </c>
      <c r="E28" s="4">
        <f t="shared" si="0"/>
        <v>0</v>
      </c>
      <c r="F28" s="4">
        <f t="shared" si="1"/>
        <v>1</v>
      </c>
      <c r="K28" s="6">
        <f t="shared" si="2"/>
        <v>9.5233931732350285E-3</v>
      </c>
      <c r="M28" s="5">
        <f t="shared" si="3"/>
        <v>100.12755254918264</v>
      </c>
      <c r="N28" s="5">
        <f t="shared" si="4"/>
        <v>107.35831896032742</v>
      </c>
    </row>
    <row r="29" spans="1:14" x14ac:dyDescent="0.25">
      <c r="A29" s="10">
        <v>44720</v>
      </c>
      <c r="B29" s="11">
        <v>4115.77001953125</v>
      </c>
      <c r="C29" s="11">
        <v>4285.0963351997298</v>
      </c>
      <c r="E29" s="4">
        <f t="shared" si="0"/>
        <v>0</v>
      </c>
      <c r="F29" s="4">
        <f t="shared" si="1"/>
        <v>1</v>
      </c>
      <c r="K29" s="6">
        <f t="shared" si="2"/>
        <v>-1.0793945785935621E-2</v>
      </c>
      <c r="M29" s="5">
        <f t="shared" si="3"/>
        <v>99.046781175288345</v>
      </c>
      <c r="N29" s="5">
        <f t="shared" si="4"/>
        <v>106.19949908580047</v>
      </c>
    </row>
    <row r="30" spans="1:14" x14ac:dyDescent="0.25">
      <c r="A30" s="10">
        <v>44721</v>
      </c>
      <c r="B30" s="11">
        <v>4017.82006835937</v>
      </c>
      <c r="C30" s="11">
        <v>4258.4654271455302</v>
      </c>
      <c r="E30" s="4">
        <f t="shared" si="0"/>
        <v>0</v>
      </c>
      <c r="F30" s="4">
        <f t="shared" si="1"/>
        <v>1</v>
      </c>
      <c r="K30" s="6">
        <f t="shared" si="2"/>
        <v>-2.3798693976354812E-2</v>
      </c>
      <c r="M30" s="5">
        <f t="shared" si="3"/>
        <v>96.689597140754671</v>
      </c>
      <c r="N30" s="5">
        <f t="shared" si="4"/>
        <v>103.67208970661532</v>
      </c>
    </row>
    <row r="31" spans="1:14" x14ac:dyDescent="0.25">
      <c r="A31" s="10">
        <v>44722</v>
      </c>
      <c r="B31" s="11">
        <v>3900.86010742187</v>
      </c>
      <c r="C31" s="11">
        <v>4243.2272888923098</v>
      </c>
      <c r="E31" s="4">
        <f t="shared" si="0"/>
        <v>0</v>
      </c>
      <c r="F31" s="4">
        <f t="shared" si="1"/>
        <v>1</v>
      </c>
      <c r="K31" s="6">
        <f t="shared" si="2"/>
        <v>-2.9110303335524779E-2</v>
      </c>
      <c r="M31" s="5">
        <f t="shared" si="3"/>
        <v>93.874933638597611</v>
      </c>
      <c r="N31" s="5">
        <f t="shared" si="4"/>
        <v>100.65416372782802</v>
      </c>
    </row>
    <row r="32" spans="1:14" x14ac:dyDescent="0.25">
      <c r="A32" s="10">
        <v>44725</v>
      </c>
      <c r="B32" s="11">
        <v>3749.6298828125</v>
      </c>
      <c r="C32" s="11">
        <v>4192.2449029474401</v>
      </c>
      <c r="E32" s="4">
        <f t="shared" si="0"/>
        <v>0</v>
      </c>
      <c r="F32" s="4">
        <f t="shared" si="1"/>
        <v>1</v>
      </c>
      <c r="K32" s="6">
        <f t="shared" si="2"/>
        <v>-3.8768430665236053E-2</v>
      </c>
      <c r="M32" s="5">
        <f t="shared" si="3"/>
        <v>90.235549782626009</v>
      </c>
      <c r="N32" s="5">
        <f t="shared" si="4"/>
        <v>96.751959760178408</v>
      </c>
    </row>
    <row r="33" spans="1:14" x14ac:dyDescent="0.25">
      <c r="A33" s="10">
        <v>44726</v>
      </c>
      <c r="B33" s="11">
        <v>3735.47998046875</v>
      </c>
      <c r="C33" s="11">
        <v>4184.3984047271397</v>
      </c>
      <c r="E33" s="4">
        <f t="shared" si="0"/>
        <v>1</v>
      </c>
      <c r="F33" s="4">
        <f t="shared" si="1"/>
        <v>1</v>
      </c>
      <c r="K33" s="6">
        <f t="shared" si="2"/>
        <v>-3.7736797459957394E-3</v>
      </c>
      <c r="M33" s="5">
        <f t="shared" si="3"/>
        <v>89.895029716042529</v>
      </c>
      <c r="N33" s="5">
        <f t="shared" si="4"/>
        <v>96.386848849246022</v>
      </c>
    </row>
    <row r="34" spans="1:14" x14ac:dyDescent="0.25">
      <c r="A34" s="10">
        <v>44727</v>
      </c>
      <c r="B34" s="11">
        <v>3789.98999023437</v>
      </c>
      <c r="C34" s="11">
        <v>4198.6993305914102</v>
      </c>
      <c r="E34" s="4">
        <f t="shared" si="0"/>
        <v>0</v>
      </c>
      <c r="F34" s="4">
        <f t="shared" si="1"/>
        <v>1</v>
      </c>
      <c r="K34" s="6">
        <f t="shared" si="2"/>
        <v>1.4592504858981892E-2</v>
      </c>
      <c r="M34" s="5">
        <f t="shared" si="3"/>
        <v>91.206823373972199</v>
      </c>
      <c r="N34" s="5">
        <f t="shared" si="4"/>
        <v>97.793374409420593</v>
      </c>
    </row>
    <row r="35" spans="1:14" x14ac:dyDescent="0.25">
      <c r="A35" s="10">
        <v>44728</v>
      </c>
      <c r="B35" s="11">
        <v>3666.77001953125</v>
      </c>
      <c r="C35" s="11">
        <v>4185.1258918827698</v>
      </c>
      <c r="E35" s="4">
        <f t="shared" si="0"/>
        <v>1</v>
      </c>
      <c r="F35" s="4">
        <f t="shared" si="1"/>
        <v>1</v>
      </c>
      <c r="K35" s="6">
        <f t="shared" si="2"/>
        <v>-3.2511951488162105E-2</v>
      </c>
      <c r="M35" s="5">
        <f t="shared" si="3"/>
        <v>88.241511557048241</v>
      </c>
      <c r="N35" s="5">
        <f t="shared" si="4"/>
        <v>94.613920964757838</v>
      </c>
    </row>
    <row r="36" spans="1:14" x14ac:dyDescent="0.25">
      <c r="A36" s="10">
        <v>44729</v>
      </c>
      <c r="B36" s="11">
        <v>3674.84008789062</v>
      </c>
      <c r="C36" s="11">
        <v>4182.1708162407303</v>
      </c>
      <c r="E36" s="4">
        <f t="shared" si="0"/>
        <v>1</v>
      </c>
      <c r="F36" s="4">
        <f t="shared" si="1"/>
        <v>1</v>
      </c>
      <c r="K36" s="6">
        <f t="shared" si="2"/>
        <v>2.2008656982532848E-3</v>
      </c>
      <c r="M36" s="5">
        <f t="shared" si="3"/>
        <v>88.435719272996167</v>
      </c>
      <c r="N36" s="5">
        <f t="shared" si="4"/>
        <v>94.82215349798642</v>
      </c>
    </row>
    <row r="37" spans="1:14" x14ac:dyDescent="0.25">
      <c r="A37" s="10">
        <v>44733</v>
      </c>
      <c r="B37" s="11">
        <v>3764.7900390625</v>
      </c>
      <c r="C37" s="11">
        <v>4190.92235052664</v>
      </c>
      <c r="E37" s="4">
        <f t="shared" si="0"/>
        <v>0</v>
      </c>
      <c r="F37" s="4">
        <f t="shared" si="1"/>
        <v>1</v>
      </c>
      <c r="K37" s="6">
        <f t="shared" si="2"/>
        <v>2.4477242280088296E-2</v>
      </c>
      <c r="M37" s="5">
        <f t="shared" si="3"/>
        <v>90.600381799855171</v>
      </c>
      <c r="N37" s="5">
        <f t="shared" si="4"/>
        <v>97.14313832267635</v>
      </c>
    </row>
    <row r="38" spans="1:14" x14ac:dyDescent="0.25">
      <c r="A38" s="10">
        <v>44734</v>
      </c>
      <c r="B38" s="11">
        <v>3759.88989257812</v>
      </c>
      <c r="C38" s="11">
        <v>4250.7553465241799</v>
      </c>
      <c r="E38" s="4">
        <f t="shared" si="0"/>
        <v>1</v>
      </c>
      <c r="F38" s="4">
        <f t="shared" si="1"/>
        <v>1</v>
      </c>
      <c r="K38" s="6">
        <f t="shared" si="2"/>
        <v>-1.3015723144019775E-3</v>
      </c>
      <c r="M38" s="5">
        <f t="shared" si="3"/>
        <v>90.482458851230234</v>
      </c>
      <c r="N38" s="5">
        <f t="shared" si="4"/>
        <v>97.016699503301439</v>
      </c>
    </row>
    <row r="39" spans="1:14" x14ac:dyDescent="0.25">
      <c r="A39" s="10">
        <v>44735</v>
      </c>
      <c r="B39" s="11">
        <v>3795.72998046875</v>
      </c>
      <c r="C39" s="11">
        <v>4259.8176759068301</v>
      </c>
      <c r="E39" s="4">
        <f t="shared" si="0"/>
        <v>1</v>
      </c>
      <c r="F39" s="4">
        <f t="shared" si="1"/>
        <v>1</v>
      </c>
      <c r="K39" s="6">
        <f t="shared" si="2"/>
        <v>9.5322174091792E-3</v>
      </c>
      <c r="M39" s="5">
        <f t="shared" si="3"/>
        <v>91.34495732071727</v>
      </c>
      <c r="N39" s="5">
        <f t="shared" si="4"/>
        <v>97.941483775287921</v>
      </c>
    </row>
    <row r="40" spans="1:14" x14ac:dyDescent="0.25">
      <c r="A40" s="10">
        <v>44736</v>
      </c>
      <c r="B40" s="11">
        <v>3911.73999023437</v>
      </c>
      <c r="C40" s="11">
        <v>4239.1807734332897</v>
      </c>
      <c r="E40" s="4">
        <f t="shared" si="0"/>
        <v>0</v>
      </c>
      <c r="F40" s="4">
        <f t="shared" si="1"/>
        <v>1</v>
      </c>
      <c r="K40" s="6">
        <f t="shared" si="2"/>
        <v>3.0563293585834428E-2</v>
      </c>
      <c r="M40" s="5">
        <f t="shared" si="3"/>
        <v>94.136760068895867</v>
      </c>
      <c r="N40" s="5">
        <f t="shared" si="4"/>
        <v>100.93489809814429</v>
      </c>
    </row>
    <row r="41" spans="1:14" x14ac:dyDescent="0.25">
      <c r="A41" s="10">
        <v>44739</v>
      </c>
      <c r="B41" s="11">
        <v>3900.11010742187</v>
      </c>
      <c r="C41" s="11">
        <v>4257.7726543311901</v>
      </c>
      <c r="E41" s="4">
        <f t="shared" si="0"/>
        <v>0</v>
      </c>
      <c r="F41" s="4">
        <f t="shared" si="1"/>
        <v>1</v>
      </c>
      <c r="K41" s="6">
        <f t="shared" si="2"/>
        <v>-2.9730715337762392E-3</v>
      </c>
      <c r="M41" s="5">
        <f t="shared" si="3"/>
        <v>93.856884747253105</v>
      </c>
      <c r="N41" s="5">
        <f t="shared" si="4"/>
        <v>100.63481142584409</v>
      </c>
    </row>
    <row r="42" spans="1:14" x14ac:dyDescent="0.25">
      <c r="A42" s="10">
        <v>44740</v>
      </c>
      <c r="B42" s="11">
        <v>3821.55004882812</v>
      </c>
      <c r="C42" s="11">
        <v>4250.2682823217001</v>
      </c>
      <c r="E42" s="4">
        <f t="shared" si="0"/>
        <v>0</v>
      </c>
      <c r="F42" s="4">
        <f t="shared" si="1"/>
        <v>1</v>
      </c>
      <c r="K42" s="6">
        <f t="shared" si="2"/>
        <v>-2.0143036075892073E-2</v>
      </c>
      <c r="M42" s="5">
        <f t="shared" si="3"/>
        <v>91.966322131818345</v>
      </c>
      <c r="N42" s="5">
        <f t="shared" si="4"/>
        <v>98.607720788802723</v>
      </c>
    </row>
    <row r="43" spans="1:14" x14ac:dyDescent="0.25">
      <c r="A43" s="10">
        <v>44741</v>
      </c>
      <c r="B43" s="11">
        <v>3818.830078125</v>
      </c>
      <c r="C43" s="11">
        <v>4291.4461228065302</v>
      </c>
      <c r="E43" s="4">
        <f t="shared" si="0"/>
        <v>0</v>
      </c>
      <c r="F43" s="4">
        <f t="shared" si="1"/>
        <v>1</v>
      </c>
      <c r="K43" s="6">
        <f t="shared" si="2"/>
        <v>-7.1174540915774909E-4</v>
      </c>
      <c r="M43" s="5">
        <f t="shared" si="3"/>
        <v>91.900865524243898</v>
      </c>
      <c r="N43" s="5">
        <f t="shared" si="4"/>
        <v>98.537537196223781</v>
      </c>
    </row>
    <row r="44" spans="1:14" x14ac:dyDescent="0.25">
      <c r="A44" s="10">
        <v>44742</v>
      </c>
      <c r="B44" s="11">
        <v>3785.3798828125</v>
      </c>
      <c r="C44" s="11">
        <v>4283.8745489965404</v>
      </c>
      <c r="E44" s="4">
        <f t="shared" si="0"/>
        <v>1</v>
      </c>
      <c r="F44" s="4">
        <f t="shared" si="1"/>
        <v>1</v>
      </c>
      <c r="K44" s="6">
        <f t="shared" si="2"/>
        <v>-8.7592782679987158E-3</v>
      </c>
      <c r="M44" s="5">
        <f t="shared" si="3"/>
        <v>91.095880270047118</v>
      </c>
      <c r="N44" s="5">
        <f t="shared" si="4"/>
        <v>97.674419488078783</v>
      </c>
    </row>
    <row r="45" spans="1:14" x14ac:dyDescent="0.25">
      <c r="A45" s="10">
        <v>44743</v>
      </c>
      <c r="B45" s="11">
        <v>3825.330078125</v>
      </c>
      <c r="C45" s="11">
        <v>4271.2367870711096</v>
      </c>
      <c r="E45" s="4">
        <f t="shared" si="0"/>
        <v>1</v>
      </c>
      <c r="F45" s="4">
        <f t="shared" si="1"/>
        <v>1</v>
      </c>
      <c r="K45" s="6">
        <f t="shared" si="2"/>
        <v>1.0553814029047315E-2</v>
      </c>
      <c r="M45" s="5">
        <f t="shared" si="3"/>
        <v>92.057289249229555</v>
      </c>
      <c r="N45" s="5">
        <f t="shared" si="4"/>
        <v>98.705257146751123</v>
      </c>
    </row>
    <row r="46" spans="1:14" x14ac:dyDescent="0.25">
      <c r="A46" s="10">
        <v>44747</v>
      </c>
      <c r="B46" s="11">
        <v>3831.38989257812</v>
      </c>
      <c r="C46" s="11">
        <v>4274.8301819850003</v>
      </c>
      <c r="E46" s="4">
        <f t="shared" si="0"/>
        <v>1</v>
      </c>
      <c r="F46" s="4">
        <f t="shared" si="1"/>
        <v>1</v>
      </c>
      <c r="K46" s="6">
        <f t="shared" si="2"/>
        <v>1.5841285142352834E-3</v>
      </c>
      <c r="M46" s="5">
        <f t="shared" si="3"/>
        <v>92.203119826072466</v>
      </c>
      <c r="N46" s="5">
        <f t="shared" si="4"/>
        <v>98.861618959102216</v>
      </c>
    </row>
    <row r="47" spans="1:14" x14ac:dyDescent="0.25">
      <c r="A47" s="10">
        <v>44749</v>
      </c>
      <c r="B47" s="11">
        <v>3902.6201171875</v>
      </c>
      <c r="C47" s="11">
        <v>4260.9186573657198</v>
      </c>
      <c r="E47" s="4">
        <f t="shared" si="0"/>
        <v>0</v>
      </c>
      <c r="F47" s="4">
        <f t="shared" si="1"/>
        <v>1</v>
      </c>
      <c r="K47" s="6">
        <f t="shared" si="2"/>
        <v>1.8591223187011563E-2</v>
      </c>
      <c r="M47" s="5">
        <f t="shared" si="3"/>
        <v>93.917288605297756</v>
      </c>
      <c r="N47" s="5">
        <f t="shared" si="4"/>
        <v>100.69957738180018</v>
      </c>
    </row>
    <row r="48" spans="1:14" x14ac:dyDescent="0.25">
      <c r="A48" s="10">
        <v>44750</v>
      </c>
      <c r="B48" s="11">
        <v>3899.3798828125</v>
      </c>
      <c r="C48" s="11">
        <v>4283.12191013751</v>
      </c>
      <c r="E48" s="4">
        <f t="shared" si="0"/>
        <v>0</v>
      </c>
      <c r="F48" s="4">
        <f t="shared" si="1"/>
        <v>1</v>
      </c>
      <c r="K48" s="6">
        <f t="shared" si="2"/>
        <v>-8.3027152981907104E-4</v>
      </c>
      <c r="M48" s="5">
        <f t="shared" si="3"/>
        <v>93.839311754410971</v>
      </c>
      <c r="N48" s="5">
        <f t="shared" si="4"/>
        <v>100.61596938963527</v>
      </c>
    </row>
    <row r="49" spans="1:14" x14ac:dyDescent="0.25">
      <c r="A49" s="10">
        <v>44753</v>
      </c>
      <c r="B49" s="11">
        <v>3854.42993164062</v>
      </c>
      <c r="C49" s="11">
        <v>4313.04443612466</v>
      </c>
      <c r="E49" s="4">
        <f t="shared" si="0"/>
        <v>0</v>
      </c>
      <c r="F49" s="4">
        <f t="shared" si="1"/>
        <v>1</v>
      </c>
      <c r="K49" s="6">
        <f t="shared" si="2"/>
        <v>-1.1527461422778607E-2</v>
      </c>
      <c r="M49" s="5">
        <f t="shared" si="3"/>
        <v>92.757582708221904</v>
      </c>
      <c r="N49" s="5">
        <f t="shared" si="4"/>
        <v>99.45612268398078</v>
      </c>
    </row>
    <row r="50" spans="1:14" x14ac:dyDescent="0.25">
      <c r="A50" s="10">
        <v>44754</v>
      </c>
      <c r="B50" s="11">
        <v>3818.80004882812</v>
      </c>
      <c r="C50" s="11">
        <v>4293.5669699774498</v>
      </c>
      <c r="E50" s="4">
        <f t="shared" si="0"/>
        <v>0</v>
      </c>
      <c r="F50" s="4">
        <f t="shared" si="1"/>
        <v>1</v>
      </c>
      <c r="K50" s="6">
        <f t="shared" si="2"/>
        <v>-9.2438787173215742E-3</v>
      </c>
      <c r="M50" s="5">
        <f t="shared" si="3"/>
        <v>91.900142863555175</v>
      </c>
      <c r="N50" s="5">
        <f t="shared" si="4"/>
        <v>98.536762348195012</v>
      </c>
    </row>
    <row r="51" spans="1:14" x14ac:dyDescent="0.25">
      <c r="A51" s="10">
        <v>44755</v>
      </c>
      <c r="B51" s="11">
        <v>3801.78002929687</v>
      </c>
      <c r="C51" s="11">
        <v>4280.9347877914597</v>
      </c>
      <c r="E51" s="4">
        <f t="shared" si="0"/>
        <v>0</v>
      </c>
      <c r="F51" s="4">
        <f t="shared" si="1"/>
        <v>1</v>
      </c>
      <c r="K51" s="6">
        <f t="shared" si="2"/>
        <v>-4.4569025122100925E-3</v>
      </c>
      <c r="M51" s="5">
        <f t="shared" si="3"/>
        <v>91.490552885954131</v>
      </c>
      <c r="N51" s="5">
        <f t="shared" si="4"/>
        <v>98.097593604540293</v>
      </c>
    </row>
    <row r="52" spans="1:14" x14ac:dyDescent="0.25">
      <c r="A52" s="10">
        <v>44756</v>
      </c>
      <c r="B52" s="11">
        <v>3790.3798828125</v>
      </c>
      <c r="C52" s="11">
        <v>4293.0430364531003</v>
      </c>
      <c r="E52" s="4">
        <f t="shared" si="0"/>
        <v>1</v>
      </c>
      <c r="F52" s="4">
        <f t="shared" si="1"/>
        <v>1</v>
      </c>
      <c r="K52" s="6">
        <f t="shared" si="2"/>
        <v>-2.9986339021509378E-3</v>
      </c>
      <c r="M52" s="5">
        <f t="shared" si="3"/>
        <v>91.216206212343778</v>
      </c>
      <c r="N52" s="5">
        <f t="shared" si="4"/>
        <v>97.803434834638296</v>
      </c>
    </row>
    <row r="53" spans="1:14" x14ac:dyDescent="0.25">
      <c r="A53" s="10">
        <v>44757</v>
      </c>
      <c r="B53" s="11">
        <v>3863.15991210937</v>
      </c>
      <c r="C53" s="11">
        <v>4329.9344366531204</v>
      </c>
      <c r="E53" s="4">
        <f t="shared" si="0"/>
        <v>0</v>
      </c>
      <c r="F53" s="4">
        <f t="shared" si="1"/>
        <v>1</v>
      </c>
      <c r="K53" s="6">
        <f t="shared" si="2"/>
        <v>1.9201249359435346E-2</v>
      </c>
      <c r="M53" s="5">
        <f t="shared" si="3"/>
        <v>92.967671333448664</v>
      </c>
      <c r="N53" s="5">
        <f t="shared" si="4"/>
        <v>99.681382975107468</v>
      </c>
    </row>
    <row r="54" spans="1:14" x14ac:dyDescent="0.25">
      <c r="A54" s="10">
        <v>44760</v>
      </c>
      <c r="B54" s="11">
        <v>3830.85009765625</v>
      </c>
      <c r="C54" s="11">
        <v>4318.9384942550196</v>
      </c>
      <c r="E54" s="4">
        <f t="shared" si="0"/>
        <v>1</v>
      </c>
      <c r="F54" s="4">
        <f t="shared" si="1"/>
        <v>1</v>
      </c>
      <c r="K54" s="6">
        <f t="shared" si="2"/>
        <v>-8.3635715808301203E-3</v>
      </c>
      <c r="M54" s="5">
        <f t="shared" si="3"/>
        <v>92.190129559548282</v>
      </c>
      <c r="N54" s="5">
        <f t="shared" si="4"/>
        <v>98.847690593319015</v>
      </c>
    </row>
    <row r="55" spans="1:14" x14ac:dyDescent="0.25">
      <c r="A55" s="10">
        <v>44761</v>
      </c>
      <c r="B55" s="11">
        <v>3936.68994140625</v>
      </c>
      <c r="C55" s="11">
        <v>4317.6005388910899</v>
      </c>
      <c r="E55" s="4">
        <f t="shared" si="0"/>
        <v>1</v>
      </c>
      <c r="F55" s="4">
        <f t="shared" si="1"/>
        <v>1</v>
      </c>
      <c r="K55" s="6">
        <f t="shared" si="2"/>
        <v>2.7628291645959591E-2</v>
      </c>
      <c r="M55" s="5">
        <f t="shared" si="3"/>
        <v>94.737185345898283</v>
      </c>
      <c r="N55" s="5">
        <f t="shared" si="4"/>
        <v>101.57868341756081</v>
      </c>
    </row>
    <row r="56" spans="1:14" x14ac:dyDescent="0.25">
      <c r="A56" s="10">
        <v>44762</v>
      </c>
      <c r="B56" s="11">
        <v>3959.89990234375</v>
      </c>
      <c r="C56" s="11">
        <v>4321.9146231344303</v>
      </c>
      <c r="E56" s="4">
        <f t="shared" si="0"/>
        <v>1</v>
      </c>
      <c r="F56" s="4">
        <f t="shared" si="1"/>
        <v>1</v>
      </c>
      <c r="K56" s="6">
        <f t="shared" si="2"/>
        <v>5.8958061932632422E-3</v>
      </c>
      <c r="M56" s="5">
        <f t="shared" si="3"/>
        <v>95.295737429992954</v>
      </c>
      <c r="N56" s="5">
        <f t="shared" si="4"/>
        <v>102.17757164835758</v>
      </c>
    </row>
    <row r="57" spans="1:14" x14ac:dyDescent="0.25">
      <c r="A57" s="10">
        <v>44763</v>
      </c>
      <c r="B57" s="11">
        <v>3998.94995117187</v>
      </c>
      <c r="C57" s="11">
        <v>4366.64571447462</v>
      </c>
      <c r="E57" s="4">
        <f t="shared" si="0"/>
        <v>0</v>
      </c>
      <c r="F57" s="4">
        <f t="shared" si="1"/>
        <v>1</v>
      </c>
      <c r="K57" s="6">
        <f t="shared" si="2"/>
        <v>9.8613727091958481E-3</v>
      </c>
      <c r="M57" s="5">
        <f t="shared" si="3"/>
        <v>96.235484214387782</v>
      </c>
      <c r="N57" s="5">
        <f t="shared" si="4"/>
        <v>103.18518276490261</v>
      </c>
    </row>
    <row r="58" spans="1:14" x14ac:dyDescent="0.25">
      <c r="A58" s="10">
        <v>44764</v>
      </c>
      <c r="B58" s="11">
        <v>3961.6298828125</v>
      </c>
      <c r="C58" s="11">
        <v>4376.8631048448697</v>
      </c>
      <c r="E58" s="4">
        <f t="shared" si="0"/>
        <v>1</v>
      </c>
      <c r="F58" s="4">
        <f t="shared" si="1"/>
        <v>1</v>
      </c>
      <c r="K58" s="6">
        <f t="shared" si="2"/>
        <v>-9.3324669763454882E-3</v>
      </c>
      <c r="M58" s="5">
        <f t="shared" si="3"/>
        <v>95.337369736004391</v>
      </c>
      <c r="N58" s="5">
        <f t="shared" si="4"/>
        <v>102.22221045430098</v>
      </c>
    </row>
    <row r="59" spans="1:14" x14ac:dyDescent="0.25">
      <c r="A59" s="10">
        <v>44767</v>
      </c>
      <c r="B59" s="11">
        <v>3966.84008789062</v>
      </c>
      <c r="C59" s="11">
        <v>4355.3310506458802</v>
      </c>
      <c r="E59" s="4">
        <f t="shared" si="0"/>
        <v>0</v>
      </c>
      <c r="F59" s="4">
        <f t="shared" si="1"/>
        <v>1</v>
      </c>
      <c r="K59" s="6">
        <f t="shared" si="2"/>
        <v>1.3151670479678579E-3</v>
      </c>
      <c r="M59" s="5">
        <f t="shared" si="3"/>
        <v>95.462754303121116</v>
      </c>
      <c r="N59" s="5">
        <f t="shared" si="4"/>
        <v>102.35664973706091</v>
      </c>
    </row>
    <row r="60" spans="1:14" x14ac:dyDescent="0.25">
      <c r="A60" s="10">
        <v>44768</v>
      </c>
      <c r="B60" s="11">
        <v>3921.05004882812</v>
      </c>
      <c r="C60" s="11">
        <v>4367.4176624736701</v>
      </c>
      <c r="E60" s="4">
        <f t="shared" si="0"/>
        <v>1</v>
      </c>
      <c r="F60" s="4">
        <f t="shared" si="1"/>
        <v>1</v>
      </c>
      <c r="K60" s="6">
        <f t="shared" si="2"/>
        <v>-1.154320266205866E-2</v>
      </c>
      <c r="M60" s="5">
        <f t="shared" si="3"/>
        <v>94.360808383521871</v>
      </c>
      <c r="N60" s="5">
        <f t="shared" si="4"/>
        <v>101.17512618533665</v>
      </c>
    </row>
    <row r="61" spans="1:14" x14ac:dyDescent="0.25">
      <c r="A61" s="10">
        <v>44769</v>
      </c>
      <c r="B61" s="11">
        <v>4023.61010742187</v>
      </c>
      <c r="C61" s="11">
        <v>4364.1641820357299</v>
      </c>
      <c r="E61" s="4">
        <f t="shared" si="0"/>
        <v>1</v>
      </c>
      <c r="F61" s="4">
        <f t="shared" si="1"/>
        <v>1</v>
      </c>
      <c r="K61" s="6">
        <f t="shared" si="2"/>
        <v>2.6156273782937722E-2</v>
      </c>
      <c r="M61" s="5">
        <f t="shared" si="3"/>
        <v>96.828935521980597</v>
      </c>
      <c r="N61" s="5">
        <f t="shared" si="4"/>
        <v>103.82149048586359</v>
      </c>
    </row>
    <row r="62" spans="1:14" x14ac:dyDescent="0.25">
      <c r="A62" s="10">
        <v>44770</v>
      </c>
      <c r="B62" s="11">
        <v>4072.42993164062</v>
      </c>
      <c r="C62" s="11">
        <v>4384.9513147255402</v>
      </c>
      <c r="E62" s="4">
        <f t="shared" si="0"/>
        <v>1</v>
      </c>
      <c r="F62" s="4">
        <f t="shared" si="1"/>
        <v>1</v>
      </c>
      <c r="K62" s="6">
        <f t="shared" si="2"/>
        <v>1.2133338697180918E-2</v>
      </c>
      <c r="M62" s="5">
        <f t="shared" si="3"/>
        <v>98.003793792356277</v>
      </c>
      <c r="N62" s="5">
        <f t="shared" si="4"/>
        <v>105.08119179397472</v>
      </c>
    </row>
    <row r="63" spans="1:14" x14ac:dyDescent="0.25">
      <c r="A63" s="10">
        <v>44771</v>
      </c>
      <c r="B63" s="11">
        <v>4130.2900390625</v>
      </c>
      <c r="C63" s="11">
        <v>4373.6039693177299</v>
      </c>
      <c r="E63" s="4">
        <f t="shared" si="0"/>
        <v>0</v>
      </c>
      <c r="F63" s="4">
        <f t="shared" si="1"/>
        <v>1</v>
      </c>
      <c r="K63" s="6">
        <f t="shared" si="2"/>
        <v>1.4207760082582954E-2</v>
      </c>
      <c r="M63" s="5">
        <f t="shared" si="3"/>
        <v>99.396208181741002</v>
      </c>
      <c r="N63" s="5">
        <f t="shared" si="4"/>
        <v>106.5741601561754</v>
      </c>
    </row>
    <row r="64" spans="1:14" x14ac:dyDescent="0.25">
      <c r="A64" s="10">
        <v>44774</v>
      </c>
      <c r="B64" s="11">
        <v>4118.6298828125</v>
      </c>
      <c r="C64" s="11">
        <v>4384.5796027758897</v>
      </c>
      <c r="E64" s="4">
        <f t="shared" si="0"/>
        <v>0</v>
      </c>
      <c r="F64" s="4">
        <f t="shared" si="1"/>
        <v>1</v>
      </c>
      <c r="K64" s="6">
        <f t="shared" si="2"/>
        <v>-2.8230841271976725E-3</v>
      </c>
      <c r="M64" s="5">
        <f t="shared" si="3"/>
        <v>99.115604324119488</v>
      </c>
      <c r="N64" s="5">
        <f t="shared" si="4"/>
        <v>106.27329233626908</v>
      </c>
    </row>
    <row r="65" spans="1:14" x14ac:dyDescent="0.25">
      <c r="A65" s="10">
        <v>44775</v>
      </c>
      <c r="B65" s="11">
        <v>4091.18994140625</v>
      </c>
      <c r="C65" s="11">
        <v>4367.7856574431298</v>
      </c>
      <c r="E65" s="4">
        <f t="shared" si="0"/>
        <v>1</v>
      </c>
      <c r="F65" s="4">
        <f t="shared" si="1"/>
        <v>1</v>
      </c>
      <c r="K65" s="6">
        <f t="shared" si="2"/>
        <v>-6.6623955507048027E-3</v>
      </c>
      <c r="M65" s="5">
        <f t="shared" si="3"/>
        <v>98.45525696286505</v>
      </c>
      <c r="N65" s="5">
        <f t="shared" si="4"/>
        <v>105.56525762624916</v>
      </c>
    </row>
    <row r="66" spans="1:14" x14ac:dyDescent="0.25">
      <c r="A66" s="10">
        <v>44776</v>
      </c>
      <c r="B66" s="11">
        <v>4155.169921875</v>
      </c>
      <c r="C66" s="11">
        <v>4367.0352472921704</v>
      </c>
      <c r="E66" s="4">
        <f t="shared" ref="E66:E129" si="5">IF(B67&gt;$B66,1,0)</f>
        <v>0</v>
      </c>
      <c r="F66" s="4">
        <f t="shared" ref="F66:F129" si="6">IF(C67&gt;$B66,1,0)</f>
        <v>1</v>
      </c>
      <c r="K66" s="6">
        <f t="shared" si="2"/>
        <v>1.5638477163140152E-2</v>
      </c>
      <c r="M66" s="5">
        <f t="shared" si="3"/>
        <v>99.994947250469906</v>
      </c>
      <c r="N66" s="5">
        <f t="shared" si="4"/>
        <v>107.21613749685827</v>
      </c>
    </row>
    <row r="67" spans="1:14" x14ac:dyDescent="0.25">
      <c r="A67" s="10">
        <v>44777</v>
      </c>
      <c r="B67" s="11">
        <v>4151.93994140625</v>
      </c>
      <c r="C67" s="11">
        <v>4397.37024011207</v>
      </c>
      <c r="E67" s="4">
        <f t="shared" si="5"/>
        <v>0</v>
      </c>
      <c r="F67" s="4">
        <f t="shared" si="6"/>
        <v>1</v>
      </c>
      <c r="K67" s="6">
        <f t="shared" si="2"/>
        <v>-7.7734016405583972E-4</v>
      </c>
      <c r="M67" s="5">
        <f t="shared" si="3"/>
        <v>99.917217161769472</v>
      </c>
      <c r="N67" s="5">
        <f t="shared" si="4"/>
        <v>107.13279408694703</v>
      </c>
    </row>
    <row r="68" spans="1:14" x14ac:dyDescent="0.25">
      <c r="A68" s="10">
        <v>44778</v>
      </c>
      <c r="B68" s="11">
        <v>4145.18994140625</v>
      </c>
      <c r="C68" s="11">
        <v>4384.5163076119698</v>
      </c>
      <c r="E68" s="4">
        <f t="shared" si="5"/>
        <v>0</v>
      </c>
      <c r="F68" s="4">
        <f t="shared" si="6"/>
        <v>1</v>
      </c>
      <c r="K68" s="6">
        <f t="shared" ref="K68:K131" si="7">B68/B67-1</f>
        <v>-1.6257460597355333E-3</v>
      </c>
      <c r="M68" s="5">
        <f t="shared" ref="M68:M131" si="8">M67*(1+$K68)</f>
        <v>99.754777139668988</v>
      </c>
      <c r="N68" s="5">
        <f t="shared" ref="N68:N131" si="9">N67*(1+IF(F67=1,$K68,0))</f>
        <v>106.95862336909171</v>
      </c>
    </row>
    <row r="69" spans="1:14" x14ac:dyDescent="0.25">
      <c r="A69" s="10">
        <v>44781</v>
      </c>
      <c r="B69" s="11">
        <v>4140.06005859375</v>
      </c>
      <c r="C69" s="11">
        <v>4413.6208695064597</v>
      </c>
      <c r="E69" s="4">
        <f t="shared" si="5"/>
        <v>0</v>
      </c>
      <c r="F69" s="4">
        <f t="shared" si="6"/>
        <v>1</v>
      </c>
      <c r="K69" s="6">
        <f t="shared" si="7"/>
        <v>-1.2375507238541195E-3</v>
      </c>
      <c r="M69" s="5">
        <f t="shared" si="8"/>
        <v>99.631325543011883</v>
      </c>
      <c r="N69" s="5">
        <f t="shared" si="9"/>
        <v>106.82625664731886</v>
      </c>
    </row>
    <row r="70" spans="1:14" x14ac:dyDescent="0.25">
      <c r="A70" s="10">
        <v>44782</v>
      </c>
      <c r="B70" s="11">
        <v>4122.47021484375</v>
      </c>
      <c r="C70" s="11">
        <v>4401.3824310356304</v>
      </c>
      <c r="E70" s="4">
        <f t="shared" si="5"/>
        <v>1</v>
      </c>
      <c r="F70" s="4">
        <f t="shared" si="6"/>
        <v>1</v>
      </c>
      <c r="K70" s="6">
        <f t="shared" si="7"/>
        <v>-4.248692893594086E-3</v>
      </c>
      <c r="M70" s="5">
        <f t="shared" si="8"/>
        <v>99.208022638197932</v>
      </c>
      <c r="N70" s="5">
        <f t="shared" si="9"/>
        <v>106.37238468985214</v>
      </c>
    </row>
    <row r="71" spans="1:14" x14ac:dyDescent="0.25">
      <c r="A71" s="10">
        <v>44783</v>
      </c>
      <c r="B71" s="11">
        <v>4210.240234375</v>
      </c>
      <c r="C71" s="11">
        <v>4448.2799741194904</v>
      </c>
      <c r="E71" s="4">
        <f t="shared" si="5"/>
        <v>0</v>
      </c>
      <c r="F71" s="4">
        <f t="shared" si="6"/>
        <v>1</v>
      </c>
      <c r="K71" s="6">
        <f t="shared" si="7"/>
        <v>2.1290637641290244E-2</v>
      </c>
      <c r="M71" s="5">
        <f t="shared" si="8"/>
        <v>101.32022469929672</v>
      </c>
      <c r="N71" s="5">
        <f t="shared" si="9"/>
        <v>108.63712058732371</v>
      </c>
    </row>
    <row r="72" spans="1:14" x14ac:dyDescent="0.25">
      <c r="A72" s="10">
        <v>44784</v>
      </c>
      <c r="B72" s="11">
        <v>4207.27001953125</v>
      </c>
      <c r="C72" s="11">
        <v>4413.7828817602503</v>
      </c>
      <c r="E72" s="4">
        <f t="shared" si="5"/>
        <v>1</v>
      </c>
      <c r="F72" s="4">
        <f t="shared" si="6"/>
        <v>1</v>
      </c>
      <c r="K72" s="6">
        <f t="shared" si="7"/>
        <v>-7.0547395835030002E-4</v>
      </c>
      <c r="M72" s="5">
        <f t="shared" si="8"/>
        <v>101.24874591931716</v>
      </c>
      <c r="N72" s="5">
        <f t="shared" si="9"/>
        <v>108.56047992783918</v>
      </c>
    </row>
    <row r="73" spans="1:14" x14ac:dyDescent="0.25">
      <c r="A73" s="10">
        <v>44785</v>
      </c>
      <c r="B73" s="11">
        <v>4280.14990234375</v>
      </c>
      <c r="C73" s="11">
        <v>4427.5545148805304</v>
      </c>
      <c r="E73" s="4">
        <f t="shared" si="5"/>
        <v>1</v>
      </c>
      <c r="F73" s="4">
        <f t="shared" si="6"/>
        <v>1</v>
      </c>
      <c r="K73" s="6">
        <f t="shared" si="7"/>
        <v>1.7322368774566943E-2</v>
      </c>
      <c r="M73" s="5">
        <f t="shared" si="8"/>
        <v>103.00261403409399</v>
      </c>
      <c r="N73" s="5">
        <f t="shared" si="9"/>
        <v>110.44100459549318</v>
      </c>
    </row>
    <row r="74" spans="1:14" x14ac:dyDescent="0.25">
      <c r="A74" s="10">
        <v>44788</v>
      </c>
      <c r="B74" s="11">
        <v>4297.14013671875</v>
      </c>
      <c r="C74" s="11">
        <v>4467.5537937025301</v>
      </c>
      <c r="E74" s="4">
        <f t="shared" si="5"/>
        <v>1</v>
      </c>
      <c r="F74" s="4">
        <f t="shared" si="6"/>
        <v>1</v>
      </c>
      <c r="K74" s="6">
        <f t="shared" si="7"/>
        <v>3.9695418998517695E-3</v>
      </c>
      <c r="M74" s="5">
        <f t="shared" si="8"/>
        <v>103.41148722629659</v>
      </c>
      <c r="N74" s="5">
        <f t="shared" si="9"/>
        <v>110.87940479069671</v>
      </c>
    </row>
    <row r="75" spans="1:14" x14ac:dyDescent="0.25">
      <c r="A75" s="10">
        <v>44789</v>
      </c>
      <c r="B75" s="11">
        <v>4305.2001953125</v>
      </c>
      <c r="C75" s="11">
        <v>4456.05764556335</v>
      </c>
      <c r="E75" s="4">
        <f t="shared" si="5"/>
        <v>0</v>
      </c>
      <c r="F75" s="4">
        <f t="shared" si="6"/>
        <v>1</v>
      </c>
      <c r="K75" s="6">
        <f t="shared" si="7"/>
        <v>1.8756797165810912E-3</v>
      </c>
      <c r="M75" s="5">
        <f t="shared" si="8"/>
        <v>103.60545405534843</v>
      </c>
      <c r="N75" s="5">
        <f t="shared" si="9"/>
        <v>111.08737904124921</v>
      </c>
    </row>
    <row r="76" spans="1:14" x14ac:dyDescent="0.25">
      <c r="A76" s="10">
        <v>44790</v>
      </c>
      <c r="B76" s="11">
        <v>4274.0400390625</v>
      </c>
      <c r="C76" s="11">
        <v>4466.5161121747096</v>
      </c>
      <c r="E76" s="4">
        <f t="shared" si="5"/>
        <v>1</v>
      </c>
      <c r="F76" s="4">
        <f t="shared" si="6"/>
        <v>1</v>
      </c>
      <c r="K76" s="6">
        <f t="shared" si="7"/>
        <v>-7.2377949540946007E-3</v>
      </c>
      <c r="M76" s="5">
        <f t="shared" si="8"/>
        <v>102.85557902276994</v>
      </c>
      <c r="N76" s="5">
        <f t="shared" si="9"/>
        <v>110.28335136976087</v>
      </c>
    </row>
    <row r="77" spans="1:14" x14ac:dyDescent="0.25">
      <c r="A77" s="10">
        <v>44791</v>
      </c>
      <c r="B77" s="11">
        <v>4283.740234375</v>
      </c>
      <c r="C77" s="11">
        <v>4478.1165449508098</v>
      </c>
      <c r="E77" s="4">
        <f t="shared" si="5"/>
        <v>0</v>
      </c>
      <c r="F77" s="4">
        <f t="shared" si="6"/>
        <v>1</v>
      </c>
      <c r="K77" s="6">
        <f t="shared" si="7"/>
        <v>2.2695611701915031E-3</v>
      </c>
      <c r="M77" s="5">
        <f t="shared" si="8"/>
        <v>103.08901605105758</v>
      </c>
      <c r="N77" s="5">
        <f t="shared" si="9"/>
        <v>110.53364618174827</v>
      </c>
    </row>
    <row r="78" spans="1:14" x14ac:dyDescent="0.25">
      <c r="A78" s="10">
        <v>44792</v>
      </c>
      <c r="B78" s="11">
        <v>4228.47998046875</v>
      </c>
      <c r="C78" s="11">
        <v>4458.8408585074803</v>
      </c>
      <c r="E78" s="4">
        <f t="shared" si="5"/>
        <v>0</v>
      </c>
      <c r="F78" s="4">
        <f t="shared" si="6"/>
        <v>1</v>
      </c>
      <c r="K78" s="6">
        <f t="shared" si="7"/>
        <v>-1.2900001139847905E-2</v>
      </c>
      <c r="M78" s="5">
        <f t="shared" si="8"/>
        <v>101.75916762649314</v>
      </c>
      <c r="N78" s="5">
        <f t="shared" si="9"/>
        <v>109.10776202001217</v>
      </c>
    </row>
    <row r="79" spans="1:14" x14ac:dyDescent="0.25">
      <c r="A79" s="10">
        <v>44795</v>
      </c>
      <c r="B79" s="11">
        <v>4137.990234375</v>
      </c>
      <c r="C79" s="11">
        <v>4458.9542430437896</v>
      </c>
      <c r="E79" s="4">
        <f t="shared" si="5"/>
        <v>0</v>
      </c>
      <c r="F79" s="4">
        <f t="shared" si="6"/>
        <v>1</v>
      </c>
      <c r="K79" s="6">
        <f t="shared" si="7"/>
        <v>-2.14000649197158E-2</v>
      </c>
      <c r="M79" s="5">
        <f t="shared" si="8"/>
        <v>99.581514833109949</v>
      </c>
      <c r="N79" s="5">
        <f t="shared" si="9"/>
        <v>106.77284882953902</v>
      </c>
    </row>
    <row r="80" spans="1:14" x14ac:dyDescent="0.25">
      <c r="A80" s="10">
        <v>44796</v>
      </c>
      <c r="B80" s="11">
        <v>4128.72998046875</v>
      </c>
      <c r="C80" s="11">
        <v>4435.5185886337104</v>
      </c>
      <c r="E80" s="4">
        <f t="shared" si="5"/>
        <v>1</v>
      </c>
      <c r="F80" s="4">
        <f t="shared" si="6"/>
        <v>1</v>
      </c>
      <c r="K80" s="6">
        <f t="shared" si="7"/>
        <v>-2.2378626777133093E-3</v>
      </c>
      <c r="M80" s="5">
        <f t="shared" si="8"/>
        <v>99.358665077674772</v>
      </c>
      <c r="N80" s="5">
        <f t="shared" si="9"/>
        <v>106.53390585615027</v>
      </c>
    </row>
    <row r="81" spans="1:14" x14ac:dyDescent="0.25">
      <c r="A81" s="10">
        <v>44797</v>
      </c>
      <c r="B81" s="11">
        <v>4140.77001953125</v>
      </c>
      <c r="C81" s="11">
        <v>4440.7326827022798</v>
      </c>
      <c r="E81" s="4">
        <f t="shared" si="5"/>
        <v>1</v>
      </c>
      <c r="F81" s="4">
        <f t="shared" si="6"/>
        <v>1</v>
      </c>
      <c r="K81" s="6">
        <f t="shared" si="7"/>
        <v>2.9161604463010526E-3</v>
      </c>
      <c r="M81" s="5">
        <f t="shared" si="8"/>
        <v>99.648410886771558</v>
      </c>
      <c r="N81" s="5">
        <f t="shared" si="9"/>
        <v>106.84457581859793</v>
      </c>
    </row>
    <row r="82" spans="1:14" x14ac:dyDescent="0.25">
      <c r="A82" s="10">
        <v>44798</v>
      </c>
      <c r="B82" s="11">
        <v>4199.1201171875</v>
      </c>
      <c r="C82" s="11">
        <v>4459.9598575351101</v>
      </c>
      <c r="E82" s="4">
        <f t="shared" si="5"/>
        <v>0</v>
      </c>
      <c r="F82" s="4">
        <f t="shared" si="6"/>
        <v>1</v>
      </c>
      <c r="K82" s="6">
        <f t="shared" si="7"/>
        <v>1.4091605518061545E-2</v>
      </c>
      <c r="M82" s="5">
        <f t="shared" si="8"/>
        <v>101.05261698348966</v>
      </c>
      <c r="N82" s="5">
        <f t="shared" si="9"/>
        <v>108.35018743277823</v>
      </c>
    </row>
    <row r="83" spans="1:14" x14ac:dyDescent="0.25">
      <c r="A83" s="10">
        <v>44799</v>
      </c>
      <c r="B83" s="11">
        <v>4057.65991210937</v>
      </c>
      <c r="C83" s="11">
        <v>4411.7230716721497</v>
      </c>
      <c r="E83" s="4">
        <f t="shared" si="5"/>
        <v>0</v>
      </c>
      <c r="F83" s="4">
        <f t="shared" si="6"/>
        <v>1</v>
      </c>
      <c r="K83" s="6">
        <f t="shared" si="7"/>
        <v>-3.3688058719519964E-2</v>
      </c>
      <c r="M83" s="5">
        <f t="shared" si="8"/>
        <v>97.648350488788694</v>
      </c>
      <c r="N83" s="5">
        <f t="shared" si="9"/>
        <v>104.70007995627181</v>
      </c>
    </row>
    <row r="84" spans="1:14" x14ac:dyDescent="0.25">
      <c r="A84" s="10">
        <v>44802</v>
      </c>
      <c r="B84" s="11">
        <v>4030.61010742187</v>
      </c>
      <c r="C84" s="11">
        <v>4413.3937450711301</v>
      </c>
      <c r="E84" s="4">
        <f t="shared" si="5"/>
        <v>0</v>
      </c>
      <c r="F84" s="4">
        <f t="shared" si="6"/>
        <v>1</v>
      </c>
      <c r="K84" s="6">
        <f t="shared" si="7"/>
        <v>-6.666355799502699E-3</v>
      </c>
      <c r="M84" s="5">
        <f t="shared" si="8"/>
        <v>96.997391841195892</v>
      </c>
      <c r="N84" s="5">
        <f t="shared" si="9"/>
        <v>104.00211197104692</v>
      </c>
    </row>
    <row r="85" spans="1:14" x14ac:dyDescent="0.25">
      <c r="A85" s="10">
        <v>44803</v>
      </c>
      <c r="B85" s="11">
        <v>3986.15991210937</v>
      </c>
      <c r="C85" s="11">
        <v>4422.9779021248296</v>
      </c>
      <c r="E85" s="4">
        <f t="shared" si="5"/>
        <v>0</v>
      </c>
      <c r="F85" s="4">
        <f t="shared" si="6"/>
        <v>1</v>
      </c>
      <c r="K85" s="6">
        <f t="shared" si="7"/>
        <v>-1.1028155571448206E-2</v>
      </c>
      <c r="M85" s="5">
        <f t="shared" si="8"/>
        <v>95.927689513946461</v>
      </c>
      <c r="N85" s="5">
        <f t="shared" si="9"/>
        <v>102.85516050047103</v>
      </c>
    </row>
    <row r="86" spans="1:14" x14ac:dyDescent="0.25">
      <c r="A86" s="10">
        <v>44804</v>
      </c>
      <c r="B86" s="11">
        <v>3955</v>
      </c>
      <c r="C86" s="11">
        <v>4443.9777926059596</v>
      </c>
      <c r="E86" s="4">
        <f t="shared" si="5"/>
        <v>1</v>
      </c>
      <c r="F86" s="4">
        <f t="shared" si="6"/>
        <v>1</v>
      </c>
      <c r="K86" s="6">
        <f t="shared" si="7"/>
        <v>-7.8170251059699325E-3</v>
      </c>
      <c r="M86" s="5">
        <f t="shared" si="8"/>
        <v>95.177820356658259</v>
      </c>
      <c r="N86" s="5">
        <f t="shared" si="9"/>
        <v>102.05113912856028</v>
      </c>
    </row>
    <row r="87" spans="1:14" x14ac:dyDescent="0.25">
      <c r="A87" s="10">
        <v>44805</v>
      </c>
      <c r="B87" s="11">
        <v>3966.85009765625</v>
      </c>
      <c r="C87" s="11">
        <v>4452.5494519971298</v>
      </c>
      <c r="E87" s="4">
        <f t="shared" si="5"/>
        <v>0</v>
      </c>
      <c r="F87" s="4">
        <f t="shared" si="6"/>
        <v>1</v>
      </c>
      <c r="K87" s="6">
        <f t="shared" si="7"/>
        <v>2.9962320243361873E-3</v>
      </c>
      <c r="M87" s="5">
        <f t="shared" si="8"/>
        <v>95.462995190017395</v>
      </c>
      <c r="N87" s="5">
        <f t="shared" si="9"/>
        <v>102.35690801973726</v>
      </c>
    </row>
    <row r="88" spans="1:14" x14ac:dyDescent="0.25">
      <c r="A88" s="10">
        <v>44806</v>
      </c>
      <c r="B88" s="11">
        <v>3924.26000976562</v>
      </c>
      <c r="C88" s="11">
        <v>4424.0056834725601</v>
      </c>
      <c r="E88" s="4">
        <f t="shared" si="5"/>
        <v>0</v>
      </c>
      <c r="F88" s="4">
        <f t="shared" si="6"/>
        <v>1</v>
      </c>
      <c r="K88" s="6">
        <f t="shared" si="7"/>
        <v>-1.0736500458082276E-2</v>
      </c>
      <c r="M88" s="5">
        <f t="shared" si="8"/>
        <v>94.438056698429861</v>
      </c>
      <c r="N88" s="5">
        <f t="shared" si="9"/>
        <v>101.25795302989546</v>
      </c>
    </row>
    <row r="89" spans="1:14" x14ac:dyDescent="0.25">
      <c r="A89" s="10">
        <v>44810</v>
      </c>
      <c r="B89" s="11">
        <v>3908.18994140625</v>
      </c>
      <c r="C89" s="11">
        <v>4412.4502823417897</v>
      </c>
      <c r="E89" s="4">
        <f t="shared" si="5"/>
        <v>1</v>
      </c>
      <c r="F89" s="4">
        <f t="shared" si="6"/>
        <v>1</v>
      </c>
      <c r="K89" s="6">
        <f t="shared" si="7"/>
        <v>-4.0950569838337225E-3</v>
      </c>
      <c r="M89" s="5">
        <f t="shared" si="8"/>
        <v>94.051327474807266</v>
      </c>
      <c r="N89" s="5">
        <f t="shared" si="9"/>
        <v>100.84329594217168</v>
      </c>
    </row>
    <row r="90" spans="1:14" x14ac:dyDescent="0.25">
      <c r="A90" s="10">
        <v>44811</v>
      </c>
      <c r="B90" s="11">
        <v>3979.8701171875</v>
      </c>
      <c r="C90" s="11">
        <v>4431.7589656232603</v>
      </c>
      <c r="E90" s="4">
        <f t="shared" si="5"/>
        <v>1</v>
      </c>
      <c r="F90" s="4">
        <f t="shared" si="6"/>
        <v>1</v>
      </c>
      <c r="K90" s="6">
        <f t="shared" si="7"/>
        <v>1.8341016392734E-2</v>
      </c>
      <c r="M90" s="5">
        <f t="shared" si="8"/>
        <v>95.776324413781097</v>
      </c>
      <c r="N90" s="5">
        <f t="shared" si="9"/>
        <v>102.69286448614437</v>
      </c>
    </row>
    <row r="91" spans="1:14" x14ac:dyDescent="0.25">
      <c r="A91" s="10">
        <v>44812</v>
      </c>
      <c r="B91" s="11">
        <v>4006.17993164062</v>
      </c>
      <c r="C91" s="11">
        <v>4422.0192532514402</v>
      </c>
      <c r="E91" s="4">
        <f t="shared" si="5"/>
        <v>1</v>
      </c>
      <c r="F91" s="4">
        <f t="shared" si="6"/>
        <v>1</v>
      </c>
      <c r="K91" s="6">
        <f t="shared" si="7"/>
        <v>6.6107218774547061E-3</v>
      </c>
      <c r="M91" s="5">
        <f t="shared" si="8"/>
        <v>96.409475056925473</v>
      </c>
      <c r="N91" s="5">
        <f t="shared" si="9"/>
        <v>103.37173845206142</v>
      </c>
    </row>
    <row r="92" spans="1:14" x14ac:dyDescent="0.25">
      <c r="A92" s="10">
        <v>44813</v>
      </c>
      <c r="B92" s="11">
        <v>4067.36010742187</v>
      </c>
      <c r="C92" s="11">
        <v>4445.7377113221501</v>
      </c>
      <c r="E92" s="4">
        <f t="shared" si="5"/>
        <v>1</v>
      </c>
      <c r="F92" s="4">
        <f t="shared" si="6"/>
        <v>1</v>
      </c>
      <c r="K92" s="6">
        <f t="shared" si="7"/>
        <v>1.5271449816332883E-2</v>
      </c>
      <c r="M92" s="5">
        <f t="shared" si="8"/>
        <v>97.881787517076305</v>
      </c>
      <c r="N92" s="5">
        <f t="shared" si="9"/>
        <v>104.95037476825917</v>
      </c>
    </row>
    <row r="93" spans="1:14" x14ac:dyDescent="0.25">
      <c r="A93" s="10">
        <v>44816</v>
      </c>
      <c r="B93" s="11">
        <v>4110.41015625</v>
      </c>
      <c r="C93" s="11">
        <v>4435.6328511329402</v>
      </c>
      <c r="E93" s="4">
        <f t="shared" si="5"/>
        <v>0</v>
      </c>
      <c r="F93" s="4">
        <f t="shared" si="6"/>
        <v>1</v>
      </c>
      <c r="K93" s="6">
        <f t="shared" si="7"/>
        <v>1.0584272769351033E-2</v>
      </c>
      <c r="M93" s="5">
        <f t="shared" si="8"/>
        <v>98.917795055308702</v>
      </c>
      <c r="N93" s="5">
        <f t="shared" si="9"/>
        <v>106.06119816205204</v>
      </c>
    </row>
    <row r="94" spans="1:14" x14ac:dyDescent="0.25">
      <c r="A94" s="10">
        <v>44817</v>
      </c>
      <c r="B94" s="11">
        <v>3932.68994140625</v>
      </c>
      <c r="C94" s="11">
        <v>4388.5030774116203</v>
      </c>
      <c r="E94" s="4">
        <f t="shared" si="5"/>
        <v>1</v>
      </c>
      <c r="F94" s="4">
        <f t="shared" si="6"/>
        <v>1</v>
      </c>
      <c r="K94" s="6">
        <f t="shared" si="7"/>
        <v>-4.3236613400616797E-2</v>
      </c>
      <c r="M94" s="5">
        <f t="shared" si="8"/>
        <v>94.64092459206087</v>
      </c>
      <c r="N94" s="5">
        <f t="shared" si="9"/>
        <v>101.47547114031319</v>
      </c>
    </row>
    <row r="95" spans="1:14" x14ac:dyDescent="0.25">
      <c r="A95" s="10">
        <v>44818</v>
      </c>
      <c r="B95" s="11">
        <v>3946.01000976562</v>
      </c>
      <c r="C95" s="11">
        <v>4405.3615398455804</v>
      </c>
      <c r="E95" s="4">
        <f t="shared" si="5"/>
        <v>0</v>
      </c>
      <c r="F95" s="4">
        <f t="shared" si="6"/>
        <v>1</v>
      </c>
      <c r="K95" s="6">
        <f t="shared" si="7"/>
        <v>3.3870120853227714E-3</v>
      </c>
      <c r="M95" s="5">
        <f t="shared" si="8"/>
        <v>94.961474547420295</v>
      </c>
      <c r="N95" s="5">
        <f t="shared" si="9"/>
        <v>101.81916978742925</v>
      </c>
    </row>
    <row r="96" spans="1:14" x14ac:dyDescent="0.25">
      <c r="A96" s="10">
        <v>44819</v>
      </c>
      <c r="B96" s="11">
        <v>3901.35009765625</v>
      </c>
      <c r="C96" s="11">
        <v>4381.7051212352499</v>
      </c>
      <c r="E96" s="4">
        <f t="shared" si="5"/>
        <v>0</v>
      </c>
      <c r="F96" s="4">
        <f t="shared" si="6"/>
        <v>1</v>
      </c>
      <c r="K96" s="6">
        <f t="shared" si="7"/>
        <v>-1.1317739184352082E-2</v>
      </c>
      <c r="M96" s="5">
        <f t="shared" si="8"/>
        <v>93.886725345931097</v>
      </c>
      <c r="N96" s="5">
        <f t="shared" si="9"/>
        <v>100.66680697980786</v>
      </c>
    </row>
    <row r="97" spans="1:14" x14ac:dyDescent="0.25">
      <c r="A97" s="10">
        <v>44820</v>
      </c>
      <c r="B97" s="11">
        <v>3873.330078125</v>
      </c>
      <c r="C97" s="11">
        <v>4398.4709074881903</v>
      </c>
      <c r="E97" s="4">
        <f t="shared" si="5"/>
        <v>1</v>
      </c>
      <c r="F97" s="4">
        <f t="shared" si="6"/>
        <v>1</v>
      </c>
      <c r="K97" s="6">
        <f t="shared" si="7"/>
        <v>-7.1821340894484553E-3</v>
      </c>
      <c r="M97" s="5">
        <f t="shared" si="8"/>
        <v>93.212418295277402</v>
      </c>
      <c r="N97" s="5">
        <f t="shared" si="9"/>
        <v>99.943804473722253</v>
      </c>
    </row>
    <row r="98" spans="1:14" x14ac:dyDescent="0.25">
      <c r="A98" s="10">
        <v>44823</v>
      </c>
      <c r="B98" s="11">
        <v>3899.88989257812</v>
      </c>
      <c r="C98" s="11">
        <v>4391.2170258187398</v>
      </c>
      <c r="E98" s="4">
        <f t="shared" si="5"/>
        <v>0</v>
      </c>
      <c r="F98" s="4">
        <f t="shared" si="6"/>
        <v>1</v>
      </c>
      <c r="K98" s="6">
        <f t="shared" si="7"/>
        <v>6.8571007162852027E-3</v>
      </c>
      <c r="M98" s="5">
        <f t="shared" si="8"/>
        <v>93.851585235536618</v>
      </c>
      <c r="N98" s="5">
        <f t="shared" si="9"/>
        <v>100.62912920696728</v>
      </c>
    </row>
    <row r="99" spans="1:14" x14ac:dyDescent="0.25">
      <c r="A99" s="10">
        <v>44824</v>
      </c>
      <c r="B99" s="11">
        <v>3855.92993164062</v>
      </c>
      <c r="C99" s="11">
        <v>4355.0013507069498</v>
      </c>
      <c r="E99" s="4">
        <f t="shared" si="5"/>
        <v>0</v>
      </c>
      <c r="F99" s="4">
        <f t="shared" si="6"/>
        <v>1</v>
      </c>
      <c r="K99" s="6">
        <f t="shared" si="7"/>
        <v>-1.1272103097361819E-2</v>
      </c>
      <c r="M99" s="5">
        <f t="shared" si="8"/>
        <v>92.793680490910802</v>
      </c>
      <c r="N99" s="5">
        <f t="shared" si="9"/>
        <v>99.494827287948596</v>
      </c>
    </row>
    <row r="100" spans="1:14" x14ac:dyDescent="0.25">
      <c r="A100" s="10">
        <v>44825</v>
      </c>
      <c r="B100" s="11">
        <v>3789.92993164062</v>
      </c>
      <c r="C100" s="11">
        <v>4358.8051992016299</v>
      </c>
      <c r="E100" s="4">
        <f t="shared" si="5"/>
        <v>0</v>
      </c>
      <c r="F100" s="4">
        <f t="shared" si="6"/>
        <v>1</v>
      </c>
      <c r="K100" s="6">
        <f t="shared" si="7"/>
        <v>-1.7116493600784488E-2</v>
      </c>
      <c r="M100" s="5">
        <f t="shared" si="8"/>
        <v>91.205378052594881</v>
      </c>
      <c r="N100" s="5">
        <f t="shared" si="9"/>
        <v>97.791824713363269</v>
      </c>
    </row>
    <row r="101" spans="1:14" x14ac:dyDescent="0.25">
      <c r="A101" s="10">
        <v>44826</v>
      </c>
      <c r="B101" s="11">
        <v>3757.98999023437</v>
      </c>
      <c r="C101" s="11">
        <v>4346.8936105681596</v>
      </c>
      <c r="E101" s="4">
        <f t="shared" si="5"/>
        <v>0</v>
      </c>
      <c r="F101" s="4">
        <f t="shared" si="6"/>
        <v>1</v>
      </c>
      <c r="K101" s="6">
        <f t="shared" si="7"/>
        <v>-8.4275809796894308E-3</v>
      </c>
      <c r="M101" s="5">
        <f t="shared" si="8"/>
        <v>90.43673734327345</v>
      </c>
      <c r="N101" s="5">
        <f t="shared" si="9"/>
        <v>96.967676191439807</v>
      </c>
    </row>
    <row r="102" spans="1:14" x14ac:dyDescent="0.25">
      <c r="A102" s="10">
        <v>44827</v>
      </c>
      <c r="B102" s="11">
        <v>3693.22998046875</v>
      </c>
      <c r="C102" s="11">
        <v>4322.3225968146598</v>
      </c>
      <c r="E102" s="4">
        <f t="shared" si="5"/>
        <v>0</v>
      </c>
      <c r="F102" s="4">
        <f t="shared" si="6"/>
        <v>1</v>
      </c>
      <c r="K102" s="6">
        <f t="shared" si="7"/>
        <v>-1.7232619015459694E-2</v>
      </c>
      <c r="M102" s="5">
        <f t="shared" si="8"/>
        <v>88.878275503635621</v>
      </c>
      <c r="N102" s="5">
        <f t="shared" si="9"/>
        <v>95.296669170818262</v>
      </c>
    </row>
    <row r="103" spans="1:14" x14ac:dyDescent="0.25">
      <c r="A103" s="10">
        <v>44830</v>
      </c>
      <c r="B103" s="11">
        <v>3655.0400390625</v>
      </c>
      <c r="C103" s="11">
        <v>4301.2724575090897</v>
      </c>
      <c r="E103" s="4">
        <f t="shared" si="5"/>
        <v>0</v>
      </c>
      <c r="F103" s="4">
        <f t="shared" si="6"/>
        <v>1</v>
      </c>
      <c r="K103" s="6">
        <f t="shared" si="7"/>
        <v>-1.0340526208282075E-2</v>
      </c>
      <c r="M103" s="5">
        <f t="shared" si="8"/>
        <v>87.959227366443358</v>
      </c>
      <c r="N103" s="5">
        <f t="shared" si="9"/>
        <v>94.311251465695435</v>
      </c>
    </row>
    <row r="104" spans="1:14" x14ac:dyDescent="0.25">
      <c r="A104" s="10">
        <v>44831</v>
      </c>
      <c r="B104" s="11">
        <v>3647.2900390625</v>
      </c>
      <c r="C104" s="11">
        <v>4256.6512899548397</v>
      </c>
      <c r="E104" s="4">
        <f t="shared" si="5"/>
        <v>1</v>
      </c>
      <c r="F104" s="4">
        <f t="shared" si="6"/>
        <v>1</v>
      </c>
      <c r="K104" s="6">
        <f t="shared" si="7"/>
        <v>-2.1203598092424114E-3</v>
      </c>
      <c r="M104" s="5">
        <f t="shared" si="8"/>
        <v>87.772722155883542</v>
      </c>
      <c r="N104" s="5">
        <f t="shared" si="9"/>
        <v>94.111277678528225</v>
      </c>
    </row>
    <row r="105" spans="1:14" x14ac:dyDescent="0.25">
      <c r="A105" s="10">
        <v>44832</v>
      </c>
      <c r="B105" s="11">
        <v>3719.0400390625</v>
      </c>
      <c r="C105" s="11">
        <v>4341.3608864616899</v>
      </c>
      <c r="E105" s="4">
        <f t="shared" si="5"/>
        <v>0</v>
      </c>
      <c r="F105" s="4">
        <f t="shared" si="6"/>
        <v>1</v>
      </c>
      <c r="K105" s="6">
        <f t="shared" si="7"/>
        <v>1.9672139926234733E-2</v>
      </c>
      <c r="M105" s="5">
        <f t="shared" si="8"/>
        <v>89.499399427840601</v>
      </c>
      <c r="N105" s="5">
        <f t="shared" si="9"/>
        <v>95.962647901656965</v>
      </c>
    </row>
    <row r="106" spans="1:14" x14ac:dyDescent="0.25">
      <c r="A106" s="10">
        <v>44833</v>
      </c>
      <c r="B106" s="11">
        <v>3640.46997070312</v>
      </c>
      <c r="C106" s="11">
        <v>4304.6577281682603</v>
      </c>
      <c r="E106" s="4">
        <f t="shared" si="5"/>
        <v>0</v>
      </c>
      <c r="F106" s="4">
        <f t="shared" si="6"/>
        <v>1</v>
      </c>
      <c r="K106" s="6">
        <f t="shared" si="7"/>
        <v>-2.1126437880240156E-2</v>
      </c>
      <c r="M106" s="5">
        <f t="shared" si="8"/>
        <v>87.608595925509519</v>
      </c>
      <c r="N106" s="5">
        <f t="shared" si="9"/>
        <v>93.935298981939255</v>
      </c>
    </row>
    <row r="107" spans="1:14" x14ac:dyDescent="0.25">
      <c r="A107" s="10">
        <v>44834</v>
      </c>
      <c r="B107" s="11">
        <v>3585.6201171875</v>
      </c>
      <c r="C107" s="11">
        <v>4288.9319749299702</v>
      </c>
      <c r="E107" s="4">
        <f t="shared" si="5"/>
        <v>1</v>
      </c>
      <c r="F107" s="4">
        <f t="shared" si="6"/>
        <v>1</v>
      </c>
      <c r="K107" s="6">
        <f t="shared" si="7"/>
        <v>-1.5066695771981942E-2</v>
      </c>
      <c r="M107" s="5">
        <f t="shared" si="8"/>
        <v>86.288623863689367</v>
      </c>
      <c r="N107" s="5">
        <f t="shared" si="9"/>
        <v>92.520004409928205</v>
      </c>
    </row>
    <row r="108" spans="1:14" x14ac:dyDescent="0.25">
      <c r="A108" s="10">
        <v>44837</v>
      </c>
      <c r="B108" s="11">
        <v>3678.42993164062</v>
      </c>
      <c r="C108" s="11">
        <v>4316.2188230011898</v>
      </c>
      <c r="E108" s="4">
        <f t="shared" si="5"/>
        <v>1</v>
      </c>
      <c r="F108" s="4">
        <f t="shared" si="6"/>
        <v>1</v>
      </c>
      <c r="K108" s="6">
        <f t="shared" si="7"/>
        <v>2.5883894952574815E-2</v>
      </c>
      <c r="M108" s="5">
        <f t="shared" si="8"/>
        <v>88.522109539379343</v>
      </c>
      <c r="N108" s="5">
        <f t="shared" si="9"/>
        <v>94.914782485086548</v>
      </c>
    </row>
    <row r="109" spans="1:14" x14ac:dyDescent="0.25">
      <c r="A109" s="10">
        <v>44838</v>
      </c>
      <c r="B109" s="11">
        <v>3790.92993164062</v>
      </c>
      <c r="C109" s="11">
        <v>4291.9293526240399</v>
      </c>
      <c r="E109" s="4">
        <f t="shared" si="5"/>
        <v>0</v>
      </c>
      <c r="F109" s="4">
        <f t="shared" si="6"/>
        <v>1</v>
      </c>
      <c r="K109" s="6">
        <f t="shared" si="7"/>
        <v>3.0583700679551518E-2</v>
      </c>
      <c r="M109" s="5">
        <f t="shared" si="8"/>
        <v>91.229443241054199</v>
      </c>
      <c r="N109" s="5">
        <f t="shared" si="9"/>
        <v>97.817627782675174</v>
      </c>
    </row>
    <row r="110" spans="1:14" x14ac:dyDescent="0.25">
      <c r="A110" s="10">
        <v>44839</v>
      </c>
      <c r="B110" s="11">
        <v>3783.28002929687</v>
      </c>
      <c r="C110" s="11">
        <v>4333.0442678139098</v>
      </c>
      <c r="E110" s="4">
        <f t="shared" si="5"/>
        <v>0</v>
      </c>
      <c r="F110" s="4">
        <f t="shared" si="6"/>
        <v>1</v>
      </c>
      <c r="K110" s="6">
        <f t="shared" si="7"/>
        <v>-2.0179487570848309E-3</v>
      </c>
      <c r="M110" s="5">
        <f t="shared" si="8"/>
        <v>91.045346899456376</v>
      </c>
      <c r="N110" s="5">
        <f t="shared" si="9"/>
        <v>97.620236822270144</v>
      </c>
    </row>
    <row r="111" spans="1:14" x14ac:dyDescent="0.25">
      <c r="A111" s="10">
        <v>44840</v>
      </c>
      <c r="B111" s="11">
        <v>3744.52001953125</v>
      </c>
      <c r="C111" s="11">
        <v>4303.7994264732997</v>
      </c>
      <c r="E111" s="4">
        <f t="shared" si="5"/>
        <v>0</v>
      </c>
      <c r="F111" s="4">
        <f t="shared" si="6"/>
        <v>1</v>
      </c>
      <c r="K111" s="6">
        <f t="shared" si="7"/>
        <v>-1.0245080846638666E-2</v>
      </c>
      <c r="M111" s="5">
        <f t="shared" si="8"/>
        <v>90.112579959761177</v>
      </c>
      <c r="N111" s="5">
        <f t="shared" si="9"/>
        <v>96.620109603757967</v>
      </c>
    </row>
    <row r="112" spans="1:14" x14ac:dyDescent="0.25">
      <c r="A112" s="10">
        <v>44841</v>
      </c>
      <c r="B112" s="11">
        <v>3639.65991210937</v>
      </c>
      <c r="C112" s="11">
        <v>4293.4923138511303</v>
      </c>
      <c r="E112" s="4">
        <f t="shared" si="5"/>
        <v>0</v>
      </c>
      <c r="F112" s="4">
        <f t="shared" si="6"/>
        <v>1</v>
      </c>
      <c r="K112" s="6">
        <f t="shared" si="7"/>
        <v>-2.8003617786774848E-2</v>
      </c>
      <c r="M112" s="5">
        <f t="shared" si="8"/>
        <v>87.589101712787837</v>
      </c>
      <c r="N112" s="5">
        <f t="shared" si="9"/>
        <v>93.91439698389803</v>
      </c>
    </row>
    <row r="113" spans="1:14" x14ac:dyDescent="0.25">
      <c r="A113" s="10">
        <v>44845</v>
      </c>
      <c r="B113" s="11">
        <v>3588.84008789062</v>
      </c>
      <c r="C113" s="11">
        <v>4293.6794822054298</v>
      </c>
      <c r="E113" s="4">
        <f t="shared" si="5"/>
        <v>0</v>
      </c>
      <c r="F113" s="4">
        <f t="shared" si="6"/>
        <v>1</v>
      </c>
      <c r="K113" s="6">
        <f t="shared" si="7"/>
        <v>-1.3962794724218464E-2</v>
      </c>
      <c r="M113" s="5">
        <f t="shared" si="8"/>
        <v>86.366113065493494</v>
      </c>
      <c r="N113" s="5">
        <f t="shared" si="9"/>
        <v>92.6030895371631</v>
      </c>
    </row>
    <row r="114" spans="1:14" x14ac:dyDescent="0.25">
      <c r="A114" s="10">
        <v>44846</v>
      </c>
      <c r="B114" s="11">
        <v>3577.03002929687</v>
      </c>
      <c r="C114" s="11">
        <v>4282.1077504253099</v>
      </c>
      <c r="E114" s="4">
        <f t="shared" si="5"/>
        <v>1</v>
      </c>
      <c r="F114" s="4">
        <f t="shared" si="6"/>
        <v>1</v>
      </c>
      <c r="K114" s="6">
        <f t="shared" si="7"/>
        <v>-3.2907731480149582E-3</v>
      </c>
      <c r="M114" s="5">
        <f t="shared" si="8"/>
        <v>86.081901779719146</v>
      </c>
      <c r="N114" s="5">
        <f t="shared" si="9"/>
        <v>92.298353776690973</v>
      </c>
    </row>
    <row r="115" spans="1:14" x14ac:dyDescent="0.25">
      <c r="A115" s="10">
        <v>44847</v>
      </c>
      <c r="B115" s="11">
        <v>3669.90991210937</v>
      </c>
      <c r="C115" s="11">
        <v>4292.7755931279498</v>
      </c>
      <c r="E115" s="4">
        <f t="shared" si="5"/>
        <v>0</v>
      </c>
      <c r="F115" s="4">
        <f t="shared" si="6"/>
        <v>1</v>
      </c>
      <c r="K115" s="6">
        <f t="shared" si="7"/>
        <v>2.5965642460864968E-2</v>
      </c>
      <c r="M115" s="5">
        <f t="shared" si="8"/>
        <v>88.317073663682635</v>
      </c>
      <c r="N115" s="5">
        <f t="shared" si="9"/>
        <v>94.694939830582953</v>
      </c>
    </row>
    <row r="116" spans="1:14" x14ac:dyDescent="0.25">
      <c r="A116" s="10">
        <v>44848</v>
      </c>
      <c r="B116" s="11">
        <v>3583.07006835937</v>
      </c>
      <c r="C116" s="11">
        <v>4275.8441330675696</v>
      </c>
      <c r="E116" s="4">
        <f t="shared" si="5"/>
        <v>1</v>
      </c>
      <c r="F116" s="4">
        <f t="shared" si="6"/>
        <v>1</v>
      </c>
      <c r="K116" s="6">
        <f t="shared" si="7"/>
        <v>-2.36626636156545E-2</v>
      </c>
      <c r="M116" s="5">
        <f t="shared" si="8"/>
        <v>86.227256458059927</v>
      </c>
      <c r="N116" s="5">
        <f t="shared" si="9"/>
        <v>92.454205323267232</v>
      </c>
    </row>
    <row r="117" spans="1:14" x14ac:dyDescent="0.25">
      <c r="A117" s="10">
        <v>44851</v>
      </c>
      <c r="B117" s="11">
        <v>3677.94995117187</v>
      </c>
      <c r="C117" s="11">
        <v>4316.2385350348104</v>
      </c>
      <c r="E117" s="4">
        <f t="shared" si="5"/>
        <v>1</v>
      </c>
      <c r="F117" s="4">
        <f t="shared" si="6"/>
        <v>1</v>
      </c>
      <c r="K117" s="6">
        <f t="shared" si="7"/>
        <v>2.6480052302171098E-2</v>
      </c>
      <c r="M117" s="5">
        <f t="shared" si="8"/>
        <v>88.510558718942079</v>
      </c>
      <c r="N117" s="5">
        <f t="shared" si="9"/>
        <v>94.902397515783008</v>
      </c>
    </row>
    <row r="118" spans="1:14" x14ac:dyDescent="0.25">
      <c r="A118" s="10">
        <v>44852</v>
      </c>
      <c r="B118" s="11">
        <v>3719.97998046875</v>
      </c>
      <c r="C118" s="11">
        <v>4328.5278404676701</v>
      </c>
      <c r="E118" s="4">
        <f t="shared" si="5"/>
        <v>0</v>
      </c>
      <c r="F118" s="4">
        <f t="shared" si="6"/>
        <v>1</v>
      </c>
      <c r="K118" s="6">
        <f t="shared" si="7"/>
        <v>1.1427569666490056E-2</v>
      </c>
      <c r="M118" s="5">
        <f t="shared" si="8"/>
        <v>89.522019294922742</v>
      </c>
      <c r="N118" s="5">
        <f t="shared" si="9"/>
        <v>95.986901274911546</v>
      </c>
    </row>
    <row r="119" spans="1:14" x14ac:dyDescent="0.25">
      <c r="A119" s="10">
        <v>44853</v>
      </c>
      <c r="B119" s="11">
        <v>3695.15991210937</v>
      </c>
      <c r="C119" s="11">
        <v>4328.9953973777401</v>
      </c>
      <c r="E119" s="4">
        <f t="shared" si="5"/>
        <v>0</v>
      </c>
      <c r="F119" s="4">
        <f t="shared" si="6"/>
        <v>1</v>
      </c>
      <c r="K119" s="6">
        <f t="shared" si="7"/>
        <v>-6.6720972934516398E-3</v>
      </c>
      <c r="M119" s="5">
        <f t="shared" si="8"/>
        <v>88.924719672280759</v>
      </c>
      <c r="N119" s="5">
        <f t="shared" si="9"/>
        <v>95.346467330708393</v>
      </c>
    </row>
    <row r="120" spans="1:14" x14ac:dyDescent="0.25">
      <c r="A120" s="10">
        <v>44854</v>
      </c>
      <c r="B120" s="11">
        <v>3665.78002929687</v>
      </c>
      <c r="C120" s="11">
        <v>4335.6905959797105</v>
      </c>
      <c r="E120" s="4">
        <f t="shared" si="5"/>
        <v>1</v>
      </c>
      <c r="F120" s="4">
        <f t="shared" si="6"/>
        <v>1</v>
      </c>
      <c r="K120" s="6">
        <f t="shared" si="7"/>
        <v>-7.9509097065649792E-3</v>
      </c>
      <c r="M120" s="5">
        <f t="shared" si="8"/>
        <v>88.217687255484847</v>
      </c>
      <c r="N120" s="5">
        <f t="shared" si="9"/>
        <v>94.588376178121976</v>
      </c>
    </row>
    <row r="121" spans="1:14" x14ac:dyDescent="0.25">
      <c r="A121" s="10">
        <v>44855</v>
      </c>
      <c r="B121" s="11">
        <v>3752.75</v>
      </c>
      <c r="C121" s="11">
        <v>4357.5778541488598</v>
      </c>
      <c r="E121" s="4">
        <f t="shared" si="5"/>
        <v>1</v>
      </c>
      <c r="F121" s="4">
        <f t="shared" si="6"/>
        <v>1</v>
      </c>
      <c r="K121" s="6">
        <f t="shared" si="7"/>
        <v>2.3724819822266152E-2</v>
      </c>
      <c r="M121" s="5">
        <f t="shared" si="8"/>
        <v>90.310635990758257</v>
      </c>
      <c r="N121" s="5">
        <f t="shared" si="9"/>
        <v>96.832468360228646</v>
      </c>
    </row>
    <row r="122" spans="1:14" x14ac:dyDescent="0.25">
      <c r="A122" s="10">
        <v>44858</v>
      </c>
      <c r="B122" s="11">
        <v>3797.34008789062</v>
      </c>
      <c r="C122" s="11">
        <v>4361.4227072892199</v>
      </c>
      <c r="E122" s="4">
        <f t="shared" si="5"/>
        <v>1</v>
      </c>
      <c r="F122" s="4">
        <f t="shared" si="6"/>
        <v>1</v>
      </c>
      <c r="K122" s="6">
        <f t="shared" si="7"/>
        <v>1.1881976654618542E-2</v>
      </c>
      <c r="M122" s="5">
        <f t="shared" si="8"/>
        <v>91.383704859264199</v>
      </c>
      <c r="N122" s="5">
        <f t="shared" si="9"/>
        <v>97.983029488693973</v>
      </c>
    </row>
    <row r="123" spans="1:14" x14ac:dyDescent="0.25">
      <c r="A123" s="10">
        <v>44859</v>
      </c>
      <c r="B123" s="11">
        <v>3859.11010742187</v>
      </c>
      <c r="C123" s="11">
        <v>4390.0502836017004</v>
      </c>
      <c r="E123" s="4">
        <f t="shared" si="5"/>
        <v>0</v>
      </c>
      <c r="F123" s="4">
        <f t="shared" si="6"/>
        <v>1</v>
      </c>
      <c r="K123" s="6">
        <f t="shared" si="7"/>
        <v>1.6266654579669915E-2</v>
      </c>
      <c r="M123" s="5">
        <f t="shared" si="8"/>
        <v>92.870212020420354</v>
      </c>
      <c r="N123" s="5">
        <f t="shared" si="9"/>
        <v>99.576885584056171</v>
      </c>
    </row>
    <row r="124" spans="1:14" x14ac:dyDescent="0.25">
      <c r="A124" s="10">
        <v>44860</v>
      </c>
      <c r="B124" s="11">
        <v>3830.60009765625</v>
      </c>
      <c r="C124" s="11">
        <v>4404.5248682934598</v>
      </c>
      <c r="E124" s="4">
        <f t="shared" si="5"/>
        <v>0</v>
      </c>
      <c r="F124" s="4">
        <f t="shared" si="6"/>
        <v>1</v>
      </c>
      <c r="K124" s="6">
        <f t="shared" si="7"/>
        <v>-7.3877160723632151E-3</v>
      </c>
      <c r="M124" s="5">
        <f t="shared" si="8"/>
        <v>92.184113262433314</v>
      </c>
      <c r="N124" s="5">
        <f t="shared" si="9"/>
        <v>98.841239825990968</v>
      </c>
    </row>
    <row r="125" spans="1:14" x14ac:dyDescent="0.25">
      <c r="A125" s="10">
        <v>44861</v>
      </c>
      <c r="B125" s="11">
        <v>3807.30004882812</v>
      </c>
      <c r="C125" s="11">
        <v>4407.1071710568503</v>
      </c>
      <c r="E125" s="4">
        <f t="shared" si="5"/>
        <v>1</v>
      </c>
      <c r="F125" s="4">
        <f t="shared" si="6"/>
        <v>1</v>
      </c>
      <c r="K125" s="6">
        <f t="shared" si="7"/>
        <v>-6.0826106182125805E-3</v>
      </c>
      <c r="M125" s="5">
        <f t="shared" si="8"/>
        <v>91.62339319627273</v>
      </c>
      <c r="N125" s="5">
        <f t="shared" si="9"/>
        <v>98.2400270511081</v>
      </c>
    </row>
    <row r="126" spans="1:14" x14ac:dyDescent="0.25">
      <c r="A126" s="10">
        <v>44862</v>
      </c>
      <c r="B126" s="11">
        <v>3901.06005859375</v>
      </c>
      <c r="C126" s="11">
        <v>4409.0215128114096</v>
      </c>
      <c r="E126" s="4">
        <f t="shared" si="5"/>
        <v>0</v>
      </c>
      <c r="F126" s="4">
        <f t="shared" si="6"/>
        <v>1</v>
      </c>
      <c r="K126" s="6">
        <f t="shared" si="7"/>
        <v>2.462637789592903E-2</v>
      </c>
      <c r="M126" s="5">
        <f t="shared" si="8"/>
        <v>93.87974550123144</v>
      </c>
      <c r="N126" s="5">
        <f t="shared" si="9"/>
        <v>100.65932308177499</v>
      </c>
    </row>
    <row r="127" spans="1:14" x14ac:dyDescent="0.25">
      <c r="A127" s="10">
        <v>44865</v>
      </c>
      <c r="B127" s="11">
        <v>3871.97998046875</v>
      </c>
      <c r="C127" s="11">
        <v>4431.7056334626504</v>
      </c>
      <c r="E127" s="4">
        <f t="shared" si="5"/>
        <v>0</v>
      </c>
      <c r="F127" s="4">
        <f t="shared" si="6"/>
        <v>1</v>
      </c>
      <c r="K127" s="6">
        <f t="shared" si="7"/>
        <v>-7.4544041076575196E-3</v>
      </c>
      <c r="M127" s="5">
        <f t="shared" si="8"/>
        <v>93.179927940741223</v>
      </c>
      <c r="N127" s="5">
        <f t="shared" si="9"/>
        <v>99.908967810320178</v>
      </c>
    </row>
    <row r="128" spans="1:14" x14ac:dyDescent="0.25">
      <c r="A128" s="10">
        <v>44866</v>
      </c>
      <c r="B128" s="11">
        <v>3856.10009765625</v>
      </c>
      <c r="C128" s="11">
        <v>4444.7559785171397</v>
      </c>
      <c r="E128" s="4">
        <f t="shared" si="5"/>
        <v>0</v>
      </c>
      <c r="F128" s="4">
        <f t="shared" si="6"/>
        <v>1</v>
      </c>
      <c r="K128" s="6">
        <f t="shared" si="7"/>
        <v>-4.1012306087846451E-3</v>
      </c>
      <c r="M128" s="5">
        <f t="shared" si="8"/>
        <v>92.797775568146307</v>
      </c>
      <c r="N128" s="5">
        <f t="shared" si="9"/>
        <v>99.499218093444412</v>
      </c>
    </row>
    <row r="129" spans="1:14" x14ac:dyDescent="0.25">
      <c r="A129" s="10">
        <v>44867</v>
      </c>
      <c r="B129" s="11">
        <v>3759.68994140625</v>
      </c>
      <c r="C129" s="11">
        <v>4451.4138980555799</v>
      </c>
      <c r="E129" s="4">
        <f t="shared" si="5"/>
        <v>0</v>
      </c>
      <c r="F129" s="4">
        <f t="shared" si="6"/>
        <v>1</v>
      </c>
      <c r="K129" s="6">
        <f t="shared" si="7"/>
        <v>-2.500198485734284E-2</v>
      </c>
      <c r="M129" s="5">
        <f t="shared" si="8"/>
        <v>90.477646988596419</v>
      </c>
      <c r="N129" s="5">
        <f t="shared" si="9"/>
        <v>97.011540149354659</v>
      </c>
    </row>
    <row r="130" spans="1:14" x14ac:dyDescent="0.25">
      <c r="A130" s="10">
        <v>44868</v>
      </c>
      <c r="B130" s="11">
        <v>3719.88989257812</v>
      </c>
      <c r="C130" s="11">
        <v>4472.8914112583998</v>
      </c>
      <c r="E130" s="4">
        <f t="shared" ref="E130:E193" si="10">IF(B131&gt;$B130,1,0)</f>
        <v>1</v>
      </c>
      <c r="F130" s="4">
        <f t="shared" ref="F130:F193" si="11">IF(C131&gt;$B130,1,0)</f>
        <v>1</v>
      </c>
      <c r="K130" s="6">
        <f t="shared" si="7"/>
        <v>-1.0585992315431003E-2</v>
      </c>
      <c r="M130" s="5">
        <f t="shared" si="8"/>
        <v>89.519851312856858</v>
      </c>
      <c r="N130" s="5">
        <f t="shared" si="9"/>
        <v>95.984576730825466</v>
      </c>
    </row>
    <row r="131" spans="1:14" x14ac:dyDescent="0.25">
      <c r="A131" s="10">
        <v>44869</v>
      </c>
      <c r="B131" s="11">
        <v>3770.55004882812</v>
      </c>
      <c r="C131" s="11">
        <v>4448.9539299669204</v>
      </c>
      <c r="E131" s="4">
        <f t="shared" si="10"/>
        <v>1</v>
      </c>
      <c r="F131" s="4">
        <f t="shared" si="11"/>
        <v>1</v>
      </c>
      <c r="K131" s="6">
        <f t="shared" si="7"/>
        <v>1.3618724670070526E-2</v>
      </c>
      <c r="M131" s="5">
        <f t="shared" si="8"/>
        <v>90.738997520392303</v>
      </c>
      <c r="N131" s="5">
        <f t="shared" si="9"/>
        <v>97.291764253895835</v>
      </c>
    </row>
    <row r="132" spans="1:14" x14ac:dyDescent="0.25">
      <c r="A132" s="10">
        <v>44872</v>
      </c>
      <c r="B132" s="11">
        <v>3806.80004882812</v>
      </c>
      <c r="C132" s="11">
        <v>4466.1600893396699</v>
      </c>
      <c r="E132" s="4">
        <f t="shared" si="10"/>
        <v>1</v>
      </c>
      <c r="F132" s="4">
        <f t="shared" si="11"/>
        <v>1</v>
      </c>
      <c r="K132" s="6">
        <f t="shared" ref="K132:K195" si="12">B132/B131-1</f>
        <v>9.6139819205598442E-3</v>
      </c>
      <c r="M132" s="5">
        <f t="shared" ref="M132:M195" si="13">M131*(1+$K132)</f>
        <v>91.611360602043078</v>
      </c>
      <c r="N132" s="5">
        <f t="shared" ref="N132:N195" si="14">N131*(1+IF(F131=1,$K132,0))</f>
        <v>98.227125516452162</v>
      </c>
    </row>
    <row r="133" spans="1:14" x14ac:dyDescent="0.25">
      <c r="A133" s="10">
        <v>44873</v>
      </c>
      <c r="B133" s="11">
        <v>3828.11010742187</v>
      </c>
      <c r="C133" s="11">
        <v>4469.8162278892796</v>
      </c>
      <c r="E133" s="4">
        <f t="shared" si="10"/>
        <v>0</v>
      </c>
      <c r="F133" s="4">
        <f t="shared" si="11"/>
        <v>1</v>
      </c>
      <c r="K133" s="6">
        <f t="shared" si="12"/>
        <v>5.5978928024627006E-3</v>
      </c>
      <c r="M133" s="5">
        <f t="shared" si="13"/>
        <v>92.124191178181064</v>
      </c>
      <c r="N133" s="5">
        <f t="shared" si="14"/>
        <v>98.776990435387305</v>
      </c>
    </row>
    <row r="134" spans="1:14" x14ac:dyDescent="0.25">
      <c r="A134" s="10">
        <v>44874</v>
      </c>
      <c r="B134" s="11">
        <v>3748.57006835937</v>
      </c>
      <c r="C134" s="11">
        <v>4478.1419407331596</v>
      </c>
      <c r="E134" s="4">
        <f t="shared" si="10"/>
        <v>1</v>
      </c>
      <c r="F134" s="4">
        <f t="shared" si="11"/>
        <v>1</v>
      </c>
      <c r="K134" s="6">
        <f t="shared" si="12"/>
        <v>-2.0777886954789881E-2</v>
      </c>
      <c r="M134" s="5">
        <f t="shared" si="13"/>
        <v>90.210045148079374</v>
      </c>
      <c r="N134" s="5">
        <f t="shared" si="14"/>
        <v>96.724613294386472</v>
      </c>
    </row>
    <row r="135" spans="1:14" x14ac:dyDescent="0.25">
      <c r="A135" s="10">
        <v>44875</v>
      </c>
      <c r="B135" s="11">
        <v>3956.3701171875</v>
      </c>
      <c r="C135" s="11">
        <v>4493.3830644095297</v>
      </c>
      <c r="E135" s="4">
        <f t="shared" si="10"/>
        <v>1</v>
      </c>
      <c r="F135" s="4">
        <f t="shared" si="11"/>
        <v>1</v>
      </c>
      <c r="K135" s="6">
        <f t="shared" si="12"/>
        <v>5.5434484360346259E-2</v>
      </c>
      <c r="M135" s="5">
        <f t="shared" si="13"/>
        <v>95.210792484986712</v>
      </c>
      <c r="N135" s="5">
        <f t="shared" si="14"/>
        <v>102.08649235731468</v>
      </c>
    </row>
    <row r="136" spans="1:14" x14ac:dyDescent="0.25">
      <c r="A136" s="10">
        <v>44879</v>
      </c>
      <c r="B136" s="11">
        <v>3957.25</v>
      </c>
      <c r="C136" s="11">
        <v>4518.0594720387298</v>
      </c>
      <c r="E136" s="4">
        <f t="shared" si="10"/>
        <v>1</v>
      </c>
      <c r="F136" s="4">
        <f t="shared" si="11"/>
        <v>1</v>
      </c>
      <c r="K136" s="6">
        <f t="shared" si="12"/>
        <v>2.2239648628352704E-4</v>
      </c>
      <c r="M136" s="5">
        <f t="shared" si="13"/>
        <v>95.231967030691649</v>
      </c>
      <c r="N136" s="5">
        <f t="shared" si="14"/>
        <v>102.10919603451195</v>
      </c>
    </row>
    <row r="137" spans="1:14" x14ac:dyDescent="0.25">
      <c r="A137" s="10">
        <v>44880</v>
      </c>
      <c r="B137" s="11">
        <v>3991.72998046875</v>
      </c>
      <c r="C137" s="11">
        <v>4510.1058356085396</v>
      </c>
      <c r="E137" s="4">
        <f t="shared" si="10"/>
        <v>0</v>
      </c>
      <c r="F137" s="4">
        <f t="shared" si="11"/>
        <v>1</v>
      </c>
      <c r="K137" s="6">
        <f t="shared" si="12"/>
        <v>8.7131165503191443E-3</v>
      </c>
      <c r="M137" s="5">
        <f t="shared" si="13"/>
        <v>96.061734258746213</v>
      </c>
      <c r="N137" s="5">
        <f t="shared" si="14"/>
        <v>102.99888536042005</v>
      </c>
    </row>
    <row r="138" spans="1:14" x14ac:dyDescent="0.25">
      <c r="A138" s="10">
        <v>44881</v>
      </c>
      <c r="B138" s="11">
        <v>3958.7900390625</v>
      </c>
      <c r="C138" s="11">
        <v>4532.2507966226403</v>
      </c>
      <c r="E138" s="4">
        <f t="shared" si="10"/>
        <v>0</v>
      </c>
      <c r="F138" s="4">
        <f t="shared" si="11"/>
        <v>1</v>
      </c>
      <c r="K138" s="6">
        <f t="shared" si="12"/>
        <v>-8.252046497990273E-3</v>
      </c>
      <c r="M138" s="5">
        <f t="shared" si="13"/>
        <v>95.26902836096545</v>
      </c>
      <c r="N138" s="5">
        <f t="shared" si="14"/>
        <v>102.14893376918469</v>
      </c>
    </row>
    <row r="139" spans="1:14" x14ac:dyDescent="0.25">
      <c r="A139" s="10">
        <v>44882</v>
      </c>
      <c r="B139" s="11">
        <v>3946.56005859375</v>
      </c>
      <c r="C139" s="11">
        <v>4518.10709912107</v>
      </c>
      <c r="E139" s="4">
        <f t="shared" si="10"/>
        <v>1</v>
      </c>
      <c r="F139" s="4">
        <f t="shared" si="11"/>
        <v>1</v>
      </c>
      <c r="K139" s="6">
        <f t="shared" si="12"/>
        <v>-3.0893228355314273E-3</v>
      </c>
      <c r="M139" s="5">
        <f t="shared" si="13"/>
        <v>94.974711576131028</v>
      </c>
      <c r="N139" s="5">
        <f t="shared" si="14"/>
        <v>101.83336273546637</v>
      </c>
    </row>
    <row r="140" spans="1:14" x14ac:dyDescent="0.25">
      <c r="A140" s="10">
        <v>44883</v>
      </c>
      <c r="B140" s="11">
        <v>3965.34008789062</v>
      </c>
      <c r="C140" s="11">
        <v>4524.6819488973797</v>
      </c>
      <c r="E140" s="4">
        <f t="shared" si="10"/>
        <v>0</v>
      </c>
      <c r="F140" s="4">
        <f t="shared" si="11"/>
        <v>1</v>
      </c>
      <c r="K140" s="6">
        <f t="shared" si="12"/>
        <v>4.7585819088133974E-3</v>
      </c>
      <c r="M140" s="5">
        <f t="shared" si="13"/>
        <v>95.426656520431976</v>
      </c>
      <c r="N140" s="5">
        <f t="shared" si="14"/>
        <v>102.31794513309299</v>
      </c>
    </row>
    <row r="141" spans="1:14" x14ac:dyDescent="0.25">
      <c r="A141" s="10">
        <v>44886</v>
      </c>
      <c r="B141" s="11">
        <v>3949.93994140625</v>
      </c>
      <c r="C141" s="11">
        <v>4540.2364221479702</v>
      </c>
      <c r="E141" s="4">
        <f t="shared" si="10"/>
        <v>1</v>
      </c>
      <c r="F141" s="4">
        <f t="shared" si="11"/>
        <v>1</v>
      </c>
      <c r="K141" s="6">
        <f t="shared" si="12"/>
        <v>-3.8836886983285579E-3</v>
      </c>
      <c r="M141" s="5">
        <f t="shared" si="13"/>
        <v>95.056049092984296</v>
      </c>
      <c r="N141" s="5">
        <f t="shared" si="14"/>
        <v>101.9205740859434</v>
      </c>
    </row>
    <row r="142" spans="1:14" x14ac:dyDescent="0.25">
      <c r="A142" s="10">
        <v>44887</v>
      </c>
      <c r="B142" s="11">
        <v>4003.580078125</v>
      </c>
      <c r="C142" s="11">
        <v>4557.3440468884701</v>
      </c>
      <c r="E142" s="4">
        <f t="shared" si="10"/>
        <v>1</v>
      </c>
      <c r="F142" s="4">
        <f t="shared" si="11"/>
        <v>1</v>
      </c>
      <c r="K142" s="6">
        <f t="shared" si="12"/>
        <v>1.3579987927526016E-2</v>
      </c>
      <c r="M142" s="5">
        <f t="shared" si="13"/>
        <v>96.346909092105349</v>
      </c>
      <c r="N142" s="5">
        <f t="shared" si="14"/>
        <v>103.30465425159703</v>
      </c>
    </row>
    <row r="143" spans="1:14" x14ac:dyDescent="0.25">
      <c r="A143" s="10">
        <v>44888</v>
      </c>
      <c r="B143" s="11">
        <v>4027.26000976562</v>
      </c>
      <c r="C143" s="11">
        <v>4571.6494393876501</v>
      </c>
      <c r="E143" s="4">
        <f t="shared" si="10"/>
        <v>0</v>
      </c>
      <c r="F143" s="4">
        <f t="shared" si="11"/>
        <v>1</v>
      </c>
      <c r="K143" s="6">
        <f t="shared" si="12"/>
        <v>5.9146891478463193E-3</v>
      </c>
      <c r="M143" s="5">
        <f t="shared" si="13"/>
        <v>96.916771109740964</v>
      </c>
      <c r="N143" s="5">
        <f t="shared" si="14"/>
        <v>103.91566916902097</v>
      </c>
    </row>
    <row r="144" spans="1:14" x14ac:dyDescent="0.25">
      <c r="A144" s="10">
        <v>44890</v>
      </c>
      <c r="B144" s="11">
        <v>4026.1201171875</v>
      </c>
      <c r="C144" s="11">
        <v>4555.0075288395501</v>
      </c>
      <c r="E144" s="4">
        <f t="shared" si="10"/>
        <v>0</v>
      </c>
      <c r="F144" s="4">
        <f t="shared" si="11"/>
        <v>1</v>
      </c>
      <c r="K144" s="6">
        <f t="shared" si="12"/>
        <v>-2.8304419763214295E-4</v>
      </c>
      <c r="M144" s="5">
        <f t="shared" si="13"/>
        <v>96.889339380025106</v>
      </c>
      <c r="N144" s="5">
        <f t="shared" si="14"/>
        <v>103.88625644181963</v>
      </c>
    </row>
    <row r="145" spans="1:14" x14ac:dyDescent="0.25">
      <c r="A145" s="10">
        <v>44893</v>
      </c>
      <c r="B145" s="11">
        <v>3963.93994140625</v>
      </c>
      <c r="C145" s="11">
        <v>4579.8375220312901</v>
      </c>
      <c r="E145" s="4">
        <f t="shared" si="10"/>
        <v>0</v>
      </c>
      <c r="F145" s="4">
        <f t="shared" si="11"/>
        <v>1</v>
      </c>
      <c r="K145" s="6">
        <f t="shared" si="12"/>
        <v>-1.5444192913123267E-2</v>
      </c>
      <c r="M145" s="5">
        <f t="shared" si="13"/>
        <v>95.392961731414928</v>
      </c>
      <c r="N145" s="5">
        <f t="shared" si="14"/>
        <v>102.28181705630998</v>
      </c>
    </row>
    <row r="146" spans="1:14" x14ac:dyDescent="0.25">
      <c r="A146" s="10">
        <v>44894</v>
      </c>
      <c r="B146" s="11">
        <v>3957.6298828125</v>
      </c>
      <c r="C146" s="11">
        <v>4583.0858320089801</v>
      </c>
      <c r="E146" s="4">
        <f t="shared" si="10"/>
        <v>1</v>
      </c>
      <c r="F146" s="4">
        <f t="shared" si="11"/>
        <v>1</v>
      </c>
      <c r="K146" s="6">
        <f t="shared" si="12"/>
        <v>-1.5918653377758885E-3</v>
      </c>
      <c r="M146" s="5">
        <f t="shared" si="13"/>
        <v>95.241108982166907</v>
      </c>
      <c r="N146" s="5">
        <f t="shared" si="14"/>
        <v>102.1189981770533</v>
      </c>
    </row>
    <row r="147" spans="1:14" x14ac:dyDescent="0.25">
      <c r="A147" s="10">
        <v>44895</v>
      </c>
      <c r="B147" s="11">
        <v>4080.11010742187</v>
      </c>
      <c r="C147" s="11">
        <v>4585.9865444892603</v>
      </c>
      <c r="E147" s="4">
        <f t="shared" si="10"/>
        <v>0</v>
      </c>
      <c r="F147" s="4">
        <f t="shared" si="11"/>
        <v>1</v>
      </c>
      <c r="K147" s="6">
        <f t="shared" si="12"/>
        <v>3.0947872397387721E-2</v>
      </c>
      <c r="M147" s="5">
        <f t="shared" si="13"/>
        <v>98.188618669932708</v>
      </c>
      <c r="N147" s="5">
        <f t="shared" si="14"/>
        <v>105.27936390198582</v>
      </c>
    </row>
    <row r="148" spans="1:14" x14ac:dyDescent="0.25">
      <c r="A148" s="10">
        <v>44896</v>
      </c>
      <c r="B148" s="11">
        <v>4076.57006835937</v>
      </c>
      <c r="C148" s="11">
        <v>4598.2437273717496</v>
      </c>
      <c r="E148" s="4">
        <f t="shared" si="10"/>
        <v>0</v>
      </c>
      <c r="F148" s="4">
        <f t="shared" si="11"/>
        <v>1</v>
      </c>
      <c r="K148" s="6">
        <f t="shared" si="12"/>
        <v>-8.6763321804983473E-4</v>
      </c>
      <c r="M148" s="5">
        <f t="shared" si="13"/>
        <v>98.103426962740244</v>
      </c>
      <c r="N148" s="5">
        <f t="shared" si="14"/>
        <v>105.18802002868929</v>
      </c>
    </row>
    <row r="149" spans="1:14" x14ac:dyDescent="0.25">
      <c r="A149" s="10">
        <v>44897</v>
      </c>
      <c r="B149" s="11">
        <v>4071.69995117187</v>
      </c>
      <c r="C149" s="11">
        <v>4597.5537688423301</v>
      </c>
      <c r="E149" s="4">
        <f t="shared" si="10"/>
        <v>0</v>
      </c>
      <c r="F149" s="4">
        <f t="shared" si="11"/>
        <v>1</v>
      </c>
      <c r="K149" s="6">
        <f t="shared" si="12"/>
        <v>-1.194660488065602E-3</v>
      </c>
      <c r="M149" s="5">
        <f t="shared" si="13"/>
        <v>97.98622667480403</v>
      </c>
      <c r="N149" s="5">
        <f t="shared" si="14"/>
        <v>105.06235605734317</v>
      </c>
    </row>
    <row r="150" spans="1:14" x14ac:dyDescent="0.25">
      <c r="A150" s="10">
        <v>44900</v>
      </c>
      <c r="B150" s="11">
        <v>3998.84008789062</v>
      </c>
      <c r="C150" s="11">
        <v>4609.2268923021602</v>
      </c>
      <c r="E150" s="4">
        <f t="shared" si="10"/>
        <v>0</v>
      </c>
      <c r="F150" s="4">
        <f t="shared" si="11"/>
        <v>1</v>
      </c>
      <c r="K150" s="6">
        <f t="shared" si="12"/>
        <v>-1.7894212283564803E-2</v>
      </c>
      <c r="M150" s="5">
        <f t="shared" si="13"/>
        <v>96.232840333819581</v>
      </c>
      <c r="N150" s="5">
        <f t="shared" si="14"/>
        <v>103.18234795504159</v>
      </c>
    </row>
    <row r="151" spans="1:14" x14ac:dyDescent="0.25">
      <c r="A151" s="10">
        <v>44901</v>
      </c>
      <c r="B151" s="11">
        <v>3941.26000976562</v>
      </c>
      <c r="C151" s="11">
        <v>4599.8202067823104</v>
      </c>
      <c r="E151" s="4">
        <f t="shared" si="10"/>
        <v>0</v>
      </c>
      <c r="F151" s="4">
        <f t="shared" si="11"/>
        <v>1</v>
      </c>
      <c r="K151" s="6">
        <f t="shared" si="12"/>
        <v>-1.4399194981406072E-2</v>
      </c>
      <c r="M151" s="5">
        <f t="shared" si="13"/>
        <v>94.84716490223839</v>
      </c>
      <c r="N151" s="5">
        <f t="shared" si="14"/>
        <v>101.69660520819767</v>
      </c>
    </row>
    <row r="152" spans="1:14" x14ac:dyDescent="0.25">
      <c r="A152" s="10">
        <v>44902</v>
      </c>
      <c r="B152" s="11">
        <v>3933.919921875</v>
      </c>
      <c r="C152" s="11">
        <v>4588.5118139264896</v>
      </c>
      <c r="E152" s="4">
        <f t="shared" si="10"/>
        <v>1</v>
      </c>
      <c r="F152" s="4">
        <f t="shared" si="11"/>
        <v>1</v>
      </c>
      <c r="K152" s="6">
        <f t="shared" si="12"/>
        <v>-1.8623708845477704E-3</v>
      </c>
      <c r="M152" s="5">
        <f t="shared" si="13"/>
        <v>94.670524303842555</v>
      </c>
      <c r="N152" s="5">
        <f t="shared" si="14"/>
        <v>101.50720841160057</v>
      </c>
    </row>
    <row r="153" spans="1:14" x14ac:dyDescent="0.25">
      <c r="A153" s="10">
        <v>44903</v>
      </c>
      <c r="B153" s="11">
        <v>3963.51000976562</v>
      </c>
      <c r="C153" s="11">
        <v>4569.3910273452802</v>
      </c>
      <c r="E153" s="4">
        <f t="shared" si="10"/>
        <v>0</v>
      </c>
      <c r="F153" s="4">
        <f t="shared" si="11"/>
        <v>1</v>
      </c>
      <c r="K153" s="6">
        <f t="shared" si="12"/>
        <v>7.5217819575026379E-3</v>
      </c>
      <c r="M153" s="5">
        <f t="shared" si="13"/>
        <v>95.382615345458518</v>
      </c>
      <c r="N153" s="5">
        <f t="shared" si="14"/>
        <v>102.2707235003874</v>
      </c>
    </row>
    <row r="154" spans="1:14" x14ac:dyDescent="0.25">
      <c r="A154" s="10">
        <v>44904</v>
      </c>
      <c r="B154" s="11">
        <v>3934.3798828125</v>
      </c>
      <c r="C154" s="11">
        <v>4563.4129121433498</v>
      </c>
      <c r="E154" s="4">
        <f t="shared" si="10"/>
        <v>1</v>
      </c>
      <c r="F154" s="4">
        <f t="shared" si="11"/>
        <v>1</v>
      </c>
      <c r="K154" s="6">
        <f t="shared" si="12"/>
        <v>-7.3495782479031657E-3</v>
      </c>
      <c r="M154" s="5">
        <f t="shared" si="13"/>
        <v>94.681593350487418</v>
      </c>
      <c r="N154" s="5">
        <f t="shared" si="14"/>
        <v>101.51907681555164</v>
      </c>
    </row>
    <row r="155" spans="1:14" x14ac:dyDescent="0.25">
      <c r="A155" s="10">
        <v>44907</v>
      </c>
      <c r="B155" s="11">
        <v>3990.56005859375</v>
      </c>
      <c r="C155" s="11">
        <v>4545.6031082311802</v>
      </c>
      <c r="E155" s="4">
        <f t="shared" si="10"/>
        <v>1</v>
      </c>
      <c r="F155" s="4">
        <f t="shared" si="11"/>
        <v>1</v>
      </c>
      <c r="K155" s="6">
        <f t="shared" si="12"/>
        <v>1.4279296218109305E-2</v>
      </c>
      <c r="M155" s="5">
        <f t="shared" si="13"/>
        <v>96.03357986834159</v>
      </c>
      <c r="N155" s="5">
        <f t="shared" si="14"/>
        <v>102.9686977851899</v>
      </c>
    </row>
    <row r="156" spans="1:14" x14ac:dyDescent="0.25">
      <c r="A156" s="10">
        <v>44908</v>
      </c>
      <c r="B156" s="11">
        <v>4019.64990234375</v>
      </c>
      <c r="C156" s="11">
        <v>4572.7550561248599</v>
      </c>
      <c r="E156" s="4">
        <f t="shared" si="10"/>
        <v>0</v>
      </c>
      <c r="F156" s="4">
        <f t="shared" si="11"/>
        <v>1</v>
      </c>
      <c r="K156" s="6">
        <f t="shared" si="12"/>
        <v>7.2896644387934195E-3</v>
      </c>
      <c r="M156" s="5">
        <f t="shared" si="13"/>
        <v>96.733632440437873</v>
      </c>
      <c r="N156" s="5">
        <f t="shared" si="14"/>
        <v>103.71930503974347</v>
      </c>
    </row>
    <row r="157" spans="1:14" x14ac:dyDescent="0.25">
      <c r="A157" s="10">
        <v>44909</v>
      </c>
      <c r="B157" s="11">
        <v>3995.32006835937</v>
      </c>
      <c r="C157" s="11">
        <v>4608.8367679396197</v>
      </c>
      <c r="E157" s="4">
        <f t="shared" si="10"/>
        <v>0</v>
      </c>
      <c r="F157" s="4">
        <f t="shared" si="11"/>
        <v>1</v>
      </c>
      <c r="K157" s="6">
        <f t="shared" si="12"/>
        <v>-6.0527246341015584E-3</v>
      </c>
      <c r="M157" s="5">
        <f t="shared" si="13"/>
        <v>96.148130400419504</v>
      </c>
      <c r="N157" s="5">
        <f t="shared" si="14"/>
        <v>103.09152064709752</v>
      </c>
    </row>
    <row r="158" spans="1:14" x14ac:dyDescent="0.25">
      <c r="A158" s="10">
        <v>44910</v>
      </c>
      <c r="B158" s="11">
        <v>3895.75</v>
      </c>
      <c r="C158" s="11">
        <v>4567.9430492403899</v>
      </c>
      <c r="E158" s="4">
        <f t="shared" si="10"/>
        <v>0</v>
      </c>
      <c r="F158" s="4">
        <f t="shared" si="11"/>
        <v>1</v>
      </c>
      <c r="K158" s="6">
        <f t="shared" si="12"/>
        <v>-2.4921675023712786E-2</v>
      </c>
      <c r="M158" s="5">
        <f t="shared" si="13"/>
        <v>93.751957940442693</v>
      </c>
      <c r="N158" s="5">
        <f t="shared" si="14"/>
        <v>100.52230727183019</v>
      </c>
    </row>
    <row r="159" spans="1:14" x14ac:dyDescent="0.25">
      <c r="A159" s="10">
        <v>44911</v>
      </c>
      <c r="B159" s="11">
        <v>3852.36010742187</v>
      </c>
      <c r="C159" s="11">
        <v>4607.9062151684902</v>
      </c>
      <c r="E159" s="4">
        <f t="shared" si="10"/>
        <v>0</v>
      </c>
      <c r="F159" s="4">
        <f t="shared" si="11"/>
        <v>1</v>
      </c>
      <c r="K159" s="6">
        <f t="shared" si="12"/>
        <v>-1.1137750774081967E-2</v>
      </c>
      <c r="M159" s="5">
        <f t="shared" si="13"/>
        <v>92.707771998319828</v>
      </c>
      <c r="N159" s="5">
        <f t="shared" si="14"/>
        <v>99.402714866200853</v>
      </c>
    </row>
    <row r="160" spans="1:14" x14ac:dyDescent="0.25">
      <c r="A160" s="10">
        <v>44914</v>
      </c>
      <c r="B160" s="11">
        <v>3817.65991210937</v>
      </c>
      <c r="C160" s="11">
        <v>4599.9949403937599</v>
      </c>
      <c r="E160" s="4">
        <f t="shared" si="10"/>
        <v>1</v>
      </c>
      <c r="F160" s="4">
        <f t="shared" si="11"/>
        <v>1</v>
      </c>
      <c r="K160" s="6">
        <f t="shared" si="12"/>
        <v>-9.0075160018523448E-3</v>
      </c>
      <c r="M160" s="5">
        <f t="shared" si="13"/>
        <v>91.872705258548876</v>
      </c>
      <c r="N160" s="5">
        <f t="shared" si="14"/>
        <v>98.507343321415988</v>
      </c>
    </row>
    <row r="161" spans="1:14" x14ac:dyDescent="0.25">
      <c r="A161" s="10">
        <v>44915</v>
      </c>
      <c r="B161" s="11">
        <v>3821.6201171875</v>
      </c>
      <c r="C161" s="11">
        <v>4611.5612938235699</v>
      </c>
      <c r="E161" s="4">
        <f t="shared" si="10"/>
        <v>1</v>
      </c>
      <c r="F161" s="4">
        <f t="shared" si="11"/>
        <v>1</v>
      </c>
      <c r="K161" s="6">
        <f t="shared" si="12"/>
        <v>1.0373383615362997E-3</v>
      </c>
      <c r="M161" s="5">
        <f t="shared" si="13"/>
        <v>91.968008340091686</v>
      </c>
      <c r="N161" s="5">
        <f t="shared" si="14"/>
        <v>98.609528767536318</v>
      </c>
    </row>
    <row r="162" spans="1:14" x14ac:dyDescent="0.25">
      <c r="A162" s="10">
        <v>44916</v>
      </c>
      <c r="B162" s="11">
        <v>3878.43994140625</v>
      </c>
      <c r="C162" s="11">
        <v>4635.0477166703404</v>
      </c>
      <c r="E162" s="4">
        <f t="shared" si="10"/>
        <v>0</v>
      </c>
      <c r="F162" s="4">
        <f t="shared" si="11"/>
        <v>1</v>
      </c>
      <c r="K162" s="6">
        <f t="shared" si="12"/>
        <v>1.4867993802734736E-2</v>
      </c>
      <c r="M162" s="5">
        <f t="shared" si="13"/>
        <v>93.335388118142021</v>
      </c>
      <c r="N162" s="5">
        <f t="shared" si="14"/>
        <v>100.07565463014264</v>
      </c>
    </row>
    <row r="163" spans="1:14" x14ac:dyDescent="0.25">
      <c r="A163" s="10">
        <v>44917</v>
      </c>
      <c r="B163" s="11">
        <v>3822.38989257812</v>
      </c>
      <c r="C163" s="11">
        <v>4614.5238159594601</v>
      </c>
      <c r="E163" s="4">
        <f t="shared" si="10"/>
        <v>1</v>
      </c>
      <c r="F163" s="4">
        <f t="shared" si="11"/>
        <v>1</v>
      </c>
      <c r="K163" s="6">
        <f t="shared" si="12"/>
        <v>-1.4451699568617582E-2</v>
      </c>
      <c r="M163" s="5">
        <f t="shared" si="13"/>
        <v>91.986533129938309</v>
      </c>
      <c r="N163" s="5">
        <f t="shared" si="14"/>
        <v>98.629391335295082</v>
      </c>
    </row>
    <row r="164" spans="1:14" x14ac:dyDescent="0.25">
      <c r="A164" s="10">
        <v>44918</v>
      </c>
      <c r="B164" s="11">
        <v>3844.82006835937</v>
      </c>
      <c r="C164" s="11">
        <v>4610.2697359256099</v>
      </c>
      <c r="E164" s="4">
        <f t="shared" si="10"/>
        <v>0</v>
      </c>
      <c r="F164" s="4">
        <f t="shared" si="11"/>
        <v>1</v>
      </c>
      <c r="K164" s="6">
        <f t="shared" si="12"/>
        <v>5.8681025252820262E-3</v>
      </c>
      <c r="M164" s="5">
        <f t="shared" si="13"/>
        <v>92.526319537290036</v>
      </c>
      <c r="N164" s="5">
        <f t="shared" si="14"/>
        <v>99.208158715656751</v>
      </c>
    </row>
    <row r="165" spans="1:14" x14ac:dyDescent="0.25">
      <c r="A165" s="10">
        <v>44922</v>
      </c>
      <c r="B165" s="11">
        <v>3829.25</v>
      </c>
      <c r="C165" s="11">
        <v>4613.4437069253399</v>
      </c>
      <c r="E165" s="4">
        <f t="shared" si="10"/>
        <v>0</v>
      </c>
      <c r="F165" s="4">
        <f t="shared" si="11"/>
        <v>1</v>
      </c>
      <c r="K165" s="6">
        <f t="shared" si="12"/>
        <v>-4.0496221104083796E-3</v>
      </c>
      <c r="M165" s="5">
        <f t="shared" si="13"/>
        <v>92.151622907897121</v>
      </c>
      <c r="N165" s="5">
        <f t="shared" si="14"/>
        <v>98.806403162588921</v>
      </c>
    </row>
    <row r="166" spans="1:14" x14ac:dyDescent="0.25">
      <c r="A166" s="10">
        <v>44923</v>
      </c>
      <c r="B166" s="11">
        <v>3783.21997070312</v>
      </c>
      <c r="C166" s="11">
        <v>4619.8604389105503</v>
      </c>
      <c r="E166" s="4">
        <f t="shared" si="10"/>
        <v>1</v>
      </c>
      <c r="F166" s="4">
        <f t="shared" si="11"/>
        <v>1</v>
      </c>
      <c r="K166" s="6">
        <f t="shared" si="12"/>
        <v>-1.2020638322616684E-2</v>
      </c>
      <c r="M166" s="5">
        <f t="shared" si="13"/>
        <v>91.043901578079129</v>
      </c>
      <c r="N166" s="5">
        <f t="shared" si="14"/>
        <v>97.618687126212791</v>
      </c>
    </row>
    <row r="167" spans="1:14" x14ac:dyDescent="0.25">
      <c r="A167" s="10">
        <v>44924</v>
      </c>
      <c r="B167" s="11">
        <v>3849.28002929687</v>
      </c>
      <c r="C167" s="11">
        <v>4628.1084576858702</v>
      </c>
      <c r="E167" s="4">
        <f t="shared" si="10"/>
        <v>0</v>
      </c>
      <c r="F167" s="4">
        <f t="shared" si="11"/>
        <v>1</v>
      </c>
      <c r="K167" s="6">
        <f t="shared" si="12"/>
        <v>1.7461331644819111E-2</v>
      </c>
      <c r="M167" s="5">
        <f t="shared" si="13"/>
        <v>92.633649337772241</v>
      </c>
      <c r="N167" s="5">
        <f t="shared" si="14"/>
        <v>99.323239396855428</v>
      </c>
    </row>
    <row r="168" spans="1:14" x14ac:dyDescent="0.25">
      <c r="A168" s="10">
        <v>44925</v>
      </c>
      <c r="B168" s="11">
        <v>3839.5</v>
      </c>
      <c r="C168" s="11">
        <v>4614.3406078299504</v>
      </c>
      <c r="E168" s="4">
        <f t="shared" si="10"/>
        <v>0</v>
      </c>
      <c r="F168" s="4">
        <f t="shared" si="11"/>
        <v>1</v>
      </c>
      <c r="K168" s="6">
        <f t="shared" si="12"/>
        <v>-2.5407424823432612E-3</v>
      </c>
      <c r="M168" s="5">
        <f t="shared" si="13"/>
        <v>92.39829108960528</v>
      </c>
      <c r="N168" s="5">
        <f t="shared" si="14"/>
        <v>99.07088462303588</v>
      </c>
    </row>
    <row r="169" spans="1:14" x14ac:dyDescent="0.25">
      <c r="A169" s="10">
        <v>44929</v>
      </c>
      <c r="B169" s="11">
        <v>3824.13989257812</v>
      </c>
      <c r="C169" s="11">
        <v>4606.6320278973499</v>
      </c>
      <c r="E169" s="4">
        <f t="shared" si="10"/>
        <v>1</v>
      </c>
      <c r="F169" s="4">
        <f t="shared" si="11"/>
        <v>1</v>
      </c>
      <c r="K169" s="6">
        <f t="shared" si="12"/>
        <v>-4.0005488792499433E-3</v>
      </c>
      <c r="M169" s="5">
        <f t="shared" si="13"/>
        <v>92.028647209742147</v>
      </c>
      <c r="N169" s="5">
        <f t="shared" si="14"/>
        <v>98.674546706590888</v>
      </c>
    </row>
    <row r="170" spans="1:14" x14ac:dyDescent="0.25">
      <c r="A170" s="10">
        <v>44930</v>
      </c>
      <c r="B170" s="11">
        <v>3852.96997070312</v>
      </c>
      <c r="C170" s="11">
        <v>4617.7497822163596</v>
      </c>
      <c r="E170" s="4">
        <f t="shared" si="10"/>
        <v>0</v>
      </c>
      <c r="F170" s="4">
        <f t="shared" si="11"/>
        <v>1</v>
      </c>
      <c r="K170" s="6">
        <f t="shared" si="12"/>
        <v>7.5389705750443792E-3</v>
      </c>
      <c r="M170" s="5">
        <f t="shared" si="13"/>
        <v>92.722448473117538</v>
      </c>
      <c r="N170" s="5">
        <f t="shared" si="14"/>
        <v>99.41845121071772</v>
      </c>
    </row>
    <row r="171" spans="1:14" x14ac:dyDescent="0.25">
      <c r="A171" s="10">
        <v>44931</v>
      </c>
      <c r="B171" s="11">
        <v>3808.10009765625</v>
      </c>
      <c r="C171" s="11">
        <v>4607.5074170163098</v>
      </c>
      <c r="E171" s="4">
        <f t="shared" si="10"/>
        <v>1</v>
      </c>
      <c r="F171" s="4">
        <f t="shared" si="11"/>
        <v>1</v>
      </c>
      <c r="K171" s="6">
        <f t="shared" si="12"/>
        <v>-1.1645528874620781E-2</v>
      </c>
      <c r="M171" s="5">
        <f t="shared" si="13"/>
        <v>91.642646522098303</v>
      </c>
      <c r="N171" s="5">
        <f t="shared" si="14"/>
        <v>98.260670766473226</v>
      </c>
    </row>
    <row r="172" spans="1:14" x14ac:dyDescent="0.25">
      <c r="A172" s="10">
        <v>44932</v>
      </c>
      <c r="B172" s="11">
        <v>3895.080078125</v>
      </c>
      <c r="C172" s="11">
        <v>4633.2424145049999</v>
      </c>
      <c r="E172" s="4">
        <f t="shared" si="10"/>
        <v>0</v>
      </c>
      <c r="F172" s="4">
        <f t="shared" si="11"/>
        <v>1</v>
      </c>
      <c r="K172" s="6">
        <f t="shared" si="12"/>
        <v>2.284078102943865E-2</v>
      </c>
      <c r="M172" s="5">
        <f t="shared" si="13"/>
        <v>93.735836144267793</v>
      </c>
      <c r="N172" s="5">
        <f t="shared" si="14"/>
        <v>100.50502123125601</v>
      </c>
    </row>
    <row r="173" spans="1:14" x14ac:dyDescent="0.25">
      <c r="A173" s="10">
        <v>44935</v>
      </c>
      <c r="B173" s="11">
        <v>3892.09008789062</v>
      </c>
      <c r="C173" s="11">
        <v>4611.6947993986696</v>
      </c>
      <c r="E173" s="4">
        <f t="shared" si="10"/>
        <v>1</v>
      </c>
      <c r="F173" s="4">
        <f t="shared" si="11"/>
        <v>1</v>
      </c>
      <c r="K173" s="6">
        <f t="shared" si="12"/>
        <v>-7.6763254526446278E-4</v>
      </c>
      <c r="M173" s="5">
        <f t="shared" si="13"/>
        <v>93.663881465785877</v>
      </c>
      <c r="N173" s="5">
        <f t="shared" si="14"/>
        <v>100.42787030599641</v>
      </c>
    </row>
    <row r="174" spans="1:14" x14ac:dyDescent="0.25">
      <c r="A174" s="10">
        <v>44936</v>
      </c>
      <c r="B174" s="11">
        <v>3919.25</v>
      </c>
      <c r="C174" s="11">
        <v>4636.1317240321296</v>
      </c>
      <c r="E174" s="4">
        <f t="shared" si="10"/>
        <v>1</v>
      </c>
      <c r="F174" s="4">
        <f t="shared" si="11"/>
        <v>1</v>
      </c>
      <c r="K174" s="6">
        <f t="shared" si="12"/>
        <v>6.9782331590633184E-3</v>
      </c>
      <c r="M174" s="5">
        <f t="shared" si="13"/>
        <v>94.317489869236994</v>
      </c>
      <c r="N174" s="5">
        <f t="shared" si="14"/>
        <v>101.12867940065982</v>
      </c>
    </row>
    <row r="175" spans="1:14" x14ac:dyDescent="0.25">
      <c r="A175" s="10">
        <v>44937</v>
      </c>
      <c r="B175" s="11">
        <v>3969.61010742187</v>
      </c>
      <c r="C175" s="11">
        <v>4646.7692121112104</v>
      </c>
      <c r="E175" s="4">
        <f t="shared" si="10"/>
        <v>1</v>
      </c>
      <c r="F175" s="4">
        <f t="shared" si="11"/>
        <v>1</v>
      </c>
      <c r="K175" s="6">
        <f t="shared" si="12"/>
        <v>1.2849424614880478E-2</v>
      </c>
      <c r="M175" s="5">
        <f t="shared" si="13"/>
        <v>95.529415345176503</v>
      </c>
      <c r="N175" s="5">
        <f t="shared" si="14"/>
        <v>102.42812474302102</v>
      </c>
    </row>
    <row r="176" spans="1:14" x14ac:dyDescent="0.25">
      <c r="A176" s="10">
        <v>44938</v>
      </c>
      <c r="B176" s="11">
        <v>3983.169921875</v>
      </c>
      <c r="C176" s="11">
        <v>4662.6207531397704</v>
      </c>
      <c r="E176" s="4">
        <f t="shared" si="10"/>
        <v>1</v>
      </c>
      <c r="F176" s="4">
        <f t="shared" si="11"/>
        <v>1</v>
      </c>
      <c r="K176" s="6">
        <f t="shared" si="12"/>
        <v>3.4159058663665309E-3</v>
      </c>
      <c r="M176" s="5">
        <f t="shared" si="13"/>
        <v>95.855734835464659</v>
      </c>
      <c r="N176" s="5">
        <f t="shared" si="14"/>
        <v>102.77800957521163</v>
      </c>
    </row>
    <row r="177" spans="1:14" x14ac:dyDescent="0.25">
      <c r="A177" s="10">
        <v>44939</v>
      </c>
      <c r="B177" s="11">
        <v>3999.09008789062</v>
      </c>
      <c r="C177" s="11">
        <v>4671.3683713703203</v>
      </c>
      <c r="E177" s="4">
        <f t="shared" si="10"/>
        <v>0</v>
      </c>
      <c r="F177" s="4">
        <f t="shared" si="11"/>
        <v>1</v>
      </c>
      <c r="K177" s="6">
        <f t="shared" si="12"/>
        <v>3.9968583635332511E-3</v>
      </c>
      <c r="M177" s="5">
        <f t="shared" si="13"/>
        <v>96.238856630934407</v>
      </c>
      <c r="N177" s="5">
        <f t="shared" si="14"/>
        <v>103.18879872236961</v>
      </c>
    </row>
    <row r="178" spans="1:14" x14ac:dyDescent="0.25">
      <c r="A178" s="10">
        <v>44943</v>
      </c>
      <c r="B178" s="11">
        <v>3990.96997070312</v>
      </c>
      <c r="C178" s="11">
        <v>4695.7691427153304</v>
      </c>
      <c r="E178" s="4">
        <f t="shared" si="10"/>
        <v>0</v>
      </c>
      <c r="F178" s="4">
        <f t="shared" si="11"/>
        <v>1</v>
      </c>
      <c r="K178" s="6">
        <f t="shared" si="12"/>
        <v>-2.0304911890052235E-3</v>
      </c>
      <c r="M178" s="5">
        <f t="shared" si="13"/>
        <v>96.043444480505357</v>
      </c>
      <c r="N178" s="5">
        <f t="shared" si="14"/>
        <v>102.97927477575981</v>
      </c>
    </row>
    <row r="179" spans="1:14" x14ac:dyDescent="0.25">
      <c r="A179" s="10">
        <v>44944</v>
      </c>
      <c r="B179" s="11">
        <v>3928.86010742187</v>
      </c>
      <c r="C179" s="11">
        <v>4671.2034097160004</v>
      </c>
      <c r="E179" s="4">
        <f t="shared" si="10"/>
        <v>0</v>
      </c>
      <c r="F179" s="4">
        <f t="shared" si="11"/>
        <v>1</v>
      </c>
      <c r="K179" s="6">
        <f t="shared" si="12"/>
        <v>-1.5562598500411085E-2</v>
      </c>
      <c r="M179" s="5">
        <f t="shared" si="13"/>
        <v>94.548758915458734</v>
      </c>
      <c r="N179" s="5">
        <f t="shared" si="14"/>
        <v>101.37664966856114</v>
      </c>
    </row>
    <row r="180" spans="1:14" x14ac:dyDescent="0.25">
      <c r="A180" s="10">
        <v>44945</v>
      </c>
      <c r="B180" s="11">
        <v>3898.85009765625</v>
      </c>
      <c r="C180" s="11">
        <v>4650.4614902493004</v>
      </c>
      <c r="E180" s="4">
        <f t="shared" si="10"/>
        <v>1</v>
      </c>
      <c r="F180" s="4">
        <f t="shared" si="11"/>
        <v>1</v>
      </c>
      <c r="K180" s="6">
        <f t="shared" si="12"/>
        <v>-7.6383502962931171E-3</v>
      </c>
      <c r="M180" s="5">
        <f t="shared" si="13"/>
        <v>93.826562374782696</v>
      </c>
      <c r="N180" s="5">
        <f t="shared" si="14"/>
        <v>100.60229930652808</v>
      </c>
    </row>
    <row r="181" spans="1:14" x14ac:dyDescent="0.25">
      <c r="A181" s="10">
        <v>44946</v>
      </c>
      <c r="B181" s="11">
        <v>3972.61010742187</v>
      </c>
      <c r="C181" s="11">
        <v>4660.3741568402902</v>
      </c>
      <c r="E181" s="4">
        <f t="shared" si="10"/>
        <v>1</v>
      </c>
      <c r="F181" s="4">
        <f t="shared" si="11"/>
        <v>1</v>
      </c>
      <c r="K181" s="6">
        <f t="shared" si="12"/>
        <v>1.8918401045980193E-2</v>
      </c>
      <c r="M181" s="5">
        <f t="shared" si="13"/>
        <v>95.601610910554513</v>
      </c>
      <c r="N181" s="5">
        <f t="shared" si="14"/>
        <v>102.50553395095672</v>
      </c>
    </row>
    <row r="182" spans="1:14" x14ac:dyDescent="0.25">
      <c r="A182" s="10">
        <v>44949</v>
      </c>
      <c r="B182" s="11">
        <v>4019.81005859375</v>
      </c>
      <c r="C182" s="11">
        <v>4679.32276640688</v>
      </c>
      <c r="E182" s="4">
        <f t="shared" si="10"/>
        <v>0</v>
      </c>
      <c r="F182" s="4">
        <f t="shared" si="11"/>
        <v>1</v>
      </c>
      <c r="K182" s="6">
        <f t="shared" si="12"/>
        <v>1.1881344983666553E-2</v>
      </c>
      <c r="M182" s="5">
        <f t="shared" si="13"/>
        <v>96.73748663077707</v>
      </c>
      <c r="N182" s="5">
        <f t="shared" si="14"/>
        <v>103.72343756256298</v>
      </c>
    </row>
    <row r="183" spans="1:14" x14ac:dyDescent="0.25">
      <c r="A183" s="10">
        <v>44950</v>
      </c>
      <c r="B183" s="11">
        <v>4016.94995117187</v>
      </c>
      <c r="C183" s="11">
        <v>4697.2729126118702</v>
      </c>
      <c r="E183" s="4">
        <f t="shared" si="10"/>
        <v>0</v>
      </c>
      <c r="F183" s="4">
        <f t="shared" si="11"/>
        <v>1</v>
      </c>
      <c r="K183" s="6">
        <f t="shared" si="12"/>
        <v>-7.1150312581702568E-4</v>
      </c>
      <c r="M183" s="5">
        <f t="shared" si="13"/>
        <v>96.668657606655586</v>
      </c>
      <c r="N183" s="5">
        <f t="shared" si="14"/>
        <v>103.64963801251673</v>
      </c>
    </row>
    <row r="184" spans="1:14" x14ac:dyDescent="0.25">
      <c r="A184" s="10">
        <v>44951</v>
      </c>
      <c r="B184" s="11">
        <v>4016.21997070312</v>
      </c>
      <c r="C184" s="11">
        <v>4704.08965876397</v>
      </c>
      <c r="E184" s="4">
        <f t="shared" si="10"/>
        <v>1</v>
      </c>
      <c r="F184" s="4">
        <f t="shared" si="11"/>
        <v>1</v>
      </c>
      <c r="K184" s="6">
        <f t="shared" si="12"/>
        <v>-1.8172505946634221E-4</v>
      </c>
      <c r="M184" s="5">
        <f t="shared" si="13"/>
        <v>96.651090489103481</v>
      </c>
      <c r="N184" s="5">
        <f t="shared" si="14"/>
        <v>103.63080227588524</v>
      </c>
    </row>
    <row r="185" spans="1:14" x14ac:dyDescent="0.25">
      <c r="A185" s="10">
        <v>44952</v>
      </c>
      <c r="B185" s="11">
        <v>4060.42993164062</v>
      </c>
      <c r="C185" s="11">
        <v>4689.0095332666897</v>
      </c>
      <c r="E185" s="4">
        <f t="shared" si="10"/>
        <v>1</v>
      </c>
      <c r="F185" s="4">
        <f t="shared" si="11"/>
        <v>1</v>
      </c>
      <c r="K185" s="6">
        <f t="shared" si="12"/>
        <v>1.1007853469181317E-2</v>
      </c>
      <c r="M185" s="5">
        <f t="shared" si="13"/>
        <v>97.715011530844123</v>
      </c>
      <c r="N185" s="5">
        <f t="shared" si="14"/>
        <v>104.77155496223189</v>
      </c>
    </row>
    <row r="186" spans="1:14" x14ac:dyDescent="0.25">
      <c r="A186" s="10">
        <v>44953</v>
      </c>
      <c r="B186" s="11">
        <v>4070.56005859375</v>
      </c>
      <c r="C186" s="11">
        <v>4698.8730426362599</v>
      </c>
      <c r="E186" s="4">
        <f t="shared" si="10"/>
        <v>0</v>
      </c>
      <c r="F186" s="4">
        <f t="shared" si="11"/>
        <v>1</v>
      </c>
      <c r="K186" s="6">
        <f t="shared" si="12"/>
        <v>2.4948409709502073E-3</v>
      </c>
      <c r="M186" s="5">
        <f t="shared" si="13"/>
        <v>97.958794945088144</v>
      </c>
      <c r="N186" s="5">
        <f t="shared" si="14"/>
        <v>105.03294333014183</v>
      </c>
    </row>
    <row r="187" spans="1:14" x14ac:dyDescent="0.25">
      <c r="A187" s="10">
        <v>44956</v>
      </c>
      <c r="B187" s="11">
        <v>4017.77001953125</v>
      </c>
      <c r="C187" s="11">
        <v>4700.8622002378997</v>
      </c>
      <c r="E187" s="4">
        <f t="shared" si="10"/>
        <v>1</v>
      </c>
      <c r="F187" s="4">
        <f t="shared" si="11"/>
        <v>1</v>
      </c>
      <c r="K187" s="6">
        <f t="shared" si="12"/>
        <v>-1.2968740984683369E-2</v>
      </c>
      <c r="M187" s="5">
        <f t="shared" si="13"/>
        <v>96.688392706273589</v>
      </c>
      <c r="N187" s="5">
        <f t="shared" si="14"/>
        <v>103.6707982932343</v>
      </c>
    </row>
    <row r="188" spans="1:14" x14ac:dyDescent="0.25">
      <c r="A188" s="10">
        <v>44957</v>
      </c>
      <c r="B188" s="11">
        <v>4076.60009765625</v>
      </c>
      <c r="C188" s="11">
        <v>4724.3204897532396</v>
      </c>
      <c r="E188" s="4">
        <f t="shared" si="10"/>
        <v>1</v>
      </c>
      <c r="F188" s="4">
        <f t="shared" si="11"/>
        <v>1</v>
      </c>
      <c r="K188" s="6">
        <f t="shared" si="12"/>
        <v>1.4642470285510134E-2</v>
      </c>
      <c r="M188" s="5">
        <f t="shared" si="13"/>
        <v>98.104149623428938</v>
      </c>
      <c r="N188" s="5">
        <f t="shared" si="14"/>
        <v>105.18879487671809</v>
      </c>
    </row>
    <row r="189" spans="1:14" x14ac:dyDescent="0.25">
      <c r="A189" s="10">
        <v>44958</v>
      </c>
      <c r="B189" s="11">
        <v>4119.2099609375</v>
      </c>
      <c r="C189" s="11">
        <v>4716.1742309903602</v>
      </c>
      <c r="E189" s="4">
        <f t="shared" si="10"/>
        <v>1</v>
      </c>
      <c r="F189" s="4">
        <f t="shared" si="11"/>
        <v>1</v>
      </c>
      <c r="K189" s="6">
        <f t="shared" si="12"/>
        <v>1.0452303944590291E-2</v>
      </c>
      <c r="M189" s="5">
        <f t="shared" si="13"/>
        <v>99.129564013518575</v>
      </c>
      <c r="N189" s="5">
        <f t="shared" si="14"/>
        <v>106.28826013233471</v>
      </c>
    </row>
    <row r="190" spans="1:14" x14ac:dyDescent="0.25">
      <c r="A190" s="10">
        <v>44959</v>
      </c>
      <c r="B190" s="11">
        <v>4179.759765625</v>
      </c>
      <c r="C190" s="11">
        <v>4715.6437876021901</v>
      </c>
      <c r="E190" s="4">
        <f t="shared" si="10"/>
        <v>0</v>
      </c>
      <c r="F190" s="4">
        <f t="shared" si="11"/>
        <v>1</v>
      </c>
      <c r="K190" s="6">
        <f t="shared" si="12"/>
        <v>1.4699373244309921E-2</v>
      </c>
      <c r="M190" s="5">
        <f t="shared" si="13"/>
        <v>100.586706474499</v>
      </c>
      <c r="N190" s="5">
        <f t="shared" si="14"/>
        <v>107.85063093950821</v>
      </c>
    </row>
    <row r="191" spans="1:14" x14ac:dyDescent="0.25">
      <c r="A191" s="10">
        <v>44960</v>
      </c>
      <c r="B191" s="11">
        <v>4136.47998046875</v>
      </c>
      <c r="C191" s="11">
        <v>4699.6785915843002</v>
      </c>
      <c r="E191" s="4">
        <f t="shared" si="10"/>
        <v>0</v>
      </c>
      <c r="F191" s="4">
        <f t="shared" si="11"/>
        <v>1</v>
      </c>
      <c r="K191" s="6">
        <f t="shared" si="12"/>
        <v>-1.0354610691310495E-2</v>
      </c>
      <c r="M191" s="5">
        <f t="shared" si="13"/>
        <v>99.545170288234445</v>
      </c>
      <c r="N191" s="5">
        <f t="shared" si="14"/>
        <v>106.73387964331739</v>
      </c>
    </row>
    <row r="192" spans="1:14" x14ac:dyDescent="0.25">
      <c r="A192" s="10">
        <v>44963</v>
      </c>
      <c r="B192" s="11">
        <v>4111.080078125</v>
      </c>
      <c r="C192" s="11">
        <v>4712.6731330395996</v>
      </c>
      <c r="E192" s="4">
        <f t="shared" si="10"/>
        <v>1</v>
      </c>
      <c r="F192" s="4">
        <f t="shared" si="11"/>
        <v>1</v>
      </c>
      <c r="K192" s="6">
        <f t="shared" si="12"/>
        <v>-6.140463017754394E-3</v>
      </c>
      <c r="M192" s="5">
        <f t="shared" si="13"/>
        <v>98.933916851483474</v>
      </c>
      <c r="N192" s="5">
        <f t="shared" si="14"/>
        <v>106.07848420262616</v>
      </c>
    </row>
    <row r="193" spans="1:14" x14ac:dyDescent="0.25">
      <c r="A193" s="10">
        <v>44964</v>
      </c>
      <c r="B193" s="11">
        <v>4164</v>
      </c>
      <c r="C193" s="11">
        <v>4724.6077957527796</v>
      </c>
      <c r="E193" s="4">
        <f t="shared" si="10"/>
        <v>0</v>
      </c>
      <c r="F193" s="4">
        <f t="shared" si="11"/>
        <v>1</v>
      </c>
      <c r="K193" s="6">
        <f t="shared" si="12"/>
        <v>1.2872510598026521E-2</v>
      </c>
      <c r="M193" s="5">
        <f t="shared" si="13"/>
        <v>100.20744474465847</v>
      </c>
      <c r="N193" s="5">
        <f t="shared" si="14"/>
        <v>107.44398061474705</v>
      </c>
    </row>
    <row r="194" spans="1:14" x14ac:dyDescent="0.25">
      <c r="A194" s="10">
        <v>44965</v>
      </c>
      <c r="B194" s="11">
        <v>4117.85986328125</v>
      </c>
      <c r="C194" s="11">
        <v>4704.9050243866104</v>
      </c>
      <c r="E194" s="4">
        <f t="shared" ref="E194:E257" si="15">IF(B195&gt;$B194,1,0)</f>
        <v>0</v>
      </c>
      <c r="F194" s="4">
        <f t="shared" ref="F194:F257" si="16">IF(C195&gt;$B194,1,0)</f>
        <v>1</v>
      </c>
      <c r="K194" s="6">
        <f t="shared" si="12"/>
        <v>-1.1080724476164705E-2</v>
      </c>
      <c r="M194" s="5">
        <f t="shared" si="13"/>
        <v>99.09707365898241</v>
      </c>
      <c r="N194" s="5">
        <f t="shared" si="14"/>
        <v>106.25342346893265</v>
      </c>
    </row>
    <row r="195" spans="1:14" x14ac:dyDescent="0.25">
      <c r="A195" s="10">
        <v>44966</v>
      </c>
      <c r="B195" s="11">
        <v>4081.5</v>
      </c>
      <c r="C195" s="11">
        <v>4698.4253078093498</v>
      </c>
      <c r="E195" s="4">
        <f t="shared" si="15"/>
        <v>1</v>
      </c>
      <c r="F195" s="4">
        <f t="shared" si="16"/>
        <v>1</v>
      </c>
      <c r="K195" s="6">
        <f t="shared" si="12"/>
        <v>-8.8297961777351608E-3</v>
      </c>
      <c r="M195" s="5">
        <f t="shared" si="13"/>
        <v>98.222066696763591</v>
      </c>
      <c r="N195" s="5">
        <f t="shared" si="14"/>
        <v>105.3152273965154</v>
      </c>
    </row>
    <row r="196" spans="1:14" x14ac:dyDescent="0.25">
      <c r="A196" s="10">
        <v>44967</v>
      </c>
      <c r="B196" s="11">
        <v>4090.4599609375</v>
      </c>
      <c r="C196" s="11">
        <v>4698.0170245980898</v>
      </c>
      <c r="E196" s="4">
        <f t="shared" si="15"/>
        <v>1</v>
      </c>
      <c r="F196" s="4">
        <f t="shared" si="16"/>
        <v>1</v>
      </c>
      <c r="K196" s="6">
        <f t="shared" ref="K196:K259" si="17">B196/B195-1</f>
        <v>2.1952617756952897E-3</v>
      </c>
      <c r="M196" s="5">
        <f t="shared" ref="M196:M259" si="18">M195*(1+$K196)</f>
        <v>98.437689845312789</v>
      </c>
      <c r="N196" s="5">
        <f t="shared" ref="N196:N259" si="19">N195*(1+IF(F195=1,$K196,0))</f>
        <v>105.54642188961762</v>
      </c>
    </row>
    <row r="197" spans="1:14" x14ac:dyDescent="0.25">
      <c r="A197" s="10">
        <v>44970</v>
      </c>
      <c r="B197" s="11">
        <v>4137.2900390625</v>
      </c>
      <c r="C197" s="11">
        <v>4716.9982525054002</v>
      </c>
      <c r="E197" s="4">
        <f t="shared" si="15"/>
        <v>0</v>
      </c>
      <c r="F197" s="4">
        <f t="shared" si="16"/>
        <v>1</v>
      </c>
      <c r="K197" s="6">
        <f t="shared" si="17"/>
        <v>1.1448609342766147E-2</v>
      </c>
      <c r="M197" s="5">
        <f t="shared" si="18"/>
        <v>99.564664500956155</v>
      </c>
      <c r="N197" s="5">
        <f t="shared" si="19"/>
        <v>106.75478164135863</v>
      </c>
    </row>
    <row r="198" spans="1:14" x14ac:dyDescent="0.25">
      <c r="A198" s="10">
        <v>44971</v>
      </c>
      <c r="B198" s="11">
        <v>4136.1298828125</v>
      </c>
      <c r="C198" s="11">
        <v>4716.8424584651902</v>
      </c>
      <c r="E198" s="4">
        <f t="shared" si="15"/>
        <v>1</v>
      </c>
      <c r="F198" s="4">
        <f t="shared" si="16"/>
        <v>1</v>
      </c>
      <c r="K198" s="6">
        <f t="shared" si="17"/>
        <v>-2.8041453198746069E-4</v>
      </c>
      <c r="M198" s="5">
        <f t="shared" si="18"/>
        <v>99.536745122157626</v>
      </c>
      <c r="N198" s="5">
        <f t="shared" si="19"/>
        <v>106.72484604922725</v>
      </c>
    </row>
    <row r="199" spans="1:14" x14ac:dyDescent="0.25">
      <c r="A199" s="10">
        <v>44972</v>
      </c>
      <c r="B199" s="11">
        <v>4147.60009765625</v>
      </c>
      <c r="C199" s="11">
        <v>4741.3519281162198</v>
      </c>
      <c r="E199" s="4">
        <f t="shared" si="15"/>
        <v>0</v>
      </c>
      <c r="F199" s="4">
        <f t="shared" si="16"/>
        <v>1</v>
      </c>
      <c r="K199" s="6">
        <f t="shared" si="17"/>
        <v>2.7731756904960658E-3</v>
      </c>
      <c r="M199" s="5">
        <f t="shared" si="18"/>
        <v>99.81277800404149</v>
      </c>
      <c r="N199" s="5">
        <f t="shared" si="19"/>
        <v>107.0208127978629</v>
      </c>
    </row>
    <row r="200" spans="1:14" x14ac:dyDescent="0.25">
      <c r="A200" s="10">
        <v>44973</v>
      </c>
      <c r="B200" s="11">
        <v>4090.40991210937</v>
      </c>
      <c r="C200" s="11">
        <v>4712.9955712485498</v>
      </c>
      <c r="E200" s="4">
        <f t="shared" si="15"/>
        <v>0</v>
      </c>
      <c r="F200" s="4">
        <f t="shared" si="16"/>
        <v>1</v>
      </c>
      <c r="K200" s="6">
        <f t="shared" si="17"/>
        <v>-1.3788741489131784E-2</v>
      </c>
      <c r="M200" s="5">
        <f t="shared" si="18"/>
        <v>98.436485410831665</v>
      </c>
      <c r="N200" s="5">
        <f t="shared" si="19"/>
        <v>105.54513047623641</v>
      </c>
    </row>
    <row r="201" spans="1:14" x14ac:dyDescent="0.25">
      <c r="A201" s="10">
        <v>44974</v>
      </c>
      <c r="B201" s="11">
        <v>4079.09008789062</v>
      </c>
      <c r="C201" s="11">
        <v>4722.56790314306</v>
      </c>
      <c r="E201" s="4">
        <f t="shared" si="15"/>
        <v>0</v>
      </c>
      <c r="F201" s="4">
        <f t="shared" si="16"/>
        <v>1</v>
      </c>
      <c r="K201" s="6">
        <f t="shared" si="17"/>
        <v>-2.7674058253277511E-3</v>
      </c>
      <c r="M201" s="5">
        <f t="shared" si="18"/>
        <v>98.164071707680932</v>
      </c>
      <c r="N201" s="5">
        <f t="shared" si="19"/>
        <v>105.2530442673215</v>
      </c>
    </row>
    <row r="202" spans="1:14" x14ac:dyDescent="0.25">
      <c r="A202" s="10">
        <v>44978</v>
      </c>
      <c r="B202" s="11">
        <v>3997.34008789062</v>
      </c>
      <c r="C202" s="11">
        <v>4686.0164918789496</v>
      </c>
      <c r="E202" s="4">
        <f t="shared" si="15"/>
        <v>0</v>
      </c>
      <c r="F202" s="4">
        <f t="shared" si="16"/>
        <v>1</v>
      </c>
      <c r="K202" s="6">
        <f t="shared" si="17"/>
        <v>-2.0041234255327445E-2</v>
      </c>
      <c r="M202" s="5">
        <f t="shared" si="18"/>
        <v>96.196742551130541</v>
      </c>
      <c r="N202" s="5">
        <f t="shared" si="19"/>
        <v>103.14364335107376</v>
      </c>
    </row>
    <row r="203" spans="1:14" x14ac:dyDescent="0.25">
      <c r="A203" s="10">
        <v>44979</v>
      </c>
      <c r="B203" s="11">
        <v>3991.05004882812</v>
      </c>
      <c r="C203" s="11">
        <v>4700.8043162388803</v>
      </c>
      <c r="E203" s="4">
        <f t="shared" si="15"/>
        <v>1</v>
      </c>
      <c r="F203" s="4">
        <f t="shared" si="16"/>
        <v>1</v>
      </c>
      <c r="K203" s="6">
        <f t="shared" si="17"/>
        <v>-1.5735561458868341E-3</v>
      </c>
      <c r="M203" s="5">
        <f t="shared" si="18"/>
        <v>96.04537157567492</v>
      </c>
      <c r="N203" s="5">
        <f t="shared" si="19"/>
        <v>102.98134103716951</v>
      </c>
    </row>
    <row r="204" spans="1:14" x14ac:dyDescent="0.25">
      <c r="A204" s="10">
        <v>44980</v>
      </c>
      <c r="B204" s="11">
        <v>4012.32006835937</v>
      </c>
      <c r="C204" s="11">
        <v>4682.2585411744403</v>
      </c>
      <c r="E204" s="4">
        <f t="shared" si="15"/>
        <v>0</v>
      </c>
      <c r="F204" s="4">
        <f t="shared" si="16"/>
        <v>1</v>
      </c>
      <c r="K204" s="6">
        <f t="shared" si="17"/>
        <v>5.3294294160743938E-3</v>
      </c>
      <c r="M204" s="5">
        <f t="shared" si="18"/>
        <v>96.557238604228118</v>
      </c>
      <c r="N204" s="5">
        <f t="shared" si="19"/>
        <v>103.53017282539979</v>
      </c>
    </row>
    <row r="205" spans="1:14" x14ac:dyDescent="0.25">
      <c r="A205" s="10">
        <v>44981</v>
      </c>
      <c r="B205" s="11">
        <v>3970.0400390625</v>
      </c>
      <c r="C205" s="11">
        <v>4675.5707272315803</v>
      </c>
      <c r="E205" s="4">
        <f t="shared" si="15"/>
        <v>1</v>
      </c>
      <c r="F205" s="4">
        <f t="shared" si="16"/>
        <v>1</v>
      </c>
      <c r="K205" s="6">
        <f t="shared" si="17"/>
        <v>-1.0537551485556906E-2</v>
      </c>
      <c r="M205" s="5">
        <f t="shared" si="18"/>
        <v>95.539761731132856</v>
      </c>
      <c r="N205" s="5">
        <f t="shared" si="19"/>
        <v>102.43921829894353</v>
      </c>
    </row>
    <row r="206" spans="1:14" x14ac:dyDescent="0.25">
      <c r="A206" s="10">
        <v>44984</v>
      </c>
      <c r="B206" s="11">
        <v>3982.23999023437</v>
      </c>
      <c r="C206" s="11">
        <v>4691.5610187482198</v>
      </c>
      <c r="E206" s="4">
        <f t="shared" si="15"/>
        <v>0</v>
      </c>
      <c r="F206" s="4">
        <f t="shared" si="16"/>
        <v>1</v>
      </c>
      <c r="K206" s="6">
        <f t="shared" si="17"/>
        <v>3.0730045671658601E-3</v>
      </c>
      <c r="M206" s="5">
        <f t="shared" si="18"/>
        <v>95.833355855278569</v>
      </c>
      <c r="N206" s="5">
        <f t="shared" si="19"/>
        <v>102.75401448463309</v>
      </c>
    </row>
    <row r="207" spans="1:14" x14ac:dyDescent="0.25">
      <c r="A207" s="10">
        <v>44985</v>
      </c>
      <c r="B207" s="11">
        <v>3970.14990234375</v>
      </c>
      <c r="C207" s="11">
        <v>4706.57080071172</v>
      </c>
      <c r="E207" s="4">
        <f t="shared" si="15"/>
        <v>0</v>
      </c>
      <c r="F207" s="4">
        <f t="shared" si="16"/>
        <v>1</v>
      </c>
      <c r="K207" s="6">
        <f t="shared" si="17"/>
        <v>-3.0360018281843093E-3</v>
      </c>
      <c r="M207" s="5">
        <f t="shared" si="18"/>
        <v>95.5424056117009</v>
      </c>
      <c r="N207" s="5">
        <f t="shared" si="19"/>
        <v>102.44205310880447</v>
      </c>
    </row>
    <row r="208" spans="1:14" x14ac:dyDescent="0.25">
      <c r="A208" s="10">
        <v>44986</v>
      </c>
      <c r="B208" s="11">
        <v>3951.38989257812</v>
      </c>
      <c r="C208" s="11">
        <v>4695.4497214957701</v>
      </c>
      <c r="E208" s="4">
        <f t="shared" si="15"/>
        <v>1</v>
      </c>
      <c r="F208" s="4">
        <f t="shared" si="16"/>
        <v>1</v>
      </c>
      <c r="K208" s="6">
        <f t="shared" si="17"/>
        <v>-4.725264845681254E-3</v>
      </c>
      <c r="M208" s="5">
        <f t="shared" si="18"/>
        <v>95.090942441192112</v>
      </c>
      <c r="N208" s="5">
        <f t="shared" si="19"/>
        <v>101.95798727653003</v>
      </c>
    </row>
    <row r="209" spans="1:14" x14ac:dyDescent="0.25">
      <c r="A209" s="10">
        <v>44987</v>
      </c>
      <c r="B209" s="11">
        <v>3981.35009765625</v>
      </c>
      <c r="C209" s="11">
        <v>4719.6903768232296</v>
      </c>
      <c r="E209" s="4">
        <f t="shared" si="15"/>
        <v>1</v>
      </c>
      <c r="F209" s="4">
        <f t="shared" si="16"/>
        <v>1</v>
      </c>
      <c r="K209" s="6">
        <f t="shared" si="17"/>
        <v>7.5821940867957238E-3</v>
      </c>
      <c r="M209" s="5">
        <f t="shared" si="18"/>
        <v>95.811940422677552</v>
      </c>
      <c r="N209" s="5">
        <f t="shared" si="19"/>
        <v>102.73105252475973</v>
      </c>
    </row>
    <row r="210" spans="1:14" x14ac:dyDescent="0.25">
      <c r="A210" s="10">
        <v>44988</v>
      </c>
      <c r="B210" s="11">
        <v>4045.63989257812</v>
      </c>
      <c r="C210" s="11">
        <v>4714.6646443610598</v>
      </c>
      <c r="E210" s="4">
        <f t="shared" si="15"/>
        <v>1</v>
      </c>
      <c r="F210" s="4">
        <f t="shared" si="16"/>
        <v>1</v>
      </c>
      <c r="K210" s="6">
        <f t="shared" si="17"/>
        <v>1.6147737160747688E-2</v>
      </c>
      <c r="M210" s="5">
        <f t="shared" si="18"/>
        <v>97.359086453484167</v>
      </c>
      <c r="N210" s="5">
        <f t="shared" si="19"/>
        <v>104.38992655917652</v>
      </c>
    </row>
    <row r="211" spans="1:14" x14ac:dyDescent="0.25">
      <c r="A211" s="10">
        <v>44991</v>
      </c>
      <c r="B211" s="11">
        <v>4048.419921875</v>
      </c>
      <c r="C211" s="11">
        <v>4716.8123781917902</v>
      </c>
      <c r="E211" s="4">
        <f t="shared" si="15"/>
        <v>0</v>
      </c>
      <c r="F211" s="4">
        <f t="shared" si="16"/>
        <v>1</v>
      </c>
      <c r="K211" s="6">
        <f t="shared" si="17"/>
        <v>6.8716676983049396E-4</v>
      </c>
      <c r="M211" s="5">
        <f t="shared" si="18"/>
        <v>97.42598838243606</v>
      </c>
      <c r="N211" s="5">
        <f t="shared" si="19"/>
        <v>104.46165984781302</v>
      </c>
    </row>
    <row r="212" spans="1:14" x14ac:dyDescent="0.25">
      <c r="A212" s="10">
        <v>44992</v>
      </c>
      <c r="B212" s="11">
        <v>3986.3701171875</v>
      </c>
      <c r="C212" s="11">
        <v>4736.24163452015</v>
      </c>
      <c r="E212" s="4">
        <f t="shared" si="15"/>
        <v>1</v>
      </c>
      <c r="F212" s="4">
        <f t="shared" si="16"/>
        <v>1</v>
      </c>
      <c r="K212" s="6">
        <f t="shared" si="17"/>
        <v>-1.5326919115337678E-2</v>
      </c>
      <c r="M212" s="5">
        <f t="shared" si="18"/>
        <v>95.932748138766641</v>
      </c>
      <c r="N212" s="5">
        <f t="shared" si="19"/>
        <v>102.86058443667167</v>
      </c>
    </row>
    <row r="213" spans="1:14" x14ac:dyDescent="0.25">
      <c r="A213" s="10">
        <v>44993</v>
      </c>
      <c r="B213" s="11">
        <v>3992.01000976562</v>
      </c>
      <c r="C213" s="11">
        <v>4740.35883474394</v>
      </c>
      <c r="E213" s="4">
        <f t="shared" si="15"/>
        <v>0</v>
      </c>
      <c r="F213" s="4">
        <f t="shared" si="16"/>
        <v>1</v>
      </c>
      <c r="K213" s="6">
        <f t="shared" si="17"/>
        <v>1.4147940136826076E-3</v>
      </c>
      <c r="M213" s="5">
        <f t="shared" si="18"/>
        <v>96.068473216549492</v>
      </c>
      <c r="N213" s="5">
        <f t="shared" si="19"/>
        <v>103.00611097577656</v>
      </c>
    </row>
    <row r="214" spans="1:14" x14ac:dyDescent="0.25">
      <c r="A214" s="10">
        <v>44994</v>
      </c>
      <c r="B214" s="11">
        <v>3918.32006835937</v>
      </c>
      <c r="C214" s="11">
        <v>4694.63030219135</v>
      </c>
      <c r="E214" s="4">
        <f t="shared" si="15"/>
        <v>0</v>
      </c>
      <c r="F214" s="4">
        <f t="shared" si="16"/>
        <v>1</v>
      </c>
      <c r="K214" s="6">
        <f t="shared" si="17"/>
        <v>-1.8459357873848781E-2</v>
      </c>
      <c r="M214" s="5">
        <f t="shared" si="18"/>
        <v>94.295110889050946</v>
      </c>
      <c r="N214" s="5">
        <f t="shared" si="19"/>
        <v>101.10468431008132</v>
      </c>
    </row>
    <row r="215" spans="1:14" x14ac:dyDescent="0.25">
      <c r="A215" s="10">
        <v>44995</v>
      </c>
      <c r="B215" s="11">
        <v>3861.59008789062</v>
      </c>
      <c r="C215" s="11">
        <v>4702.8918098435897</v>
      </c>
      <c r="E215" s="4">
        <f t="shared" si="15"/>
        <v>0</v>
      </c>
      <c r="F215" s="4">
        <f t="shared" si="16"/>
        <v>1</v>
      </c>
      <c r="K215" s="6">
        <f t="shared" si="17"/>
        <v>-1.447813845705137E-2</v>
      </c>
      <c r="M215" s="5">
        <f t="shared" si="18"/>
        <v>92.929893217776254</v>
      </c>
      <c r="N215" s="5">
        <f t="shared" si="19"/>
        <v>99.640876691983493</v>
      </c>
    </row>
    <row r="216" spans="1:14" x14ac:dyDescent="0.25">
      <c r="A216" s="10">
        <v>44998</v>
      </c>
      <c r="B216" s="11">
        <v>3855.76000976562</v>
      </c>
      <c r="C216" s="11">
        <v>4686.3637098384197</v>
      </c>
      <c r="E216" s="4">
        <f t="shared" si="15"/>
        <v>1</v>
      </c>
      <c r="F216" s="4">
        <f t="shared" si="16"/>
        <v>1</v>
      </c>
      <c r="K216" s="6">
        <f t="shared" si="17"/>
        <v>-1.5097610031894471E-3</v>
      </c>
      <c r="M216" s="5">
        <f t="shared" si="18"/>
        <v>92.789591288965497</v>
      </c>
      <c r="N216" s="5">
        <f t="shared" si="19"/>
        <v>99.490442782030328</v>
      </c>
    </row>
    <row r="217" spans="1:14" x14ac:dyDescent="0.25">
      <c r="A217" s="10">
        <v>44999</v>
      </c>
      <c r="B217" s="11">
        <v>3919.2900390625</v>
      </c>
      <c r="C217" s="11">
        <v>4597.2099746733202</v>
      </c>
      <c r="E217" s="4">
        <f t="shared" si="15"/>
        <v>0</v>
      </c>
      <c r="F217" s="4">
        <f t="shared" si="16"/>
        <v>1</v>
      </c>
      <c r="K217" s="6">
        <f t="shared" si="17"/>
        <v>1.6476655480625046E-2</v>
      </c>
      <c r="M217" s="5">
        <f t="shared" si="18"/>
        <v>94.318453416821782</v>
      </c>
      <c r="N217" s="5">
        <f t="shared" si="19"/>
        <v>101.12971253136467</v>
      </c>
    </row>
    <row r="218" spans="1:14" x14ac:dyDescent="0.25">
      <c r="A218" s="10">
        <v>45000</v>
      </c>
      <c r="B218" s="11">
        <v>3891.92993164062</v>
      </c>
      <c r="C218" s="11">
        <v>4703.6808509934699</v>
      </c>
      <c r="E218" s="4">
        <f t="shared" si="15"/>
        <v>1</v>
      </c>
      <c r="F218" s="4">
        <f t="shared" si="16"/>
        <v>1</v>
      </c>
      <c r="K218" s="6">
        <f t="shared" si="17"/>
        <v>-6.9808835654389112E-3</v>
      </c>
      <c r="M218" s="5">
        <f t="shared" si="18"/>
        <v>93.66002727544668</v>
      </c>
      <c r="N218" s="5">
        <f t="shared" si="19"/>
        <v>100.4237377831769</v>
      </c>
    </row>
    <row r="219" spans="1:14" x14ac:dyDescent="0.25">
      <c r="A219" s="10">
        <v>45001</v>
      </c>
      <c r="B219" s="11">
        <v>3960.28002929687</v>
      </c>
      <c r="C219" s="11">
        <v>4640.4877351572204</v>
      </c>
      <c r="E219" s="4">
        <f t="shared" si="15"/>
        <v>0</v>
      </c>
      <c r="F219" s="4">
        <f t="shared" si="16"/>
        <v>1</v>
      </c>
      <c r="K219" s="6">
        <f t="shared" si="17"/>
        <v>1.7562006217166859E-2</v>
      </c>
      <c r="M219" s="5">
        <f t="shared" si="18"/>
        <v>95.304885256758098</v>
      </c>
      <c r="N219" s="5">
        <f t="shared" si="19"/>
        <v>102.1873800904762</v>
      </c>
    </row>
    <row r="220" spans="1:14" x14ac:dyDescent="0.25">
      <c r="A220" s="10">
        <v>45002</v>
      </c>
      <c r="B220" s="11">
        <v>3916.63989257812</v>
      </c>
      <c r="C220" s="11">
        <v>4659.9680397369402</v>
      </c>
      <c r="E220" s="4">
        <f t="shared" si="15"/>
        <v>1</v>
      </c>
      <c r="F220" s="4">
        <f t="shared" si="16"/>
        <v>1</v>
      </c>
      <c r="K220" s="6">
        <f t="shared" si="17"/>
        <v>-1.1019457310067593E-2</v>
      </c>
      <c r="M220" s="5">
        <f t="shared" si="18"/>
        <v>94.254677142230364</v>
      </c>
      <c r="N220" s="5">
        <f t="shared" si="19"/>
        <v>101.06133061794154</v>
      </c>
    </row>
    <row r="221" spans="1:14" x14ac:dyDescent="0.25">
      <c r="A221" s="10">
        <v>45005</v>
      </c>
      <c r="B221" s="11">
        <v>3951.57006835937</v>
      </c>
      <c r="C221" s="11">
        <v>4676.9780836261298</v>
      </c>
      <c r="E221" s="4">
        <f t="shared" si="15"/>
        <v>1</v>
      </c>
      <c r="F221" s="4">
        <f t="shared" si="16"/>
        <v>1</v>
      </c>
      <c r="K221" s="6">
        <f t="shared" si="17"/>
        <v>8.9184037183100973E-3</v>
      </c>
      <c r="M221" s="5">
        <f t="shared" si="18"/>
        <v>95.095278405323754</v>
      </c>
      <c r="N221" s="5">
        <f t="shared" si="19"/>
        <v>101.96263636470195</v>
      </c>
    </row>
    <row r="222" spans="1:14" x14ac:dyDescent="0.25">
      <c r="A222" s="10">
        <v>45006</v>
      </c>
      <c r="B222" s="11">
        <v>4002.8701171875</v>
      </c>
      <c r="C222" s="11">
        <v>4605.9506861534201</v>
      </c>
      <c r="E222" s="4">
        <f t="shared" si="15"/>
        <v>0</v>
      </c>
      <c r="F222" s="4">
        <f t="shared" si="16"/>
        <v>1</v>
      </c>
      <c r="K222" s="6">
        <f t="shared" si="17"/>
        <v>1.298219389778632E-2</v>
      </c>
      <c r="M222" s="5">
        <f t="shared" si="18"/>
        <v>96.329823748345632</v>
      </c>
      <c r="N222" s="5">
        <f t="shared" si="19"/>
        <v>103.28633508031798</v>
      </c>
    </row>
    <row r="223" spans="1:14" x14ac:dyDescent="0.25">
      <c r="A223" s="10">
        <v>45007</v>
      </c>
      <c r="B223" s="11">
        <v>3936.96997070312</v>
      </c>
      <c r="C223" s="11">
        <v>4653.8086919264797</v>
      </c>
      <c r="E223" s="4">
        <f t="shared" si="15"/>
        <v>1</v>
      </c>
      <c r="F223" s="4">
        <f t="shared" si="16"/>
        <v>1</v>
      </c>
      <c r="K223" s="6">
        <f t="shared" si="17"/>
        <v>-1.6463223775714964E-2</v>
      </c>
      <c r="M223" s="5">
        <f t="shared" si="18"/>
        <v>94.743924303701434</v>
      </c>
      <c r="N223" s="5">
        <f t="shared" si="19"/>
        <v>101.58590903291723</v>
      </c>
    </row>
    <row r="224" spans="1:14" x14ac:dyDescent="0.25">
      <c r="A224" s="10">
        <v>45008</v>
      </c>
      <c r="B224" s="11">
        <v>3948.71997070312</v>
      </c>
      <c r="C224" s="11">
        <v>4698.4356048262698</v>
      </c>
      <c r="E224" s="4">
        <f t="shared" si="15"/>
        <v>1</v>
      </c>
      <c r="F224" s="4">
        <f t="shared" si="16"/>
        <v>1</v>
      </c>
      <c r="K224" s="6">
        <f t="shared" si="17"/>
        <v>2.9845287333754023E-3</v>
      </c>
      <c r="M224" s="5">
        <f t="shared" si="18"/>
        <v>95.026690268098577</v>
      </c>
      <c r="N224" s="5">
        <f t="shared" si="19"/>
        <v>101.88909509733203</v>
      </c>
    </row>
    <row r="225" spans="1:14" x14ac:dyDescent="0.25">
      <c r="A225" s="10">
        <v>45009</v>
      </c>
      <c r="B225" s="11">
        <v>3970.98999023437</v>
      </c>
      <c r="C225" s="11">
        <v>4706.9251642539002</v>
      </c>
      <c r="E225" s="4">
        <f t="shared" si="15"/>
        <v>1</v>
      </c>
      <c r="F225" s="4">
        <f t="shared" si="16"/>
        <v>1</v>
      </c>
      <c r="K225" s="6">
        <f t="shared" si="17"/>
        <v>5.639807253104534E-3</v>
      </c>
      <c r="M225" s="5">
        <f t="shared" si="18"/>
        <v>95.56262248511112</v>
      </c>
      <c r="N225" s="5">
        <f t="shared" si="19"/>
        <v>102.46372995487422</v>
      </c>
    </row>
    <row r="226" spans="1:14" x14ac:dyDescent="0.25">
      <c r="A226" s="10">
        <v>45012</v>
      </c>
      <c r="B226" s="11">
        <v>3977.53002929687</v>
      </c>
      <c r="C226" s="11">
        <v>4682.8102104631398</v>
      </c>
      <c r="E226" s="4">
        <f t="shared" si="15"/>
        <v>0</v>
      </c>
      <c r="F226" s="4">
        <f t="shared" si="16"/>
        <v>1</v>
      </c>
      <c r="K226" s="6">
        <f t="shared" si="17"/>
        <v>1.6469543057482383E-3</v>
      </c>
      <c r="M226" s="5">
        <f t="shared" si="18"/>
        <v>95.720009757681566</v>
      </c>
      <c r="N226" s="5">
        <f t="shared" si="19"/>
        <v>102.63248303610644</v>
      </c>
    </row>
    <row r="227" spans="1:14" x14ac:dyDescent="0.25">
      <c r="A227" s="10">
        <v>45013</v>
      </c>
      <c r="B227" s="11">
        <v>3971.27001953125</v>
      </c>
      <c r="C227" s="11">
        <v>4699.0189545209996</v>
      </c>
      <c r="E227" s="4">
        <f t="shared" si="15"/>
        <v>1</v>
      </c>
      <c r="F227" s="4">
        <f t="shared" si="16"/>
        <v>1</v>
      </c>
      <c r="K227" s="6">
        <f t="shared" si="17"/>
        <v>-1.5738434957149883E-3</v>
      </c>
      <c r="M227" s="5">
        <f t="shared" si="18"/>
        <v>95.569361442914669</v>
      </c>
      <c r="N227" s="5">
        <f t="shared" si="19"/>
        <v>102.47095557023098</v>
      </c>
    </row>
    <row r="228" spans="1:14" x14ac:dyDescent="0.25">
      <c r="A228" s="10">
        <v>45014</v>
      </c>
      <c r="B228" s="11">
        <v>4027.81005859375</v>
      </c>
      <c r="C228" s="11">
        <v>4716.6951194870298</v>
      </c>
      <c r="E228" s="4">
        <f t="shared" si="15"/>
        <v>1</v>
      </c>
      <c r="F228" s="4">
        <f t="shared" si="16"/>
        <v>1</v>
      </c>
      <c r="K228" s="6">
        <f t="shared" si="17"/>
        <v>1.4237268879836451E-2</v>
      </c>
      <c r="M228" s="5">
        <f t="shared" si="18"/>
        <v>96.930008138451726</v>
      </c>
      <c r="N228" s="5">
        <f t="shared" si="19"/>
        <v>103.92986211705814</v>
      </c>
    </row>
    <row r="229" spans="1:14" x14ac:dyDescent="0.25">
      <c r="A229" s="10">
        <v>45015</v>
      </c>
      <c r="B229" s="11">
        <v>4050.830078125</v>
      </c>
      <c r="C229" s="11">
        <v>4704.1186406729703</v>
      </c>
      <c r="E229" s="4">
        <f t="shared" si="15"/>
        <v>1</v>
      </c>
      <c r="F229" s="4">
        <f t="shared" si="16"/>
        <v>1</v>
      </c>
      <c r="K229" s="6">
        <f t="shared" si="17"/>
        <v>5.715269388667954E-3</v>
      </c>
      <c r="M229" s="5">
        <f t="shared" si="18"/>
        <v>97.483989246808761</v>
      </c>
      <c r="N229" s="5">
        <f t="shared" si="19"/>
        <v>104.52384927658424</v>
      </c>
    </row>
    <row r="230" spans="1:14" x14ac:dyDescent="0.25">
      <c r="A230" s="10">
        <v>45016</v>
      </c>
      <c r="B230" s="11">
        <v>4109.31005859375</v>
      </c>
      <c r="C230" s="11">
        <v>4731.7270785394003</v>
      </c>
      <c r="E230" s="4">
        <f t="shared" si="15"/>
        <v>1</v>
      </c>
      <c r="F230" s="4">
        <f t="shared" si="16"/>
        <v>1</v>
      </c>
      <c r="K230" s="6">
        <f t="shared" si="17"/>
        <v>1.4436542471763847E-2</v>
      </c>
      <c r="M230" s="5">
        <f t="shared" si="18"/>
        <v>98.891320997887291</v>
      </c>
      <c r="N230" s="5">
        <f t="shared" si="19"/>
        <v>106.0328122659779</v>
      </c>
    </row>
    <row r="231" spans="1:14" x14ac:dyDescent="0.25">
      <c r="A231" s="10">
        <v>45019</v>
      </c>
      <c r="B231" s="11">
        <v>4124.509765625</v>
      </c>
      <c r="C231" s="11">
        <v>4758.0682834784402</v>
      </c>
      <c r="E231" s="4">
        <f t="shared" si="15"/>
        <v>0</v>
      </c>
      <c r="F231" s="4">
        <f t="shared" si="16"/>
        <v>1</v>
      </c>
      <c r="K231" s="6">
        <f t="shared" si="17"/>
        <v>3.6988464765423945E-3</v>
      </c>
      <c r="M231" s="5">
        <f t="shared" si="18"/>
        <v>99.257104812120943</v>
      </c>
      <c r="N231" s="5">
        <f t="shared" si="19"/>
        <v>106.42501136002579</v>
      </c>
    </row>
    <row r="232" spans="1:14" x14ac:dyDescent="0.25">
      <c r="A232" s="10">
        <v>45020</v>
      </c>
      <c r="B232" s="11">
        <v>4100.60009765625</v>
      </c>
      <c r="C232" s="11">
        <v>4747.4830679766801</v>
      </c>
      <c r="E232" s="4">
        <f t="shared" si="15"/>
        <v>0</v>
      </c>
      <c r="F232" s="4">
        <f t="shared" si="16"/>
        <v>1</v>
      </c>
      <c r="K232" s="6">
        <f t="shared" si="17"/>
        <v>-5.7969720833299654E-3</v>
      </c>
      <c r="M232" s="5">
        <f t="shared" si="18"/>
        <v>98.681714146452919</v>
      </c>
      <c r="N232" s="5">
        <f t="shared" si="19"/>
        <v>105.80806854020365</v>
      </c>
    </row>
    <row r="233" spans="1:14" x14ac:dyDescent="0.25">
      <c r="A233" s="10">
        <v>45021</v>
      </c>
      <c r="B233" s="11">
        <v>4090.3798828125</v>
      </c>
      <c r="C233" s="11">
        <v>4770.2788698690601</v>
      </c>
      <c r="E233" s="4">
        <f t="shared" si="15"/>
        <v>1</v>
      </c>
      <c r="F233" s="4">
        <f t="shared" si="16"/>
        <v>1</v>
      </c>
      <c r="K233" s="6">
        <f t="shared" si="17"/>
        <v>-2.4923705312281941E-3</v>
      </c>
      <c r="M233" s="5">
        <f t="shared" si="18"/>
        <v>98.435762750143212</v>
      </c>
      <c r="N233" s="5">
        <f t="shared" si="19"/>
        <v>105.54435562820787</v>
      </c>
    </row>
    <row r="234" spans="1:14" x14ac:dyDescent="0.25">
      <c r="A234" s="10">
        <v>45022</v>
      </c>
      <c r="B234" s="11">
        <v>4105.02001953125</v>
      </c>
      <c r="C234" s="11">
        <v>4742.1134932832201</v>
      </c>
      <c r="E234" s="4">
        <f t="shared" si="15"/>
        <v>1</v>
      </c>
      <c r="F234" s="4">
        <f t="shared" si="16"/>
        <v>1</v>
      </c>
      <c r="K234" s="6">
        <f t="shared" si="17"/>
        <v>3.5791630944272956E-3</v>
      </c>
      <c r="M234" s="5">
        <f t="shared" si="18"/>
        <v>98.788080399350321</v>
      </c>
      <c r="N234" s="5">
        <f t="shared" si="19"/>
        <v>105.92211609069746</v>
      </c>
    </row>
    <row r="235" spans="1:14" x14ac:dyDescent="0.25">
      <c r="A235" s="10">
        <v>45026</v>
      </c>
      <c r="B235" s="11">
        <v>4109.10986328125</v>
      </c>
      <c r="C235" s="11">
        <v>4746.5972195050499</v>
      </c>
      <c r="E235" s="4">
        <f t="shared" si="15"/>
        <v>0</v>
      </c>
      <c r="F235" s="4">
        <f t="shared" si="16"/>
        <v>1</v>
      </c>
      <c r="K235" s="6">
        <f t="shared" si="17"/>
        <v>9.9630299743758144E-4</v>
      </c>
      <c r="M235" s="5">
        <f t="shared" si="18"/>
        <v>98.886503259963291</v>
      </c>
      <c r="N235" s="5">
        <f t="shared" si="19"/>
        <v>106.02764661245355</v>
      </c>
    </row>
    <row r="236" spans="1:14" x14ac:dyDescent="0.25">
      <c r="A236" s="10">
        <v>45027</v>
      </c>
      <c r="B236" s="11">
        <v>4108.93994140625</v>
      </c>
      <c r="C236" s="11">
        <v>4722.6563866695697</v>
      </c>
      <c r="E236" s="4">
        <f t="shared" si="15"/>
        <v>0</v>
      </c>
      <c r="F236" s="4">
        <f t="shared" si="16"/>
        <v>1</v>
      </c>
      <c r="K236" s="6">
        <f t="shared" si="17"/>
        <v>-4.1352477946232646E-5</v>
      </c>
      <c r="M236" s="5">
        <f t="shared" si="18"/>
        <v>98.882414058018057</v>
      </c>
      <c r="N236" s="5">
        <f t="shared" si="19"/>
        <v>106.02326210653531</v>
      </c>
    </row>
    <row r="237" spans="1:14" x14ac:dyDescent="0.25">
      <c r="A237" s="10">
        <v>45028</v>
      </c>
      <c r="B237" s="11">
        <v>4091.94995117187</v>
      </c>
      <c r="C237" s="11">
        <v>4737.9743857277799</v>
      </c>
      <c r="E237" s="4">
        <f t="shared" si="15"/>
        <v>1</v>
      </c>
      <c r="F237" s="4">
        <f t="shared" si="16"/>
        <v>1</v>
      </c>
      <c r="K237" s="6">
        <f t="shared" si="17"/>
        <v>-4.1348840520081254E-3</v>
      </c>
      <c r="M237" s="5">
        <f t="shared" si="18"/>
        <v>98.473546741105494</v>
      </c>
      <c r="N237" s="5">
        <f t="shared" si="19"/>
        <v>105.58486821090912</v>
      </c>
    </row>
    <row r="238" spans="1:14" x14ac:dyDescent="0.25">
      <c r="A238" s="10">
        <v>45029</v>
      </c>
      <c r="B238" s="11">
        <v>4146.22021484375</v>
      </c>
      <c r="C238" s="11">
        <v>4750.8831042709699</v>
      </c>
      <c r="E238" s="4">
        <f t="shared" si="15"/>
        <v>0</v>
      </c>
      <c r="F238" s="4">
        <f t="shared" si="16"/>
        <v>1</v>
      </c>
      <c r="K238" s="6">
        <f t="shared" si="17"/>
        <v>1.3262689993639221E-2</v>
      </c>
      <c r="M238" s="5">
        <f t="shared" si="18"/>
        <v>99.779570864106915</v>
      </c>
      <c r="N238" s="5">
        <f t="shared" si="19"/>
        <v>106.98520758600966</v>
      </c>
    </row>
    <row r="239" spans="1:14" x14ac:dyDescent="0.25">
      <c r="A239" s="10">
        <v>45030</v>
      </c>
      <c r="B239" s="11">
        <v>4137.64013671875</v>
      </c>
      <c r="C239" s="11">
        <v>4750.8364286904998</v>
      </c>
      <c r="E239" s="4">
        <f t="shared" si="15"/>
        <v>1</v>
      </c>
      <c r="F239" s="4">
        <f t="shared" si="16"/>
        <v>1</v>
      </c>
      <c r="K239" s="6">
        <f t="shared" si="17"/>
        <v>-2.0693734728036706E-3</v>
      </c>
      <c r="M239" s="5">
        <f t="shared" si="18"/>
        <v>99.573089667033003</v>
      </c>
      <c r="N239" s="5">
        <f t="shared" si="19"/>
        <v>106.76381523544879</v>
      </c>
    </row>
    <row r="240" spans="1:14" x14ac:dyDescent="0.25">
      <c r="A240" s="10">
        <v>45033</v>
      </c>
      <c r="B240" s="11">
        <v>4151.31982421875</v>
      </c>
      <c r="C240" s="11">
        <v>4772.8098998958003</v>
      </c>
      <c r="E240" s="4">
        <f t="shared" si="15"/>
        <v>1</v>
      </c>
      <c r="F240" s="4">
        <f t="shared" si="16"/>
        <v>1</v>
      </c>
      <c r="K240" s="6">
        <f t="shared" si="17"/>
        <v>3.3061569029655402E-3</v>
      </c>
      <c r="M240" s="5">
        <f t="shared" si="18"/>
        <v>99.902293924785269</v>
      </c>
      <c r="N240" s="5">
        <f t="shared" si="19"/>
        <v>107.1167931601764</v>
      </c>
    </row>
    <row r="241" spans="1:14" x14ac:dyDescent="0.25">
      <c r="A241" s="10">
        <v>45034</v>
      </c>
      <c r="B241" s="11">
        <v>4154.8701171875</v>
      </c>
      <c r="C241" s="11">
        <v>4785.9657107541298</v>
      </c>
      <c r="E241" s="4">
        <f t="shared" si="15"/>
        <v>0</v>
      </c>
      <c r="F241" s="4">
        <f t="shared" si="16"/>
        <v>1</v>
      </c>
      <c r="K241" s="6">
        <f t="shared" si="17"/>
        <v>8.5522029597373539E-4</v>
      </c>
      <c r="M241" s="5">
        <f t="shared" si="18"/>
        <v>99.987732394164084</v>
      </c>
      <c r="N241" s="5">
        <f t="shared" si="19"/>
        <v>107.2084016157266</v>
      </c>
    </row>
    <row r="242" spans="1:14" x14ac:dyDescent="0.25">
      <c r="A242" s="10">
        <v>45035</v>
      </c>
      <c r="B242" s="11">
        <v>4154.52001953125</v>
      </c>
      <c r="C242" s="11">
        <v>4789.7148683537398</v>
      </c>
      <c r="E242" s="4">
        <f t="shared" si="15"/>
        <v>0</v>
      </c>
      <c r="F242" s="4">
        <f t="shared" si="16"/>
        <v>1</v>
      </c>
      <c r="K242" s="6">
        <f t="shared" si="17"/>
        <v>-8.4261997698065194E-5</v>
      </c>
      <c r="M242" s="5">
        <f t="shared" si="18"/>
        <v>99.979307228087251</v>
      </c>
      <c r="N242" s="5">
        <f t="shared" si="19"/>
        <v>107.19936802163645</v>
      </c>
    </row>
    <row r="243" spans="1:14" x14ac:dyDescent="0.25">
      <c r="A243" s="10">
        <v>45036</v>
      </c>
      <c r="B243" s="11">
        <v>4129.7900390625</v>
      </c>
      <c r="C243" s="11">
        <v>4801.27583542508</v>
      </c>
      <c r="E243" s="4">
        <f t="shared" si="15"/>
        <v>1</v>
      </c>
      <c r="F243" s="4">
        <f t="shared" si="16"/>
        <v>1</v>
      </c>
      <c r="K243" s="6">
        <f t="shared" si="17"/>
        <v>-5.9525481529729696E-3</v>
      </c>
      <c r="M243" s="5">
        <f t="shared" si="18"/>
        <v>99.38417558751118</v>
      </c>
      <c r="N243" s="5">
        <f t="shared" si="19"/>
        <v>106.56125862151939</v>
      </c>
    </row>
    <row r="244" spans="1:14" x14ac:dyDescent="0.25">
      <c r="A244" s="10">
        <v>45037</v>
      </c>
      <c r="B244" s="11">
        <v>4133.52001953125</v>
      </c>
      <c r="C244" s="11">
        <v>4778.7528547595402</v>
      </c>
      <c r="E244" s="4">
        <f t="shared" si="15"/>
        <v>1</v>
      </c>
      <c r="F244" s="4">
        <f t="shared" si="16"/>
        <v>1</v>
      </c>
      <c r="K244" s="6">
        <f t="shared" si="17"/>
        <v>9.031888869577287E-4</v>
      </c>
      <c r="M244" s="5">
        <f t="shared" si="18"/>
        <v>99.47393827044128</v>
      </c>
      <c r="N244" s="5">
        <f t="shared" si="19"/>
        <v>106.65750356608658</v>
      </c>
    </row>
    <row r="245" spans="1:14" x14ac:dyDescent="0.25">
      <c r="A245" s="10">
        <v>45040</v>
      </c>
      <c r="B245" s="11">
        <v>4137.0400390625</v>
      </c>
      <c r="C245" s="11">
        <v>4792.7008138660303</v>
      </c>
      <c r="E245" s="4">
        <f t="shared" si="15"/>
        <v>0</v>
      </c>
      <c r="F245" s="4">
        <f t="shared" si="16"/>
        <v>1</v>
      </c>
      <c r="K245" s="6">
        <f t="shared" si="17"/>
        <v>8.5157916609035489E-4</v>
      </c>
      <c r="M245" s="5">
        <f t="shared" si="18"/>
        <v>99.558648203841344</v>
      </c>
      <c r="N245" s="5">
        <f t="shared" si="19"/>
        <v>106.74833087403066</v>
      </c>
    </row>
    <row r="246" spans="1:14" x14ac:dyDescent="0.25">
      <c r="A246" s="10">
        <v>45041</v>
      </c>
      <c r="B246" s="11">
        <v>4071.6298828125</v>
      </c>
      <c r="C246" s="11">
        <v>4795.68240969204</v>
      </c>
      <c r="E246" s="4">
        <f t="shared" si="15"/>
        <v>0</v>
      </c>
      <c r="F246" s="4">
        <f t="shared" si="16"/>
        <v>1</v>
      </c>
      <c r="K246" s="6">
        <f t="shared" si="17"/>
        <v>-1.5810858882773227E-2</v>
      </c>
      <c r="M246" s="5">
        <f t="shared" si="18"/>
        <v>97.984540466530746</v>
      </c>
      <c r="N246" s="5">
        <f t="shared" si="19"/>
        <v>105.06054807860977</v>
      </c>
    </row>
    <row r="247" spans="1:14" x14ac:dyDescent="0.25">
      <c r="A247" s="10">
        <v>45042</v>
      </c>
      <c r="B247" s="11">
        <v>4055.98999023437</v>
      </c>
      <c r="C247" s="11">
        <v>4772.8264986029999</v>
      </c>
      <c r="E247" s="4">
        <f t="shared" si="15"/>
        <v>1</v>
      </c>
      <c r="F247" s="4">
        <f t="shared" si="16"/>
        <v>1</v>
      </c>
      <c r="K247" s="6">
        <f t="shared" si="17"/>
        <v>-3.8411871973310641E-3</v>
      </c>
      <c r="M247" s="5">
        <f t="shared" si="18"/>
        <v>97.608163504154334</v>
      </c>
      <c r="N247" s="5">
        <f t="shared" si="19"/>
        <v>104.65699084638563</v>
      </c>
    </row>
    <row r="248" spans="1:14" x14ac:dyDescent="0.25">
      <c r="A248" s="10">
        <v>45043</v>
      </c>
      <c r="B248" s="11">
        <v>4135.35009765625</v>
      </c>
      <c r="C248" s="11">
        <v>4762.7902485674003</v>
      </c>
      <c r="E248" s="4">
        <f t="shared" si="15"/>
        <v>1</v>
      </c>
      <c r="F248" s="4">
        <f t="shared" si="16"/>
        <v>1</v>
      </c>
      <c r="K248" s="6">
        <f t="shared" si="17"/>
        <v>1.9566149722498372E-2</v>
      </c>
      <c r="M248" s="5">
        <f t="shared" si="18"/>
        <v>99.517979445414724</v>
      </c>
      <c r="N248" s="5">
        <f t="shared" si="19"/>
        <v>106.70472519879215</v>
      </c>
    </row>
    <row r="249" spans="1:14" x14ac:dyDescent="0.25">
      <c r="A249" s="10">
        <v>45044</v>
      </c>
      <c r="B249" s="11">
        <v>4169.47998046875</v>
      </c>
      <c r="C249" s="11">
        <v>4820.9485443140502</v>
      </c>
      <c r="E249" s="4">
        <f t="shared" si="15"/>
        <v>0</v>
      </c>
      <c r="F249" s="4">
        <f t="shared" si="16"/>
        <v>1</v>
      </c>
      <c r="K249" s="6">
        <f t="shared" si="17"/>
        <v>8.2532027534605312E-3</v>
      </c>
      <c r="M249" s="5">
        <f t="shared" si="18"/>
        <v>100.33932150739246</v>
      </c>
      <c r="N249" s="5">
        <f t="shared" si="19"/>
        <v>107.58538093061007</v>
      </c>
    </row>
    <row r="250" spans="1:14" x14ac:dyDescent="0.25">
      <c r="A250" s="10">
        <v>45047</v>
      </c>
      <c r="B250" s="11">
        <v>4167.8701171875</v>
      </c>
      <c r="C250" s="11">
        <v>4820.9701302122503</v>
      </c>
      <c r="E250" s="4">
        <f t="shared" si="15"/>
        <v>0</v>
      </c>
      <c r="F250" s="4">
        <f t="shared" si="16"/>
        <v>1</v>
      </c>
      <c r="K250" s="6">
        <f t="shared" si="17"/>
        <v>-3.8610649020764942E-4</v>
      </c>
      <c r="M250" s="5">
        <f t="shared" si="18"/>
        <v>100.30057984413541</v>
      </c>
      <c r="N250" s="5">
        <f t="shared" si="19"/>
        <v>107.5438415167813</v>
      </c>
    </row>
    <row r="251" spans="1:14" x14ac:dyDescent="0.25">
      <c r="A251" s="10">
        <v>45048</v>
      </c>
      <c r="B251" s="11">
        <v>4119.580078125</v>
      </c>
      <c r="C251" s="11">
        <v>4800.7106006727399</v>
      </c>
      <c r="E251" s="4">
        <f t="shared" si="15"/>
        <v>0</v>
      </c>
      <c r="F251" s="4">
        <f t="shared" si="16"/>
        <v>1</v>
      </c>
      <c r="K251" s="6">
        <f t="shared" si="17"/>
        <v>-1.1586262936400304E-2</v>
      </c>
      <c r="M251" s="5">
        <f t="shared" si="18"/>
        <v>99.138470953387852</v>
      </c>
      <c r="N251" s="5">
        <f t="shared" si="19"/>
        <v>106.29781029177731</v>
      </c>
    </row>
    <row r="252" spans="1:14" x14ac:dyDescent="0.25">
      <c r="A252" s="10">
        <v>45049</v>
      </c>
      <c r="B252" s="11">
        <v>4090.75</v>
      </c>
      <c r="C252" s="11">
        <v>4775.4708328088</v>
      </c>
      <c r="E252" s="4">
        <f t="shared" si="15"/>
        <v>0</v>
      </c>
      <c r="F252" s="4">
        <f t="shared" si="16"/>
        <v>1</v>
      </c>
      <c r="K252" s="6">
        <f t="shared" si="17"/>
        <v>-6.9983050646564848E-3</v>
      </c>
      <c r="M252" s="5">
        <f t="shared" si="18"/>
        <v>98.444669690012461</v>
      </c>
      <c r="N252" s="5">
        <f t="shared" si="19"/>
        <v>105.55390578765046</v>
      </c>
    </row>
    <row r="253" spans="1:14" x14ac:dyDescent="0.25">
      <c r="A253" s="10">
        <v>45050</v>
      </c>
      <c r="B253" s="11">
        <v>4061.21997070312</v>
      </c>
      <c r="C253" s="11">
        <v>4773.29045344932</v>
      </c>
      <c r="E253" s="4">
        <f t="shared" si="15"/>
        <v>1</v>
      </c>
      <c r="F253" s="4">
        <f t="shared" si="16"/>
        <v>1</v>
      </c>
      <c r="K253" s="6">
        <f t="shared" si="17"/>
        <v>-7.2187323343836374E-3</v>
      </c>
      <c r="M253" s="5">
        <f t="shared" si="18"/>
        <v>97.734023969773446</v>
      </c>
      <c r="N253" s="5">
        <f t="shared" si="19"/>
        <v>104.79194039492067</v>
      </c>
    </row>
    <row r="254" spans="1:14" x14ac:dyDescent="0.25">
      <c r="A254" s="10">
        <v>45051</v>
      </c>
      <c r="B254" s="11">
        <v>4136.25</v>
      </c>
      <c r="C254" s="11">
        <v>4757.4102822165596</v>
      </c>
      <c r="E254" s="4">
        <f t="shared" si="15"/>
        <v>1</v>
      </c>
      <c r="F254" s="4">
        <f t="shared" si="16"/>
        <v>1</v>
      </c>
      <c r="K254" s="6">
        <f t="shared" si="17"/>
        <v>1.8474751389516486E-2</v>
      </c>
      <c r="M254" s="5">
        <f t="shared" si="18"/>
        <v>99.539635764912049</v>
      </c>
      <c r="N254" s="5">
        <f t="shared" si="19"/>
        <v>106.72794544134186</v>
      </c>
    </row>
    <row r="255" spans="1:14" x14ac:dyDescent="0.25">
      <c r="A255" s="10">
        <v>45054</v>
      </c>
      <c r="B255" s="11">
        <v>4138.1201171875</v>
      </c>
      <c r="C255" s="11">
        <v>4785.6587884615001</v>
      </c>
      <c r="E255" s="4">
        <f t="shared" si="15"/>
        <v>0</v>
      </c>
      <c r="F255" s="4">
        <f t="shared" si="16"/>
        <v>1</v>
      </c>
      <c r="K255" s="6">
        <f t="shared" si="17"/>
        <v>4.5212866424892972E-4</v>
      </c>
      <c r="M255" s="5">
        <f t="shared" si="18"/>
        <v>99.584640487470267</v>
      </c>
      <c r="N255" s="5">
        <f t="shared" si="19"/>
        <v>106.77620020475229</v>
      </c>
    </row>
    <row r="256" spans="1:14" x14ac:dyDescent="0.25">
      <c r="A256" s="10">
        <v>45055</v>
      </c>
      <c r="B256" s="11">
        <v>4119.169921875</v>
      </c>
      <c r="C256" s="11">
        <v>4793.1920425115604</v>
      </c>
      <c r="E256" s="4">
        <f t="shared" si="15"/>
        <v>1</v>
      </c>
      <c r="F256" s="4">
        <f t="shared" si="16"/>
        <v>1</v>
      </c>
      <c r="K256" s="6">
        <f t="shared" si="17"/>
        <v>-4.5794212772585219E-3</v>
      </c>
      <c r="M256" s="5">
        <f t="shared" si="18"/>
        <v>99.1286004659338</v>
      </c>
      <c r="N256" s="5">
        <f t="shared" si="19"/>
        <v>106.28722700162983</v>
      </c>
    </row>
    <row r="257" spans="1:14" x14ac:dyDescent="0.25">
      <c r="A257" s="10">
        <v>45056</v>
      </c>
      <c r="B257" s="11">
        <v>4137.64013671875</v>
      </c>
      <c r="C257" s="11">
        <v>4808.3867553939999</v>
      </c>
      <c r="E257" s="4">
        <f t="shared" si="15"/>
        <v>0</v>
      </c>
      <c r="F257" s="4">
        <f t="shared" si="16"/>
        <v>1</v>
      </c>
      <c r="K257" s="6">
        <f t="shared" si="17"/>
        <v>4.4839652634049987E-3</v>
      </c>
      <c r="M257" s="5">
        <f t="shared" si="18"/>
        <v>99.573089667033003</v>
      </c>
      <c r="N257" s="5">
        <f t="shared" si="19"/>
        <v>106.76381523544877</v>
      </c>
    </row>
    <row r="258" spans="1:14" x14ac:dyDescent="0.25">
      <c r="A258" s="10">
        <v>45057</v>
      </c>
      <c r="B258" s="11">
        <v>4130.6201171875</v>
      </c>
      <c r="C258" s="11">
        <v>4797.7347436053897</v>
      </c>
      <c r="E258" s="4">
        <f t="shared" ref="E258:E321" si="20">IF(B259&gt;$B258,1,0)</f>
        <v>0</v>
      </c>
      <c r="F258" s="4">
        <f t="shared" ref="F258:F321" si="21">IF(C259&gt;$B258,1,0)</f>
        <v>1</v>
      </c>
      <c r="K258" s="6">
        <f t="shared" si="17"/>
        <v>-1.6966239932159066E-3</v>
      </c>
      <c r="M258" s="5">
        <f t="shared" si="18"/>
        <v>99.404151574025278</v>
      </c>
      <c r="N258" s="5">
        <f t="shared" si="19"/>
        <v>106.58267718491304</v>
      </c>
    </row>
    <row r="259" spans="1:14" x14ac:dyDescent="0.25">
      <c r="A259" s="10">
        <v>45058</v>
      </c>
      <c r="B259" s="11">
        <v>4124.080078125</v>
      </c>
      <c r="C259" s="11">
        <v>4781.7279146379497</v>
      </c>
      <c r="E259" s="4">
        <f t="shared" si="20"/>
        <v>1</v>
      </c>
      <c r="F259" s="4">
        <f t="shared" si="21"/>
        <v>1</v>
      </c>
      <c r="K259" s="6">
        <f t="shared" si="17"/>
        <v>-1.5833068345566526E-3</v>
      </c>
      <c r="M259" s="5">
        <f t="shared" si="18"/>
        <v>99.246764301454817</v>
      </c>
      <c r="N259" s="5">
        <f t="shared" si="19"/>
        <v>106.41392410368081</v>
      </c>
    </row>
    <row r="260" spans="1:14" x14ac:dyDescent="0.25">
      <c r="A260" s="10">
        <v>45061</v>
      </c>
      <c r="B260" s="11">
        <v>4136.27978515625</v>
      </c>
      <c r="C260" s="11">
        <v>4790.7744219121896</v>
      </c>
      <c r="E260" s="4">
        <f t="shared" si="20"/>
        <v>0</v>
      </c>
      <c r="F260" s="4">
        <f t="shared" si="21"/>
        <v>1</v>
      </c>
      <c r="K260" s="6">
        <f t="shared" ref="K260:K323" si="22">B260/B259-1</f>
        <v>2.9581644391338813E-3</v>
      </c>
      <c r="M260" s="5">
        <f t="shared" ref="M260:M323" si="23">M259*(1+$K260)</f>
        <v>99.540352550310487</v>
      </c>
      <c r="N260" s="5">
        <f t="shared" ref="N260:N323" si="24">N259*(1+IF(F259=1,$K260,0))</f>
        <v>106.72871398979301</v>
      </c>
    </row>
    <row r="261" spans="1:14" x14ac:dyDescent="0.25">
      <c r="A261" s="10">
        <v>45062</v>
      </c>
      <c r="B261" s="11">
        <v>4109.89990234375</v>
      </c>
      <c r="C261" s="11">
        <v>4780.9291927142303</v>
      </c>
      <c r="E261" s="4">
        <f t="shared" si="20"/>
        <v>1</v>
      </c>
      <c r="F261" s="4">
        <f t="shared" si="21"/>
        <v>1</v>
      </c>
      <c r="K261" s="6">
        <f t="shared" si="22"/>
        <v>-6.3776833731530314E-3</v>
      </c>
      <c r="M261" s="5">
        <f t="shared" si="23"/>
        <v>98.905515698892586</v>
      </c>
      <c r="N261" s="5">
        <f t="shared" si="24"/>
        <v>106.04803204514229</v>
      </c>
    </row>
    <row r="262" spans="1:14" x14ac:dyDescent="0.25">
      <c r="A262" s="10">
        <v>45063</v>
      </c>
      <c r="B262" s="11">
        <v>4158.77001953125</v>
      </c>
      <c r="C262" s="11">
        <v>4786.4638856115098</v>
      </c>
      <c r="E262" s="4">
        <f t="shared" si="20"/>
        <v>1</v>
      </c>
      <c r="F262" s="4">
        <f t="shared" si="21"/>
        <v>1</v>
      </c>
      <c r="K262" s="6">
        <f t="shared" si="22"/>
        <v>1.1890829058788244E-2</v>
      </c>
      <c r="M262" s="5">
        <f t="shared" si="23"/>
        <v>100.08158427903942</v>
      </c>
      <c r="N262" s="5">
        <f t="shared" si="24"/>
        <v>107.30903106621197</v>
      </c>
    </row>
    <row r="263" spans="1:14" x14ac:dyDescent="0.25">
      <c r="A263" s="10">
        <v>45064</v>
      </c>
      <c r="B263" s="11">
        <v>4198.0498046875</v>
      </c>
      <c r="C263" s="11">
        <v>4788.2050155081997</v>
      </c>
      <c r="E263" s="4">
        <f t="shared" si="20"/>
        <v>0</v>
      </c>
      <c r="F263" s="4">
        <f t="shared" si="21"/>
        <v>1</v>
      </c>
      <c r="K263" s="6">
        <f t="shared" si="22"/>
        <v>9.445048649426635E-3</v>
      </c>
      <c r="M263" s="5">
        <f t="shared" si="23"/>
        <v>101.02685971146664</v>
      </c>
      <c r="N263" s="5">
        <f t="shared" si="24"/>
        <v>108.32257008515518</v>
      </c>
    </row>
    <row r="264" spans="1:14" x14ac:dyDescent="0.25">
      <c r="A264" s="10">
        <v>45065</v>
      </c>
      <c r="B264" s="11">
        <v>4191.97998046875</v>
      </c>
      <c r="C264" s="11">
        <v>4790.6028920796898</v>
      </c>
      <c r="E264" s="4">
        <f t="shared" si="20"/>
        <v>1</v>
      </c>
      <c r="F264" s="4">
        <f t="shared" si="21"/>
        <v>1</v>
      </c>
      <c r="K264" s="6">
        <f t="shared" si="22"/>
        <v>-1.4458676054706077E-3</v>
      </c>
      <c r="M264" s="5">
        <f t="shared" si="23"/>
        <v>100.88078824772741</v>
      </c>
      <c r="N264" s="5">
        <f t="shared" si="24"/>
        <v>108.16594999012773</v>
      </c>
    </row>
    <row r="265" spans="1:14" x14ac:dyDescent="0.25">
      <c r="A265" s="10">
        <v>45068</v>
      </c>
      <c r="B265" s="11">
        <v>4192.6298828125</v>
      </c>
      <c r="C265" s="11">
        <v>4792.7599681264401</v>
      </c>
      <c r="E265" s="4">
        <f t="shared" si="20"/>
        <v>0</v>
      </c>
      <c r="F265" s="4">
        <f t="shared" si="21"/>
        <v>1</v>
      </c>
      <c r="K265" s="6">
        <f t="shared" si="22"/>
        <v>1.550346964389604E-4</v>
      </c>
      <c r="M265" s="5">
        <f t="shared" si="23"/>
        <v>100.89642827010992</v>
      </c>
      <c r="N265" s="5">
        <f t="shared" si="24"/>
        <v>108.18271946534948</v>
      </c>
    </row>
    <row r="266" spans="1:14" x14ac:dyDescent="0.25">
      <c r="A266" s="10">
        <v>45069</v>
      </c>
      <c r="B266" s="11">
        <v>4145.580078125</v>
      </c>
      <c r="C266" s="11">
        <v>4779.2650251533196</v>
      </c>
      <c r="E266" s="4">
        <f t="shared" si="20"/>
        <v>0</v>
      </c>
      <c r="F266" s="4">
        <f t="shared" si="21"/>
        <v>1</v>
      </c>
      <c r="K266" s="6">
        <f t="shared" si="22"/>
        <v>-1.1222026747550129E-2</v>
      </c>
      <c r="M266" s="5">
        <f t="shared" si="23"/>
        <v>99.764165853330482</v>
      </c>
      <c r="N266" s="5">
        <f t="shared" si="24"/>
        <v>106.96869009388662</v>
      </c>
    </row>
    <row r="267" spans="1:14" x14ac:dyDescent="0.25">
      <c r="A267" s="10">
        <v>45070</v>
      </c>
      <c r="B267" s="11">
        <v>4115.240234375</v>
      </c>
      <c r="C267" s="11">
        <v>4778.2876490379203</v>
      </c>
      <c r="E267" s="4">
        <f t="shared" si="20"/>
        <v>1</v>
      </c>
      <c r="F267" s="4">
        <f t="shared" si="21"/>
        <v>1</v>
      </c>
      <c r="K267" s="6">
        <f t="shared" si="22"/>
        <v>-7.3186003353533646E-3</v>
      </c>
      <c r="M267" s="5">
        <f t="shared" si="23"/>
        <v>99.034031795660056</v>
      </c>
      <c r="N267" s="5">
        <f t="shared" si="24"/>
        <v>106.1858290026932</v>
      </c>
    </row>
    <row r="268" spans="1:14" x14ac:dyDescent="0.25">
      <c r="A268" s="10">
        <v>45071</v>
      </c>
      <c r="B268" s="11">
        <v>4151.27978515625</v>
      </c>
      <c r="C268" s="11">
        <v>4756.3676757639096</v>
      </c>
      <c r="E268" s="4">
        <f t="shared" si="20"/>
        <v>1</v>
      </c>
      <c r="F268" s="4">
        <f t="shared" si="21"/>
        <v>1</v>
      </c>
      <c r="K268" s="6">
        <f t="shared" si="22"/>
        <v>8.7575812659024255E-3</v>
      </c>
      <c r="M268" s="5">
        <f t="shared" si="23"/>
        <v>99.901330377200509</v>
      </c>
      <c r="N268" s="5">
        <f t="shared" si="24"/>
        <v>107.1157600294715</v>
      </c>
    </row>
    <row r="269" spans="1:14" x14ac:dyDescent="0.25">
      <c r="A269" s="10">
        <v>45072</v>
      </c>
      <c r="B269" s="11">
        <v>4205.4501953125</v>
      </c>
      <c r="C269" s="11">
        <v>4768.8228057964998</v>
      </c>
      <c r="E269" s="4">
        <f t="shared" si="20"/>
        <v>1</v>
      </c>
      <c r="F269" s="4">
        <f t="shared" si="21"/>
        <v>1</v>
      </c>
      <c r="K269" s="6">
        <f t="shared" si="22"/>
        <v>1.3049086777997321E-2</v>
      </c>
      <c r="M269" s="5">
        <f t="shared" si="23"/>
        <v>101.20495150652998</v>
      </c>
      <c r="N269" s="5">
        <f t="shared" si="24"/>
        <v>108.51352287738722</v>
      </c>
    </row>
    <row r="270" spans="1:14" x14ac:dyDescent="0.25">
      <c r="A270" s="10">
        <v>45076</v>
      </c>
      <c r="B270" s="11">
        <v>4205.52001953125</v>
      </c>
      <c r="C270" s="11">
        <v>4822.2181585773196</v>
      </c>
      <c r="E270" s="4">
        <f t="shared" si="20"/>
        <v>0</v>
      </c>
      <c r="F270" s="4">
        <f t="shared" si="21"/>
        <v>1</v>
      </c>
      <c r="K270" s="6">
        <f t="shared" si="22"/>
        <v>1.660326849850513E-5</v>
      </c>
      <c r="M270" s="5">
        <f t="shared" si="23"/>
        <v>101.20663183951322</v>
      </c>
      <c r="N270" s="5">
        <f t="shared" si="24"/>
        <v>108.51532455654326</v>
      </c>
    </row>
    <row r="271" spans="1:14" x14ac:dyDescent="0.25">
      <c r="A271" s="10">
        <v>45077</v>
      </c>
      <c r="B271" s="11">
        <v>4179.830078125</v>
      </c>
      <c r="C271" s="11">
        <v>4845.5007021772199</v>
      </c>
      <c r="E271" s="4">
        <f t="shared" si="20"/>
        <v>1</v>
      </c>
      <c r="F271" s="4">
        <f t="shared" si="21"/>
        <v>1</v>
      </c>
      <c r="K271" s="6">
        <f t="shared" si="22"/>
        <v>-6.1086242098339349E-3</v>
      </c>
      <c r="M271" s="5">
        <f t="shared" si="23"/>
        <v>100.58839855806262</v>
      </c>
      <c r="N271" s="5">
        <f t="shared" si="24"/>
        <v>107.85244521781918</v>
      </c>
    </row>
    <row r="272" spans="1:14" x14ac:dyDescent="0.25">
      <c r="A272" s="10">
        <v>45078</v>
      </c>
      <c r="B272" s="11">
        <v>4221.02001953125</v>
      </c>
      <c r="C272" s="11">
        <v>4830.3634665987302</v>
      </c>
      <c r="E272" s="4">
        <f t="shared" si="20"/>
        <v>1</v>
      </c>
      <c r="F272" s="4">
        <f t="shared" si="21"/>
        <v>1</v>
      </c>
      <c r="K272" s="6">
        <f t="shared" si="22"/>
        <v>9.8544535630327168E-3</v>
      </c>
      <c r="M272" s="5">
        <f t="shared" si="23"/>
        <v>101.57964226063288</v>
      </c>
      <c r="N272" s="5">
        <f t="shared" si="24"/>
        <v>108.91527213087771</v>
      </c>
    </row>
    <row r="273" spans="1:14" x14ac:dyDescent="0.25">
      <c r="A273" s="10">
        <v>45079</v>
      </c>
      <c r="B273" s="11">
        <v>4282.3701171875</v>
      </c>
      <c r="C273" s="11">
        <v>4831.6647711066498</v>
      </c>
      <c r="E273" s="4">
        <f t="shared" si="20"/>
        <v>0</v>
      </c>
      <c r="F273" s="4">
        <f t="shared" si="21"/>
        <v>1</v>
      </c>
      <c r="K273" s="6">
        <f t="shared" si="22"/>
        <v>1.4534424705965554E-2</v>
      </c>
      <c r="M273" s="5">
        <f t="shared" si="23"/>
        <v>103.05604392272896</v>
      </c>
      <c r="N273" s="5">
        <f t="shared" si="24"/>
        <v>110.49829295299369</v>
      </c>
    </row>
    <row r="274" spans="1:14" x14ac:dyDescent="0.25">
      <c r="A274" s="10">
        <v>45082</v>
      </c>
      <c r="B274" s="11">
        <v>4273.7900390625</v>
      </c>
      <c r="C274" s="11">
        <v>4862.5801954098997</v>
      </c>
      <c r="E274" s="4">
        <f t="shared" si="20"/>
        <v>1</v>
      </c>
      <c r="F274" s="4">
        <f t="shared" si="21"/>
        <v>1</v>
      </c>
      <c r="K274" s="6">
        <f t="shared" si="22"/>
        <v>-2.0035816359177394E-3</v>
      </c>
      <c r="M274" s="5">
        <f t="shared" si="23"/>
        <v>102.84956272565505</v>
      </c>
      <c r="N274" s="5">
        <f t="shared" si="24"/>
        <v>110.27690060243282</v>
      </c>
    </row>
    <row r="275" spans="1:14" x14ac:dyDescent="0.25">
      <c r="A275" s="10">
        <v>45083</v>
      </c>
      <c r="B275" s="11">
        <v>4283.85009765625</v>
      </c>
      <c r="C275" s="11">
        <v>4886.1549306740499</v>
      </c>
      <c r="E275" s="4">
        <f t="shared" si="20"/>
        <v>0</v>
      </c>
      <c r="F275" s="4">
        <f t="shared" si="21"/>
        <v>1</v>
      </c>
      <c r="K275" s="6">
        <f t="shared" si="22"/>
        <v>2.3538963079141606E-3</v>
      </c>
      <c r="M275" s="5">
        <f t="shared" si="23"/>
        <v>103.09165993162556</v>
      </c>
      <c r="N275" s="5">
        <f t="shared" si="24"/>
        <v>110.5364809916091</v>
      </c>
    </row>
    <row r="276" spans="1:14" x14ac:dyDescent="0.25">
      <c r="A276" s="10">
        <v>45084</v>
      </c>
      <c r="B276" s="11">
        <v>4267.52001953125</v>
      </c>
      <c r="C276" s="11">
        <v>4884.2223511705297</v>
      </c>
      <c r="E276" s="4">
        <f t="shared" si="20"/>
        <v>1</v>
      </c>
      <c r="F276" s="4">
        <f t="shared" si="21"/>
        <v>1</v>
      </c>
      <c r="K276" s="6">
        <f t="shared" si="22"/>
        <v>-3.8120096998572883E-3</v>
      </c>
      <c r="M276" s="5">
        <f t="shared" si="23"/>
        <v>102.69867352399181</v>
      </c>
      <c r="N276" s="5">
        <f t="shared" si="24"/>
        <v>110.115114853881</v>
      </c>
    </row>
    <row r="277" spans="1:14" x14ac:dyDescent="0.25">
      <c r="A277" s="10">
        <v>45085</v>
      </c>
      <c r="B277" s="11">
        <v>4293.93017578125</v>
      </c>
      <c r="C277" s="11">
        <v>4903.2265807651302</v>
      </c>
      <c r="E277" s="4">
        <f t="shared" si="20"/>
        <v>1</v>
      </c>
      <c r="F277" s="4">
        <f t="shared" si="21"/>
        <v>1</v>
      </c>
      <c r="K277" s="6">
        <f t="shared" si="22"/>
        <v>6.1886426142414575E-3</v>
      </c>
      <c r="M277" s="5">
        <f t="shared" si="23"/>
        <v>103.33423891138847</v>
      </c>
      <c r="N277" s="5">
        <f t="shared" si="24"/>
        <v>110.79657794613782</v>
      </c>
    </row>
    <row r="278" spans="1:14" x14ac:dyDescent="0.25">
      <c r="A278" s="10">
        <v>45086</v>
      </c>
      <c r="B278" s="11">
        <v>4298.85986328125</v>
      </c>
      <c r="C278" s="11">
        <v>4898.0958661178001</v>
      </c>
      <c r="E278" s="4">
        <f t="shared" si="20"/>
        <v>1</v>
      </c>
      <c r="F278" s="4">
        <f t="shared" si="21"/>
        <v>1</v>
      </c>
      <c r="K278" s="6">
        <f t="shared" si="22"/>
        <v>1.148059539441082E-3</v>
      </c>
      <c r="M278" s="5">
        <f t="shared" si="23"/>
        <v>103.45287277012157</v>
      </c>
      <c r="N278" s="5">
        <f t="shared" si="24"/>
        <v>110.92377901438631</v>
      </c>
    </row>
    <row r="279" spans="1:14" x14ac:dyDescent="0.25">
      <c r="A279" s="10">
        <v>45089</v>
      </c>
      <c r="B279" s="11">
        <v>4338.93017578125</v>
      </c>
      <c r="C279" s="11">
        <v>4903.6779536019303</v>
      </c>
      <c r="E279" s="4">
        <f t="shared" si="20"/>
        <v>1</v>
      </c>
      <c r="F279" s="4">
        <f t="shared" si="21"/>
        <v>1</v>
      </c>
      <c r="K279" s="6">
        <f t="shared" si="22"/>
        <v>9.3211488102371565E-3</v>
      </c>
      <c r="M279" s="5">
        <f t="shared" si="23"/>
        <v>104.4171723920584</v>
      </c>
      <c r="N279" s="5">
        <f t="shared" si="24"/>
        <v>111.95771606517327</v>
      </c>
    </row>
    <row r="280" spans="1:14" x14ac:dyDescent="0.25">
      <c r="A280" s="10">
        <v>45090</v>
      </c>
      <c r="B280" s="11">
        <v>4369.009765625</v>
      </c>
      <c r="C280" s="11">
        <v>4888.8041119485897</v>
      </c>
      <c r="E280" s="4">
        <f t="shared" si="20"/>
        <v>1</v>
      </c>
      <c r="F280" s="4">
        <f t="shared" si="21"/>
        <v>1</v>
      </c>
      <c r="K280" s="6">
        <f t="shared" si="22"/>
        <v>6.9324899514737748E-3</v>
      </c>
      <c r="M280" s="5">
        <f t="shared" si="23"/>
        <v>105.14104339042765</v>
      </c>
      <c r="N280" s="5">
        <f t="shared" si="24"/>
        <v>112.73386180678504</v>
      </c>
    </row>
    <row r="281" spans="1:14" x14ac:dyDescent="0.25">
      <c r="A281" s="10">
        <v>45091</v>
      </c>
      <c r="B281" s="11">
        <v>4372.58984375</v>
      </c>
      <c r="C281" s="11">
        <v>4901.31006277305</v>
      </c>
      <c r="E281" s="4">
        <f t="shared" si="20"/>
        <v>1</v>
      </c>
      <c r="F281" s="4">
        <f t="shared" si="21"/>
        <v>1</v>
      </c>
      <c r="K281" s="6">
        <f t="shared" si="22"/>
        <v>8.1942552593217144E-4</v>
      </c>
      <c r="M281" s="5">
        <f t="shared" si="23"/>
        <v>105.22719864520491</v>
      </c>
      <c r="N281" s="5">
        <f t="shared" si="24"/>
        <v>112.82623881078644</v>
      </c>
    </row>
    <row r="282" spans="1:14" x14ac:dyDescent="0.25">
      <c r="A282" s="10">
        <v>45092</v>
      </c>
      <c r="B282" s="11">
        <v>4425.83984375</v>
      </c>
      <c r="C282" s="11">
        <v>4906.4699989482096</v>
      </c>
      <c r="E282" s="4">
        <f t="shared" si="20"/>
        <v>0</v>
      </c>
      <c r="F282" s="4">
        <f t="shared" si="21"/>
        <v>1</v>
      </c>
      <c r="K282" s="6">
        <f t="shared" si="22"/>
        <v>1.217813742034668E-2</v>
      </c>
      <c r="M282" s="5">
        <f t="shared" si="23"/>
        <v>106.50866993066433</v>
      </c>
      <c r="N282" s="5">
        <f t="shared" si="24"/>
        <v>114.20025225164504</v>
      </c>
    </row>
    <row r="283" spans="1:14" x14ac:dyDescent="0.25">
      <c r="A283" s="10">
        <v>45093</v>
      </c>
      <c r="B283" s="11">
        <v>4409.58984375</v>
      </c>
      <c r="C283" s="11">
        <v>4911.95955947115</v>
      </c>
      <c r="E283" s="4">
        <f t="shared" si="20"/>
        <v>0</v>
      </c>
      <c r="F283" s="4">
        <f t="shared" si="21"/>
        <v>1</v>
      </c>
      <c r="K283" s="6">
        <f t="shared" si="22"/>
        <v>-3.6716195284263176E-3</v>
      </c>
      <c r="M283" s="5">
        <f t="shared" si="23"/>
        <v>106.11761061820019</v>
      </c>
      <c r="N283" s="5">
        <f t="shared" si="24"/>
        <v>113.78095237532669</v>
      </c>
    </row>
    <row r="284" spans="1:14" x14ac:dyDescent="0.25">
      <c r="A284" s="10">
        <v>45097</v>
      </c>
      <c r="B284" s="11">
        <v>4388.7099609375</v>
      </c>
      <c r="C284" s="11">
        <v>4946.0243577064402</v>
      </c>
      <c r="E284" s="4">
        <f t="shared" si="20"/>
        <v>0</v>
      </c>
      <c r="F284" s="4">
        <f t="shared" si="21"/>
        <v>1</v>
      </c>
      <c r="K284" s="6">
        <f t="shared" si="22"/>
        <v>-4.7351076976228645E-3</v>
      </c>
      <c r="M284" s="5">
        <f t="shared" si="23"/>
        <v>105.6151323033086</v>
      </c>
      <c r="N284" s="5">
        <f t="shared" si="24"/>
        <v>113.24218731189143</v>
      </c>
    </row>
    <row r="285" spans="1:14" x14ac:dyDescent="0.25">
      <c r="A285" s="10">
        <v>45098</v>
      </c>
      <c r="B285" s="11">
        <v>4365.68994140625</v>
      </c>
      <c r="C285" s="11">
        <v>4943.6278496469804</v>
      </c>
      <c r="E285" s="4">
        <f t="shared" si="20"/>
        <v>1</v>
      </c>
      <c r="F285" s="4">
        <f t="shared" si="21"/>
        <v>1</v>
      </c>
      <c r="K285" s="6">
        <f t="shared" si="22"/>
        <v>-5.2452815830036359E-3</v>
      </c>
      <c r="M285" s="5">
        <f t="shared" si="23"/>
        <v>105.06115119495156</v>
      </c>
      <c r="N285" s="5">
        <f t="shared" si="24"/>
        <v>112.64820015236532</v>
      </c>
    </row>
    <row r="286" spans="1:14" x14ac:dyDescent="0.25">
      <c r="A286" s="10">
        <v>45099</v>
      </c>
      <c r="B286" s="11">
        <v>4381.89013671875</v>
      </c>
      <c r="C286" s="11">
        <v>4935.0179896607897</v>
      </c>
      <c r="E286" s="4">
        <f t="shared" si="20"/>
        <v>0</v>
      </c>
      <c r="F286" s="4">
        <f t="shared" si="21"/>
        <v>1</v>
      </c>
      <c r="K286" s="6">
        <f t="shared" si="22"/>
        <v>3.7107984144384432E-3</v>
      </c>
      <c r="M286" s="5">
        <f t="shared" si="23"/>
        <v>105.45101194822486</v>
      </c>
      <c r="N286" s="5">
        <f t="shared" si="24"/>
        <v>113.06621491488006</v>
      </c>
    </row>
    <row r="287" spans="1:14" x14ac:dyDescent="0.25">
      <c r="A287" s="10">
        <v>45100</v>
      </c>
      <c r="B287" s="11">
        <v>4348.330078125</v>
      </c>
      <c r="C287" s="11">
        <v>4956.2648418937897</v>
      </c>
      <c r="E287" s="4">
        <f t="shared" si="20"/>
        <v>0</v>
      </c>
      <c r="F287" s="4">
        <f t="shared" si="21"/>
        <v>1</v>
      </c>
      <c r="K287" s="6">
        <f t="shared" si="22"/>
        <v>-7.6588087666845661E-3</v>
      </c>
      <c r="M287" s="5">
        <f t="shared" si="23"/>
        <v>104.64338281346004</v>
      </c>
      <c r="N287" s="5">
        <f t="shared" si="24"/>
        <v>112.20026239687414</v>
      </c>
    </row>
    <row r="288" spans="1:14" x14ac:dyDescent="0.25">
      <c r="A288" s="10">
        <v>45103</v>
      </c>
      <c r="B288" s="11">
        <v>4328.81982421875</v>
      </c>
      <c r="C288" s="11">
        <v>4943.1349043400796</v>
      </c>
      <c r="E288" s="4">
        <f t="shared" si="20"/>
        <v>1</v>
      </c>
      <c r="F288" s="4">
        <f t="shared" si="21"/>
        <v>1</v>
      </c>
      <c r="K288" s="6">
        <f t="shared" si="22"/>
        <v>-4.4868382932564677E-3</v>
      </c>
      <c r="M288" s="5">
        <f t="shared" si="23"/>
        <v>104.17386487631671</v>
      </c>
      <c r="N288" s="5">
        <f t="shared" si="24"/>
        <v>111.69683796303842</v>
      </c>
    </row>
    <row r="289" spans="1:14" x14ac:dyDescent="0.25">
      <c r="A289" s="10">
        <v>45104</v>
      </c>
      <c r="B289" s="11">
        <v>4378.41015625</v>
      </c>
      <c r="C289" s="11">
        <v>4918.5463199496498</v>
      </c>
      <c r="E289" s="4">
        <f t="shared" si="20"/>
        <v>0</v>
      </c>
      <c r="F289" s="4">
        <f t="shared" si="21"/>
        <v>1</v>
      </c>
      <c r="K289" s="6">
        <f t="shared" si="22"/>
        <v>1.1455854954693034E-2</v>
      </c>
      <c r="M289" s="5">
        <f t="shared" si="23"/>
        <v>105.36726556240959</v>
      </c>
      <c r="N289" s="5">
        <f t="shared" si="24"/>
        <v>112.97642073764084</v>
      </c>
    </row>
    <row r="290" spans="1:14" x14ac:dyDescent="0.25">
      <c r="A290" s="10">
        <v>45105</v>
      </c>
      <c r="B290" s="11">
        <v>4376.85986328125</v>
      </c>
      <c r="C290" s="11">
        <v>4946.3459720553301</v>
      </c>
      <c r="E290" s="4">
        <f t="shared" si="20"/>
        <v>1</v>
      </c>
      <c r="F290" s="4">
        <f t="shared" si="21"/>
        <v>1</v>
      </c>
      <c r="K290" s="6">
        <f t="shared" si="22"/>
        <v>-3.5407668843834283E-4</v>
      </c>
      <c r="M290" s="5">
        <f t="shared" si="23"/>
        <v>105.32995746994945</v>
      </c>
      <c r="N290" s="5">
        <f t="shared" si="24"/>
        <v>112.93641842071443</v>
      </c>
    </row>
    <row r="291" spans="1:14" x14ac:dyDescent="0.25">
      <c r="A291" s="10">
        <v>45106</v>
      </c>
      <c r="B291" s="11">
        <v>4396.43994140625</v>
      </c>
      <c r="C291" s="11">
        <v>4918.6850145196604</v>
      </c>
      <c r="E291" s="4">
        <f t="shared" si="20"/>
        <v>1</v>
      </c>
      <c r="F291" s="4">
        <f t="shared" si="21"/>
        <v>1</v>
      </c>
      <c r="K291" s="6">
        <f t="shared" si="22"/>
        <v>4.4735446728059181E-3</v>
      </c>
      <c r="M291" s="5">
        <f t="shared" si="23"/>
        <v>105.80115574007601</v>
      </c>
      <c r="N291" s="5">
        <f t="shared" si="24"/>
        <v>113.4416445337062</v>
      </c>
    </row>
    <row r="292" spans="1:14" x14ac:dyDescent="0.25">
      <c r="A292" s="10">
        <v>45107</v>
      </c>
      <c r="B292" s="11">
        <v>4450.3798828125</v>
      </c>
      <c r="C292" s="11">
        <v>4936.7481838373797</v>
      </c>
      <c r="E292" s="4">
        <f t="shared" si="20"/>
        <v>1</v>
      </c>
      <c r="F292" s="4">
        <f t="shared" si="21"/>
        <v>1</v>
      </c>
      <c r="K292" s="6">
        <f t="shared" si="22"/>
        <v>1.2269004495714109E-2</v>
      </c>
      <c r="M292" s="5">
        <f t="shared" si="23"/>
        <v>107.09923059550276</v>
      </c>
      <c r="N292" s="5">
        <f t="shared" si="24"/>
        <v>114.83346058049143</v>
      </c>
    </row>
    <row r="293" spans="1:14" x14ac:dyDescent="0.25">
      <c r="A293" s="10">
        <v>45110</v>
      </c>
      <c r="B293" s="11">
        <v>4455.58984375</v>
      </c>
      <c r="C293" s="11">
        <v>4924.6139580622503</v>
      </c>
      <c r="E293" s="4">
        <f t="shared" si="20"/>
        <v>0</v>
      </c>
      <c r="F293" s="4">
        <f t="shared" si="21"/>
        <v>1</v>
      </c>
      <c r="K293" s="6">
        <f t="shared" si="22"/>
        <v>1.1706778016009611E-3</v>
      </c>
      <c r="M293" s="5">
        <f t="shared" si="23"/>
        <v>107.22460928732946</v>
      </c>
      <c r="N293" s="5">
        <f t="shared" si="24"/>
        <v>114.96789356367404</v>
      </c>
    </row>
    <row r="294" spans="1:14" x14ac:dyDescent="0.25">
      <c r="A294" s="10">
        <v>45112</v>
      </c>
      <c r="B294" s="11">
        <v>4446.81982421875</v>
      </c>
      <c r="C294" s="11">
        <v>4946.5679541347299</v>
      </c>
      <c r="E294" s="4">
        <f t="shared" si="20"/>
        <v>0</v>
      </c>
      <c r="F294" s="4">
        <f t="shared" si="21"/>
        <v>1</v>
      </c>
      <c r="K294" s="6">
        <f t="shared" si="22"/>
        <v>-1.9683184132291975E-3</v>
      </c>
      <c r="M294" s="5">
        <f t="shared" si="23"/>
        <v>107.01355711451789</v>
      </c>
      <c r="N294" s="5">
        <f t="shared" si="24"/>
        <v>114.74160014184248</v>
      </c>
    </row>
    <row r="295" spans="1:14" x14ac:dyDescent="0.25">
      <c r="A295" s="10">
        <v>45113</v>
      </c>
      <c r="B295" s="11">
        <v>4411.58984375</v>
      </c>
      <c r="C295" s="11">
        <v>4911.3197173015496</v>
      </c>
      <c r="E295" s="4">
        <f t="shared" si="20"/>
        <v>0</v>
      </c>
      <c r="F295" s="4">
        <f t="shared" si="21"/>
        <v>1</v>
      </c>
      <c r="K295" s="6">
        <f t="shared" si="22"/>
        <v>-7.9225113365009037E-3</v>
      </c>
      <c r="M295" s="5">
        <f t="shared" si="23"/>
        <v>106.16574099511884</v>
      </c>
      <c r="N295" s="5">
        <f t="shared" si="24"/>
        <v>113.83255851395049</v>
      </c>
    </row>
    <row r="296" spans="1:14" x14ac:dyDescent="0.25">
      <c r="A296" s="10">
        <v>45114</v>
      </c>
      <c r="B296" s="11">
        <v>4398.9501953125</v>
      </c>
      <c r="C296" s="11">
        <v>4928.3458906777396</v>
      </c>
      <c r="E296" s="4">
        <f t="shared" si="20"/>
        <v>1</v>
      </c>
      <c r="F296" s="4">
        <f t="shared" si="21"/>
        <v>1</v>
      </c>
      <c r="K296" s="6">
        <f t="shared" si="22"/>
        <v>-2.8651005386203243E-3</v>
      </c>
      <c r="M296" s="5">
        <f t="shared" si="23"/>
        <v>105.86156547341069</v>
      </c>
      <c r="N296" s="5">
        <f t="shared" si="24"/>
        <v>113.50641678923964</v>
      </c>
    </row>
    <row r="297" spans="1:14" x14ac:dyDescent="0.25">
      <c r="A297" s="10">
        <v>45117</v>
      </c>
      <c r="B297" s="11">
        <v>4409.52978515625</v>
      </c>
      <c r="C297" s="11">
        <v>4935.2500066683997</v>
      </c>
      <c r="E297" s="4">
        <f t="shared" si="20"/>
        <v>1</v>
      </c>
      <c r="F297" s="4">
        <f t="shared" si="21"/>
        <v>1</v>
      </c>
      <c r="K297" s="6">
        <f t="shared" si="22"/>
        <v>2.405026057131332E-3</v>
      </c>
      <c r="M297" s="5">
        <f t="shared" si="23"/>
        <v>106.11616529682296</v>
      </c>
      <c r="N297" s="5">
        <f t="shared" si="24"/>
        <v>113.77940267926937</v>
      </c>
    </row>
    <row r="298" spans="1:14" x14ac:dyDescent="0.25">
      <c r="A298" s="10">
        <v>45118</v>
      </c>
      <c r="B298" s="11">
        <v>4439.259765625</v>
      </c>
      <c r="C298" s="11">
        <v>4933.6173118257902</v>
      </c>
      <c r="E298" s="4">
        <f t="shared" si="20"/>
        <v>1</v>
      </c>
      <c r="F298" s="4">
        <f t="shared" si="21"/>
        <v>1</v>
      </c>
      <c r="K298" s="6">
        <f t="shared" si="22"/>
        <v>6.7422110558885695E-3</v>
      </c>
      <c r="M298" s="5">
        <f t="shared" si="23"/>
        <v>106.8316228796957</v>
      </c>
      <c r="N298" s="5">
        <f t="shared" si="24"/>
        <v>114.54652742594594</v>
      </c>
    </row>
    <row r="299" spans="1:14" x14ac:dyDescent="0.25">
      <c r="A299" s="10">
        <v>45119</v>
      </c>
      <c r="B299" s="11">
        <v>4472.16015625</v>
      </c>
      <c r="C299" s="11">
        <v>4947.1363238787499</v>
      </c>
      <c r="E299" s="4">
        <f t="shared" si="20"/>
        <v>1</v>
      </c>
      <c r="F299" s="4">
        <f t="shared" si="21"/>
        <v>1</v>
      </c>
      <c r="K299" s="6">
        <f t="shared" si="22"/>
        <v>7.4112334853124739E-3</v>
      </c>
      <c r="M299" s="5">
        <f t="shared" si="23"/>
        <v>107.62337698047197</v>
      </c>
      <c r="N299" s="5">
        <f t="shared" si="24"/>
        <v>115.39545848563138</v>
      </c>
    </row>
    <row r="300" spans="1:14" x14ac:dyDescent="0.25">
      <c r="A300" s="10">
        <v>45120</v>
      </c>
      <c r="B300" s="11">
        <v>4510.0400390625</v>
      </c>
      <c r="C300" s="11">
        <v>4954.2457696940601</v>
      </c>
      <c r="E300" s="4">
        <f t="shared" si="20"/>
        <v>0</v>
      </c>
      <c r="F300" s="4">
        <f t="shared" si="21"/>
        <v>1</v>
      </c>
      <c r="K300" s="6">
        <f t="shared" si="22"/>
        <v>8.4701534580691185E-3</v>
      </c>
      <c r="M300" s="5">
        <f t="shared" si="23"/>
        <v>108.53496349917219</v>
      </c>
      <c r="N300" s="5">
        <f t="shared" si="24"/>
        <v>116.37287572736892</v>
      </c>
    </row>
    <row r="301" spans="1:14" x14ac:dyDescent="0.25">
      <c r="A301" s="10">
        <v>45121</v>
      </c>
      <c r="B301" s="11">
        <v>4505.419921875</v>
      </c>
      <c r="C301" s="11">
        <v>4954.6436315600704</v>
      </c>
      <c r="E301" s="4">
        <f t="shared" si="20"/>
        <v>1</v>
      </c>
      <c r="F301" s="4">
        <f t="shared" si="21"/>
        <v>1</v>
      </c>
      <c r="K301" s="6">
        <f t="shared" si="22"/>
        <v>-1.0244071333035398E-3</v>
      </c>
      <c r="M301" s="5">
        <f t="shared" si="23"/>
        <v>108.4237795083508</v>
      </c>
      <c r="N301" s="5">
        <f t="shared" si="24"/>
        <v>116.25366252335076</v>
      </c>
    </row>
    <row r="302" spans="1:14" x14ac:dyDescent="0.25">
      <c r="A302" s="10">
        <v>45124</v>
      </c>
      <c r="B302" s="11">
        <v>4522.7900390625</v>
      </c>
      <c r="C302" s="11">
        <v>4986.1044722062197</v>
      </c>
      <c r="E302" s="4">
        <f t="shared" si="20"/>
        <v>1</v>
      </c>
      <c r="F302" s="4">
        <f t="shared" si="21"/>
        <v>1</v>
      </c>
      <c r="K302" s="6">
        <f t="shared" si="22"/>
        <v>3.8553825145495324E-3</v>
      </c>
      <c r="M302" s="5">
        <f t="shared" si="23"/>
        <v>108.84179465202867</v>
      </c>
      <c r="N302" s="5">
        <f t="shared" si="24"/>
        <v>116.70186486109563</v>
      </c>
    </row>
    <row r="303" spans="1:14" x14ac:dyDescent="0.25">
      <c r="A303" s="10">
        <v>45125</v>
      </c>
      <c r="B303" s="11">
        <v>4554.97998046875</v>
      </c>
      <c r="C303" s="11">
        <v>4994.9728763788598</v>
      </c>
      <c r="E303" s="4">
        <f t="shared" si="20"/>
        <v>1</v>
      </c>
      <c r="F303" s="4">
        <f t="shared" si="21"/>
        <v>1</v>
      </c>
      <c r="K303" s="6">
        <f t="shared" si="22"/>
        <v>7.1172752058423772E-3</v>
      </c>
      <c r="M303" s="5">
        <f t="shared" si="23"/>
        <v>109.61645165846494</v>
      </c>
      <c r="N303" s="5">
        <f t="shared" si="24"/>
        <v>117.53246415034707</v>
      </c>
    </row>
    <row r="304" spans="1:14" x14ac:dyDescent="0.25">
      <c r="A304" s="10">
        <v>45126</v>
      </c>
      <c r="B304" s="11">
        <v>4565.72021484375</v>
      </c>
      <c r="C304" s="11">
        <v>4968.0472044891503</v>
      </c>
      <c r="E304" s="4">
        <f t="shared" si="20"/>
        <v>0</v>
      </c>
      <c r="F304" s="4">
        <f t="shared" si="21"/>
        <v>1</v>
      </c>
      <c r="K304" s="6">
        <f t="shared" si="22"/>
        <v>2.3579103357320719E-3</v>
      </c>
      <c r="M304" s="5">
        <f t="shared" si="23"/>
        <v>109.87491742279671</v>
      </c>
      <c r="N304" s="5">
        <f t="shared" si="24"/>
        <v>117.80959516235123</v>
      </c>
    </row>
    <row r="305" spans="1:14" x14ac:dyDescent="0.25">
      <c r="A305" s="10">
        <v>45127</v>
      </c>
      <c r="B305" s="11">
        <v>4534.8701171875</v>
      </c>
      <c r="C305" s="11">
        <v>4950.7132239823104</v>
      </c>
      <c r="E305" s="4">
        <f t="shared" si="20"/>
        <v>1</v>
      </c>
      <c r="F305" s="4">
        <f t="shared" si="21"/>
        <v>1</v>
      </c>
      <c r="K305" s="6">
        <f t="shared" si="22"/>
        <v>-6.7568962189037407E-3</v>
      </c>
      <c r="M305" s="5">
        <f t="shared" si="23"/>
        <v>109.13250400871026</v>
      </c>
      <c r="N305" s="5">
        <f t="shared" si="24"/>
        <v>117.01356795424816</v>
      </c>
    </row>
    <row r="306" spans="1:14" x14ac:dyDescent="0.25">
      <c r="A306" s="10">
        <v>45128</v>
      </c>
      <c r="B306" s="11">
        <v>4536.33984375</v>
      </c>
      <c r="C306" s="11">
        <v>4973.0976429667498</v>
      </c>
      <c r="E306" s="4">
        <f t="shared" si="20"/>
        <v>1</v>
      </c>
      <c r="F306" s="4">
        <f t="shared" si="21"/>
        <v>1</v>
      </c>
      <c r="K306" s="6">
        <f t="shared" si="22"/>
        <v>3.240945218980773E-4</v>
      </c>
      <c r="M306" s="5">
        <f t="shared" si="23"/>
        <v>109.1678732554205</v>
      </c>
      <c r="N306" s="5">
        <f t="shared" si="24"/>
        <v>117.05149141060988</v>
      </c>
    </row>
    <row r="307" spans="1:14" x14ac:dyDescent="0.25">
      <c r="A307" s="10">
        <v>45131</v>
      </c>
      <c r="B307" s="11">
        <v>4554.64013671875</v>
      </c>
      <c r="C307" s="11">
        <v>4980.2559473783103</v>
      </c>
      <c r="E307" s="4">
        <f t="shared" si="20"/>
        <v>1</v>
      </c>
      <c r="F307" s="4">
        <f t="shared" si="21"/>
        <v>1</v>
      </c>
      <c r="K307" s="6">
        <f t="shared" si="22"/>
        <v>4.0341538771535568E-3</v>
      </c>
      <c r="M307" s="5">
        <f t="shared" si="23"/>
        <v>109.60827325457447</v>
      </c>
      <c r="N307" s="5">
        <f t="shared" si="24"/>
        <v>117.5236951385106</v>
      </c>
    </row>
    <row r="308" spans="1:14" x14ac:dyDescent="0.25">
      <c r="A308" s="10">
        <v>45132</v>
      </c>
      <c r="B308" s="11">
        <v>4567.4599609375</v>
      </c>
      <c r="C308" s="11">
        <v>4976.2094071932097</v>
      </c>
      <c r="E308" s="4">
        <f t="shared" si="20"/>
        <v>0</v>
      </c>
      <c r="F308" s="4">
        <f t="shared" si="21"/>
        <v>1</v>
      </c>
      <c r="K308" s="6">
        <f t="shared" si="22"/>
        <v>2.8146733515561628E-3</v>
      </c>
      <c r="M308" s="5">
        <f t="shared" si="23"/>
        <v>109.9167847404142</v>
      </c>
      <c r="N308" s="5">
        <f t="shared" si="24"/>
        <v>117.85448595139339</v>
      </c>
    </row>
    <row r="309" spans="1:14" x14ac:dyDescent="0.25">
      <c r="A309" s="10">
        <v>45133</v>
      </c>
      <c r="B309" s="11">
        <v>4566.75</v>
      </c>
      <c r="C309" s="11">
        <v>4978.2590610479401</v>
      </c>
      <c r="E309" s="4">
        <f t="shared" si="20"/>
        <v>0</v>
      </c>
      <c r="F309" s="4">
        <f t="shared" si="21"/>
        <v>1</v>
      </c>
      <c r="K309" s="6">
        <f t="shared" si="22"/>
        <v>-1.5543889679858758E-4</v>
      </c>
      <c r="M309" s="5">
        <f t="shared" si="23"/>
        <v>109.8996993966545</v>
      </c>
      <c r="N309" s="5">
        <f t="shared" si="24"/>
        <v>117.83616678011434</v>
      </c>
    </row>
    <row r="310" spans="1:14" x14ac:dyDescent="0.25">
      <c r="A310" s="10">
        <v>45134</v>
      </c>
      <c r="B310" s="11">
        <v>4537.41015625</v>
      </c>
      <c r="C310" s="11">
        <v>4963.6423757212297</v>
      </c>
      <c r="E310" s="4">
        <f t="shared" si="20"/>
        <v>1</v>
      </c>
      <c r="F310" s="4">
        <f t="shared" si="21"/>
        <v>1</v>
      </c>
      <c r="K310" s="6">
        <f t="shared" si="22"/>
        <v>-6.4246660644878828E-3</v>
      </c>
      <c r="M310" s="5">
        <f t="shared" si="23"/>
        <v>109.19363052744339</v>
      </c>
      <c r="N310" s="5">
        <f t="shared" si="24"/>
        <v>117.07910875823281</v>
      </c>
    </row>
    <row r="311" spans="1:14" x14ac:dyDescent="0.25">
      <c r="A311" s="10">
        <v>45135</v>
      </c>
      <c r="B311" s="11">
        <v>4582.22998046875</v>
      </c>
      <c r="C311" s="11">
        <v>4971.9619309483496</v>
      </c>
      <c r="E311" s="4">
        <f t="shared" si="20"/>
        <v>1</v>
      </c>
      <c r="F311" s="4">
        <f t="shared" si="21"/>
        <v>1</v>
      </c>
      <c r="K311" s="6">
        <f t="shared" si="22"/>
        <v>9.8778427947523451E-3</v>
      </c>
      <c r="M311" s="5">
        <f t="shared" si="23"/>
        <v>110.27222804398174</v>
      </c>
      <c r="N311" s="5">
        <f t="shared" si="24"/>
        <v>118.23559778909635</v>
      </c>
    </row>
    <row r="312" spans="1:14" x14ac:dyDescent="0.25">
      <c r="A312" s="10">
        <v>45138</v>
      </c>
      <c r="B312" s="11">
        <v>4588.9599609375</v>
      </c>
      <c r="C312" s="11">
        <v>5000.6614734098202</v>
      </c>
      <c r="E312" s="4">
        <f t="shared" si="20"/>
        <v>0</v>
      </c>
      <c r="F312" s="4">
        <f t="shared" si="21"/>
        <v>1</v>
      </c>
      <c r="K312" s="6">
        <f t="shared" si="22"/>
        <v>1.4687129405193122E-3</v>
      </c>
      <c r="M312" s="5">
        <f t="shared" si="23"/>
        <v>110.43418629228984</v>
      </c>
      <c r="N312" s="5">
        <f t="shared" si="24"/>
        <v>118.40925194159922</v>
      </c>
    </row>
    <row r="313" spans="1:14" x14ac:dyDescent="0.25">
      <c r="A313" s="10">
        <v>45139</v>
      </c>
      <c r="B313" s="11">
        <v>4576.72998046875</v>
      </c>
      <c r="C313" s="11">
        <v>4968.2979398918196</v>
      </c>
      <c r="E313" s="4">
        <f t="shared" si="20"/>
        <v>0</v>
      </c>
      <c r="F313" s="4">
        <f t="shared" si="21"/>
        <v>1</v>
      </c>
      <c r="K313" s="6">
        <f t="shared" si="22"/>
        <v>-2.6650876392156908E-3</v>
      </c>
      <c r="M313" s="5">
        <f t="shared" si="23"/>
        <v>110.13986950745542</v>
      </c>
      <c r="N313" s="5">
        <f t="shared" si="24"/>
        <v>118.09368090788089</v>
      </c>
    </row>
    <row r="314" spans="1:14" x14ac:dyDescent="0.25">
      <c r="A314" s="10">
        <v>45140</v>
      </c>
      <c r="B314" s="11">
        <v>4513.39013671875</v>
      </c>
      <c r="C314" s="11">
        <v>4968.7310476566599</v>
      </c>
      <c r="E314" s="4">
        <f t="shared" si="20"/>
        <v>0</v>
      </c>
      <c r="F314" s="4">
        <f t="shared" si="21"/>
        <v>1</v>
      </c>
      <c r="K314" s="6">
        <f t="shared" si="22"/>
        <v>-1.3839541336347905E-2</v>
      </c>
      <c r="M314" s="5">
        <f t="shared" si="23"/>
        <v>108.61558423062702</v>
      </c>
      <c r="N314" s="5">
        <f t="shared" si="24"/>
        <v>116.45931852939479</v>
      </c>
    </row>
    <row r="315" spans="1:14" x14ac:dyDescent="0.25">
      <c r="A315" s="10">
        <v>45141</v>
      </c>
      <c r="B315" s="11">
        <v>4501.89013671875</v>
      </c>
      <c r="C315" s="11">
        <v>4943.8055871994502</v>
      </c>
      <c r="E315" s="4">
        <f t="shared" si="20"/>
        <v>0</v>
      </c>
      <c r="F315" s="4">
        <f t="shared" si="21"/>
        <v>1</v>
      </c>
      <c r="K315" s="6">
        <f t="shared" si="22"/>
        <v>-2.5479738404268204E-3</v>
      </c>
      <c r="M315" s="5">
        <f t="shared" si="23"/>
        <v>108.3388345633447</v>
      </c>
      <c r="N315" s="5">
        <f t="shared" si="24"/>
        <v>116.16258323230797</v>
      </c>
    </row>
    <row r="316" spans="1:14" x14ac:dyDescent="0.25">
      <c r="A316" s="10">
        <v>45142</v>
      </c>
      <c r="B316" s="11">
        <v>4478.02978515625</v>
      </c>
      <c r="C316" s="11">
        <v>4921.1751389308702</v>
      </c>
      <c r="E316" s="4">
        <f t="shared" si="20"/>
        <v>1</v>
      </c>
      <c r="F316" s="4">
        <f t="shared" si="21"/>
        <v>1</v>
      </c>
      <c r="K316" s="6">
        <f t="shared" si="22"/>
        <v>-5.3000741550505159E-3</v>
      </c>
      <c r="M316" s="5">
        <f t="shared" si="23"/>
        <v>107.76463070628722</v>
      </c>
      <c r="N316" s="5">
        <f t="shared" si="24"/>
        <v>115.5469129271345</v>
      </c>
    </row>
    <row r="317" spans="1:14" x14ac:dyDescent="0.25">
      <c r="A317" s="10">
        <v>45145</v>
      </c>
      <c r="B317" s="11">
        <v>4518.43994140625</v>
      </c>
      <c r="C317" s="11">
        <v>4935.5102123514698</v>
      </c>
      <c r="E317" s="4">
        <f t="shared" si="20"/>
        <v>0</v>
      </c>
      <c r="F317" s="4">
        <f t="shared" si="21"/>
        <v>1</v>
      </c>
      <c r="K317" s="6">
        <f t="shared" si="22"/>
        <v>9.0240927793627801E-3</v>
      </c>
      <c r="M317" s="5">
        <f t="shared" si="23"/>
        <v>108.73710873211452</v>
      </c>
      <c r="N317" s="5">
        <f t="shared" si="24"/>
        <v>116.58961898975791</v>
      </c>
    </row>
    <row r="318" spans="1:14" x14ac:dyDescent="0.25">
      <c r="A318" s="10">
        <v>45146</v>
      </c>
      <c r="B318" s="11">
        <v>4499.3798828125</v>
      </c>
      <c r="C318" s="11">
        <v>4968.7749122771802</v>
      </c>
      <c r="E318" s="4">
        <f t="shared" si="20"/>
        <v>0</v>
      </c>
      <c r="F318" s="4">
        <f t="shared" si="21"/>
        <v>1</v>
      </c>
      <c r="K318" s="6">
        <f t="shared" si="22"/>
        <v>-4.218283044793103E-3</v>
      </c>
      <c r="M318" s="5">
        <f t="shared" si="23"/>
        <v>108.27842483001002</v>
      </c>
      <c r="N318" s="5">
        <f t="shared" si="24"/>
        <v>116.09781097677453</v>
      </c>
    </row>
    <row r="319" spans="1:14" x14ac:dyDescent="0.25">
      <c r="A319" s="10">
        <v>45147</v>
      </c>
      <c r="B319" s="11">
        <v>4467.7099609375</v>
      </c>
      <c r="C319" s="11">
        <v>4938.5330670051499</v>
      </c>
      <c r="E319" s="4">
        <f t="shared" si="20"/>
        <v>1</v>
      </c>
      <c r="F319" s="4">
        <f t="shared" si="21"/>
        <v>1</v>
      </c>
      <c r="K319" s="6">
        <f t="shared" si="22"/>
        <v>-7.0387303805971024E-3</v>
      </c>
      <c r="M319" s="5">
        <f t="shared" si="23"/>
        <v>107.51628219159583</v>
      </c>
      <c r="N319" s="5">
        <f t="shared" si="24"/>
        <v>115.28062978753148</v>
      </c>
    </row>
    <row r="320" spans="1:14" x14ac:dyDescent="0.25">
      <c r="A320" s="10">
        <v>45148</v>
      </c>
      <c r="B320" s="11">
        <v>4468.830078125</v>
      </c>
      <c r="C320" s="11">
        <v>4935.07811658623</v>
      </c>
      <c r="E320" s="4">
        <f t="shared" si="20"/>
        <v>0</v>
      </c>
      <c r="F320" s="4">
        <f t="shared" si="21"/>
        <v>1</v>
      </c>
      <c r="K320" s="6">
        <f t="shared" si="22"/>
        <v>2.5071394456976925E-4</v>
      </c>
      <c r="M320" s="5">
        <f t="shared" si="23"/>
        <v>107.54323802280956</v>
      </c>
      <c r="N320" s="5">
        <f t="shared" si="24"/>
        <v>115.30953224895801</v>
      </c>
    </row>
    <row r="321" spans="1:14" x14ac:dyDescent="0.25">
      <c r="A321" s="10">
        <v>45149</v>
      </c>
      <c r="B321" s="11">
        <v>4464.0498046875</v>
      </c>
      <c r="C321" s="11">
        <v>4943.2496658159998</v>
      </c>
      <c r="E321" s="4">
        <f t="shared" si="20"/>
        <v>1</v>
      </c>
      <c r="F321" s="4">
        <f t="shared" si="21"/>
        <v>1</v>
      </c>
      <c r="K321" s="6">
        <f t="shared" si="22"/>
        <v>-1.0696923700230787E-3</v>
      </c>
      <c r="M321" s="5">
        <f t="shared" si="23"/>
        <v>107.42819984164899</v>
      </c>
      <c r="N321" s="5">
        <f t="shared" si="24"/>
        <v>115.18618652212037</v>
      </c>
    </row>
    <row r="322" spans="1:14" x14ac:dyDescent="0.25">
      <c r="A322" s="10">
        <v>45152</v>
      </c>
      <c r="B322" s="11">
        <v>4489.72021484375</v>
      </c>
      <c r="C322" s="11">
        <v>4979.2570239370398</v>
      </c>
      <c r="E322" s="4">
        <f t="shared" ref="E322:E385" si="25">IF(B323&gt;$B322,1,0)</f>
        <v>0</v>
      </c>
      <c r="F322" s="4">
        <f t="shared" ref="F322:F385" si="26">IF(C323&gt;$B322,1,0)</f>
        <v>1</v>
      </c>
      <c r="K322" s="6">
        <f t="shared" si="22"/>
        <v>5.7504757517030658E-3</v>
      </c>
      <c r="M322" s="5">
        <f t="shared" si="23"/>
        <v>108.0459630998875</v>
      </c>
      <c r="N322" s="5">
        <f t="shared" si="24"/>
        <v>115.84856189464696</v>
      </c>
    </row>
    <row r="323" spans="1:14" x14ac:dyDescent="0.25">
      <c r="A323" s="10">
        <v>45153</v>
      </c>
      <c r="B323" s="11">
        <v>4437.85986328125</v>
      </c>
      <c r="C323" s="11">
        <v>4970.2284211382403</v>
      </c>
      <c r="E323" s="4">
        <f t="shared" si="25"/>
        <v>0</v>
      </c>
      <c r="F323" s="4">
        <f t="shared" si="26"/>
        <v>1</v>
      </c>
      <c r="K323" s="6">
        <f t="shared" si="22"/>
        <v>-1.1550909428841738E-2</v>
      </c>
      <c r="M323" s="5">
        <f t="shared" si="23"/>
        <v>106.79793396596872</v>
      </c>
      <c r="N323" s="5">
        <f t="shared" si="24"/>
        <v>114.51040564874033</v>
      </c>
    </row>
    <row r="324" spans="1:14" x14ac:dyDescent="0.25">
      <c r="A324" s="10">
        <v>45154</v>
      </c>
      <c r="B324" s="11">
        <v>4404.330078125</v>
      </c>
      <c r="C324" s="11">
        <v>4964.3977506440397</v>
      </c>
      <c r="E324" s="4">
        <f t="shared" si="25"/>
        <v>0</v>
      </c>
      <c r="F324" s="4">
        <f t="shared" si="26"/>
        <v>1</v>
      </c>
      <c r="K324" s="6">
        <f t="shared" ref="K324:K387" si="27">B324/B323-1</f>
        <v>-7.5553952105776867E-3</v>
      </c>
      <c r="M324" s="5">
        <f t="shared" ref="M324:M387" si="28">M323*(1+$K324)</f>
        <v>105.99103336718265</v>
      </c>
      <c r="N324" s="5">
        <f t="shared" ref="N324:N387" si="29">N323*(1+IF(F323=1,$K324,0))</f>
        <v>113.64523427834052</v>
      </c>
    </row>
    <row r="325" spans="1:14" x14ac:dyDescent="0.25">
      <c r="A325" s="10">
        <v>45155</v>
      </c>
      <c r="B325" s="11">
        <v>4370.35986328125</v>
      </c>
      <c r="C325" s="11">
        <v>4948.3629818100499</v>
      </c>
      <c r="E325" s="4">
        <f t="shared" si="25"/>
        <v>0</v>
      </c>
      <c r="F325" s="4">
        <f t="shared" si="26"/>
        <v>1</v>
      </c>
      <c r="K325" s="6">
        <f t="shared" si="27"/>
        <v>-7.7129130290369829E-3</v>
      </c>
      <c r="M325" s="5">
        <f t="shared" si="28"/>
        <v>105.17353374496382</v>
      </c>
      <c r="N325" s="5">
        <f t="shared" si="29"/>
        <v>112.76869847018715</v>
      </c>
    </row>
    <row r="326" spans="1:14" x14ac:dyDescent="0.25">
      <c r="A326" s="10">
        <v>45156</v>
      </c>
      <c r="B326" s="11">
        <v>4369.7099609375</v>
      </c>
      <c r="C326" s="11">
        <v>4958.8203552985096</v>
      </c>
      <c r="E326" s="4">
        <f t="shared" si="25"/>
        <v>1</v>
      </c>
      <c r="F326" s="4">
        <f t="shared" si="26"/>
        <v>1</v>
      </c>
      <c r="K326" s="6">
        <f t="shared" si="27"/>
        <v>-1.4870682600087726E-4</v>
      </c>
      <c r="M326" s="5">
        <f t="shared" si="28"/>
        <v>105.15789372258131</v>
      </c>
      <c r="N326" s="5">
        <f t="shared" si="29"/>
        <v>112.7519289949654</v>
      </c>
    </row>
    <row r="327" spans="1:14" x14ac:dyDescent="0.25">
      <c r="A327" s="10">
        <v>45159</v>
      </c>
      <c r="B327" s="11">
        <v>4399.77001953125</v>
      </c>
      <c r="C327" s="11">
        <v>4961.3845805594501</v>
      </c>
      <c r="E327" s="4">
        <f t="shared" si="25"/>
        <v>0</v>
      </c>
      <c r="F327" s="4">
        <f t="shared" si="26"/>
        <v>1</v>
      </c>
      <c r="K327" s="6">
        <f t="shared" si="27"/>
        <v>6.8791885187959867E-3</v>
      </c>
      <c r="M327" s="5">
        <f t="shared" si="28"/>
        <v>105.88129469773845</v>
      </c>
      <c r="N327" s="5">
        <f t="shared" si="29"/>
        <v>113.52757077037967</v>
      </c>
    </row>
    <row r="328" spans="1:14" x14ac:dyDescent="0.25">
      <c r="A328" s="10">
        <v>45160</v>
      </c>
      <c r="B328" s="11">
        <v>4387.5498046875</v>
      </c>
      <c r="C328" s="11">
        <v>4979.2653682130504</v>
      </c>
      <c r="E328" s="4">
        <f t="shared" si="25"/>
        <v>1</v>
      </c>
      <c r="F328" s="4">
        <f t="shared" si="26"/>
        <v>1</v>
      </c>
      <c r="K328" s="6">
        <f t="shared" si="27"/>
        <v>-2.777466728829614E-3</v>
      </c>
      <c r="M328" s="5">
        <f t="shared" si="28"/>
        <v>105.58721292451008</v>
      </c>
      <c r="N328" s="5">
        <f t="shared" si="29"/>
        <v>113.21225171976009</v>
      </c>
    </row>
    <row r="329" spans="1:14" x14ac:dyDescent="0.25">
      <c r="A329" s="10">
        <v>45161</v>
      </c>
      <c r="B329" s="11">
        <v>4436.009765625</v>
      </c>
      <c r="C329" s="11">
        <v>5014.1926218394701</v>
      </c>
      <c r="E329" s="4">
        <f t="shared" si="25"/>
        <v>0</v>
      </c>
      <c r="F329" s="4">
        <f t="shared" si="26"/>
        <v>1</v>
      </c>
      <c r="K329" s="6">
        <f t="shared" si="27"/>
        <v>1.1044879965972587E-2</v>
      </c>
      <c r="M329" s="5">
        <f t="shared" si="28"/>
        <v>106.75341101720289</v>
      </c>
      <c r="N329" s="5">
        <f t="shared" si="29"/>
        <v>114.46266745068232</v>
      </c>
    </row>
    <row r="330" spans="1:14" x14ac:dyDescent="0.25">
      <c r="A330" s="10">
        <v>45162</v>
      </c>
      <c r="B330" s="11">
        <v>4376.31005859375</v>
      </c>
      <c r="C330" s="11">
        <v>4986.1805847739497</v>
      </c>
      <c r="E330" s="4">
        <f t="shared" si="25"/>
        <v>1</v>
      </c>
      <c r="F330" s="4">
        <f t="shared" si="26"/>
        <v>1</v>
      </c>
      <c r="K330" s="6">
        <f t="shared" si="27"/>
        <v>-1.3457974663146133E-2</v>
      </c>
      <c r="M330" s="5">
        <f t="shared" si="28"/>
        <v>105.31672631652896</v>
      </c>
      <c r="N330" s="5">
        <f t="shared" si="29"/>
        <v>112.92223177225492</v>
      </c>
    </row>
    <row r="331" spans="1:14" x14ac:dyDescent="0.25">
      <c r="A331" s="10">
        <v>45163</v>
      </c>
      <c r="B331" s="11">
        <v>4405.7099609375</v>
      </c>
      <c r="C331" s="11">
        <v>4994.2068266879996</v>
      </c>
      <c r="E331" s="4">
        <f t="shared" si="25"/>
        <v>1</v>
      </c>
      <c r="F331" s="4">
        <f t="shared" si="26"/>
        <v>1</v>
      </c>
      <c r="K331" s="6">
        <f t="shared" si="27"/>
        <v>6.7179660376250894E-3</v>
      </c>
      <c r="M331" s="5">
        <f t="shared" si="28"/>
        <v>106.02424050711726</v>
      </c>
      <c r="N331" s="5">
        <f t="shared" si="29"/>
        <v>113.68083949019376</v>
      </c>
    </row>
    <row r="332" spans="1:14" x14ac:dyDescent="0.25">
      <c r="A332" s="10">
        <v>45166</v>
      </c>
      <c r="B332" s="11">
        <v>4433.31005859375</v>
      </c>
      <c r="C332" s="11">
        <v>5038.99915870114</v>
      </c>
      <c r="E332" s="4">
        <f t="shared" si="25"/>
        <v>1</v>
      </c>
      <c r="F332" s="4">
        <f t="shared" si="26"/>
        <v>1</v>
      </c>
      <c r="K332" s="6">
        <f t="shared" si="27"/>
        <v>6.2646197550364491E-3</v>
      </c>
      <c r="M332" s="5">
        <f t="shared" si="28"/>
        <v>106.68844205871088</v>
      </c>
      <c r="N332" s="5">
        <f t="shared" si="29"/>
        <v>114.39300672303315</v>
      </c>
    </row>
    <row r="333" spans="1:14" x14ac:dyDescent="0.25">
      <c r="A333" s="10">
        <v>45167</v>
      </c>
      <c r="B333" s="11">
        <v>4497.6298828125</v>
      </c>
      <c r="C333" s="11">
        <v>5049.0773415702297</v>
      </c>
      <c r="E333" s="4">
        <f t="shared" si="25"/>
        <v>1</v>
      </c>
      <c r="F333" s="4">
        <f t="shared" si="26"/>
        <v>1</v>
      </c>
      <c r="K333" s="6">
        <f t="shared" si="27"/>
        <v>1.4508307194546211E-2</v>
      </c>
      <c r="M333" s="5">
        <f t="shared" si="28"/>
        <v>108.2363107502062</v>
      </c>
      <c r="N333" s="5">
        <f t="shared" si="29"/>
        <v>116.05265560547871</v>
      </c>
    </row>
    <row r="334" spans="1:14" x14ac:dyDescent="0.25">
      <c r="A334" s="10">
        <v>45168</v>
      </c>
      <c r="B334" s="11">
        <v>4514.8701171875</v>
      </c>
      <c r="C334" s="11">
        <v>5065.1803614809696</v>
      </c>
      <c r="E334" s="4">
        <f t="shared" si="25"/>
        <v>0</v>
      </c>
      <c r="F334" s="4">
        <f t="shared" si="26"/>
        <v>1</v>
      </c>
      <c r="K334" s="6">
        <f t="shared" si="27"/>
        <v>3.833182103508026E-3</v>
      </c>
      <c r="M334" s="5">
        <f t="shared" si="28"/>
        <v>108.65120023952362</v>
      </c>
      <c r="N334" s="5">
        <f t="shared" si="29"/>
        <v>116.49750656801021</v>
      </c>
    </row>
    <row r="335" spans="1:14" x14ac:dyDescent="0.25">
      <c r="A335" s="10">
        <v>45169</v>
      </c>
      <c r="B335" s="11">
        <v>4507.66015625</v>
      </c>
      <c r="C335" s="11">
        <v>5076.3280787819103</v>
      </c>
      <c r="E335" s="4">
        <f t="shared" si="25"/>
        <v>1</v>
      </c>
      <c r="F335" s="4">
        <f t="shared" si="26"/>
        <v>1</v>
      </c>
      <c r="K335" s="6">
        <f t="shared" si="27"/>
        <v>-1.5969365120942491E-3</v>
      </c>
      <c r="M335" s="5">
        <f t="shared" si="28"/>
        <v>108.47769117077826</v>
      </c>
      <c r="N335" s="5">
        <f t="shared" si="29"/>
        <v>116.31146744620382</v>
      </c>
    </row>
    <row r="336" spans="1:14" x14ac:dyDescent="0.25">
      <c r="A336" s="10">
        <v>45170</v>
      </c>
      <c r="B336" s="11">
        <v>4515.77001953125</v>
      </c>
      <c r="C336" s="11">
        <v>5068.2601494392102</v>
      </c>
      <c r="E336" s="4">
        <f t="shared" si="25"/>
        <v>0</v>
      </c>
      <c r="F336" s="4">
        <f t="shared" si="26"/>
        <v>1</v>
      </c>
      <c r="K336" s="6">
        <f t="shared" si="27"/>
        <v>1.7991292600010311E-3</v>
      </c>
      <c r="M336" s="5">
        <f t="shared" si="28"/>
        <v>108.67285655902096</v>
      </c>
      <c r="N336" s="5">
        <f t="shared" si="29"/>
        <v>116.52072681055995</v>
      </c>
    </row>
    <row r="337" spans="1:14" x14ac:dyDescent="0.25">
      <c r="A337" s="10">
        <v>45174</v>
      </c>
      <c r="B337" s="11">
        <v>4496.830078125</v>
      </c>
      <c r="C337" s="11">
        <v>5059.8723638250303</v>
      </c>
      <c r="E337" s="4">
        <f t="shared" si="25"/>
        <v>0</v>
      </c>
      <c r="F337" s="4">
        <f t="shared" si="26"/>
        <v>1</v>
      </c>
      <c r="K337" s="6">
        <f t="shared" si="27"/>
        <v>-4.194177587506065E-3</v>
      </c>
      <c r="M337" s="5">
        <f t="shared" si="28"/>
        <v>108.21706329967085</v>
      </c>
      <c r="N337" s="5">
        <f t="shared" si="29"/>
        <v>116.03201818969119</v>
      </c>
    </row>
    <row r="338" spans="1:14" x14ac:dyDescent="0.25">
      <c r="A338" s="10">
        <v>45175</v>
      </c>
      <c r="B338" s="11">
        <v>4465.47998046875</v>
      </c>
      <c r="C338" s="11">
        <v>5057.2086524467804</v>
      </c>
      <c r="E338" s="4">
        <f t="shared" si="25"/>
        <v>0</v>
      </c>
      <c r="F338" s="4">
        <f t="shared" si="26"/>
        <v>1</v>
      </c>
      <c r="K338" s="6">
        <f t="shared" si="27"/>
        <v>-6.9715993514528618E-3</v>
      </c>
      <c r="M338" s="5">
        <f t="shared" si="28"/>
        <v>107.46261729135473</v>
      </c>
      <c r="N338" s="5">
        <f t="shared" si="29"/>
        <v>115.22308944693216</v>
      </c>
    </row>
    <row r="339" spans="1:14" x14ac:dyDescent="0.25">
      <c r="A339" s="10">
        <v>45176</v>
      </c>
      <c r="B339" s="11">
        <v>4451.14013671875</v>
      </c>
      <c r="C339" s="11">
        <v>5055.1436534079003</v>
      </c>
      <c r="E339" s="4">
        <f t="shared" si="25"/>
        <v>1</v>
      </c>
      <c r="F339" s="4">
        <f t="shared" si="26"/>
        <v>1</v>
      </c>
      <c r="K339" s="6">
        <f t="shared" si="27"/>
        <v>-3.2112659361860363E-3</v>
      </c>
      <c r="M339" s="5">
        <f t="shared" si="28"/>
        <v>107.1175262490336</v>
      </c>
      <c r="N339" s="5">
        <f t="shared" si="29"/>
        <v>114.85307746472911</v>
      </c>
    </row>
    <row r="340" spans="1:14" x14ac:dyDescent="0.25">
      <c r="A340" s="10">
        <v>45177</v>
      </c>
      <c r="B340" s="11">
        <v>4457.490234375</v>
      </c>
      <c r="C340" s="11">
        <v>5058.2867115530698</v>
      </c>
      <c r="E340" s="4">
        <f t="shared" si="25"/>
        <v>1</v>
      </c>
      <c r="F340" s="4">
        <f t="shared" si="26"/>
        <v>1</v>
      </c>
      <c r="K340" s="6">
        <f t="shared" si="27"/>
        <v>1.4266227216406246E-3</v>
      </c>
      <c r="M340" s="5">
        <f t="shared" si="28"/>
        <v>107.27034254586641</v>
      </c>
      <c r="N340" s="5">
        <f t="shared" si="29"/>
        <v>115.01692947469064</v>
      </c>
    </row>
    <row r="341" spans="1:14" x14ac:dyDescent="0.25">
      <c r="A341" s="10">
        <v>45180</v>
      </c>
      <c r="B341" s="11">
        <v>4487.4599609375</v>
      </c>
      <c r="C341" s="11">
        <v>5051.1689665447702</v>
      </c>
      <c r="E341" s="4">
        <f t="shared" si="25"/>
        <v>0</v>
      </c>
      <c r="F341" s="4">
        <f t="shared" si="26"/>
        <v>1</v>
      </c>
      <c r="K341" s="6">
        <f t="shared" si="27"/>
        <v>6.7234531062752012E-3</v>
      </c>
      <c r="M341" s="5">
        <f t="shared" si="28"/>
        <v>107.99156966366762</v>
      </c>
      <c r="N341" s="5">
        <f t="shared" si="29"/>
        <v>115.79024040644148</v>
      </c>
    </row>
    <row r="342" spans="1:14" x14ac:dyDescent="0.25">
      <c r="A342" s="10">
        <v>45181</v>
      </c>
      <c r="B342" s="11">
        <v>4461.89990234375</v>
      </c>
      <c r="C342" s="11">
        <v>5051.3598675839703</v>
      </c>
      <c r="E342" s="4">
        <f t="shared" si="25"/>
        <v>1</v>
      </c>
      <c r="F342" s="4">
        <f t="shared" si="26"/>
        <v>1</v>
      </c>
      <c r="K342" s="6">
        <f t="shared" si="27"/>
        <v>-5.6958856048289208E-3</v>
      </c>
      <c r="M342" s="5">
        <f t="shared" si="28"/>
        <v>107.37646203657745</v>
      </c>
      <c r="N342" s="5">
        <f t="shared" si="29"/>
        <v>115.13071244293076</v>
      </c>
    </row>
    <row r="343" spans="1:14" x14ac:dyDescent="0.25">
      <c r="A343" s="10">
        <v>45182</v>
      </c>
      <c r="B343" s="11">
        <v>4467.43994140625</v>
      </c>
      <c r="C343" s="11">
        <v>5049.2985715912</v>
      </c>
      <c r="E343" s="4">
        <f t="shared" si="25"/>
        <v>1</v>
      </c>
      <c r="F343" s="4">
        <f t="shared" si="26"/>
        <v>1</v>
      </c>
      <c r="K343" s="6">
        <f t="shared" si="27"/>
        <v>1.2416323054647016E-3</v>
      </c>
      <c r="M343" s="5">
        <f t="shared" si="28"/>
        <v>107.50978412068856</v>
      </c>
      <c r="N343" s="5">
        <f t="shared" si="29"/>
        <v>115.27366245485106</v>
      </c>
    </row>
    <row r="344" spans="1:14" x14ac:dyDescent="0.25">
      <c r="A344" s="10">
        <v>45183</v>
      </c>
      <c r="B344" s="11">
        <v>4505.10009765625</v>
      </c>
      <c r="C344" s="11">
        <v>5061.4068618048204</v>
      </c>
      <c r="E344" s="4">
        <f t="shared" si="25"/>
        <v>0</v>
      </c>
      <c r="F344" s="4">
        <f t="shared" si="26"/>
        <v>1</v>
      </c>
      <c r="K344" s="6">
        <f t="shared" si="27"/>
        <v>8.4299188671679293E-3</v>
      </c>
      <c r="M344" s="5">
        <f t="shared" si="28"/>
        <v>108.41608287825271</v>
      </c>
      <c r="N344" s="5">
        <f t="shared" si="29"/>
        <v>116.24541007686676</v>
      </c>
    </row>
    <row r="345" spans="1:14" x14ac:dyDescent="0.25">
      <c r="A345" s="10">
        <v>45184</v>
      </c>
      <c r="B345" s="11">
        <v>4450.31982421875</v>
      </c>
      <c r="C345" s="11">
        <v>5035.1821144099404</v>
      </c>
      <c r="E345" s="4">
        <f t="shared" si="25"/>
        <v>1</v>
      </c>
      <c r="F345" s="4">
        <f t="shared" si="26"/>
        <v>1</v>
      </c>
      <c r="K345" s="6">
        <f t="shared" si="27"/>
        <v>-1.2159612938677844E-2</v>
      </c>
      <c r="M345" s="5">
        <f t="shared" si="28"/>
        <v>107.09778527412554</v>
      </c>
      <c r="N345" s="5">
        <f t="shared" si="29"/>
        <v>114.83191088443418</v>
      </c>
    </row>
    <row r="346" spans="1:14" x14ac:dyDescent="0.25">
      <c r="A346" s="10">
        <v>45187</v>
      </c>
      <c r="B346" s="11">
        <v>4453.52978515625</v>
      </c>
      <c r="C346" s="11">
        <v>5031.5696139665697</v>
      </c>
      <c r="E346" s="4">
        <f t="shared" si="25"/>
        <v>0</v>
      </c>
      <c r="F346" s="4">
        <f t="shared" si="26"/>
        <v>1</v>
      </c>
      <c r="K346" s="6">
        <f t="shared" si="27"/>
        <v>7.2128769712942464E-4</v>
      </c>
      <c r="M346" s="5">
        <f t="shared" si="28"/>
        <v>107.17503358903357</v>
      </c>
      <c r="N346" s="5">
        <f t="shared" si="29"/>
        <v>114.91473772899299</v>
      </c>
    </row>
    <row r="347" spans="1:14" x14ac:dyDescent="0.25">
      <c r="A347" s="10">
        <v>45188</v>
      </c>
      <c r="B347" s="11">
        <v>4443.9501953125</v>
      </c>
      <c r="C347" s="11">
        <v>5028.46890003511</v>
      </c>
      <c r="E347" s="4">
        <f t="shared" si="25"/>
        <v>0</v>
      </c>
      <c r="F347" s="4">
        <f t="shared" si="26"/>
        <v>1</v>
      </c>
      <c r="K347" s="6">
        <f t="shared" si="27"/>
        <v>-2.151010615372817E-3</v>
      </c>
      <c r="M347" s="5">
        <f t="shared" si="28"/>
        <v>106.94449895408063</v>
      </c>
      <c r="N347" s="5">
        <f t="shared" si="29"/>
        <v>114.66755490827514</v>
      </c>
    </row>
    <row r="348" spans="1:14" x14ac:dyDescent="0.25">
      <c r="A348" s="10">
        <v>45189</v>
      </c>
      <c r="B348" s="11">
        <v>4402.2001953125</v>
      </c>
      <c r="C348" s="11">
        <v>5026.3198783380403</v>
      </c>
      <c r="E348" s="4">
        <f t="shared" si="25"/>
        <v>0</v>
      </c>
      <c r="F348" s="4">
        <f t="shared" si="26"/>
        <v>1</v>
      </c>
      <c r="K348" s="6">
        <f t="shared" si="27"/>
        <v>-9.3947947580595992E-3</v>
      </c>
      <c r="M348" s="5">
        <f t="shared" si="28"/>
        <v>105.93977733590353</v>
      </c>
      <c r="N348" s="5">
        <f t="shared" si="29"/>
        <v>113.59027676450336</v>
      </c>
    </row>
    <row r="349" spans="1:14" x14ac:dyDescent="0.25">
      <c r="A349" s="10">
        <v>45190</v>
      </c>
      <c r="B349" s="11">
        <v>4330</v>
      </c>
      <c r="C349" s="11">
        <v>4987.93661586286</v>
      </c>
      <c r="E349" s="4">
        <f t="shared" si="25"/>
        <v>0</v>
      </c>
      <c r="F349" s="4">
        <f t="shared" si="26"/>
        <v>1</v>
      </c>
      <c r="K349" s="6">
        <f t="shared" si="27"/>
        <v>-1.6400934103219411E-2</v>
      </c>
      <c r="M349" s="5">
        <f t="shared" si="28"/>
        <v>104.20226602890764</v>
      </c>
      <c r="N349" s="5">
        <f t="shared" si="29"/>
        <v>111.72729012052228</v>
      </c>
    </row>
    <row r="350" spans="1:14" x14ac:dyDescent="0.25">
      <c r="A350" s="10">
        <v>45191</v>
      </c>
      <c r="B350" s="11">
        <v>4320.06005859375</v>
      </c>
      <c r="C350" s="11">
        <v>4968.3855342060497</v>
      </c>
      <c r="E350" s="4">
        <f t="shared" si="25"/>
        <v>1</v>
      </c>
      <c r="F350" s="4">
        <f t="shared" si="26"/>
        <v>1</v>
      </c>
      <c r="K350" s="6">
        <f t="shared" si="27"/>
        <v>-2.2955984771939608E-3</v>
      </c>
      <c r="M350" s="5">
        <f t="shared" si="28"/>
        <v>103.96305946569153</v>
      </c>
      <c r="N350" s="5">
        <f t="shared" si="29"/>
        <v>111.47080912346061</v>
      </c>
    </row>
    <row r="351" spans="1:14" x14ac:dyDescent="0.25">
      <c r="A351" s="10">
        <v>45194</v>
      </c>
      <c r="B351" s="11">
        <v>4337.43994140625</v>
      </c>
      <c r="C351" s="11">
        <v>4981.6061260639299</v>
      </c>
      <c r="E351" s="4">
        <f t="shared" si="25"/>
        <v>0</v>
      </c>
      <c r="F351" s="4">
        <f t="shared" si="26"/>
        <v>1</v>
      </c>
      <c r="K351" s="6">
        <f t="shared" si="27"/>
        <v>4.0230650909416354E-3</v>
      </c>
      <c r="M351" s="5">
        <f t="shared" si="28"/>
        <v>104.38130962097544</v>
      </c>
      <c r="N351" s="5">
        <f t="shared" si="29"/>
        <v>111.91926344430422</v>
      </c>
    </row>
    <row r="352" spans="1:14" x14ac:dyDescent="0.25">
      <c r="A352" s="10">
        <v>45195</v>
      </c>
      <c r="B352" s="11">
        <v>4273.52978515625</v>
      </c>
      <c r="C352" s="11">
        <v>4967.9699791558696</v>
      </c>
      <c r="E352" s="4">
        <f t="shared" si="25"/>
        <v>1</v>
      </c>
      <c r="F352" s="4">
        <f t="shared" si="26"/>
        <v>1</v>
      </c>
      <c r="K352" s="6">
        <f t="shared" si="27"/>
        <v>-1.4734533990868215E-2</v>
      </c>
      <c r="M352" s="5">
        <f t="shared" si="28"/>
        <v>102.84329966635384</v>
      </c>
      <c r="N352" s="5">
        <f t="shared" si="29"/>
        <v>110.27018525285119</v>
      </c>
    </row>
    <row r="353" spans="1:14" x14ac:dyDescent="0.25">
      <c r="A353" s="10">
        <v>45196</v>
      </c>
      <c r="B353" s="11">
        <v>4274.509765625</v>
      </c>
      <c r="C353" s="11">
        <v>4950.6833306028702</v>
      </c>
      <c r="E353" s="4">
        <f t="shared" si="25"/>
        <v>1</v>
      </c>
      <c r="F353" s="4">
        <f t="shared" si="26"/>
        <v>1</v>
      </c>
      <c r="K353" s="6">
        <f t="shared" si="27"/>
        <v>2.2931406074522265E-4</v>
      </c>
      <c r="M353" s="5">
        <f t="shared" si="28"/>
        <v>102.86688308102077</v>
      </c>
      <c r="N353" s="5">
        <f t="shared" si="29"/>
        <v>110.29547175681066</v>
      </c>
    </row>
    <row r="354" spans="1:14" x14ac:dyDescent="0.25">
      <c r="A354" s="10">
        <v>45197</v>
      </c>
      <c r="B354" s="11">
        <v>4299.7001953125</v>
      </c>
      <c r="C354" s="11">
        <v>4950.4777066380502</v>
      </c>
      <c r="E354" s="4">
        <f t="shared" si="25"/>
        <v>0</v>
      </c>
      <c r="F354" s="4">
        <f t="shared" si="26"/>
        <v>1</v>
      </c>
      <c r="K354" s="6">
        <f t="shared" si="27"/>
        <v>5.8931739705165853E-3</v>
      </c>
      <c r="M354" s="5">
        <f t="shared" si="28"/>
        <v>103.47309551882202</v>
      </c>
      <c r="N354" s="5">
        <f t="shared" si="29"/>
        <v>110.94546216003374</v>
      </c>
    </row>
    <row r="355" spans="1:14" x14ac:dyDescent="0.25">
      <c r="A355" s="10">
        <v>45198</v>
      </c>
      <c r="B355" s="11">
        <v>4288.0498046875</v>
      </c>
      <c r="C355" s="11">
        <v>4971.007734197</v>
      </c>
      <c r="E355" s="4">
        <f t="shared" si="25"/>
        <v>1</v>
      </c>
      <c r="F355" s="4">
        <f t="shared" si="26"/>
        <v>1</v>
      </c>
      <c r="K355" s="6">
        <f t="shared" si="27"/>
        <v>-2.7095820861420261E-3</v>
      </c>
      <c r="M355" s="5">
        <f t="shared" si="28"/>
        <v>103.19272667280656</v>
      </c>
      <c r="N355" s="5">
        <f t="shared" si="29"/>
        <v>110.64484632322616</v>
      </c>
    </row>
    <row r="356" spans="1:14" x14ac:dyDescent="0.25">
      <c r="A356" s="10">
        <v>45201</v>
      </c>
      <c r="B356" s="11">
        <v>4288.39013671875</v>
      </c>
      <c r="C356" s="11">
        <v>4974.3157431729996</v>
      </c>
      <c r="E356" s="4">
        <f t="shared" si="25"/>
        <v>0</v>
      </c>
      <c r="F356" s="4">
        <f t="shared" si="26"/>
        <v>1</v>
      </c>
      <c r="K356" s="6">
        <f t="shared" si="27"/>
        <v>7.9367555590792449E-5</v>
      </c>
      <c r="M356" s="5">
        <f t="shared" si="28"/>
        <v>103.20091682727733</v>
      </c>
      <c r="N356" s="5">
        <f t="shared" si="29"/>
        <v>110.65362793421755</v>
      </c>
    </row>
    <row r="357" spans="1:14" x14ac:dyDescent="0.25">
      <c r="A357" s="10">
        <v>45202</v>
      </c>
      <c r="B357" s="11">
        <v>4229.4501953125</v>
      </c>
      <c r="C357" s="11">
        <v>4959.2386394303703</v>
      </c>
      <c r="E357" s="4">
        <f t="shared" si="25"/>
        <v>1</v>
      </c>
      <c r="F357" s="4">
        <f t="shared" si="26"/>
        <v>1</v>
      </c>
      <c r="K357" s="6">
        <f t="shared" si="27"/>
        <v>-1.3744071674259506E-2</v>
      </c>
      <c r="M357" s="5">
        <f t="shared" si="28"/>
        <v>101.78251602955393</v>
      </c>
      <c r="N357" s="5">
        <f t="shared" si="29"/>
        <v>109.13279654087282</v>
      </c>
    </row>
    <row r="358" spans="1:14" x14ac:dyDescent="0.25">
      <c r="A358" s="10">
        <v>45203</v>
      </c>
      <c r="B358" s="11">
        <v>4263.75</v>
      </c>
      <c r="C358" s="11">
        <v>4971.7783645482596</v>
      </c>
      <c r="E358" s="4">
        <f t="shared" si="25"/>
        <v>0</v>
      </c>
      <c r="F358" s="4">
        <f t="shared" si="26"/>
        <v>1</v>
      </c>
      <c r="K358" s="6">
        <f t="shared" si="27"/>
        <v>8.1097549571607086E-3</v>
      </c>
      <c r="M358" s="5">
        <f t="shared" si="28"/>
        <v>102.6079472934769</v>
      </c>
      <c r="N358" s="5">
        <f t="shared" si="29"/>
        <v>110.01783677860897</v>
      </c>
    </row>
    <row r="359" spans="1:14" x14ac:dyDescent="0.25">
      <c r="A359" s="10">
        <v>45204</v>
      </c>
      <c r="B359" s="11">
        <v>4258.18994140625</v>
      </c>
      <c r="C359" s="11">
        <v>4965.9487653064998</v>
      </c>
      <c r="E359" s="4">
        <f t="shared" si="25"/>
        <v>1</v>
      </c>
      <c r="F359" s="4">
        <f t="shared" si="26"/>
        <v>1</v>
      </c>
      <c r="K359" s="6">
        <f t="shared" si="27"/>
        <v>-1.304030159777203E-3</v>
      </c>
      <c r="M359" s="5">
        <f t="shared" si="28"/>
        <v>102.47414343557337</v>
      </c>
      <c r="N359" s="5">
        <f t="shared" si="29"/>
        <v>109.87437020133622</v>
      </c>
    </row>
    <row r="360" spans="1:14" x14ac:dyDescent="0.25">
      <c r="A360" s="10">
        <v>45205</v>
      </c>
      <c r="B360" s="11">
        <v>4308.5</v>
      </c>
      <c r="C360" s="11">
        <v>4971.3248572683096</v>
      </c>
      <c r="E360" s="4">
        <f t="shared" si="25"/>
        <v>1</v>
      </c>
      <c r="F360" s="4">
        <f t="shared" si="26"/>
        <v>1</v>
      </c>
      <c r="K360" s="6">
        <f t="shared" si="27"/>
        <v>1.1814893014644445E-2</v>
      </c>
      <c r="M360" s="5">
        <f t="shared" si="28"/>
        <v>103.68486447703199</v>
      </c>
      <c r="N360" s="5">
        <f t="shared" si="29"/>
        <v>111.17252413031645</v>
      </c>
    </row>
    <row r="361" spans="1:14" x14ac:dyDescent="0.25">
      <c r="A361" s="10">
        <v>45209</v>
      </c>
      <c r="B361" s="11">
        <v>4358.240234375</v>
      </c>
      <c r="C361" s="11">
        <v>4976.8020305190103</v>
      </c>
      <c r="E361" s="4">
        <f t="shared" si="25"/>
        <v>1</v>
      </c>
      <c r="F361" s="4">
        <f t="shared" si="26"/>
        <v>1</v>
      </c>
      <c r="K361" s="6">
        <f t="shared" si="27"/>
        <v>1.1544675496112378E-2</v>
      </c>
      <c r="M361" s="5">
        <f t="shared" si="28"/>
        <v>104.88187259127771</v>
      </c>
      <c r="N361" s="5">
        <f t="shared" si="29"/>
        <v>112.45597484548468</v>
      </c>
    </row>
    <row r="362" spans="1:14" x14ac:dyDescent="0.25">
      <c r="A362" s="10">
        <v>45210</v>
      </c>
      <c r="B362" s="11">
        <v>4376.9501953125</v>
      </c>
      <c r="C362" s="11">
        <v>4994.2955422055802</v>
      </c>
      <c r="E362" s="4">
        <f t="shared" si="25"/>
        <v>0</v>
      </c>
      <c r="F362" s="4">
        <f t="shared" si="26"/>
        <v>1</v>
      </c>
      <c r="K362" s="6">
        <f t="shared" si="27"/>
        <v>4.2930081710337298E-3</v>
      </c>
      <c r="M362" s="5">
        <f t="shared" si="28"/>
        <v>105.33213132730539</v>
      </c>
      <c r="N362" s="5">
        <f t="shared" si="29"/>
        <v>112.9387492643779</v>
      </c>
    </row>
    <row r="363" spans="1:14" x14ac:dyDescent="0.25">
      <c r="A363" s="10">
        <v>45211</v>
      </c>
      <c r="B363" s="11">
        <v>4349.60986328125</v>
      </c>
      <c r="C363" s="11">
        <v>4991.6329836416598</v>
      </c>
      <c r="E363" s="4">
        <f t="shared" si="25"/>
        <v>0</v>
      </c>
      <c r="F363" s="4">
        <f t="shared" si="26"/>
        <v>1</v>
      </c>
      <c r="K363" s="6">
        <f t="shared" si="27"/>
        <v>-6.2464343461184901E-3</v>
      </c>
      <c r="M363" s="5">
        <f t="shared" si="28"/>
        <v>104.67418108443265</v>
      </c>
      <c r="N363" s="5">
        <f t="shared" si="29"/>
        <v>112.23328478196522</v>
      </c>
    </row>
    <row r="364" spans="1:14" x14ac:dyDescent="0.25">
      <c r="A364" s="10">
        <v>45212</v>
      </c>
      <c r="B364" s="11">
        <v>4327.77978515625</v>
      </c>
      <c r="C364" s="11">
        <v>4982.3037801574901</v>
      </c>
      <c r="E364" s="4">
        <f t="shared" si="25"/>
        <v>1</v>
      </c>
      <c r="F364" s="4">
        <f t="shared" si="26"/>
        <v>1</v>
      </c>
      <c r="K364" s="6">
        <f t="shared" si="27"/>
        <v>-5.018858888767519E-3</v>
      </c>
      <c r="M364" s="5">
        <f t="shared" si="28"/>
        <v>104.14883614027258</v>
      </c>
      <c r="N364" s="5">
        <f t="shared" si="29"/>
        <v>111.67000176302169</v>
      </c>
    </row>
    <row r="365" spans="1:14" x14ac:dyDescent="0.25">
      <c r="A365" s="10">
        <v>45215</v>
      </c>
      <c r="B365" s="11">
        <v>4373.6298828125</v>
      </c>
      <c r="C365" s="11">
        <v>4994.83872790438</v>
      </c>
      <c r="E365" s="4">
        <f t="shared" si="25"/>
        <v>0</v>
      </c>
      <c r="F365" s="4">
        <f t="shared" si="26"/>
        <v>1</v>
      </c>
      <c r="K365" s="6">
        <f t="shared" si="27"/>
        <v>1.059436938392988E-2</v>
      </c>
      <c r="M365" s="5">
        <f t="shared" si="28"/>
        <v>105.25222738124901</v>
      </c>
      <c r="N365" s="5">
        <f t="shared" si="29"/>
        <v>112.85307501080324</v>
      </c>
    </row>
    <row r="366" spans="1:14" x14ac:dyDescent="0.25">
      <c r="A366" s="10">
        <v>45216</v>
      </c>
      <c r="B366" s="11">
        <v>4373.2001953125</v>
      </c>
      <c r="C366" s="11">
        <v>4995.4588582193701</v>
      </c>
      <c r="E366" s="4">
        <f t="shared" si="25"/>
        <v>0</v>
      </c>
      <c r="F366" s="4">
        <f t="shared" si="26"/>
        <v>1</v>
      </c>
      <c r="K366" s="6">
        <f t="shared" si="27"/>
        <v>-9.824505308242415E-5</v>
      </c>
      <c r="M366" s="5">
        <f t="shared" si="28"/>
        <v>105.2418868705829</v>
      </c>
      <c r="N366" s="5">
        <f t="shared" si="29"/>
        <v>112.84198775445829</v>
      </c>
    </row>
    <row r="367" spans="1:14" x14ac:dyDescent="0.25">
      <c r="A367" s="10">
        <v>45217</v>
      </c>
      <c r="B367" s="11">
        <v>4314.60009765625</v>
      </c>
      <c r="C367" s="11">
        <v>4992.2718530664297</v>
      </c>
      <c r="E367" s="4">
        <f t="shared" si="25"/>
        <v>0</v>
      </c>
      <c r="F367" s="4">
        <f t="shared" si="26"/>
        <v>1</v>
      </c>
      <c r="K367" s="6">
        <f t="shared" si="27"/>
        <v>-1.3399820506516447E-2</v>
      </c>
      <c r="M367" s="5">
        <f t="shared" si="28"/>
        <v>103.83166447674998</v>
      </c>
      <c r="N367" s="5">
        <f t="shared" si="29"/>
        <v>111.32992537295002</v>
      </c>
    </row>
    <row r="368" spans="1:14" x14ac:dyDescent="0.25">
      <c r="A368" s="10">
        <v>45218</v>
      </c>
      <c r="B368" s="11">
        <v>4278</v>
      </c>
      <c r="C368" s="11">
        <v>4949.2976528006302</v>
      </c>
      <c r="E368" s="4">
        <f t="shared" si="25"/>
        <v>0</v>
      </c>
      <c r="F368" s="4">
        <f t="shared" si="26"/>
        <v>1</v>
      </c>
      <c r="K368" s="6">
        <f t="shared" si="27"/>
        <v>-8.4828481963210578E-3</v>
      </c>
      <c r="M368" s="5">
        <f t="shared" si="28"/>
        <v>102.95087622902237</v>
      </c>
      <c r="N368" s="5">
        <f t="shared" si="29"/>
        <v>110.38553051630353</v>
      </c>
    </row>
    <row r="369" spans="1:14" x14ac:dyDescent="0.25">
      <c r="A369" s="10">
        <v>45219</v>
      </c>
      <c r="B369" s="11">
        <v>4224.16015625</v>
      </c>
      <c r="C369" s="11">
        <v>4954.9657984933701</v>
      </c>
      <c r="E369" s="4">
        <f t="shared" si="25"/>
        <v>0</v>
      </c>
      <c r="F369" s="4">
        <f t="shared" si="26"/>
        <v>1</v>
      </c>
      <c r="K369" s="6">
        <f t="shared" si="27"/>
        <v>-1.2585283719027562E-2</v>
      </c>
      <c r="M369" s="5">
        <f t="shared" si="28"/>
        <v>101.65521024255763</v>
      </c>
      <c r="N369" s="5">
        <f t="shared" si="29"/>
        <v>108.99629729628047</v>
      </c>
    </row>
    <row r="370" spans="1:14" x14ac:dyDescent="0.25">
      <c r="A370" s="10">
        <v>45222</v>
      </c>
      <c r="B370" s="11">
        <v>4217.0400390625</v>
      </c>
      <c r="C370" s="11">
        <v>4963.9132634213702</v>
      </c>
      <c r="E370" s="4">
        <f t="shared" si="25"/>
        <v>1</v>
      </c>
      <c r="F370" s="4">
        <f t="shared" si="26"/>
        <v>1</v>
      </c>
      <c r="K370" s="6">
        <f t="shared" si="27"/>
        <v>-1.6855698941634634E-3</v>
      </c>
      <c r="M370" s="5">
        <f t="shared" si="28"/>
        <v>101.48386328058791</v>
      </c>
      <c r="N370" s="5">
        <f t="shared" si="29"/>
        <v>108.81257641898257</v>
      </c>
    </row>
    <row r="371" spans="1:14" x14ac:dyDescent="0.25">
      <c r="A371" s="10">
        <v>45223</v>
      </c>
      <c r="B371" s="11">
        <v>4247.68017578125</v>
      </c>
      <c r="C371" s="11">
        <v>4971.9455927491899</v>
      </c>
      <c r="E371" s="4">
        <f t="shared" si="25"/>
        <v>0</v>
      </c>
      <c r="F371" s="4">
        <f t="shared" si="26"/>
        <v>1</v>
      </c>
      <c r="K371" s="6">
        <f t="shared" si="27"/>
        <v>7.2657922227272742E-3</v>
      </c>
      <c r="M371" s="5">
        <f t="shared" si="28"/>
        <v>102.22122394514433</v>
      </c>
      <c r="N371" s="5">
        <f t="shared" si="29"/>
        <v>109.60318599046253</v>
      </c>
    </row>
    <row r="372" spans="1:14" x14ac:dyDescent="0.25">
      <c r="A372" s="10">
        <v>45224</v>
      </c>
      <c r="B372" s="11">
        <v>4186.77001953125</v>
      </c>
      <c r="C372" s="11">
        <v>4975.15807035546</v>
      </c>
      <c r="E372" s="4">
        <f t="shared" si="25"/>
        <v>0</v>
      </c>
      <c r="F372" s="4">
        <f t="shared" si="26"/>
        <v>1</v>
      </c>
      <c r="K372" s="6">
        <f t="shared" si="27"/>
        <v>-1.4339628627712542E-2</v>
      </c>
      <c r="M372" s="5">
        <f t="shared" si="28"/>
        <v>100.75540955590073</v>
      </c>
      <c r="N372" s="5">
        <f t="shared" si="29"/>
        <v>108.03151700694519</v>
      </c>
    </row>
    <row r="373" spans="1:14" x14ac:dyDescent="0.25">
      <c r="A373" s="10">
        <v>45225</v>
      </c>
      <c r="B373" s="11">
        <v>4137.22998046875</v>
      </c>
      <c r="C373" s="11">
        <v>4980.9337647193097</v>
      </c>
      <c r="E373" s="4">
        <f t="shared" si="25"/>
        <v>0</v>
      </c>
      <c r="F373" s="4">
        <f t="shared" si="26"/>
        <v>1</v>
      </c>
      <c r="K373" s="6">
        <f t="shared" si="27"/>
        <v>-1.1832519778109618E-2</v>
      </c>
      <c r="M373" s="5">
        <f t="shared" si="28"/>
        <v>99.563219179578994</v>
      </c>
      <c r="N373" s="5">
        <f t="shared" si="29"/>
        <v>106.75323194530132</v>
      </c>
    </row>
    <row r="374" spans="1:14" x14ac:dyDescent="0.25">
      <c r="A374" s="10">
        <v>45226</v>
      </c>
      <c r="B374" s="11">
        <v>4117.3701171875</v>
      </c>
      <c r="C374" s="11">
        <v>4954.8480083540799</v>
      </c>
      <c r="E374" s="4">
        <f t="shared" si="25"/>
        <v>1</v>
      </c>
      <c r="F374" s="4">
        <f t="shared" si="26"/>
        <v>1</v>
      </c>
      <c r="K374" s="6">
        <f t="shared" si="27"/>
        <v>-4.8002802297685276E-3</v>
      </c>
      <c r="M374" s="5">
        <f t="shared" si="28"/>
        <v>99.085287826939151</v>
      </c>
      <c r="N374" s="5">
        <f t="shared" si="29"/>
        <v>106.24078651653041</v>
      </c>
    </row>
    <row r="375" spans="1:14" x14ac:dyDescent="0.25">
      <c r="A375" s="10">
        <v>45229</v>
      </c>
      <c r="B375" s="11">
        <v>4166.81982421875</v>
      </c>
      <c r="C375" s="11">
        <v>4977.6789698146704</v>
      </c>
      <c r="E375" s="4">
        <f t="shared" si="25"/>
        <v>1</v>
      </c>
      <c r="F375" s="4">
        <f t="shared" si="26"/>
        <v>1</v>
      </c>
      <c r="K375" s="6">
        <f t="shared" si="27"/>
        <v>1.2010022325859904E-2</v>
      </c>
      <c r="M375" s="5">
        <f t="shared" si="28"/>
        <v>100.27530434590494</v>
      </c>
      <c r="N375" s="5">
        <f t="shared" si="29"/>
        <v>107.51674073451085</v>
      </c>
    </row>
    <row r="376" spans="1:14" x14ac:dyDescent="0.25">
      <c r="A376" s="10">
        <v>45230</v>
      </c>
      <c r="B376" s="11">
        <v>4193.7998046875</v>
      </c>
      <c r="C376" s="11">
        <v>5004.3600288108501</v>
      </c>
      <c r="E376" s="4">
        <f t="shared" si="25"/>
        <v>1</v>
      </c>
      <c r="F376" s="4">
        <f t="shared" si="26"/>
        <v>1</v>
      </c>
      <c r="K376" s="6">
        <f t="shared" si="27"/>
        <v>6.4749573072333533E-3</v>
      </c>
      <c r="M376" s="5">
        <f t="shared" si="28"/>
        <v>100.9245826605145</v>
      </c>
      <c r="N376" s="5">
        <f t="shared" si="29"/>
        <v>108.21290704057968</v>
      </c>
    </row>
    <row r="377" spans="1:14" x14ac:dyDescent="0.25">
      <c r="A377" s="10">
        <v>45231</v>
      </c>
      <c r="B377" s="11">
        <v>4237.85986328125</v>
      </c>
      <c r="C377" s="11">
        <v>5041.5134677058104</v>
      </c>
      <c r="E377" s="4">
        <f t="shared" si="25"/>
        <v>1</v>
      </c>
      <c r="F377" s="4">
        <f t="shared" si="26"/>
        <v>1</v>
      </c>
      <c r="K377" s="6">
        <f t="shared" si="27"/>
        <v>1.0505999486313922E-2</v>
      </c>
      <c r="M377" s="5">
        <f t="shared" si="28"/>
        <v>101.98489627410231</v>
      </c>
      <c r="N377" s="5">
        <f t="shared" si="29"/>
        <v>109.34979178636054</v>
      </c>
    </row>
    <row r="378" spans="1:14" x14ac:dyDescent="0.25">
      <c r="A378" s="10">
        <v>45232</v>
      </c>
      <c r="B378" s="11">
        <v>4317.77978515625</v>
      </c>
      <c r="C378" s="11">
        <v>5035.3646814356198</v>
      </c>
      <c r="E378" s="4">
        <f t="shared" si="25"/>
        <v>1</v>
      </c>
      <c r="F378" s="4">
        <f t="shared" si="26"/>
        <v>1</v>
      </c>
      <c r="K378" s="6">
        <f t="shared" si="27"/>
        <v>1.885855702012762E-2</v>
      </c>
      <c r="M378" s="5">
        <f t="shared" si="28"/>
        <v>103.90818425567927</v>
      </c>
      <c r="N378" s="5">
        <f t="shared" si="29"/>
        <v>111.41197106990271</v>
      </c>
    </row>
    <row r="379" spans="1:14" x14ac:dyDescent="0.25">
      <c r="A379" s="10">
        <v>45233</v>
      </c>
      <c r="B379" s="11">
        <v>4358.33984375</v>
      </c>
      <c r="C379" s="11">
        <v>5070.3216909326402</v>
      </c>
      <c r="E379" s="4">
        <f t="shared" si="25"/>
        <v>1</v>
      </c>
      <c r="F379" s="4">
        <f t="shared" si="26"/>
        <v>1</v>
      </c>
      <c r="K379" s="6">
        <f t="shared" si="27"/>
        <v>9.3937302530313627E-3</v>
      </c>
      <c r="M379" s="5">
        <f t="shared" si="28"/>
        <v>104.88426970965941</v>
      </c>
      <c r="N379" s="5">
        <f t="shared" si="29"/>
        <v>112.45854507309191</v>
      </c>
    </row>
    <row r="380" spans="1:14" x14ac:dyDescent="0.25">
      <c r="A380" s="10">
        <v>45236</v>
      </c>
      <c r="B380" s="11">
        <v>4365.97998046875</v>
      </c>
      <c r="C380" s="11">
        <v>5076.8830623799604</v>
      </c>
      <c r="E380" s="4">
        <f t="shared" si="25"/>
        <v>1</v>
      </c>
      <c r="F380" s="4">
        <f t="shared" si="26"/>
        <v>1</v>
      </c>
      <c r="K380" s="6">
        <f t="shared" si="27"/>
        <v>1.7529924220356374E-3</v>
      </c>
      <c r="M380" s="5">
        <f t="shared" si="28"/>
        <v>105.06813103965118</v>
      </c>
      <c r="N380" s="5">
        <f t="shared" si="29"/>
        <v>112.65568405039819</v>
      </c>
    </row>
    <row r="381" spans="1:14" x14ac:dyDescent="0.25">
      <c r="A381" s="10">
        <v>45237</v>
      </c>
      <c r="B381" s="11">
        <v>4378.3798828125</v>
      </c>
      <c r="C381" s="11">
        <v>5100.28355068767</v>
      </c>
      <c r="E381" s="4">
        <f t="shared" si="25"/>
        <v>1</v>
      </c>
      <c r="F381" s="4">
        <f t="shared" si="26"/>
        <v>1</v>
      </c>
      <c r="K381" s="6">
        <f t="shared" si="27"/>
        <v>2.8401189192852616E-3</v>
      </c>
      <c r="M381" s="5">
        <f t="shared" si="28"/>
        <v>105.36653702643083</v>
      </c>
      <c r="N381" s="5">
        <f t="shared" si="29"/>
        <v>112.97563959003475</v>
      </c>
    </row>
    <row r="382" spans="1:14" x14ac:dyDescent="0.25">
      <c r="A382" s="10">
        <v>45238</v>
      </c>
      <c r="B382" s="11">
        <v>4382.77978515625</v>
      </c>
      <c r="C382" s="11">
        <v>5098.54848405745</v>
      </c>
      <c r="E382" s="4">
        <f t="shared" si="25"/>
        <v>0</v>
      </c>
      <c r="F382" s="4">
        <f t="shared" si="26"/>
        <v>1</v>
      </c>
      <c r="K382" s="6">
        <f t="shared" si="27"/>
        <v>1.0049156221052513E-3</v>
      </c>
      <c r="M382" s="5">
        <f t="shared" si="28"/>
        <v>105.47242150553582</v>
      </c>
      <c r="N382" s="5">
        <f t="shared" si="29"/>
        <v>113.0891705751761</v>
      </c>
    </row>
    <row r="383" spans="1:14" x14ac:dyDescent="0.25">
      <c r="A383" s="10">
        <v>45239</v>
      </c>
      <c r="B383" s="11">
        <v>4347.35009765625</v>
      </c>
      <c r="C383" s="11">
        <v>5086.58264682143</v>
      </c>
      <c r="E383" s="4">
        <f t="shared" si="25"/>
        <v>1</v>
      </c>
      <c r="F383" s="4">
        <f t="shared" si="26"/>
        <v>1</v>
      </c>
      <c r="K383" s="6">
        <f t="shared" si="27"/>
        <v>-8.0838393067328429E-3</v>
      </c>
      <c r="M383" s="5">
        <f t="shared" si="28"/>
        <v>104.61979939879308</v>
      </c>
      <c r="N383" s="5">
        <f t="shared" si="29"/>
        <v>112.17497589291467</v>
      </c>
    </row>
    <row r="384" spans="1:14" x14ac:dyDescent="0.25">
      <c r="A384" s="10">
        <v>45243</v>
      </c>
      <c r="B384" s="11">
        <v>4411.5498046875</v>
      </c>
      <c r="C384" s="11">
        <v>5105.9486296545701</v>
      </c>
      <c r="E384" s="4">
        <f t="shared" si="25"/>
        <v>1</v>
      </c>
      <c r="F384" s="4">
        <f t="shared" si="26"/>
        <v>1</v>
      </c>
      <c r="K384" s="6">
        <f t="shared" si="27"/>
        <v>1.4767549332146412E-2</v>
      </c>
      <c r="M384" s="5">
        <f t="shared" si="28"/>
        <v>106.16477744753402</v>
      </c>
      <c r="N384" s="5">
        <f t="shared" si="29"/>
        <v>113.83152538324562</v>
      </c>
    </row>
    <row r="385" spans="1:14" x14ac:dyDescent="0.25">
      <c r="A385" s="10">
        <v>45244</v>
      </c>
      <c r="B385" s="11">
        <v>4495.7001953125</v>
      </c>
      <c r="C385" s="11">
        <v>5119.8283193441303</v>
      </c>
      <c r="E385" s="4">
        <f t="shared" si="25"/>
        <v>1</v>
      </c>
      <c r="F385" s="4">
        <f t="shared" si="26"/>
        <v>1</v>
      </c>
      <c r="K385" s="6">
        <f t="shared" si="27"/>
        <v>1.9075017703661823E-2</v>
      </c>
      <c r="M385" s="5">
        <f t="shared" si="28"/>
        <v>108.18987245685105</v>
      </c>
      <c r="N385" s="5">
        <f t="shared" si="29"/>
        <v>116.00286374516585</v>
      </c>
    </row>
    <row r="386" spans="1:14" x14ac:dyDescent="0.25">
      <c r="A386" s="10">
        <v>45245</v>
      </c>
      <c r="B386" s="11">
        <v>4502.8798828125</v>
      </c>
      <c r="C386" s="11">
        <v>5107.8963170489296</v>
      </c>
      <c r="E386" s="4">
        <f t="shared" ref="E386:E449" si="30">IF(B387&gt;$B386,1,0)</f>
        <v>1</v>
      </c>
      <c r="F386" s="4">
        <f t="shared" ref="F386:F449" si="31">IF(C387&gt;$B386,1,0)</f>
        <v>1</v>
      </c>
      <c r="K386" s="6">
        <f t="shared" si="27"/>
        <v>1.5970120755575135E-3</v>
      </c>
      <c r="M386" s="5">
        <f t="shared" si="28"/>
        <v>108.36265298961767</v>
      </c>
      <c r="N386" s="5">
        <f t="shared" si="29"/>
        <v>116.18812171936614</v>
      </c>
    </row>
    <row r="387" spans="1:14" x14ac:dyDescent="0.25">
      <c r="A387" s="10">
        <v>45246</v>
      </c>
      <c r="B387" s="11">
        <v>4508.240234375</v>
      </c>
      <c r="C387" s="11">
        <v>5132.79584695434</v>
      </c>
      <c r="E387" s="4">
        <f t="shared" si="30"/>
        <v>1</v>
      </c>
      <c r="F387" s="4">
        <f t="shared" si="31"/>
        <v>1</v>
      </c>
      <c r="K387" s="6">
        <f t="shared" si="27"/>
        <v>1.1904273935798848E-3</v>
      </c>
      <c r="M387" s="5">
        <f t="shared" si="28"/>
        <v>108.4916508601775</v>
      </c>
      <c r="N387" s="5">
        <f t="shared" si="29"/>
        <v>116.32643524226947</v>
      </c>
    </row>
    <row r="388" spans="1:14" x14ac:dyDescent="0.25">
      <c r="A388" s="10">
        <v>45247</v>
      </c>
      <c r="B388" s="11">
        <v>4514.02001953125</v>
      </c>
      <c r="C388" s="11">
        <v>5116.3262498028098</v>
      </c>
      <c r="E388" s="4">
        <f t="shared" si="30"/>
        <v>1</v>
      </c>
      <c r="F388" s="4">
        <f t="shared" si="31"/>
        <v>1</v>
      </c>
      <c r="K388" s="6">
        <f t="shared" ref="K388:K451" si="32">B388/B387-1</f>
        <v>1.2820490603360213E-3</v>
      </c>
      <c r="M388" s="5">
        <f t="shared" ref="M388:M451" si="33">M387*(1+$K388)</f>
        <v>108.63074247921709</v>
      </c>
      <c r="N388" s="5">
        <f t="shared" ref="N388:N451" si="34">N387*(1+IF(F387=1,$K388,0))</f>
        <v>116.47557143926406</v>
      </c>
    </row>
    <row r="389" spans="1:14" x14ac:dyDescent="0.25">
      <c r="A389" s="10">
        <v>45250</v>
      </c>
      <c r="B389" s="11">
        <v>4547.3798828125</v>
      </c>
      <c r="C389" s="11">
        <v>5133.5863414549904</v>
      </c>
      <c r="E389" s="4">
        <f t="shared" si="30"/>
        <v>0</v>
      </c>
      <c r="F389" s="4">
        <f t="shared" si="31"/>
        <v>1</v>
      </c>
      <c r="K389" s="6">
        <f t="shared" si="32"/>
        <v>7.3902780973298388E-3</v>
      </c>
      <c r="M389" s="5">
        <f t="shared" si="33"/>
        <v>109.43355387605793</v>
      </c>
      <c r="N389" s="5">
        <f t="shared" si="34"/>
        <v>117.33635830374563</v>
      </c>
    </row>
    <row r="390" spans="1:14" x14ac:dyDescent="0.25">
      <c r="A390" s="10">
        <v>45251</v>
      </c>
      <c r="B390" s="11">
        <v>4538.18994140625</v>
      </c>
      <c r="C390" s="11">
        <v>5155.9113777998</v>
      </c>
      <c r="E390" s="4">
        <f t="shared" si="30"/>
        <v>1</v>
      </c>
      <c r="F390" s="4">
        <f t="shared" si="31"/>
        <v>1</v>
      </c>
      <c r="K390" s="6">
        <f t="shared" si="32"/>
        <v>-2.0209310950652926E-3</v>
      </c>
      <c r="M390" s="5">
        <f t="shared" si="33"/>
        <v>109.21239620418631</v>
      </c>
      <c r="N390" s="5">
        <f t="shared" si="34"/>
        <v>117.09922960866787</v>
      </c>
    </row>
    <row r="391" spans="1:14" x14ac:dyDescent="0.25">
      <c r="A391" s="10">
        <v>45252</v>
      </c>
      <c r="B391" s="11">
        <v>4556.6201171875</v>
      </c>
      <c r="C391" s="11">
        <v>5143.7296872099696</v>
      </c>
      <c r="E391" s="4">
        <f t="shared" si="30"/>
        <v>1</v>
      </c>
      <c r="F391" s="4">
        <f t="shared" si="31"/>
        <v>1</v>
      </c>
      <c r="K391" s="6">
        <f t="shared" si="32"/>
        <v>4.06112922094648E-3</v>
      </c>
      <c r="M391" s="5">
        <f t="shared" si="33"/>
        <v>109.6559218577007</v>
      </c>
      <c r="N391" s="5">
        <f t="shared" si="34"/>
        <v>117.57478471178194</v>
      </c>
    </row>
    <row r="392" spans="1:14" x14ac:dyDescent="0.25">
      <c r="A392" s="10">
        <v>45254</v>
      </c>
      <c r="B392" s="11">
        <v>4559.33984375</v>
      </c>
      <c r="C392" s="11">
        <v>5139.3462280007398</v>
      </c>
      <c r="E392" s="4">
        <f t="shared" si="30"/>
        <v>0</v>
      </c>
      <c r="F392" s="4">
        <f t="shared" si="31"/>
        <v>1</v>
      </c>
      <c r="K392" s="6">
        <f t="shared" si="32"/>
        <v>5.9687366788407914E-4</v>
      </c>
      <c r="M392" s="5">
        <f t="shared" si="33"/>
        <v>109.72137258998512</v>
      </c>
      <c r="N392" s="5">
        <f t="shared" si="34"/>
        <v>117.64496200478355</v>
      </c>
    </row>
    <row r="393" spans="1:14" x14ac:dyDescent="0.25">
      <c r="A393" s="10">
        <v>45257</v>
      </c>
      <c r="B393" s="11">
        <v>4550.43017578125</v>
      </c>
      <c r="C393" s="11">
        <v>5186.9822925634198</v>
      </c>
      <c r="E393" s="4">
        <f t="shared" si="30"/>
        <v>1</v>
      </c>
      <c r="F393" s="4">
        <f t="shared" si="31"/>
        <v>1</v>
      </c>
      <c r="K393" s="6">
        <f t="shared" si="32"/>
        <v>-1.9541574600900891E-3</v>
      </c>
      <c r="M393" s="5">
        <f t="shared" si="33"/>
        <v>109.50695975120708</v>
      </c>
      <c r="N393" s="5">
        <f t="shared" si="34"/>
        <v>117.41506522463989</v>
      </c>
    </row>
    <row r="394" spans="1:14" x14ac:dyDescent="0.25">
      <c r="A394" s="10">
        <v>45258</v>
      </c>
      <c r="B394" s="11">
        <v>4554.89013671875</v>
      </c>
      <c r="C394" s="11">
        <v>5178.0822236475396</v>
      </c>
      <c r="E394" s="4">
        <f t="shared" si="30"/>
        <v>0</v>
      </c>
      <c r="F394" s="4">
        <f t="shared" si="31"/>
        <v>1</v>
      </c>
      <c r="K394" s="6">
        <f t="shared" si="32"/>
        <v>9.8011853060331333E-4</v>
      </c>
      <c r="M394" s="5">
        <f t="shared" si="33"/>
        <v>109.61428955168927</v>
      </c>
      <c r="N394" s="5">
        <f t="shared" si="34"/>
        <v>117.53014590583855</v>
      </c>
    </row>
    <row r="395" spans="1:14" x14ac:dyDescent="0.25">
      <c r="A395" s="10">
        <v>45259</v>
      </c>
      <c r="B395" s="11">
        <v>4550.580078125</v>
      </c>
      <c r="C395" s="11">
        <v>5159.56167139851</v>
      </c>
      <c r="E395" s="4">
        <f t="shared" si="30"/>
        <v>1</v>
      </c>
      <c r="F395" s="4">
        <f t="shared" si="31"/>
        <v>1</v>
      </c>
      <c r="K395" s="6">
        <f t="shared" si="32"/>
        <v>-9.4624863923831182E-4</v>
      </c>
      <c r="M395" s="5">
        <f t="shared" si="33"/>
        <v>109.51056717935991</v>
      </c>
      <c r="N395" s="5">
        <f t="shared" si="34"/>
        <v>117.41893316520567</v>
      </c>
    </row>
    <row r="396" spans="1:14" x14ac:dyDescent="0.25">
      <c r="A396" s="10">
        <v>45260</v>
      </c>
      <c r="B396" s="11">
        <v>4567.7998046875</v>
      </c>
      <c r="C396" s="11">
        <v>5160.40672527278</v>
      </c>
      <c r="E396" s="4">
        <f t="shared" si="30"/>
        <v>1</v>
      </c>
      <c r="F396" s="4">
        <f t="shared" si="31"/>
        <v>1</v>
      </c>
      <c r="K396" s="6">
        <f t="shared" si="32"/>
        <v>3.7840728581564065E-3</v>
      </c>
      <c r="M396" s="5">
        <f t="shared" si="33"/>
        <v>109.92496314430464</v>
      </c>
      <c r="N396" s="5">
        <f t="shared" si="34"/>
        <v>117.86325496322981</v>
      </c>
    </row>
    <row r="397" spans="1:14" x14ac:dyDescent="0.25">
      <c r="A397" s="10">
        <v>45261</v>
      </c>
      <c r="B397" s="11">
        <v>4594.6298828125</v>
      </c>
      <c r="C397" s="11">
        <v>5171.67003471312</v>
      </c>
      <c r="E397" s="4">
        <f t="shared" si="30"/>
        <v>0</v>
      </c>
      <c r="F397" s="4">
        <f t="shared" si="31"/>
        <v>1</v>
      </c>
      <c r="K397" s="6">
        <f t="shared" si="32"/>
        <v>5.8737421236076948E-3</v>
      </c>
      <c r="M397" s="5">
        <f t="shared" si="33"/>
        <v>110.57063403076137</v>
      </c>
      <c r="N397" s="5">
        <f t="shared" si="34"/>
        <v>118.55555332873284</v>
      </c>
    </row>
    <row r="398" spans="1:14" x14ac:dyDescent="0.25">
      <c r="A398" s="10">
        <v>45264</v>
      </c>
      <c r="B398" s="11">
        <v>4569.77978515625</v>
      </c>
      <c r="C398" s="11">
        <v>5165.6523776339</v>
      </c>
      <c r="E398" s="4">
        <f t="shared" si="30"/>
        <v>0</v>
      </c>
      <c r="F398" s="4">
        <f t="shared" si="31"/>
        <v>1</v>
      </c>
      <c r="K398" s="6">
        <f t="shared" si="32"/>
        <v>-5.4085091269721053E-3</v>
      </c>
      <c r="M398" s="5">
        <f t="shared" si="33"/>
        <v>109.9726117474309</v>
      </c>
      <c r="N398" s="5">
        <f t="shared" si="34"/>
        <v>117.91434453650116</v>
      </c>
    </row>
    <row r="399" spans="1:14" x14ac:dyDescent="0.25">
      <c r="A399" s="10">
        <v>45265</v>
      </c>
      <c r="B399" s="11">
        <v>4567.18017578125</v>
      </c>
      <c r="C399" s="11">
        <v>5180.8416011111703</v>
      </c>
      <c r="E399" s="4">
        <f t="shared" si="30"/>
        <v>0</v>
      </c>
      <c r="F399" s="4">
        <f t="shared" si="31"/>
        <v>1</v>
      </c>
      <c r="K399" s="6">
        <f t="shared" si="32"/>
        <v>-5.6886972616143616E-4</v>
      </c>
      <c r="M399" s="5">
        <f t="shared" si="33"/>
        <v>109.91005165790088</v>
      </c>
      <c r="N399" s="5">
        <f t="shared" si="34"/>
        <v>117.84726663561418</v>
      </c>
    </row>
    <row r="400" spans="1:14" x14ac:dyDescent="0.25">
      <c r="A400" s="10">
        <v>45266</v>
      </c>
      <c r="B400" s="11">
        <v>4549.33984375</v>
      </c>
      <c r="C400" s="11">
        <v>5175.0891200836004</v>
      </c>
      <c r="E400" s="4">
        <f t="shared" si="30"/>
        <v>1</v>
      </c>
      <c r="F400" s="4">
        <f t="shared" si="31"/>
        <v>1</v>
      </c>
      <c r="K400" s="6">
        <f t="shared" si="32"/>
        <v>-3.9062028088695522E-3</v>
      </c>
      <c r="M400" s="5">
        <f t="shared" si="33"/>
        <v>109.48072070539179</v>
      </c>
      <c r="N400" s="5">
        <f t="shared" si="34"/>
        <v>117.38693131166454</v>
      </c>
    </row>
    <row r="401" spans="1:14" x14ac:dyDescent="0.25">
      <c r="A401" s="10">
        <v>45267</v>
      </c>
      <c r="B401" s="11">
        <v>4585.58984375</v>
      </c>
      <c r="C401" s="11">
        <v>5170.5309894603397</v>
      </c>
      <c r="E401" s="4">
        <f t="shared" si="30"/>
        <v>1</v>
      </c>
      <c r="F401" s="4">
        <f t="shared" si="31"/>
        <v>1</v>
      </c>
      <c r="K401" s="6">
        <f t="shared" si="32"/>
        <v>7.9681890658929166E-3</v>
      </c>
      <c r="M401" s="5">
        <f t="shared" si="33"/>
        <v>110.35308378704256</v>
      </c>
      <c r="N401" s="5">
        <f t="shared" si="34"/>
        <v>118.32229257422087</v>
      </c>
    </row>
    <row r="402" spans="1:14" x14ac:dyDescent="0.25">
      <c r="A402" s="10">
        <v>45268</v>
      </c>
      <c r="B402" s="11">
        <v>4604.3701171875</v>
      </c>
      <c r="C402" s="11">
        <v>5160.22989307636</v>
      </c>
      <c r="E402" s="4">
        <f t="shared" si="30"/>
        <v>1</v>
      </c>
      <c r="F402" s="4">
        <f t="shared" si="31"/>
        <v>1</v>
      </c>
      <c r="K402" s="6">
        <f t="shared" si="32"/>
        <v>4.0954978699407896E-3</v>
      </c>
      <c r="M402" s="5">
        <f t="shared" si="33"/>
        <v>110.8050346066338</v>
      </c>
      <c r="N402" s="5">
        <f t="shared" si="34"/>
        <v>118.8068812714251</v>
      </c>
    </row>
    <row r="403" spans="1:14" x14ac:dyDescent="0.25">
      <c r="A403" s="10">
        <v>45271</v>
      </c>
      <c r="B403" s="11">
        <v>4622.43994140625</v>
      </c>
      <c r="C403" s="11">
        <v>5193.4122219176397</v>
      </c>
      <c r="E403" s="4">
        <f t="shared" si="30"/>
        <v>1</v>
      </c>
      <c r="F403" s="4">
        <f t="shared" si="31"/>
        <v>1</v>
      </c>
      <c r="K403" s="6">
        <f t="shared" si="32"/>
        <v>3.924494286698943E-3</v>
      </c>
      <c r="M403" s="5">
        <f t="shared" si="33"/>
        <v>111.23988833188501</v>
      </c>
      <c r="N403" s="5">
        <f t="shared" si="34"/>
        <v>119.27313819819533</v>
      </c>
    </row>
    <row r="404" spans="1:14" x14ac:dyDescent="0.25">
      <c r="A404" s="10">
        <v>45272</v>
      </c>
      <c r="B404" s="11">
        <v>4643.7001953125</v>
      </c>
      <c r="C404" s="11">
        <v>5197.8361155048397</v>
      </c>
      <c r="E404" s="4">
        <f t="shared" si="30"/>
        <v>1</v>
      </c>
      <c r="F404" s="4">
        <f t="shared" si="31"/>
        <v>1</v>
      </c>
      <c r="K404" s="6">
        <f t="shared" si="32"/>
        <v>4.5993575202152304E-3</v>
      </c>
      <c r="M404" s="5">
        <f t="shared" si="33"/>
        <v>111.75152034883217</v>
      </c>
      <c r="N404" s="5">
        <f t="shared" si="34"/>
        <v>119.82171800332686</v>
      </c>
    </row>
    <row r="405" spans="1:14" x14ac:dyDescent="0.25">
      <c r="A405" s="10">
        <v>45273</v>
      </c>
      <c r="B405" s="11">
        <v>4707.08984375</v>
      </c>
      <c r="C405" s="11">
        <v>5207.6822260998897</v>
      </c>
      <c r="E405" s="4">
        <f t="shared" si="30"/>
        <v>1</v>
      </c>
      <c r="F405" s="4">
        <f t="shared" si="31"/>
        <v>1</v>
      </c>
      <c r="K405" s="6">
        <f t="shared" si="32"/>
        <v>1.3650676351045998E-2</v>
      </c>
      <c r="M405" s="5">
        <f t="shared" si="33"/>
        <v>113.27700418485141</v>
      </c>
      <c r="N405" s="5">
        <f t="shared" si="34"/>
        <v>121.45736549561659</v>
      </c>
    </row>
    <row r="406" spans="1:14" x14ac:dyDescent="0.25">
      <c r="A406" s="10">
        <v>45274</v>
      </c>
      <c r="B406" s="11">
        <v>4719.5498046875</v>
      </c>
      <c r="C406" s="11">
        <v>5152.9663278977896</v>
      </c>
      <c r="E406" s="4">
        <f t="shared" si="30"/>
        <v>0</v>
      </c>
      <c r="F406" s="4">
        <f t="shared" si="31"/>
        <v>1</v>
      </c>
      <c r="K406" s="6">
        <f t="shared" si="32"/>
        <v>2.6470624846992585E-3</v>
      </c>
      <c r="M406" s="5">
        <f t="shared" si="33"/>
        <v>113.57685549300825</v>
      </c>
      <c r="N406" s="5">
        <f t="shared" si="34"/>
        <v>121.77887073131043</v>
      </c>
    </row>
    <row r="407" spans="1:14" x14ac:dyDescent="0.25">
      <c r="A407" s="10">
        <v>45275</v>
      </c>
      <c r="B407" s="11">
        <v>4719.18994140625</v>
      </c>
      <c r="C407" s="11">
        <v>5195.3253366323897</v>
      </c>
      <c r="E407" s="4">
        <f t="shared" si="30"/>
        <v>1</v>
      </c>
      <c r="F407" s="4">
        <f t="shared" si="31"/>
        <v>1</v>
      </c>
      <c r="K407" s="6">
        <f t="shared" si="32"/>
        <v>-7.62494933082003E-5</v>
      </c>
      <c r="M407" s="5">
        <f t="shared" si="33"/>
        <v>113.56819531532537</v>
      </c>
      <c r="N407" s="5">
        <f t="shared" si="34"/>
        <v>121.76958515412153</v>
      </c>
    </row>
    <row r="408" spans="1:14" x14ac:dyDescent="0.25">
      <c r="A408" s="10">
        <v>45278</v>
      </c>
      <c r="B408" s="11">
        <v>4740.56005859375</v>
      </c>
      <c r="C408" s="11">
        <v>5206.6846349656798</v>
      </c>
      <c r="E408" s="4">
        <f t="shared" si="30"/>
        <v>1</v>
      </c>
      <c r="F408" s="4">
        <f t="shared" si="31"/>
        <v>1</v>
      </c>
      <c r="K408" s="6">
        <f t="shared" si="32"/>
        <v>4.5283443669004164E-3</v>
      </c>
      <c r="M408" s="5">
        <f t="shared" si="33"/>
        <v>114.08247121284057</v>
      </c>
      <c r="N408" s="5">
        <f t="shared" si="34"/>
        <v>122.320999769114</v>
      </c>
    </row>
    <row r="409" spans="1:14" x14ac:dyDescent="0.25">
      <c r="A409" s="10">
        <v>45279</v>
      </c>
      <c r="B409" s="11">
        <v>4768.3701171875</v>
      </c>
      <c r="C409" s="11">
        <v>5214.6026862363497</v>
      </c>
      <c r="E409" s="4">
        <f t="shared" si="30"/>
        <v>0</v>
      </c>
      <c r="F409" s="4">
        <f t="shared" si="31"/>
        <v>1</v>
      </c>
      <c r="K409" s="6">
        <f t="shared" si="32"/>
        <v>5.8664078189105684E-3</v>
      </c>
      <c r="M409" s="5">
        <f t="shared" si="33"/>
        <v>114.75172551396422</v>
      </c>
      <c r="N409" s="5">
        <f t="shared" si="34"/>
        <v>123.03858463857648</v>
      </c>
    </row>
    <row r="410" spans="1:14" x14ac:dyDescent="0.25">
      <c r="A410" s="10">
        <v>45280</v>
      </c>
      <c r="B410" s="11">
        <v>4698.35009765625</v>
      </c>
      <c r="C410" s="11">
        <v>5204.1057687047896</v>
      </c>
      <c r="E410" s="4">
        <f t="shared" si="30"/>
        <v>1</v>
      </c>
      <c r="F410" s="4">
        <f t="shared" si="31"/>
        <v>1</v>
      </c>
      <c r="K410" s="6">
        <f t="shared" si="32"/>
        <v>-1.4684266911006771E-2</v>
      </c>
      <c r="M410" s="5">
        <f t="shared" si="33"/>
        <v>113.06668054801858</v>
      </c>
      <c r="N410" s="5">
        <f t="shared" si="34"/>
        <v>121.23185322139112</v>
      </c>
    </row>
    <row r="411" spans="1:14" x14ac:dyDescent="0.25">
      <c r="A411" s="10">
        <v>45281</v>
      </c>
      <c r="B411" s="11">
        <v>4746.75</v>
      </c>
      <c r="C411" s="11">
        <v>5187.8471252788104</v>
      </c>
      <c r="E411" s="4">
        <f t="shared" si="30"/>
        <v>1</v>
      </c>
      <c r="F411" s="4">
        <f t="shared" si="31"/>
        <v>1</v>
      </c>
      <c r="K411" s="6">
        <f t="shared" si="32"/>
        <v>1.0301467821202559E-2</v>
      </c>
      <c r="M411" s="5">
        <f t="shared" si="33"/>
        <v>114.23143331933419</v>
      </c>
      <c r="N411" s="5">
        <f t="shared" si="34"/>
        <v>122.48071925625604</v>
      </c>
    </row>
    <row r="412" spans="1:14" x14ac:dyDescent="0.25">
      <c r="A412" s="10">
        <v>45282</v>
      </c>
      <c r="B412" s="11">
        <v>4754.6298828125</v>
      </c>
      <c r="C412" s="11">
        <v>5200.9139794295797</v>
      </c>
      <c r="E412" s="4">
        <f t="shared" si="30"/>
        <v>1</v>
      </c>
      <c r="F412" s="4">
        <f t="shared" si="31"/>
        <v>1</v>
      </c>
      <c r="K412" s="6">
        <f t="shared" si="32"/>
        <v>1.6600585268868873E-3</v>
      </c>
      <c r="M412" s="5">
        <f t="shared" si="33"/>
        <v>114.42106418425446</v>
      </c>
      <c r="N412" s="5">
        <f t="shared" si="34"/>
        <v>122.68404441863663</v>
      </c>
    </row>
    <row r="413" spans="1:14" x14ac:dyDescent="0.25">
      <c r="A413" s="10">
        <v>45286</v>
      </c>
      <c r="B413" s="11">
        <v>4774.75</v>
      </c>
      <c r="C413" s="11">
        <v>5215.2254921983804</v>
      </c>
      <c r="E413" s="4">
        <f t="shared" si="30"/>
        <v>1</v>
      </c>
      <c r="F413" s="4">
        <f t="shared" si="31"/>
        <v>1</v>
      </c>
      <c r="K413" s="6">
        <f t="shared" si="32"/>
        <v>4.2316894655107795E-3</v>
      </c>
      <c r="M413" s="5">
        <f t="shared" si="33"/>
        <v>114.90525859619551</v>
      </c>
      <c r="N413" s="5">
        <f t="shared" si="34"/>
        <v>123.20320519698923</v>
      </c>
    </row>
    <row r="414" spans="1:14" x14ac:dyDescent="0.25">
      <c r="A414" s="10">
        <v>45287</v>
      </c>
      <c r="B414" s="11">
        <v>4781.580078125</v>
      </c>
      <c r="C414" s="11">
        <v>5228.5179848809003</v>
      </c>
      <c r="E414" s="4">
        <f t="shared" si="30"/>
        <v>1</v>
      </c>
      <c r="F414" s="4">
        <f t="shared" si="31"/>
        <v>1</v>
      </c>
      <c r="K414" s="6">
        <f t="shared" si="32"/>
        <v>1.4304577464787638E-3</v>
      </c>
      <c r="M414" s="5">
        <f t="shared" si="33"/>
        <v>115.06962571346558</v>
      </c>
      <c r="N414" s="5">
        <f t="shared" si="34"/>
        <v>123.37944217625427</v>
      </c>
    </row>
    <row r="415" spans="1:14" x14ac:dyDescent="0.25">
      <c r="A415" s="10">
        <v>45288</v>
      </c>
      <c r="B415" s="11">
        <v>4783.35009765625</v>
      </c>
      <c r="C415" s="11">
        <v>5221.1073361154804</v>
      </c>
      <c r="E415" s="4">
        <f t="shared" si="30"/>
        <v>0</v>
      </c>
      <c r="F415" s="4">
        <f t="shared" si="31"/>
        <v>1</v>
      </c>
      <c r="K415" s="6">
        <f t="shared" si="32"/>
        <v>3.7017460804378288E-4</v>
      </c>
      <c r="M415" s="5">
        <f t="shared" si="33"/>
        <v>115.11222156706181</v>
      </c>
      <c r="N415" s="5">
        <f t="shared" si="34"/>
        <v>123.42511411290253</v>
      </c>
    </row>
    <row r="416" spans="1:14" x14ac:dyDescent="0.25">
      <c r="A416" s="10">
        <v>45289</v>
      </c>
      <c r="B416" s="11">
        <v>4769.830078125</v>
      </c>
      <c r="C416" s="11">
        <v>5206.3338508409497</v>
      </c>
      <c r="E416" s="4">
        <f t="shared" si="30"/>
        <v>0</v>
      </c>
      <c r="F416" s="4">
        <f t="shared" si="31"/>
        <v>1</v>
      </c>
      <c r="K416" s="6">
        <f t="shared" si="32"/>
        <v>-2.8264750133749628E-3</v>
      </c>
      <c r="M416" s="5">
        <f t="shared" si="33"/>
        <v>114.78685974906843</v>
      </c>
      <c r="N416" s="5">
        <f t="shared" si="34"/>
        <v>123.07625611183946</v>
      </c>
    </row>
    <row r="417" spans="1:14" x14ac:dyDescent="0.25">
      <c r="A417" s="10">
        <v>45293</v>
      </c>
      <c r="B417" s="11">
        <v>4742.830078125</v>
      </c>
      <c r="C417" s="11">
        <v>5208.3923546495198</v>
      </c>
      <c r="E417" s="4">
        <f t="shared" si="30"/>
        <v>0</v>
      </c>
      <c r="F417" s="4">
        <f t="shared" si="31"/>
        <v>1</v>
      </c>
      <c r="K417" s="6">
        <f t="shared" si="32"/>
        <v>-5.6605790054923277E-3</v>
      </c>
      <c r="M417" s="5">
        <f t="shared" si="33"/>
        <v>114.13709966066645</v>
      </c>
      <c r="N417" s="5">
        <f t="shared" si="34"/>
        <v>122.37957324041818</v>
      </c>
    </row>
    <row r="418" spans="1:14" x14ac:dyDescent="0.25">
      <c r="A418" s="10">
        <v>45294</v>
      </c>
      <c r="B418" s="11">
        <v>4704.81005859375</v>
      </c>
      <c r="C418" s="11">
        <v>5242.1035961982298</v>
      </c>
      <c r="E418" s="4">
        <f t="shared" si="30"/>
        <v>0</v>
      </c>
      <c r="F418" s="4">
        <f t="shared" si="31"/>
        <v>1</v>
      </c>
      <c r="K418" s="6">
        <f t="shared" si="32"/>
        <v>-8.016314922730805E-3</v>
      </c>
      <c r="M418" s="5">
        <f t="shared" si="33"/>
        <v>113.22214072541944</v>
      </c>
      <c r="N418" s="5">
        <f t="shared" si="34"/>
        <v>121.39854004121359</v>
      </c>
    </row>
    <row r="419" spans="1:14" x14ac:dyDescent="0.25">
      <c r="A419" s="10">
        <v>45295</v>
      </c>
      <c r="B419" s="11">
        <v>4688.68017578125</v>
      </c>
      <c r="C419" s="11">
        <v>5186.5319748992097</v>
      </c>
      <c r="E419" s="4">
        <f t="shared" si="30"/>
        <v>1</v>
      </c>
      <c r="F419" s="4">
        <f t="shared" si="31"/>
        <v>1</v>
      </c>
      <c r="K419" s="6">
        <f t="shared" si="32"/>
        <v>-3.4283812973570083E-3</v>
      </c>
      <c r="M419" s="5">
        <f t="shared" si="33"/>
        <v>112.83397205570968</v>
      </c>
      <c r="N419" s="5">
        <f t="shared" si="34"/>
        <v>120.98233955700985</v>
      </c>
    </row>
    <row r="420" spans="1:14" x14ac:dyDescent="0.25">
      <c r="A420" s="10">
        <v>45296</v>
      </c>
      <c r="B420" s="11">
        <v>4697.240234375</v>
      </c>
      <c r="C420" s="11">
        <v>5209.1378033807696</v>
      </c>
      <c r="E420" s="4">
        <f t="shared" si="30"/>
        <v>1</v>
      </c>
      <c r="F420" s="4">
        <f t="shared" si="31"/>
        <v>1</v>
      </c>
      <c r="K420" s="6">
        <f t="shared" si="32"/>
        <v>1.8256861788026324E-3</v>
      </c>
      <c r="M420" s="5">
        <f t="shared" si="33"/>
        <v>113.03997147899119</v>
      </c>
      <c r="N420" s="5">
        <f t="shared" si="34"/>
        <v>121.20321534221829</v>
      </c>
    </row>
    <row r="421" spans="1:14" x14ac:dyDescent="0.25">
      <c r="A421" s="10">
        <v>45299</v>
      </c>
      <c r="B421" s="11">
        <v>4763.5400390625</v>
      </c>
      <c r="C421" s="11">
        <v>5214.5731232970002</v>
      </c>
      <c r="E421" s="4">
        <f t="shared" si="30"/>
        <v>0</v>
      </c>
      <c r="F421" s="4">
        <f t="shared" si="31"/>
        <v>1</v>
      </c>
      <c r="K421" s="6">
        <f t="shared" si="32"/>
        <v>1.4114629309846638E-2</v>
      </c>
      <c r="M421" s="5">
        <f t="shared" si="33"/>
        <v>114.63548877361279</v>
      </c>
      <c r="N421" s="5">
        <f t="shared" si="34"/>
        <v>122.91395379793521</v>
      </c>
    </row>
    <row r="422" spans="1:14" x14ac:dyDescent="0.25">
      <c r="A422" s="10">
        <v>45300</v>
      </c>
      <c r="B422" s="11">
        <v>4756.5</v>
      </c>
      <c r="C422" s="11">
        <v>5214.40949019453</v>
      </c>
      <c r="E422" s="4">
        <f t="shared" si="30"/>
        <v>1</v>
      </c>
      <c r="F422" s="4">
        <f t="shared" si="31"/>
        <v>1</v>
      </c>
      <c r="K422" s="6">
        <f t="shared" si="32"/>
        <v>-1.4779006799081618E-3</v>
      </c>
      <c r="M422" s="5">
        <f t="shared" si="33"/>
        <v>114.46606890681267</v>
      </c>
      <c r="N422" s="5">
        <f t="shared" si="34"/>
        <v>122.73229918204704</v>
      </c>
    </row>
    <row r="423" spans="1:14" x14ac:dyDescent="0.25">
      <c r="A423" s="10">
        <v>45301</v>
      </c>
      <c r="B423" s="11">
        <v>4783.4501953125</v>
      </c>
      <c r="C423" s="11">
        <v>5196.3233006014598</v>
      </c>
      <c r="E423" s="4">
        <f t="shared" si="30"/>
        <v>0</v>
      </c>
      <c r="F423" s="4">
        <f t="shared" si="31"/>
        <v>1</v>
      </c>
      <c r="K423" s="6">
        <f t="shared" si="32"/>
        <v>5.6659718937244197E-3</v>
      </c>
      <c r="M423" s="5">
        <f t="shared" si="33"/>
        <v>115.11463043602379</v>
      </c>
      <c r="N423" s="5">
        <f t="shared" si="34"/>
        <v>123.4276969396647</v>
      </c>
    </row>
    <row r="424" spans="1:14" x14ac:dyDescent="0.25">
      <c r="A424" s="10">
        <v>45302</v>
      </c>
      <c r="B424" s="11">
        <v>4780.240234375</v>
      </c>
      <c r="C424" s="11">
        <v>5216.5721516410304</v>
      </c>
      <c r="E424" s="4">
        <f t="shared" si="30"/>
        <v>1</v>
      </c>
      <c r="F424" s="4">
        <f t="shared" si="31"/>
        <v>1</v>
      </c>
      <c r="K424" s="6">
        <f t="shared" si="32"/>
        <v>-6.7105557838686991E-4</v>
      </c>
      <c r="M424" s="5">
        <f t="shared" si="33"/>
        <v>115.03738212111575</v>
      </c>
      <c r="N424" s="5">
        <f t="shared" si="34"/>
        <v>123.34487009510589</v>
      </c>
    </row>
    <row r="425" spans="1:14" x14ac:dyDescent="0.25">
      <c r="A425" s="10">
        <v>45303</v>
      </c>
      <c r="B425" s="11">
        <v>4783.830078125</v>
      </c>
      <c r="C425" s="11">
        <v>5234.9598917844196</v>
      </c>
      <c r="E425" s="4">
        <f t="shared" si="30"/>
        <v>0</v>
      </c>
      <c r="F425" s="4">
        <f t="shared" si="31"/>
        <v>1</v>
      </c>
      <c r="K425" s="6">
        <f t="shared" si="32"/>
        <v>7.5097559411041459E-4</v>
      </c>
      <c r="M425" s="5">
        <f t="shared" si="33"/>
        <v>115.12377238749907</v>
      </c>
      <c r="N425" s="5">
        <f t="shared" si="34"/>
        <v>123.43749908220603</v>
      </c>
    </row>
    <row r="426" spans="1:14" x14ac:dyDescent="0.25">
      <c r="A426" s="10">
        <v>45307</v>
      </c>
      <c r="B426" s="11">
        <v>4765.97998046875</v>
      </c>
      <c r="C426" s="11">
        <v>5231.4510461144801</v>
      </c>
      <c r="E426" s="4">
        <f t="shared" si="30"/>
        <v>0</v>
      </c>
      <c r="F426" s="4">
        <f t="shared" si="31"/>
        <v>1</v>
      </c>
      <c r="K426" s="6">
        <f t="shared" si="32"/>
        <v>-3.7313402367431525E-3</v>
      </c>
      <c r="M426" s="5">
        <f t="shared" si="33"/>
        <v>114.69420642338393</v>
      </c>
      <c r="N426" s="5">
        <f t="shared" si="34"/>
        <v>122.97691177515765</v>
      </c>
    </row>
    <row r="427" spans="1:14" x14ac:dyDescent="0.25">
      <c r="A427" s="10">
        <v>45308</v>
      </c>
      <c r="B427" s="11">
        <v>4739.2099609375</v>
      </c>
      <c r="C427" s="11">
        <v>5209.1901887127697</v>
      </c>
      <c r="E427" s="4">
        <f t="shared" si="30"/>
        <v>1</v>
      </c>
      <c r="F427" s="4">
        <f t="shared" si="31"/>
        <v>1</v>
      </c>
      <c r="K427" s="6">
        <f t="shared" si="32"/>
        <v>-5.6168971839904991E-3</v>
      </c>
      <c r="M427" s="5">
        <f t="shared" si="33"/>
        <v>114.04998085830441</v>
      </c>
      <c r="N427" s="5">
        <f t="shared" si="34"/>
        <v>122.28616310571192</v>
      </c>
    </row>
    <row r="428" spans="1:14" x14ac:dyDescent="0.25">
      <c r="A428" s="10">
        <v>45309</v>
      </c>
      <c r="B428" s="11">
        <v>4780.93994140625</v>
      </c>
      <c r="C428" s="11">
        <v>5192.9821353593297</v>
      </c>
      <c r="E428" s="4">
        <f t="shared" si="30"/>
        <v>1</v>
      </c>
      <c r="F428" s="4">
        <f t="shared" si="31"/>
        <v>1</v>
      </c>
      <c r="K428" s="6">
        <f t="shared" si="32"/>
        <v>8.805260963896E-3</v>
      </c>
      <c r="M428" s="5">
        <f t="shared" si="33"/>
        <v>115.05422070268912</v>
      </c>
      <c r="N428" s="5">
        <f t="shared" si="34"/>
        <v>123.36292468413127</v>
      </c>
    </row>
    <row r="429" spans="1:14" x14ac:dyDescent="0.25">
      <c r="A429" s="10">
        <v>45310</v>
      </c>
      <c r="B429" s="11">
        <v>4839.81005859375</v>
      </c>
      <c r="C429" s="11">
        <v>5202.8199589883598</v>
      </c>
      <c r="E429" s="4">
        <f t="shared" si="30"/>
        <v>1</v>
      </c>
      <c r="F429" s="4">
        <f t="shared" si="31"/>
        <v>1</v>
      </c>
      <c r="K429" s="6">
        <f t="shared" si="32"/>
        <v>1.2313502764936146E-2</v>
      </c>
      <c r="M429" s="5">
        <f t="shared" si="33"/>
        <v>116.47094116742926</v>
      </c>
      <c r="N429" s="5">
        <f t="shared" si="34"/>
        <v>124.88195439831993</v>
      </c>
    </row>
    <row r="430" spans="1:14" x14ac:dyDescent="0.25">
      <c r="A430" s="10">
        <v>45313</v>
      </c>
      <c r="B430" s="11">
        <v>4850.43017578125</v>
      </c>
      <c r="C430" s="11">
        <v>5239.8532145707504</v>
      </c>
      <c r="E430" s="4">
        <f t="shared" si="30"/>
        <v>1</v>
      </c>
      <c r="F430" s="4">
        <f t="shared" si="31"/>
        <v>1</v>
      </c>
      <c r="K430" s="6">
        <f t="shared" si="32"/>
        <v>2.1943252026270788E-3</v>
      </c>
      <c r="M430" s="5">
        <f t="shared" si="33"/>
        <v>116.72651628900664</v>
      </c>
      <c r="N430" s="5">
        <f t="shared" si="34"/>
        <v>125.15598601820949</v>
      </c>
    </row>
    <row r="431" spans="1:14" x14ac:dyDescent="0.25">
      <c r="A431" s="10">
        <v>45314</v>
      </c>
      <c r="B431" s="11">
        <v>4864.60009765625</v>
      </c>
      <c r="C431" s="11">
        <v>5241.0293101114503</v>
      </c>
      <c r="E431" s="4">
        <f t="shared" si="30"/>
        <v>1</v>
      </c>
      <c r="F431" s="4">
        <f t="shared" si="31"/>
        <v>1</v>
      </c>
      <c r="K431" s="6">
        <f t="shared" si="32"/>
        <v>2.921374261968035E-3</v>
      </c>
      <c r="M431" s="5">
        <f t="shared" si="33"/>
        <v>117.06751812938253</v>
      </c>
      <c r="N431" s="5">
        <f t="shared" si="34"/>
        <v>125.52161349449432</v>
      </c>
    </row>
    <row r="432" spans="1:14" x14ac:dyDescent="0.25">
      <c r="A432" s="10">
        <v>45315</v>
      </c>
      <c r="B432" s="11">
        <v>4868.5498046875</v>
      </c>
      <c r="C432" s="11">
        <v>5243.7477088470496</v>
      </c>
      <c r="E432" s="4">
        <f t="shared" si="30"/>
        <v>1</v>
      </c>
      <c r="F432" s="4">
        <f t="shared" si="31"/>
        <v>1</v>
      </c>
      <c r="K432" s="6">
        <f t="shared" si="32"/>
        <v>8.1192841178312491E-4</v>
      </c>
      <c r="M432" s="5">
        <f t="shared" si="33"/>
        <v>117.16256857344872</v>
      </c>
      <c r="N432" s="5">
        <f t="shared" si="34"/>
        <v>125.62352805878336</v>
      </c>
    </row>
    <row r="433" spans="1:14" x14ac:dyDescent="0.25">
      <c r="A433" s="10">
        <v>45316</v>
      </c>
      <c r="B433" s="11">
        <v>4894.16015625</v>
      </c>
      <c r="C433" s="11">
        <v>5251.4033987745897</v>
      </c>
      <c r="E433" s="4">
        <f t="shared" si="30"/>
        <v>0</v>
      </c>
      <c r="F433" s="4">
        <f t="shared" si="31"/>
        <v>1</v>
      </c>
      <c r="K433" s="6">
        <f t="shared" si="32"/>
        <v>5.2603655277063677E-3</v>
      </c>
      <c r="M433" s="5">
        <f t="shared" si="33"/>
        <v>117.77888651031003</v>
      </c>
      <c r="N433" s="5">
        <f t="shared" si="34"/>
        <v>126.28435373525264</v>
      </c>
    </row>
    <row r="434" spans="1:14" x14ac:dyDescent="0.25">
      <c r="A434" s="10">
        <v>45317</v>
      </c>
      <c r="B434" s="11">
        <v>4890.97021484375</v>
      </c>
      <c r="C434" s="11">
        <v>5224.0907154347096</v>
      </c>
      <c r="E434" s="4">
        <f t="shared" si="30"/>
        <v>1</v>
      </c>
      <c r="F434" s="4">
        <f t="shared" si="31"/>
        <v>1</v>
      </c>
      <c r="K434" s="6">
        <f t="shared" si="32"/>
        <v>-6.5178525107645324E-4</v>
      </c>
      <c r="M434" s="5">
        <f t="shared" si="33"/>
        <v>117.7021199691944</v>
      </c>
      <c r="N434" s="5">
        <f t="shared" si="34"/>
        <v>126.20204345604628</v>
      </c>
    </row>
    <row r="435" spans="1:14" x14ac:dyDescent="0.25">
      <c r="A435" s="10">
        <v>45320</v>
      </c>
      <c r="B435" s="11">
        <v>4927.93017578125</v>
      </c>
      <c r="C435" s="11">
        <v>5255.25933265193</v>
      </c>
      <c r="E435" s="4">
        <f t="shared" si="30"/>
        <v>0</v>
      </c>
      <c r="F435" s="4">
        <f t="shared" si="31"/>
        <v>1</v>
      </c>
      <c r="K435" s="6">
        <f t="shared" si="32"/>
        <v>7.5567748961808956E-3</v>
      </c>
      <c r="M435" s="5">
        <f t="shared" si="33"/>
        <v>118.59156839460488</v>
      </c>
      <c r="N435" s="5">
        <f t="shared" si="34"/>
        <v>127.15572388988167</v>
      </c>
    </row>
    <row r="436" spans="1:14" x14ac:dyDescent="0.25">
      <c r="A436" s="10">
        <v>45321</v>
      </c>
      <c r="B436" s="11">
        <v>4924.97021484375</v>
      </c>
      <c r="C436" s="11">
        <v>5243.20163606596</v>
      </c>
      <c r="E436" s="4">
        <f t="shared" si="30"/>
        <v>0</v>
      </c>
      <c r="F436" s="4">
        <f t="shared" si="31"/>
        <v>1</v>
      </c>
      <c r="K436" s="6">
        <f t="shared" si="32"/>
        <v>-6.0064993453989857E-4</v>
      </c>
      <c r="M436" s="5">
        <f t="shared" si="33"/>
        <v>118.52033637681167</v>
      </c>
      <c r="N436" s="5">
        <f t="shared" si="34"/>
        <v>127.07934781265084</v>
      </c>
    </row>
    <row r="437" spans="1:14" x14ac:dyDescent="0.25">
      <c r="A437" s="10">
        <v>45322</v>
      </c>
      <c r="B437" s="11">
        <v>4845.64990234375</v>
      </c>
      <c r="C437" s="11">
        <v>5275.9529104603698</v>
      </c>
      <c r="E437" s="4">
        <f t="shared" si="30"/>
        <v>1</v>
      </c>
      <c r="F437" s="4">
        <f t="shared" si="31"/>
        <v>1</v>
      </c>
      <c r="K437" s="6">
        <f t="shared" si="32"/>
        <v>-1.6105744611597972E-2</v>
      </c>
      <c r="M437" s="5">
        <f t="shared" si="33"/>
        <v>116.61147810784605</v>
      </c>
      <c r="N437" s="5">
        <f t="shared" si="34"/>
        <v>125.03264029137185</v>
      </c>
    </row>
    <row r="438" spans="1:14" x14ac:dyDescent="0.25">
      <c r="A438" s="10">
        <v>45323</v>
      </c>
      <c r="B438" s="11">
        <v>4906.18994140625</v>
      </c>
      <c r="C438" s="11">
        <v>5251.5606077992397</v>
      </c>
      <c r="E438" s="4">
        <f t="shared" si="30"/>
        <v>1</v>
      </c>
      <c r="F438" s="4">
        <f t="shared" si="31"/>
        <v>1</v>
      </c>
      <c r="K438" s="6">
        <f t="shared" si="32"/>
        <v>1.2493688211609788E-2</v>
      </c>
      <c r="M438" s="5">
        <f t="shared" si="33"/>
        <v>118.06838555722044</v>
      </c>
      <c r="N438" s="5">
        <f t="shared" si="34"/>
        <v>126.59475911544661</v>
      </c>
    </row>
    <row r="439" spans="1:14" x14ac:dyDescent="0.25">
      <c r="A439" s="10">
        <v>45324</v>
      </c>
      <c r="B439" s="11">
        <v>4958.60986328125</v>
      </c>
      <c r="C439" s="11">
        <v>5208.1851897361103</v>
      </c>
      <c r="E439" s="4">
        <f t="shared" si="30"/>
        <v>0</v>
      </c>
      <c r="F439" s="4">
        <f t="shared" si="31"/>
        <v>1</v>
      </c>
      <c r="K439" s="6">
        <f t="shared" si="32"/>
        <v>1.068444607751462E-2</v>
      </c>
      <c r="M439" s="5">
        <f t="shared" si="33"/>
        <v>119.32988085616577</v>
      </c>
      <c r="N439" s="5">
        <f t="shared" si="34"/>
        <v>127.94735399291154</v>
      </c>
    </row>
    <row r="440" spans="1:14" x14ac:dyDescent="0.25">
      <c r="A440" s="10">
        <v>45327</v>
      </c>
      <c r="B440" s="11">
        <v>4942.81005859375</v>
      </c>
      <c r="C440" s="11">
        <v>5245.9082123552598</v>
      </c>
      <c r="E440" s="4">
        <f t="shared" si="30"/>
        <v>1</v>
      </c>
      <c r="F440" s="4">
        <f t="shared" si="31"/>
        <v>1</v>
      </c>
      <c r="K440" s="6">
        <f t="shared" si="32"/>
        <v>-3.1863375266721894E-3</v>
      </c>
      <c r="M440" s="5">
        <f t="shared" si="33"/>
        <v>118.94965557874045</v>
      </c>
      <c r="N440" s="5">
        <f t="shared" si="34"/>
        <v>127.53967053744552</v>
      </c>
    </row>
    <row r="441" spans="1:14" x14ac:dyDescent="0.25">
      <c r="A441" s="10">
        <v>45328</v>
      </c>
      <c r="B441" s="11">
        <v>4954.22998046875</v>
      </c>
      <c r="C441" s="11">
        <v>5272.4232914066097</v>
      </c>
      <c r="E441" s="4">
        <f t="shared" si="30"/>
        <v>1</v>
      </c>
      <c r="F441" s="4">
        <f t="shared" si="31"/>
        <v>1</v>
      </c>
      <c r="K441" s="6">
        <f t="shared" si="32"/>
        <v>2.3104108269635937E-3</v>
      </c>
      <c r="M441" s="5">
        <f t="shared" si="33"/>
        <v>119.22447815085316</v>
      </c>
      <c r="N441" s="5">
        <f t="shared" si="34"/>
        <v>127.83433957312261</v>
      </c>
    </row>
    <row r="442" spans="1:14" x14ac:dyDescent="0.25">
      <c r="A442" s="10">
        <v>45329</v>
      </c>
      <c r="B442" s="11">
        <v>4995.06005859375</v>
      </c>
      <c r="C442" s="11">
        <v>5271.1596935439802</v>
      </c>
      <c r="E442" s="4">
        <f t="shared" si="30"/>
        <v>1</v>
      </c>
      <c r="F442" s="4">
        <f t="shared" si="31"/>
        <v>1</v>
      </c>
      <c r="K442" s="6">
        <f t="shared" si="32"/>
        <v>8.241457963390042E-3</v>
      </c>
      <c r="M442" s="5">
        <f t="shared" si="33"/>
        <v>120.20706167574053</v>
      </c>
      <c r="N442" s="5">
        <f t="shared" si="34"/>
        <v>128.88788090899223</v>
      </c>
    </row>
    <row r="443" spans="1:14" x14ac:dyDescent="0.25">
      <c r="A443" s="10">
        <v>45330</v>
      </c>
      <c r="B443" s="11">
        <v>4997.91015625</v>
      </c>
      <c r="C443" s="11">
        <v>5257.8470450282803</v>
      </c>
      <c r="E443" s="4">
        <f t="shared" si="30"/>
        <v>1</v>
      </c>
      <c r="F443" s="4">
        <f t="shared" si="31"/>
        <v>1</v>
      </c>
      <c r="K443" s="6">
        <f t="shared" si="32"/>
        <v>5.7058326082515265E-4</v>
      </c>
      <c r="M443" s="5">
        <f t="shared" si="33"/>
        <v>120.27564981296568</v>
      </c>
      <c r="N443" s="5">
        <f t="shared" si="34"/>
        <v>128.96142217636213</v>
      </c>
    </row>
    <row r="444" spans="1:14" x14ac:dyDescent="0.25">
      <c r="A444" s="10">
        <v>45331</v>
      </c>
      <c r="B444" s="11">
        <v>5026.60986328125</v>
      </c>
      <c r="C444" s="11">
        <v>5257.2352445732804</v>
      </c>
      <c r="E444" s="4">
        <f t="shared" si="30"/>
        <v>0</v>
      </c>
      <c r="F444" s="4">
        <f t="shared" si="31"/>
        <v>1</v>
      </c>
      <c r="K444" s="6">
        <f t="shared" si="32"/>
        <v>5.7423415255595245E-3</v>
      </c>
      <c r="M444" s="5">
        <f t="shared" si="33"/>
        <v>120.96631367140033</v>
      </c>
      <c r="N444" s="5">
        <f t="shared" si="34"/>
        <v>129.70196270612067</v>
      </c>
    </row>
    <row r="445" spans="1:14" x14ac:dyDescent="0.25">
      <c r="A445" s="10">
        <v>45334</v>
      </c>
      <c r="B445" s="11">
        <v>5021.83984375</v>
      </c>
      <c r="C445" s="11">
        <v>5263.5958720983399</v>
      </c>
      <c r="E445" s="4">
        <f t="shared" si="30"/>
        <v>0</v>
      </c>
      <c r="F445" s="4">
        <f t="shared" si="31"/>
        <v>1</v>
      </c>
      <c r="K445" s="6">
        <f t="shared" si="32"/>
        <v>-9.489536011326738E-4</v>
      </c>
      <c r="M445" s="5">
        <f t="shared" si="33"/>
        <v>120.85152225242611</v>
      </c>
      <c r="N445" s="5">
        <f t="shared" si="34"/>
        <v>129.57888156153672</v>
      </c>
    </row>
    <row r="446" spans="1:14" x14ac:dyDescent="0.25">
      <c r="A446" s="10">
        <v>45335</v>
      </c>
      <c r="B446" s="11">
        <v>4953.169921875</v>
      </c>
      <c r="C446" s="11">
        <v>5232.5640927369304</v>
      </c>
      <c r="E446" s="4">
        <f t="shared" si="30"/>
        <v>1</v>
      </c>
      <c r="F446" s="4">
        <f t="shared" si="31"/>
        <v>1</v>
      </c>
      <c r="K446" s="6">
        <f t="shared" si="32"/>
        <v>-1.3674255653625456E-2</v>
      </c>
      <c r="M446" s="5">
        <f t="shared" si="33"/>
        <v>119.19896764101662</v>
      </c>
      <c r="N446" s="5">
        <f t="shared" si="34"/>
        <v>127.80698680775342</v>
      </c>
    </row>
    <row r="447" spans="1:14" x14ac:dyDescent="0.25">
      <c r="A447" s="10">
        <v>45336</v>
      </c>
      <c r="B447" s="11">
        <v>5000.6201171875</v>
      </c>
      <c r="C447" s="11">
        <v>5243.1544463234804</v>
      </c>
      <c r="E447" s="4">
        <f t="shared" si="30"/>
        <v>1</v>
      </c>
      <c r="F447" s="4">
        <f t="shared" si="31"/>
        <v>1</v>
      </c>
      <c r="K447" s="6">
        <f t="shared" si="32"/>
        <v>9.5797632750176387E-3</v>
      </c>
      <c r="M447" s="5">
        <f t="shared" si="33"/>
        <v>120.34086553364405</v>
      </c>
      <c r="N447" s="5">
        <f t="shared" si="34"/>
        <v>129.03134748626499</v>
      </c>
    </row>
    <row r="448" spans="1:14" x14ac:dyDescent="0.25">
      <c r="A448" s="10">
        <v>45337</v>
      </c>
      <c r="B448" s="11">
        <v>5029.72998046875</v>
      </c>
      <c r="C448" s="11">
        <v>5244.5519443357998</v>
      </c>
      <c r="E448" s="4">
        <f t="shared" si="30"/>
        <v>0</v>
      </c>
      <c r="F448" s="4">
        <f t="shared" si="31"/>
        <v>1</v>
      </c>
      <c r="K448" s="6">
        <f t="shared" si="32"/>
        <v>5.8212506847294954E-3</v>
      </c>
      <c r="M448" s="5">
        <f t="shared" si="33"/>
        <v>121.04139987953272</v>
      </c>
      <c r="N448" s="5">
        <f t="shared" si="34"/>
        <v>129.78247130617098</v>
      </c>
    </row>
    <row r="449" spans="1:14" x14ac:dyDescent="0.25">
      <c r="A449" s="10">
        <v>45338</v>
      </c>
      <c r="B449" s="11">
        <v>5005.56982421875</v>
      </c>
      <c r="C449" s="11">
        <v>5233.1545212696901</v>
      </c>
      <c r="E449" s="4">
        <f t="shared" si="30"/>
        <v>0</v>
      </c>
      <c r="F449" s="4">
        <f t="shared" si="31"/>
        <v>1</v>
      </c>
      <c r="K449" s="6">
        <f t="shared" si="32"/>
        <v>-4.8034698371121065E-3</v>
      </c>
      <c r="M449" s="5">
        <f t="shared" si="33"/>
        <v>120.45998116616956</v>
      </c>
      <c r="N449" s="5">
        <f t="shared" si="34"/>
        <v>129.15906511986591</v>
      </c>
    </row>
    <row r="450" spans="1:14" x14ac:dyDescent="0.25">
      <c r="A450" s="10">
        <v>45342</v>
      </c>
      <c r="B450" s="11">
        <v>4975.509765625</v>
      </c>
      <c r="C450" s="11">
        <v>5249.9292084818098</v>
      </c>
      <c r="E450" s="4">
        <f t="shared" ref="E450:E498" si="35">IF(B451&gt;$B450,1,0)</f>
        <v>1</v>
      </c>
      <c r="F450" s="4">
        <f t="shared" ref="F450:F498" si="36">IF(C451&gt;$B450,1,0)</f>
        <v>1</v>
      </c>
      <c r="K450" s="6">
        <f t="shared" si="32"/>
        <v>-6.0053220011653252E-3</v>
      </c>
      <c r="M450" s="5">
        <f t="shared" si="33"/>
        <v>119.73658019101239</v>
      </c>
      <c r="N450" s="5">
        <f t="shared" si="34"/>
        <v>128.38342334445164</v>
      </c>
    </row>
    <row r="451" spans="1:14" x14ac:dyDescent="0.25">
      <c r="A451" s="10">
        <v>45343</v>
      </c>
      <c r="B451" s="11">
        <v>4981.7998046875</v>
      </c>
      <c r="C451" s="11">
        <v>5225.8819212546696</v>
      </c>
      <c r="E451" s="4">
        <f t="shared" si="35"/>
        <v>1</v>
      </c>
      <c r="F451" s="4">
        <f t="shared" si="36"/>
        <v>1</v>
      </c>
      <c r="K451" s="6">
        <f t="shared" si="32"/>
        <v>1.264199922982101E-3</v>
      </c>
      <c r="M451" s="5">
        <f t="shared" si="33"/>
        <v>119.88795116646801</v>
      </c>
      <c r="N451" s="5">
        <f t="shared" si="34"/>
        <v>128.54572565835588</v>
      </c>
    </row>
    <row r="452" spans="1:14" x14ac:dyDescent="0.25">
      <c r="A452" s="10">
        <v>45344</v>
      </c>
      <c r="B452" s="11">
        <v>5087.02978515625</v>
      </c>
      <c r="C452" s="11">
        <v>5231.9780197088503</v>
      </c>
      <c r="E452" s="4">
        <f t="shared" si="35"/>
        <v>1</v>
      </c>
      <c r="F452" s="4">
        <f t="shared" si="36"/>
        <v>1</v>
      </c>
      <c r="K452" s="6">
        <f t="shared" ref="K452:K499" si="37">B452/B451-1</f>
        <v>2.112288421741404E-2</v>
      </c>
      <c r="M452" s="5">
        <f t="shared" ref="M452:M499" si="38">M451*(1+$K452)</f>
        <v>122.4203304780203</v>
      </c>
      <c r="N452" s="5">
        <f t="shared" ref="N452:N499" si="39">N451*(1+IF(F451=1,$K452,0))</f>
        <v>131.26098213808081</v>
      </c>
    </row>
    <row r="453" spans="1:14" x14ac:dyDescent="0.25">
      <c r="A453" s="10">
        <v>45345</v>
      </c>
      <c r="B453" s="11">
        <v>5088.7998046875</v>
      </c>
      <c r="C453" s="11">
        <v>5255.0651698062902</v>
      </c>
      <c r="E453" s="4">
        <f t="shared" si="35"/>
        <v>0</v>
      </c>
      <c r="F453" s="4">
        <f t="shared" si="36"/>
        <v>1</v>
      </c>
      <c r="K453" s="6">
        <f t="shared" si="37"/>
        <v>3.4794754621159107E-4</v>
      </c>
      <c r="M453" s="5">
        <f t="shared" si="38"/>
        <v>122.46292633161654</v>
      </c>
      <c r="N453" s="5">
        <f t="shared" si="39"/>
        <v>131.30665407472907</v>
      </c>
    </row>
    <row r="454" spans="1:14" x14ac:dyDescent="0.25">
      <c r="A454" s="10">
        <v>45348</v>
      </c>
      <c r="B454" s="11">
        <v>5069.52978515625</v>
      </c>
      <c r="C454" s="11">
        <v>5251.4905253400602</v>
      </c>
      <c r="E454" s="4">
        <f t="shared" si="35"/>
        <v>1</v>
      </c>
      <c r="F454" s="4">
        <f t="shared" si="36"/>
        <v>1</v>
      </c>
      <c r="K454" s="6">
        <f t="shared" si="37"/>
        <v>-3.7867513501905758E-3</v>
      </c>
      <c r="M454" s="5">
        <f t="shared" si="38"/>
        <v>121.99918967998201</v>
      </c>
      <c r="N454" s="5">
        <f t="shared" si="39"/>
        <v>130.80942842512258</v>
      </c>
    </row>
    <row r="455" spans="1:14" x14ac:dyDescent="0.25">
      <c r="A455" s="10">
        <v>45349</v>
      </c>
      <c r="B455" s="11">
        <v>5078.18017578125</v>
      </c>
      <c r="C455" s="11">
        <v>5278.15701689858</v>
      </c>
      <c r="E455" s="4">
        <f t="shared" si="35"/>
        <v>0</v>
      </c>
      <c r="F455" s="4">
        <f t="shared" si="36"/>
        <v>1</v>
      </c>
      <c r="K455" s="6">
        <f t="shared" si="37"/>
        <v>1.7063496993998672E-3</v>
      </c>
      <c r="M455" s="5">
        <f t="shared" si="38"/>
        <v>122.20736296061948</v>
      </c>
      <c r="N455" s="5">
        <f t="shared" si="39"/>
        <v>131.03263505399445</v>
      </c>
    </row>
    <row r="456" spans="1:14" x14ac:dyDescent="0.25">
      <c r="A456" s="10">
        <v>45350</v>
      </c>
      <c r="B456" s="11">
        <v>5069.759765625</v>
      </c>
      <c r="C456" s="11">
        <v>5274.9806464842504</v>
      </c>
      <c r="E456" s="4">
        <f t="shared" si="35"/>
        <v>1</v>
      </c>
      <c r="F456" s="4">
        <f t="shared" si="36"/>
        <v>1</v>
      </c>
      <c r="K456" s="6">
        <f t="shared" si="37"/>
        <v>-1.6581550604305439E-3</v>
      </c>
      <c r="M456" s="5">
        <f t="shared" si="38"/>
        <v>122.00472420330445</v>
      </c>
      <c r="N456" s="5">
        <f t="shared" si="39"/>
        <v>130.81536262709812</v>
      </c>
    </row>
    <row r="457" spans="1:14" x14ac:dyDescent="0.25">
      <c r="A457" s="10">
        <v>45351</v>
      </c>
      <c r="B457" s="11">
        <v>5096.27001953125</v>
      </c>
      <c r="C457" s="11">
        <v>5266.8053724661404</v>
      </c>
      <c r="E457" s="4">
        <f t="shared" si="35"/>
        <v>1</v>
      </c>
      <c r="F457" s="4">
        <f t="shared" si="36"/>
        <v>1</v>
      </c>
      <c r="K457" s="6">
        <f t="shared" si="37"/>
        <v>5.2290946971491614E-3</v>
      </c>
      <c r="M457" s="5">
        <f t="shared" si="38"/>
        <v>122.64269845966309</v>
      </c>
      <c r="N457" s="5">
        <f t="shared" si="39"/>
        <v>131.49940854611714</v>
      </c>
    </row>
    <row r="458" spans="1:14" x14ac:dyDescent="0.25">
      <c r="A458" s="10">
        <v>45352</v>
      </c>
      <c r="B458" s="11">
        <v>5137.080078125</v>
      </c>
      <c r="C458" s="11">
        <v>5268.0434763745197</v>
      </c>
      <c r="E458" s="4">
        <f t="shared" si="35"/>
        <v>0</v>
      </c>
      <c r="F458" s="4">
        <f t="shared" si="36"/>
        <v>1</v>
      </c>
      <c r="K458" s="6">
        <f t="shared" si="37"/>
        <v>8.0078289488876297E-3</v>
      </c>
      <c r="M458" s="5">
        <f t="shared" si="38"/>
        <v>123.62480021075808</v>
      </c>
      <c r="N458" s="5">
        <f t="shared" si="39"/>
        <v>132.55243331663434</v>
      </c>
    </row>
    <row r="459" spans="1:14" x14ac:dyDescent="0.25">
      <c r="A459" s="10">
        <v>45355</v>
      </c>
      <c r="B459" s="11">
        <v>5130.9501953125</v>
      </c>
      <c r="C459" s="11">
        <v>5264.3493973310397</v>
      </c>
      <c r="E459" s="4">
        <f t="shared" si="35"/>
        <v>0</v>
      </c>
      <c r="F459" s="4">
        <f t="shared" si="36"/>
        <v>1</v>
      </c>
      <c r="K459" s="6">
        <f t="shared" si="37"/>
        <v>-1.1932620709189656E-3</v>
      </c>
      <c r="M459" s="5">
        <f t="shared" si="38"/>
        <v>123.47728342564164</v>
      </c>
      <c r="N459" s="5">
        <f t="shared" si="39"/>
        <v>132.39426352554958</v>
      </c>
    </row>
    <row r="460" spans="1:14" x14ac:dyDescent="0.25">
      <c r="A460" s="10">
        <v>45356</v>
      </c>
      <c r="B460" s="11">
        <v>5078.64990234375</v>
      </c>
      <c r="C460" s="11">
        <v>5274.5699803129601</v>
      </c>
      <c r="E460" s="4">
        <f t="shared" si="35"/>
        <v>1</v>
      </c>
      <c r="F460" s="4">
        <f t="shared" si="36"/>
        <v>1</v>
      </c>
      <c r="K460" s="6">
        <f t="shared" si="37"/>
        <v>-1.0193100883444606E-2</v>
      </c>
      <c r="M460" s="5">
        <f t="shared" si="38"/>
        <v>122.21866701887039</v>
      </c>
      <c r="N460" s="5">
        <f t="shared" si="39"/>
        <v>131.04475544104429</v>
      </c>
    </row>
    <row r="461" spans="1:14" x14ac:dyDescent="0.25">
      <c r="A461" s="10">
        <v>45357</v>
      </c>
      <c r="B461" s="11">
        <v>5104.759765625</v>
      </c>
      <c r="C461" s="11">
        <v>5251.0025835699198</v>
      </c>
      <c r="E461" s="4">
        <f t="shared" si="35"/>
        <v>1</v>
      </c>
      <c r="F461" s="4">
        <f t="shared" si="36"/>
        <v>1</v>
      </c>
      <c r="K461" s="6">
        <f t="shared" si="37"/>
        <v>5.1411032032746551E-3</v>
      </c>
      <c r="M461" s="5">
        <f t="shared" si="38"/>
        <v>122.84700579938107</v>
      </c>
      <c r="N461" s="5">
        <f t="shared" si="39"/>
        <v>131.71847005301458</v>
      </c>
    </row>
    <row r="462" spans="1:14" x14ac:dyDescent="0.25">
      <c r="A462" s="10">
        <v>45358</v>
      </c>
      <c r="B462" s="11">
        <v>5157.35986328125</v>
      </c>
      <c r="C462" s="11">
        <v>5249.86562394463</v>
      </c>
      <c r="E462" s="4">
        <f t="shared" si="35"/>
        <v>0</v>
      </c>
      <c r="F462" s="4">
        <f t="shared" si="36"/>
        <v>1</v>
      </c>
      <c r="K462" s="6">
        <f t="shared" si="37"/>
        <v>1.0304127925951478E-2</v>
      </c>
      <c r="M462" s="5">
        <f t="shared" si="38"/>
        <v>124.11283706245798</v>
      </c>
      <c r="N462" s="5">
        <f t="shared" si="39"/>
        <v>133.07571401865147</v>
      </c>
    </row>
    <row r="463" spans="1:14" x14ac:dyDescent="0.25">
      <c r="A463" s="10">
        <v>45359</v>
      </c>
      <c r="B463" s="11">
        <v>5123.68994140625</v>
      </c>
      <c r="C463" s="11">
        <v>5239.4099876966602</v>
      </c>
      <c r="E463" s="4">
        <f t="shared" si="35"/>
        <v>0</v>
      </c>
      <c r="F463" s="4">
        <f t="shared" si="36"/>
        <v>1</v>
      </c>
      <c r="K463" s="6">
        <f t="shared" si="37"/>
        <v>-6.5285190034379825E-3</v>
      </c>
      <c r="M463" s="5">
        <f t="shared" si="38"/>
        <v>123.30256404712513</v>
      </c>
      <c r="N463" s="5">
        <f t="shared" si="39"/>
        <v>132.20692669078463</v>
      </c>
    </row>
    <row r="464" spans="1:14" x14ac:dyDescent="0.25">
      <c r="A464" s="10">
        <v>45362</v>
      </c>
      <c r="B464" s="11">
        <v>5117.93994140625</v>
      </c>
      <c r="C464" s="11">
        <v>5232.6561271234395</v>
      </c>
      <c r="E464" s="4">
        <f t="shared" si="35"/>
        <v>1</v>
      </c>
      <c r="F464" s="4">
        <f t="shared" si="36"/>
        <v>1</v>
      </c>
      <c r="K464" s="6">
        <f t="shared" si="37"/>
        <v>-1.122238087346461E-3</v>
      </c>
      <c r="M464" s="5">
        <f t="shared" si="38"/>
        <v>123.16418921348397</v>
      </c>
      <c r="N464" s="5">
        <f t="shared" si="39"/>
        <v>132.0585590422412</v>
      </c>
    </row>
    <row r="465" spans="1:14" x14ac:dyDescent="0.25">
      <c r="A465" s="10">
        <v>45363</v>
      </c>
      <c r="B465" s="11">
        <v>5175.27001953125</v>
      </c>
      <c r="C465" s="11">
        <v>5233.0716240111497</v>
      </c>
      <c r="E465" s="4">
        <f t="shared" si="35"/>
        <v>0</v>
      </c>
      <c r="F465" s="4">
        <f t="shared" si="36"/>
        <v>1</v>
      </c>
      <c r="K465" s="6">
        <f t="shared" si="37"/>
        <v>1.1201787981366396E-2</v>
      </c>
      <c r="M465" s="5">
        <f t="shared" si="38"/>
        <v>124.5438483479503</v>
      </c>
      <c r="N465" s="5">
        <f t="shared" si="39"/>
        <v>133.53785102175715</v>
      </c>
    </row>
    <row r="466" spans="1:14" x14ac:dyDescent="0.25">
      <c r="A466" s="10">
        <v>45364</v>
      </c>
      <c r="B466" s="11">
        <v>5165.31005859375</v>
      </c>
      <c r="C466" s="11">
        <v>5248.6717875147997</v>
      </c>
      <c r="E466" s="4">
        <f t="shared" si="35"/>
        <v>0</v>
      </c>
      <c r="F466" s="4">
        <f t="shared" si="36"/>
        <v>1</v>
      </c>
      <c r="K466" s="6">
        <f t="shared" si="37"/>
        <v>-1.9245297153407392E-3</v>
      </c>
      <c r="M466" s="5">
        <f t="shared" si="38"/>
        <v>124.30416001094179</v>
      </c>
      <c r="N466" s="5">
        <f t="shared" si="39"/>
        <v>133.28085345934304</v>
      </c>
    </row>
    <row r="467" spans="1:14" x14ac:dyDescent="0.25">
      <c r="A467" s="10">
        <v>45365</v>
      </c>
      <c r="B467" s="11">
        <v>5150.47998046875</v>
      </c>
      <c r="C467" s="11">
        <v>5252.6348985980203</v>
      </c>
      <c r="E467" s="4">
        <f t="shared" si="35"/>
        <v>0</v>
      </c>
      <c r="F467" s="4">
        <f t="shared" si="36"/>
        <v>1</v>
      </c>
      <c r="K467" s="6">
        <f t="shared" si="37"/>
        <v>-2.8710915621273925E-3</v>
      </c>
      <c r="M467" s="5">
        <f t="shared" si="38"/>
        <v>123.94727138599704</v>
      </c>
      <c r="N467" s="5">
        <f t="shared" si="39"/>
        <v>132.89819192558278</v>
      </c>
    </row>
    <row r="468" spans="1:14" x14ac:dyDescent="0.25">
      <c r="A468" s="10">
        <v>45366</v>
      </c>
      <c r="B468" s="11">
        <v>5117.08984375</v>
      </c>
      <c r="C468" s="11">
        <v>5241.8271280512299</v>
      </c>
      <c r="E468" s="4">
        <f t="shared" si="35"/>
        <v>1</v>
      </c>
      <c r="F468" s="4">
        <f t="shared" si="36"/>
        <v>1</v>
      </c>
      <c r="K468" s="6">
        <f t="shared" si="37"/>
        <v>-6.4829174844615034E-3</v>
      </c>
      <c r="M468" s="5">
        <f t="shared" si="38"/>
        <v>123.14373145317747</v>
      </c>
      <c r="N468" s="5">
        <f t="shared" si="39"/>
        <v>132.03662391349511</v>
      </c>
    </row>
    <row r="469" spans="1:14" x14ac:dyDescent="0.25">
      <c r="A469" s="10">
        <v>45369</v>
      </c>
      <c r="B469" s="11">
        <v>5149.419921875</v>
      </c>
      <c r="C469" s="11">
        <v>5254.3028781053999</v>
      </c>
      <c r="E469" s="4">
        <f t="shared" si="35"/>
        <v>1</v>
      </c>
      <c r="F469" s="4">
        <f t="shared" si="36"/>
        <v>1</v>
      </c>
      <c r="K469" s="6">
        <f t="shared" si="37"/>
        <v>6.3180595049523447E-3</v>
      </c>
      <c r="M469" s="5">
        <f t="shared" si="38"/>
        <v>123.92176087616052</v>
      </c>
      <c r="N469" s="5">
        <f t="shared" si="39"/>
        <v>132.87083916021359</v>
      </c>
    </row>
    <row r="470" spans="1:14" x14ac:dyDescent="0.25">
      <c r="A470" s="10">
        <v>45370</v>
      </c>
      <c r="B470" s="11">
        <v>5178.509765625</v>
      </c>
      <c r="C470" s="11">
        <v>5268.2172813331299</v>
      </c>
      <c r="E470" s="4">
        <f t="shared" si="35"/>
        <v>1</v>
      </c>
      <c r="F470" s="4">
        <f t="shared" si="36"/>
        <v>1</v>
      </c>
      <c r="K470" s="6">
        <f t="shared" si="37"/>
        <v>5.6491496501236416E-3</v>
      </c>
      <c r="M470" s="5">
        <f t="shared" si="38"/>
        <v>124.62181344825679</v>
      </c>
      <c r="N470" s="5">
        <f t="shared" si="39"/>
        <v>133.62144641476715</v>
      </c>
    </row>
    <row r="471" spans="1:14" x14ac:dyDescent="0.25">
      <c r="A471" s="10">
        <v>45371</v>
      </c>
      <c r="B471" s="11">
        <v>5224.6201171875</v>
      </c>
      <c r="C471" s="11">
        <v>5279.1791429945297</v>
      </c>
      <c r="E471" s="4">
        <f t="shared" si="35"/>
        <v>1</v>
      </c>
      <c r="F471" s="4">
        <f t="shared" si="36"/>
        <v>1</v>
      </c>
      <c r="K471" s="6">
        <f t="shared" si="37"/>
        <v>8.9041739128465913E-3</v>
      </c>
      <c r="M471" s="5">
        <f t="shared" si="38"/>
        <v>125.73146774853439</v>
      </c>
      <c r="N471" s="5">
        <f t="shared" si="39"/>
        <v>134.81123501213034</v>
      </c>
    </row>
    <row r="472" spans="1:14" x14ac:dyDescent="0.25">
      <c r="A472" s="10">
        <v>45372</v>
      </c>
      <c r="B472" s="11">
        <v>5241.52978515625</v>
      </c>
      <c r="C472" s="11">
        <v>5283.1023478369598</v>
      </c>
      <c r="E472" s="4">
        <f t="shared" si="35"/>
        <v>0</v>
      </c>
      <c r="F472" s="4">
        <f t="shared" si="36"/>
        <v>1</v>
      </c>
      <c r="K472" s="6">
        <f t="shared" si="37"/>
        <v>3.2365354015160275E-3</v>
      </c>
      <c r="M472" s="5">
        <f t="shared" si="38"/>
        <v>126.13840209498709</v>
      </c>
      <c r="N472" s="5">
        <f t="shared" si="39"/>
        <v>135.24755634676919</v>
      </c>
    </row>
    <row r="473" spans="1:14" x14ac:dyDescent="0.25">
      <c r="A473" s="10">
        <v>45373</v>
      </c>
      <c r="B473" s="11">
        <v>5234.18017578125</v>
      </c>
      <c r="C473" s="11">
        <v>5291.3245104728103</v>
      </c>
      <c r="E473" s="4">
        <f t="shared" si="35"/>
        <v>0</v>
      </c>
      <c r="F473" s="4">
        <f t="shared" si="36"/>
        <v>1</v>
      </c>
      <c r="K473" s="6">
        <f t="shared" si="37"/>
        <v>-1.4021878490156903E-3</v>
      </c>
      <c r="M473" s="5">
        <f t="shared" si="38"/>
        <v>125.96153236027524</v>
      </c>
      <c r="N473" s="5">
        <f t="shared" si="39"/>
        <v>135.05791386665069</v>
      </c>
    </row>
    <row r="474" spans="1:14" x14ac:dyDescent="0.25">
      <c r="A474" s="10">
        <v>45376</v>
      </c>
      <c r="B474" s="11">
        <v>5218.18994140625</v>
      </c>
      <c r="C474" s="11">
        <v>5267.9154488805598</v>
      </c>
      <c r="E474" s="4">
        <f t="shared" si="35"/>
        <v>0</v>
      </c>
      <c r="F474" s="4">
        <f t="shared" si="36"/>
        <v>1</v>
      </c>
      <c r="K474" s="6">
        <f t="shared" si="37"/>
        <v>-3.0549644525015296E-3</v>
      </c>
      <c r="M474" s="5">
        <f t="shared" si="38"/>
        <v>125.57672435653198</v>
      </c>
      <c r="N474" s="5">
        <f t="shared" si="39"/>
        <v>134.64531674075906</v>
      </c>
    </row>
    <row r="475" spans="1:14" x14ac:dyDescent="0.25">
      <c r="A475" s="10">
        <v>45377</v>
      </c>
      <c r="B475" s="11">
        <v>5203.580078125</v>
      </c>
      <c r="C475" s="11">
        <v>5279.89883225626</v>
      </c>
      <c r="E475" s="4">
        <f t="shared" si="35"/>
        <v>1</v>
      </c>
      <c r="F475" s="4">
        <f t="shared" si="36"/>
        <v>1</v>
      </c>
      <c r="K475" s="6">
        <f t="shared" si="37"/>
        <v>-2.799795225030266E-3</v>
      </c>
      <c r="M475" s="5">
        <f t="shared" si="38"/>
        <v>125.22513524330363</v>
      </c>
      <c r="N475" s="5">
        <f t="shared" si="39"/>
        <v>134.26833742587559</v>
      </c>
    </row>
    <row r="476" spans="1:14" x14ac:dyDescent="0.25">
      <c r="A476" s="10">
        <v>45378</v>
      </c>
      <c r="B476" s="11">
        <v>5248.490234375</v>
      </c>
      <c r="C476" s="11">
        <v>5297.8607399224102</v>
      </c>
      <c r="E476" s="4">
        <f t="shared" si="35"/>
        <v>1</v>
      </c>
      <c r="F476" s="4">
        <f t="shared" si="36"/>
        <v>1</v>
      </c>
      <c r="K476" s="6">
        <f t="shared" si="37"/>
        <v>8.6306265255329251E-3</v>
      </c>
      <c r="M476" s="5">
        <f t="shared" si="38"/>
        <v>126.30590661719793</v>
      </c>
      <c r="N476" s="5">
        <f t="shared" si="39"/>
        <v>135.42715730040254</v>
      </c>
    </row>
    <row r="477" spans="1:14" x14ac:dyDescent="0.25">
      <c r="A477" s="10">
        <v>45379</v>
      </c>
      <c r="B477" s="11">
        <v>5254.35009765625</v>
      </c>
      <c r="C477" s="11">
        <v>5277.71628185175</v>
      </c>
      <c r="E477" s="4">
        <f t="shared" si="35"/>
        <v>0</v>
      </c>
      <c r="F477" s="4">
        <f t="shared" si="36"/>
        <v>1</v>
      </c>
      <c r="K477" s="6">
        <f t="shared" si="37"/>
        <v>1.1164855071790214E-3</v>
      </c>
      <c r="M477" s="5">
        <f t="shared" si="38"/>
        <v>126.44692533140714</v>
      </c>
      <c r="N477" s="5">
        <f t="shared" si="39"/>
        <v>135.5783597588069</v>
      </c>
    </row>
    <row r="478" spans="1:14" x14ac:dyDescent="0.25">
      <c r="A478" s="10">
        <v>45383</v>
      </c>
      <c r="B478" s="11">
        <v>5243.77001953125</v>
      </c>
      <c r="C478" s="11">
        <v>5289.3396507440802</v>
      </c>
      <c r="E478" s="4">
        <f t="shared" si="35"/>
        <v>0</v>
      </c>
      <c r="F478" s="4">
        <f t="shared" si="36"/>
        <v>1</v>
      </c>
      <c r="K478" s="6">
        <f t="shared" si="37"/>
        <v>-2.0135845401164643E-3</v>
      </c>
      <c r="M478" s="5">
        <f t="shared" si="38"/>
        <v>126.19231375741457</v>
      </c>
      <c r="N478" s="5">
        <f t="shared" si="39"/>
        <v>135.30536126962221</v>
      </c>
    </row>
    <row r="479" spans="1:14" x14ac:dyDescent="0.25">
      <c r="A479" s="10">
        <v>45384</v>
      </c>
      <c r="B479" s="11">
        <v>5205.81005859375</v>
      </c>
      <c r="C479" s="11">
        <v>5262.0797759887901</v>
      </c>
      <c r="E479" s="4">
        <f t="shared" si="35"/>
        <v>1</v>
      </c>
      <c r="F479" s="4">
        <f t="shared" si="36"/>
        <v>1</v>
      </c>
      <c r="K479" s="6">
        <f t="shared" si="37"/>
        <v>-7.2390590731691296E-3</v>
      </c>
      <c r="M479" s="5">
        <f t="shared" si="38"/>
        <v>125.27880014354474</v>
      </c>
      <c r="N479" s="5">
        <f t="shared" si="39"/>
        <v>134.32587776647492</v>
      </c>
    </row>
    <row r="480" spans="1:14" x14ac:dyDescent="0.25">
      <c r="A480" s="10">
        <v>45385</v>
      </c>
      <c r="B480" s="11">
        <v>5211.490234375</v>
      </c>
      <c r="C480" s="11">
        <v>5264.8400930444704</v>
      </c>
      <c r="E480" s="4">
        <f t="shared" si="35"/>
        <v>0</v>
      </c>
      <c r="F480" s="4">
        <f t="shared" si="36"/>
        <v>1</v>
      </c>
      <c r="K480" s="6">
        <f t="shared" si="37"/>
        <v>1.091122364688113E-3</v>
      </c>
      <c r="M480" s="5">
        <f t="shared" si="38"/>
        <v>125.41549464420265</v>
      </c>
      <c r="N480" s="5">
        <f t="shared" si="39"/>
        <v>134.47244373586227</v>
      </c>
    </row>
    <row r="481" spans="1:14" x14ac:dyDescent="0.25">
      <c r="A481" s="10">
        <v>45386</v>
      </c>
      <c r="B481" s="11">
        <v>5147.2099609375</v>
      </c>
      <c r="C481" s="11">
        <v>5231.5958704901404</v>
      </c>
      <c r="E481" s="4">
        <f t="shared" si="35"/>
        <v>1</v>
      </c>
      <c r="F481" s="4">
        <f t="shared" si="36"/>
        <v>1</v>
      </c>
      <c r="K481" s="6">
        <f t="shared" si="37"/>
        <v>-1.2334336350379616E-2</v>
      </c>
      <c r="M481" s="5">
        <f t="shared" si="38"/>
        <v>123.86857774971182</v>
      </c>
      <c r="N481" s="5">
        <f t="shared" si="39"/>
        <v>132.81381538496666</v>
      </c>
    </row>
    <row r="482" spans="1:14" x14ac:dyDescent="0.25">
      <c r="A482" s="10">
        <v>45387</v>
      </c>
      <c r="B482" s="11">
        <v>5204.33984375</v>
      </c>
      <c r="C482" s="11">
        <v>5223.7226788563003</v>
      </c>
      <c r="E482" s="4">
        <f t="shared" si="35"/>
        <v>0</v>
      </c>
      <c r="F482" s="4">
        <f t="shared" si="36"/>
        <v>1</v>
      </c>
      <c r="K482" s="6">
        <f t="shared" si="37"/>
        <v>1.1099194174331695E-2</v>
      </c>
      <c r="M482" s="5">
        <f t="shared" si="38"/>
        <v>125.24341914625417</v>
      </c>
      <c r="N482" s="5">
        <f t="shared" si="39"/>
        <v>134.28794171095825</v>
      </c>
    </row>
    <row r="483" spans="1:14" x14ac:dyDescent="0.25">
      <c r="A483" s="10">
        <v>45390</v>
      </c>
      <c r="B483" s="11">
        <v>5202.39013671875</v>
      </c>
      <c r="C483" s="11">
        <v>5233.6963753136497</v>
      </c>
      <c r="E483" s="4">
        <f t="shared" si="35"/>
        <v>1</v>
      </c>
      <c r="F483" s="4">
        <f t="shared" si="36"/>
        <v>1</v>
      </c>
      <c r="K483" s="6">
        <f t="shared" si="37"/>
        <v>-3.7463099831791524E-4</v>
      </c>
      <c r="M483" s="5">
        <f t="shared" si="38"/>
        <v>125.19649907910666</v>
      </c>
      <c r="N483" s="5">
        <f t="shared" si="39"/>
        <v>134.23763328529301</v>
      </c>
    </row>
    <row r="484" spans="1:14" x14ac:dyDescent="0.25">
      <c r="A484" s="10">
        <v>45391</v>
      </c>
      <c r="B484" s="11">
        <v>5209.91015625</v>
      </c>
      <c r="C484" s="11">
        <v>5263.5499151307204</v>
      </c>
      <c r="E484" s="4">
        <f t="shared" si="35"/>
        <v>0</v>
      </c>
      <c r="F484" s="4">
        <f t="shared" si="36"/>
        <v>1</v>
      </c>
      <c r="K484" s="6">
        <f t="shared" si="37"/>
        <v>1.4454931932483817E-3</v>
      </c>
      <c r="M484" s="5">
        <f t="shared" si="38"/>
        <v>125.37746976634403</v>
      </c>
      <c r="N484" s="5">
        <f t="shared" si="39"/>
        <v>134.43167287048468</v>
      </c>
    </row>
    <row r="485" spans="1:14" x14ac:dyDescent="0.25">
      <c r="A485" s="10">
        <v>45392</v>
      </c>
      <c r="B485" s="11">
        <v>5160.64013671875</v>
      </c>
      <c r="C485" s="11">
        <v>5231.4150143863098</v>
      </c>
      <c r="E485" s="4">
        <f t="shared" si="35"/>
        <v>1</v>
      </c>
      <c r="F485" s="4">
        <f t="shared" si="36"/>
        <v>1</v>
      </c>
      <c r="K485" s="6">
        <f t="shared" si="37"/>
        <v>-9.4569806491084929E-3</v>
      </c>
      <c r="M485" s="5">
        <f t="shared" si="38"/>
        <v>124.19177746092953</v>
      </c>
      <c r="N485" s="5">
        <f t="shared" si="39"/>
        <v>133.16035514152122</v>
      </c>
    </row>
    <row r="486" spans="1:14" x14ac:dyDescent="0.25">
      <c r="A486" s="10">
        <v>45393</v>
      </c>
      <c r="B486" s="11">
        <v>5199.06005859375</v>
      </c>
      <c r="C486" s="11">
        <v>5255.5523922028897</v>
      </c>
      <c r="E486" s="4">
        <f t="shared" si="35"/>
        <v>0</v>
      </c>
      <c r="F486" s="4">
        <f t="shared" si="36"/>
        <v>1</v>
      </c>
      <c r="K486" s="6">
        <f t="shared" si="37"/>
        <v>7.4447977105855934E-3</v>
      </c>
      <c r="M486" s="5">
        <f t="shared" si="38"/>
        <v>125.11636012144422</v>
      </c>
      <c r="N486" s="5">
        <f t="shared" si="39"/>
        <v>134.15170704861958</v>
      </c>
    </row>
    <row r="487" spans="1:14" x14ac:dyDescent="0.25">
      <c r="A487" s="10">
        <v>45394</v>
      </c>
      <c r="B487" s="11">
        <v>5123.41015625</v>
      </c>
      <c r="C487" s="11">
        <v>5250.7839216705497</v>
      </c>
      <c r="E487" s="4">
        <f t="shared" si="35"/>
        <v>0</v>
      </c>
      <c r="F487" s="4">
        <f t="shared" si="36"/>
        <v>1</v>
      </c>
      <c r="K487" s="6">
        <f t="shared" si="37"/>
        <v>-1.4550688295801639E-2</v>
      </c>
      <c r="M487" s="5">
        <f t="shared" si="38"/>
        <v>123.29583096461181</v>
      </c>
      <c r="N487" s="5">
        <f t="shared" si="39"/>
        <v>132.19970737500543</v>
      </c>
    </row>
    <row r="488" spans="1:14" x14ac:dyDescent="0.25">
      <c r="A488" s="10">
        <v>45397</v>
      </c>
      <c r="B488" s="11">
        <v>5061.81982421875</v>
      </c>
      <c r="C488" s="11">
        <v>5182.4421566644296</v>
      </c>
      <c r="E488" s="4">
        <f t="shared" si="35"/>
        <v>0</v>
      </c>
      <c r="F488" s="4">
        <f t="shared" si="36"/>
        <v>1</v>
      </c>
      <c r="K488" s="6">
        <f t="shared" si="37"/>
        <v>-1.202135494776202E-2</v>
      </c>
      <c r="M488" s="5">
        <f t="shared" si="38"/>
        <v>121.81364801700694</v>
      </c>
      <c r="N488" s="5">
        <f t="shared" si="39"/>
        <v>130.61048776866022</v>
      </c>
    </row>
    <row r="489" spans="1:14" x14ac:dyDescent="0.25">
      <c r="A489" s="10">
        <v>45398</v>
      </c>
      <c r="B489" s="11">
        <v>5051.41015625</v>
      </c>
      <c r="C489" s="11">
        <v>5220.0677814739201</v>
      </c>
      <c r="E489" s="4">
        <f t="shared" si="35"/>
        <v>0</v>
      </c>
      <c r="F489" s="4">
        <f t="shared" si="36"/>
        <v>1</v>
      </c>
      <c r="K489" s="6">
        <f t="shared" si="37"/>
        <v>-2.0565070133361507E-3</v>
      </c>
      <c r="M489" s="5">
        <f t="shared" si="38"/>
        <v>121.56313739553991</v>
      </c>
      <c r="N489" s="5">
        <f t="shared" si="39"/>
        <v>130.34188638454873</v>
      </c>
    </row>
    <row r="490" spans="1:14" x14ac:dyDescent="0.25">
      <c r="A490" s="10">
        <v>45399</v>
      </c>
      <c r="B490" s="11">
        <v>5022.2099609375</v>
      </c>
      <c r="C490" s="11">
        <v>5196.2180700478602</v>
      </c>
      <c r="E490" s="4">
        <f t="shared" si="35"/>
        <v>0</v>
      </c>
      <c r="F490" s="4">
        <f t="shared" si="36"/>
        <v>1</v>
      </c>
      <c r="K490" s="6">
        <f t="shared" si="37"/>
        <v>-5.780602724641426E-3</v>
      </c>
      <c r="M490" s="5">
        <f t="shared" si="38"/>
        <v>120.8604291922953</v>
      </c>
      <c r="N490" s="5">
        <f t="shared" si="39"/>
        <v>129.58843172097932</v>
      </c>
    </row>
    <row r="491" spans="1:14" x14ac:dyDescent="0.25">
      <c r="A491" s="10">
        <v>45400</v>
      </c>
      <c r="B491" s="11">
        <v>5011.1201171875</v>
      </c>
      <c r="C491" s="11">
        <v>5193.1011285733302</v>
      </c>
      <c r="E491" s="4">
        <f t="shared" si="35"/>
        <v>0</v>
      </c>
      <c r="F491" s="4">
        <f t="shared" si="36"/>
        <v>1</v>
      </c>
      <c r="K491" s="6">
        <f t="shared" si="37"/>
        <v>-2.2081601199982481E-3</v>
      </c>
      <c r="M491" s="5">
        <f t="shared" si="38"/>
        <v>120.59355001246701</v>
      </c>
      <c r="N491" s="5">
        <f t="shared" si="39"/>
        <v>129.30227971403994</v>
      </c>
    </row>
    <row r="492" spans="1:14" x14ac:dyDescent="0.25">
      <c r="A492" s="10">
        <v>45401</v>
      </c>
      <c r="B492" s="11">
        <v>4967.22998046875</v>
      </c>
      <c r="C492" s="11">
        <v>5187.1541596053303</v>
      </c>
      <c r="E492" s="4">
        <f t="shared" si="35"/>
        <v>1</v>
      </c>
      <c r="F492" s="4">
        <f t="shared" si="36"/>
        <v>1</v>
      </c>
      <c r="K492" s="6">
        <f t="shared" si="37"/>
        <v>-8.7585481274361499E-3</v>
      </c>
      <c r="M492" s="5">
        <f t="shared" si="38"/>
        <v>119.53732560082443</v>
      </c>
      <c r="N492" s="5">
        <f t="shared" si="39"/>
        <v>128.16977947417732</v>
      </c>
    </row>
    <row r="493" spans="1:14" x14ac:dyDescent="0.25">
      <c r="A493" s="10">
        <v>45404</v>
      </c>
      <c r="B493" s="11">
        <v>5010.60009765625</v>
      </c>
      <c r="C493" s="11">
        <v>5216.3712441841299</v>
      </c>
      <c r="E493" s="4">
        <f t="shared" si="35"/>
        <v>1</v>
      </c>
      <c r="F493" s="4">
        <f t="shared" si="36"/>
        <v>1</v>
      </c>
      <c r="K493" s="6">
        <f t="shared" si="37"/>
        <v>8.7312480714667462E-3</v>
      </c>
      <c r="M493" s="5">
        <f t="shared" si="38"/>
        <v>120.58103564444492</v>
      </c>
      <c r="N493" s="5">
        <f t="shared" si="39"/>
        <v>129.28886161403156</v>
      </c>
    </row>
    <row r="494" spans="1:14" x14ac:dyDescent="0.25">
      <c r="A494" s="10">
        <v>45405</v>
      </c>
      <c r="B494" s="11">
        <v>5070.5498046875</v>
      </c>
      <c r="C494" s="11">
        <v>5232.7135730936998</v>
      </c>
      <c r="E494" s="4">
        <f t="shared" si="35"/>
        <v>1</v>
      </c>
      <c r="F494" s="4">
        <f t="shared" si="36"/>
        <v>1</v>
      </c>
      <c r="K494" s="6">
        <f t="shared" si="37"/>
        <v>1.1964576270872662E-2</v>
      </c>
      <c r="M494" s="5">
        <f t="shared" si="38"/>
        <v>122.0237366422337</v>
      </c>
      <c r="N494" s="5">
        <f t="shared" si="39"/>
        <v>130.83574805978694</v>
      </c>
    </row>
    <row r="495" spans="1:14" x14ac:dyDescent="0.25">
      <c r="A495" s="10">
        <v>45406</v>
      </c>
      <c r="B495" s="11">
        <v>5071.6298828125</v>
      </c>
      <c r="C495" s="11">
        <v>5242.9070648078896</v>
      </c>
      <c r="E495" s="4">
        <f t="shared" si="35"/>
        <v>0</v>
      </c>
      <c r="F495" s="4">
        <f t="shared" si="36"/>
        <v>1</v>
      </c>
      <c r="K495" s="6">
        <f t="shared" si="37"/>
        <v>2.130100613548791E-4</v>
      </c>
      <c r="M495" s="5">
        <f t="shared" si="38"/>
        <v>122.04972892586261</v>
      </c>
      <c r="N495" s="5">
        <f t="shared" si="39"/>
        <v>130.86361739050855</v>
      </c>
    </row>
    <row r="496" spans="1:14" x14ac:dyDescent="0.25">
      <c r="A496" s="10">
        <v>45407</v>
      </c>
      <c r="B496" s="11">
        <v>5048.419921875</v>
      </c>
      <c r="C496" s="11">
        <v>5255.15152599256</v>
      </c>
      <c r="E496" s="4">
        <f t="shared" si="35"/>
        <v>1</v>
      </c>
      <c r="F496" s="4">
        <f t="shared" si="36"/>
        <v>1</v>
      </c>
      <c r="K496" s="6">
        <f t="shared" si="37"/>
        <v>-4.5764303535156259E-3</v>
      </c>
      <c r="M496" s="5">
        <f t="shared" si="38"/>
        <v>121.49117684176794</v>
      </c>
      <c r="N496" s="5">
        <f t="shared" si="39"/>
        <v>130.26472915971178</v>
      </c>
    </row>
    <row r="497" spans="1:14" x14ac:dyDescent="0.25">
      <c r="A497" s="10">
        <v>45408</v>
      </c>
      <c r="B497" s="11">
        <v>5099.9599609375</v>
      </c>
      <c r="C497" s="11">
        <v>5255.4800815496201</v>
      </c>
      <c r="E497" s="4">
        <f t="shared" si="35"/>
        <v>1</v>
      </c>
      <c r="F497" s="4">
        <f t="shared" si="36"/>
        <v>1</v>
      </c>
      <c r="K497" s="6">
        <f t="shared" si="37"/>
        <v>1.020914263474304E-2</v>
      </c>
      <c r="M497" s="5">
        <f t="shared" si="38"/>
        <v>122.73149759500834</v>
      </c>
      <c r="N497" s="5">
        <f t="shared" si="39"/>
        <v>131.59462035997944</v>
      </c>
    </row>
    <row r="498" spans="1:14" x14ac:dyDescent="0.25">
      <c r="A498" s="10">
        <v>45411</v>
      </c>
      <c r="B498" s="11">
        <v>5116.169921875</v>
      </c>
      <c r="C498" s="11">
        <v>5274.5188253955102</v>
      </c>
      <c r="E498" s="4">
        <f t="shared" si="35"/>
        <v>0</v>
      </c>
      <c r="F498" s="4">
        <f t="shared" si="36"/>
        <v>1</v>
      </c>
      <c r="K498" s="6">
        <f t="shared" si="37"/>
        <v>3.1784486665891176E-3</v>
      </c>
      <c r="M498" s="5">
        <f t="shared" si="38"/>
        <v>123.12159335988767</v>
      </c>
      <c r="N498" s="5">
        <f t="shared" si="39"/>
        <v>132.01288710559291</v>
      </c>
    </row>
    <row r="499" spans="1:14" x14ac:dyDescent="0.25">
      <c r="A499" s="10">
        <v>45412</v>
      </c>
      <c r="B499" s="11">
        <v>5035.68994140625</v>
      </c>
      <c r="C499" s="11">
        <v>5246.09685996605</v>
      </c>
      <c r="K499" s="6">
        <f t="shared" si="37"/>
        <v>-1.5730513586862171E-2</v>
      </c>
      <c r="M499" s="5">
        <f t="shared" si="38"/>
        <v>121.18482746270384</v>
      </c>
      <c r="N499" s="5">
        <f t="shared" si="39"/>
        <v>129.93625659133747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BF15-DCB3-47A0-B1E8-2D10357CB58C}">
  <dimension ref="A1:T499"/>
  <sheetViews>
    <sheetView workbookViewId="0">
      <selection activeCell="S1" sqref="S1"/>
    </sheetView>
  </sheetViews>
  <sheetFormatPr defaultRowHeight="12" x14ac:dyDescent="0.25"/>
  <cols>
    <col min="1" max="1" width="10.109375" style="4" bestFit="1" customWidth="1"/>
    <col min="2" max="2" width="10.109375" style="11" customWidth="1"/>
    <col min="3" max="4" width="1.77734375" style="55" customWidth="1"/>
    <col min="5" max="6" width="8.88671875" style="4"/>
    <col min="7" max="10" width="1.77734375" style="57" customWidth="1"/>
    <col min="11" max="11" width="8.88671875" style="4"/>
    <col min="12" max="12" width="1.77734375" style="4" customWidth="1"/>
    <col min="13" max="14" width="8.88671875" style="4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54"/>
      <c r="D1" s="54"/>
      <c r="E1" s="31" t="s">
        <v>3</v>
      </c>
      <c r="F1" s="31" t="s">
        <v>2</v>
      </c>
      <c r="G1" s="56"/>
      <c r="H1" s="56"/>
      <c r="I1" s="56"/>
      <c r="J1" s="56"/>
      <c r="K1" s="31" t="s">
        <v>9</v>
      </c>
      <c r="L1" s="31"/>
      <c r="M1" s="31" t="s">
        <v>8</v>
      </c>
      <c r="N1" s="31" t="s">
        <v>60</v>
      </c>
      <c r="R1" s="78" t="s">
        <v>7</v>
      </c>
      <c r="S1" s="79">
        <f>(S7+S9)/(SUM(S7:S10))</f>
        <v>0.53427419354838712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M2" s="5"/>
      <c r="N2" s="5"/>
      <c r="R2" s="70" t="s">
        <v>26</v>
      </c>
      <c r="S2" s="61">
        <f>S7/(S7+S8)</f>
        <v>0.51927437641723351</v>
      </c>
      <c r="T2" s="71" t="s">
        <v>31</v>
      </c>
    </row>
    <row r="3" spans="1:20" x14ac:dyDescent="0.25">
      <c r="A3" s="10">
        <v>44683</v>
      </c>
      <c r="B3" s="11">
        <f>VLOOKUP(A3,'sp500'!$A$2:$D$6121,4,FALSE)</f>
        <v>4155.3798828125</v>
      </c>
      <c r="E3" s="84">
        <v>1</v>
      </c>
      <c r="F3" s="13">
        <v>1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0.92338709677419351</v>
      </c>
      <c r="T3" s="71" t="s">
        <v>30</v>
      </c>
    </row>
    <row r="4" spans="1:20" x14ac:dyDescent="0.25">
      <c r="A4" s="10">
        <v>44684</v>
      </c>
      <c r="B4" s="11">
        <f>VLOOKUP(A4,'sp500'!$A$2:$D$6121,4,FALSE)</f>
        <v>4175.47998046875</v>
      </c>
      <c r="E4" s="85">
        <v>1</v>
      </c>
      <c r="F4" s="14">
        <v>1</v>
      </c>
      <c r="K4" s="7">
        <f t="shared" ref="K4:K67" si="0">B4/B3-1</f>
        <v>4.8371263814863674E-3</v>
      </c>
      <c r="M4" s="5">
        <f t="shared" ref="M4:M67" si="1">M3*(1+$K4)</f>
        <v>100.48371263814863</v>
      </c>
      <c r="N4" s="5">
        <f>N3*(1+IF(E3=1,$K4,0))</f>
        <v>100.48371263814863</v>
      </c>
      <c r="R4" s="70" t="s">
        <v>28</v>
      </c>
      <c r="S4" s="61">
        <f>S9/(S9+S8)</f>
        <v>0.14516129032258066</v>
      </c>
      <c r="T4" s="71" t="s">
        <v>32</v>
      </c>
    </row>
    <row r="5" spans="1:20" x14ac:dyDescent="0.25">
      <c r="A5" s="10">
        <v>44685</v>
      </c>
      <c r="B5" s="11">
        <f>VLOOKUP(A5,'sp500'!$A$2:$D$6121,4,FALSE)</f>
        <v>4300.169921875</v>
      </c>
      <c r="E5" s="86">
        <v>1</v>
      </c>
      <c r="F5" s="15">
        <v>0</v>
      </c>
      <c r="K5" s="8">
        <f t="shared" si="0"/>
        <v>2.9862421084402291E-2</v>
      </c>
      <c r="M5" s="5">
        <f t="shared" si="1"/>
        <v>103.48439957707311</v>
      </c>
      <c r="N5" s="5">
        <f t="shared" ref="N5:N68" si="2">N4*(1+IF(E4=1,$K5,0))</f>
        <v>103.48439957707311</v>
      </c>
      <c r="R5" s="70" t="s">
        <v>29</v>
      </c>
      <c r="S5" s="61">
        <f>S9/(S9+S10)</f>
        <v>0.65454545454545454</v>
      </c>
      <c r="T5" s="71" t="s">
        <v>33</v>
      </c>
    </row>
    <row r="6" spans="1:20" x14ac:dyDescent="0.25">
      <c r="A6" s="10">
        <v>44686</v>
      </c>
      <c r="B6" s="11">
        <f>VLOOKUP(A6,'sp500'!$A$2:$D$6121,4,FALSE)</f>
        <v>4146.8701171875</v>
      </c>
      <c r="E6" s="4">
        <v>1</v>
      </c>
      <c r="F6" s="4">
        <v>0</v>
      </c>
      <c r="K6" s="9">
        <f t="shared" si="0"/>
        <v>-3.5649708609806985E-2</v>
      </c>
      <c r="M6" s="5">
        <f t="shared" si="1"/>
        <v>99.795210886489613</v>
      </c>
      <c r="N6" s="5">
        <f t="shared" si="2"/>
        <v>99.795210886489613</v>
      </c>
      <c r="R6" s="70"/>
      <c r="S6" s="60"/>
      <c r="T6" s="72"/>
    </row>
    <row r="7" spans="1:20" x14ac:dyDescent="0.25">
      <c r="A7" s="10">
        <v>44687</v>
      </c>
      <c r="B7" s="11">
        <f>VLOOKUP(A7,'sp500'!$A$2:$D$6121,4,FALSE)</f>
        <v>4123.33984375</v>
      </c>
      <c r="E7" s="4">
        <v>1</v>
      </c>
      <c r="F7" s="4">
        <v>0</v>
      </c>
      <c r="K7" s="6">
        <f t="shared" si="0"/>
        <v>-5.6742248424840325E-3</v>
      </c>
      <c r="M7" s="5">
        <f t="shared" si="1"/>
        <v>99.228950421716561</v>
      </c>
      <c r="N7" s="5">
        <f t="shared" si="2"/>
        <v>99.228950421716561</v>
      </c>
      <c r="R7" s="70" t="s">
        <v>22</v>
      </c>
      <c r="S7" s="60">
        <f>COUNTIFS($F$2:$F$498, 1, $E$2:$E$498, 1)</f>
        <v>229</v>
      </c>
      <c r="T7" s="72"/>
    </row>
    <row r="8" spans="1:20" x14ac:dyDescent="0.25">
      <c r="A8" s="10">
        <v>44690</v>
      </c>
      <c r="B8" s="11">
        <f>VLOOKUP(A8,'sp500'!$A$2:$D$6121,4,FALSE)</f>
        <v>3991.23999023437</v>
      </c>
      <c r="E8" s="4">
        <v>1</v>
      </c>
      <c r="F8" s="4">
        <v>1</v>
      </c>
      <c r="K8" s="6">
        <f t="shared" si="0"/>
        <v>-3.2037100632357984E-2</v>
      </c>
      <c r="M8" s="5">
        <f t="shared" si="1"/>
        <v>96.049942551412769</v>
      </c>
      <c r="N8" s="5">
        <f t="shared" si="2"/>
        <v>96.049942551412769</v>
      </c>
      <c r="R8" s="70" t="s">
        <v>23</v>
      </c>
      <c r="S8" s="60">
        <f>COUNTIFS($F$2:$F$498, 0, $E$2:$E$498, 1)</f>
        <v>212</v>
      </c>
      <c r="T8" s="72"/>
    </row>
    <row r="9" spans="1:20" x14ac:dyDescent="0.25">
      <c r="A9" s="10">
        <v>44691</v>
      </c>
      <c r="B9" s="11">
        <f>VLOOKUP(A9,'sp500'!$A$2:$D$6121,4,FALSE)</f>
        <v>4001.05004882812</v>
      </c>
      <c r="E9" s="4">
        <v>1</v>
      </c>
      <c r="F9" s="4">
        <v>0</v>
      </c>
      <c r="K9" s="6">
        <f t="shared" si="0"/>
        <v>2.4578974498534745E-3</v>
      </c>
      <c r="M9" s="5">
        <f t="shared" si="1"/>
        <v>96.286023460268453</v>
      </c>
      <c r="N9" s="5">
        <f t="shared" si="2"/>
        <v>96.286023460268453</v>
      </c>
      <c r="R9" s="70" t="s">
        <v>25</v>
      </c>
      <c r="S9" s="60">
        <f>COUNTIFS($F$2:$F$498, 0, $E$2:$E$498, 0)</f>
        <v>36</v>
      </c>
      <c r="T9" s="72"/>
    </row>
    <row r="10" spans="1:20" ht="12.6" thickBot="1" x14ac:dyDescent="0.3">
      <c r="A10" s="10">
        <v>44692</v>
      </c>
      <c r="B10" s="11">
        <f>VLOOKUP(A10,'sp500'!$A$2:$D$6121,4,FALSE)</f>
        <v>3935.17993164062</v>
      </c>
      <c r="E10" s="4">
        <v>1</v>
      </c>
      <c r="F10" s="4">
        <v>0</v>
      </c>
      <c r="K10" s="6">
        <f t="shared" si="0"/>
        <v>-1.6463207503938371E-2</v>
      </c>
      <c r="M10" s="5">
        <f t="shared" si="1"/>
        <v>94.700846676312977</v>
      </c>
      <c r="N10" s="5">
        <f t="shared" si="2"/>
        <v>94.700846676312977</v>
      </c>
      <c r="R10" s="73" t="s">
        <v>24</v>
      </c>
      <c r="S10" s="74">
        <f>COUNTIFS($F$2:$F$498, 1, $E$2:$E$498, 0)</f>
        <v>19</v>
      </c>
      <c r="T10" s="75"/>
    </row>
    <row r="11" spans="1:20" x14ac:dyDescent="0.25">
      <c r="A11" s="10">
        <v>44693</v>
      </c>
      <c r="B11" s="11">
        <f>VLOOKUP(A11,'sp500'!$A$2:$D$6121,4,FALSE)</f>
        <v>3930.080078125</v>
      </c>
      <c r="E11" s="4">
        <v>1</v>
      </c>
      <c r="F11" s="4">
        <v>1</v>
      </c>
      <c r="K11" s="6">
        <f t="shared" si="0"/>
        <v>-1.2959645058704394E-3</v>
      </c>
      <c r="M11" s="5">
        <f t="shared" si="1"/>
        <v>94.578117740344595</v>
      </c>
      <c r="N11" s="5">
        <f t="shared" si="2"/>
        <v>94.578117740344595</v>
      </c>
    </row>
    <row r="12" spans="1:20" x14ac:dyDescent="0.25">
      <c r="A12" s="10">
        <v>44694</v>
      </c>
      <c r="B12" s="11">
        <f>VLOOKUP(A12,'sp500'!$A$2:$D$6121,4,FALSE)</f>
        <v>4023.88989257812</v>
      </c>
      <c r="E12" s="4">
        <v>0</v>
      </c>
      <c r="F12" s="4">
        <v>0</v>
      </c>
      <c r="K12" s="6">
        <f t="shared" si="0"/>
        <v>2.3869695423070381E-2</v>
      </c>
      <c r="M12" s="5">
        <f t="shared" si="1"/>
        <v>96.835668604493904</v>
      </c>
      <c r="N12" s="5">
        <f t="shared" si="2"/>
        <v>96.835668604493904</v>
      </c>
    </row>
    <row r="13" spans="1:20" x14ac:dyDescent="0.25">
      <c r="A13" s="10">
        <v>44697</v>
      </c>
      <c r="B13" s="11">
        <f>VLOOKUP(A13,'sp500'!$A$2:$D$6121,4,FALSE)</f>
        <v>4008.01000976562</v>
      </c>
      <c r="E13" s="4">
        <v>1</v>
      </c>
      <c r="F13" s="4">
        <v>1</v>
      </c>
      <c r="K13" s="6">
        <f t="shared" si="0"/>
        <v>-3.9464009295556712E-3</v>
      </c>
      <c r="M13" s="5">
        <f t="shared" si="1"/>
        <v>96.453516231898988</v>
      </c>
      <c r="N13" s="5">
        <f t="shared" si="2"/>
        <v>96.835668604493904</v>
      </c>
    </row>
    <row r="14" spans="1:20" x14ac:dyDescent="0.25">
      <c r="A14" s="10">
        <v>44698</v>
      </c>
      <c r="B14" s="11">
        <f>VLOOKUP(A14,'sp500'!$A$2:$D$6121,4,FALSE)</f>
        <v>4088.85009765625</v>
      </c>
      <c r="E14" s="4">
        <v>1</v>
      </c>
      <c r="F14" s="4">
        <v>0</v>
      </c>
      <c r="K14" s="6">
        <f t="shared" si="0"/>
        <v>2.0169632234865009E-2</v>
      </c>
      <c r="M14" s="5">
        <f t="shared" si="1"/>
        <v>98.398948182055975</v>
      </c>
      <c r="N14" s="5">
        <f t="shared" si="2"/>
        <v>98.788808427463806</v>
      </c>
    </row>
    <row r="15" spans="1:20" x14ac:dyDescent="0.25">
      <c r="A15" s="10">
        <v>44699</v>
      </c>
      <c r="B15" s="11">
        <f>VLOOKUP(A15,'sp500'!$A$2:$D$6121,4,FALSE)</f>
        <v>3923.67993164062</v>
      </c>
      <c r="E15" s="4">
        <v>1</v>
      </c>
      <c r="F15" s="4">
        <v>0</v>
      </c>
      <c r="K15" s="6">
        <f t="shared" si="0"/>
        <v>-4.0395260787453813E-2</v>
      </c>
      <c r="M15" s="5">
        <f t="shared" si="1"/>
        <v>94.424097009030675</v>
      </c>
      <c r="N15" s="5">
        <f t="shared" si="2"/>
        <v>94.798208748154593</v>
      </c>
    </row>
    <row r="16" spans="1:20" x14ac:dyDescent="0.25">
      <c r="A16" s="10">
        <v>44700</v>
      </c>
      <c r="B16" s="11">
        <f>VLOOKUP(A16,'sp500'!$A$2:$D$6121,4,FALSE)</f>
        <v>3900.7900390625</v>
      </c>
      <c r="E16" s="4">
        <v>1</v>
      </c>
      <c r="F16" s="4">
        <v>1</v>
      </c>
      <c r="K16" s="6">
        <f t="shared" si="0"/>
        <v>-5.8337818009913667E-3</v>
      </c>
      <c r="M16" s="5">
        <f t="shared" si="1"/>
        <v>93.873247430324355</v>
      </c>
      <c r="N16" s="5">
        <f t="shared" si="2"/>
        <v>94.245176683193023</v>
      </c>
    </row>
    <row r="17" spans="1:14" x14ac:dyDescent="0.25">
      <c r="A17" s="10">
        <v>44701</v>
      </c>
      <c r="B17" s="11">
        <f>VLOOKUP(A17,'sp500'!$A$2:$D$6121,4,FALSE)</f>
        <v>3901.36010742187</v>
      </c>
      <c r="E17" s="4">
        <v>1</v>
      </c>
      <c r="F17" s="4">
        <v>1</v>
      </c>
      <c r="K17" s="6">
        <f t="shared" si="0"/>
        <v>1.4614176965732639E-4</v>
      </c>
      <c r="M17" s="5">
        <f t="shared" si="1"/>
        <v>93.886966232827305</v>
      </c>
      <c r="N17" s="5">
        <f t="shared" si="2"/>
        <v>94.25894984009517</v>
      </c>
    </row>
    <row r="18" spans="1:14" x14ac:dyDescent="0.25">
      <c r="A18" s="10">
        <v>44704</v>
      </c>
      <c r="B18" s="11">
        <f>VLOOKUP(A18,'sp500'!$A$2:$D$6121,4,FALSE)</f>
        <v>3973.75</v>
      </c>
      <c r="E18" s="4">
        <v>1</v>
      </c>
      <c r="F18" s="4">
        <v>0</v>
      </c>
      <c r="K18" s="6">
        <f t="shared" si="0"/>
        <v>1.8555039930924888E-2</v>
      </c>
      <c r="M18" s="5">
        <f t="shared" si="1"/>
        <v>95.629042640270811</v>
      </c>
      <c r="N18" s="5">
        <f t="shared" si="2"/>
        <v>96.007928418225177</v>
      </c>
    </row>
    <row r="19" spans="1:14" x14ac:dyDescent="0.25">
      <c r="A19" s="10">
        <v>44705</v>
      </c>
      <c r="B19" s="11">
        <f>VLOOKUP(A19,'sp500'!$A$2:$D$6121,4,FALSE)</f>
        <v>3941.47998046875</v>
      </c>
      <c r="E19" s="4">
        <v>1</v>
      </c>
      <c r="F19" s="4">
        <v>1</v>
      </c>
      <c r="K19" s="6">
        <f t="shared" si="0"/>
        <v>-8.1207976171752128E-3</v>
      </c>
      <c r="M19" s="5">
        <f t="shared" si="1"/>
        <v>94.852458538664948</v>
      </c>
      <c r="N19" s="5">
        <f t="shared" si="2"/>
        <v>95.228267461896522</v>
      </c>
    </row>
    <row r="20" spans="1:14" x14ac:dyDescent="0.25">
      <c r="A20" s="10">
        <v>44706</v>
      </c>
      <c r="B20" s="11">
        <f>VLOOKUP(A20,'sp500'!$A$2:$D$6121,4,FALSE)</f>
        <v>3978.72998046875</v>
      </c>
      <c r="E20" s="4">
        <v>1</v>
      </c>
      <c r="F20" s="4">
        <v>1</v>
      </c>
      <c r="K20" s="6">
        <f t="shared" si="0"/>
        <v>9.450764734207695E-3</v>
      </c>
      <c r="M20" s="5">
        <f t="shared" si="1"/>
        <v>95.748886808775055</v>
      </c>
      <c r="N20" s="5">
        <f t="shared" si="2"/>
        <v>96.128247413725106</v>
      </c>
    </row>
    <row r="21" spans="1:14" x14ac:dyDescent="0.25">
      <c r="A21" s="10">
        <v>44707</v>
      </c>
      <c r="B21" s="11">
        <f>VLOOKUP(A21,'sp500'!$A$2:$D$6121,4,FALSE)</f>
        <v>4057.84008789062</v>
      </c>
      <c r="E21" s="4">
        <v>1</v>
      </c>
      <c r="F21" s="4">
        <v>1</v>
      </c>
      <c r="K21" s="6">
        <f t="shared" si="0"/>
        <v>1.9883256167222862E-2</v>
      </c>
      <c r="M21" s="5">
        <f t="shared" si="1"/>
        <v>97.652686452920349</v>
      </c>
      <c r="N21" s="5">
        <f t="shared" si="2"/>
        <v>98.039589981958386</v>
      </c>
    </row>
    <row r="22" spans="1:14" x14ac:dyDescent="0.25">
      <c r="A22" s="10">
        <v>44708</v>
      </c>
      <c r="B22" s="11">
        <f>VLOOKUP(A22,'sp500'!$A$2:$D$6121,4,FALSE)</f>
        <v>4158.240234375</v>
      </c>
      <c r="E22" s="4">
        <v>1</v>
      </c>
      <c r="F22" s="4">
        <v>0</v>
      </c>
      <c r="K22" s="6">
        <f t="shared" si="0"/>
        <v>2.4742262955110839E-2</v>
      </c>
      <c r="M22" s="5">
        <f t="shared" si="1"/>
        <v>100.0688348994115</v>
      </c>
      <c r="N22" s="5">
        <f t="shared" si="2"/>
        <v>100.46531129730324</v>
      </c>
    </row>
    <row r="23" spans="1:14" x14ac:dyDescent="0.25">
      <c r="A23" s="10">
        <v>44712</v>
      </c>
      <c r="B23" s="11">
        <f>VLOOKUP(A23,'sp500'!$A$2:$D$6121,4,FALSE)</f>
        <v>4132.14990234375</v>
      </c>
      <c r="E23" s="4">
        <v>0</v>
      </c>
      <c r="F23" s="4">
        <v>0</v>
      </c>
      <c r="K23" s="6">
        <f t="shared" si="0"/>
        <v>-6.2743686176590652E-3</v>
      </c>
      <c r="M23" s="5">
        <f t="shared" si="1"/>
        <v>99.440966142112927</v>
      </c>
      <c r="N23" s="5">
        <f t="shared" si="2"/>
        <v>99.834954900936097</v>
      </c>
    </row>
    <row r="24" spans="1:14" x14ac:dyDescent="0.25">
      <c r="A24" s="10">
        <v>44713</v>
      </c>
      <c r="B24" s="11">
        <f>VLOOKUP(A24,'sp500'!$A$2:$D$6121,4,FALSE)</f>
        <v>4101.22998046875</v>
      </c>
      <c r="E24" s="4">
        <v>1</v>
      </c>
      <c r="F24" s="4">
        <v>1</v>
      </c>
      <c r="K24" s="6">
        <f t="shared" si="0"/>
        <v>-7.4827686811318461E-3</v>
      </c>
      <c r="M24" s="5">
        <f t="shared" si="1"/>
        <v>98.696872395043229</v>
      </c>
      <c r="N24" s="5">
        <f t="shared" si="2"/>
        <v>99.834954900936097</v>
      </c>
    </row>
    <row r="25" spans="1:14" x14ac:dyDescent="0.25">
      <c r="A25" s="10">
        <v>44714</v>
      </c>
      <c r="B25" s="11">
        <f>VLOOKUP(A25,'sp500'!$A$2:$D$6121,4,FALSE)</f>
        <v>4176.81982421875</v>
      </c>
      <c r="E25" s="4">
        <v>1</v>
      </c>
      <c r="F25" s="4">
        <v>0</v>
      </c>
      <c r="K25" s="6">
        <f t="shared" si="0"/>
        <v>1.8431018038486124E-2</v>
      </c>
      <c r="M25" s="5">
        <f t="shared" si="1"/>
        <v>100.51595623049843</v>
      </c>
      <c r="N25" s="5">
        <f t="shared" si="2"/>
        <v>101.6750147555867</v>
      </c>
    </row>
    <row r="26" spans="1:14" x14ac:dyDescent="0.25">
      <c r="A26" s="10">
        <v>44715</v>
      </c>
      <c r="B26" s="11">
        <f>VLOOKUP(A26,'sp500'!$A$2:$D$6121,4,FALSE)</f>
        <v>4108.5400390625</v>
      </c>
      <c r="E26" s="4">
        <v>1</v>
      </c>
      <c r="F26" s="4">
        <v>1</v>
      </c>
      <c r="K26" s="6">
        <f t="shared" si="0"/>
        <v>-1.6347313992415624E-2</v>
      </c>
      <c r="M26" s="5">
        <f t="shared" si="1"/>
        <v>98.872790332750569</v>
      </c>
      <c r="N26" s="5">
        <f t="shared" si="2"/>
        <v>100.01290136419364</v>
      </c>
    </row>
    <row r="27" spans="1:14" x14ac:dyDescent="0.25">
      <c r="A27" s="10">
        <v>44718</v>
      </c>
      <c r="B27" s="11">
        <f>VLOOKUP(A27,'sp500'!$A$2:$D$6121,4,FALSE)</f>
        <v>4121.43017578125</v>
      </c>
      <c r="E27" s="4">
        <v>0</v>
      </c>
      <c r="F27" s="4">
        <v>1</v>
      </c>
      <c r="K27" s="6">
        <f t="shared" si="0"/>
        <v>3.1374007789131131E-3</v>
      </c>
      <c r="M27" s="5">
        <f t="shared" si="1"/>
        <v>99.182993902153854</v>
      </c>
      <c r="N27" s="5">
        <f t="shared" si="2"/>
        <v>100.32668191883502</v>
      </c>
    </row>
    <row r="28" spans="1:14" x14ac:dyDescent="0.25">
      <c r="A28" s="10">
        <v>44719</v>
      </c>
      <c r="B28" s="11">
        <f>VLOOKUP(A28,'sp500'!$A$2:$D$6121,4,FALSE)</f>
        <v>4160.68017578125</v>
      </c>
      <c r="E28" s="4">
        <v>1</v>
      </c>
      <c r="F28" s="4">
        <v>0</v>
      </c>
      <c r="K28" s="6">
        <f t="shared" si="0"/>
        <v>9.5233931732350285E-3</v>
      </c>
      <c r="M28" s="5">
        <f t="shared" si="1"/>
        <v>100.12755254918264</v>
      </c>
      <c r="N28" s="5">
        <f t="shared" si="2"/>
        <v>100.32668191883502</v>
      </c>
    </row>
    <row r="29" spans="1:14" x14ac:dyDescent="0.25">
      <c r="A29" s="10">
        <v>44720</v>
      </c>
      <c r="B29" s="11">
        <f>VLOOKUP(A29,'sp500'!$A$2:$D$6121,4,FALSE)</f>
        <v>4115.77001953125</v>
      </c>
      <c r="E29" s="4">
        <v>1</v>
      </c>
      <c r="F29" s="4">
        <v>0</v>
      </c>
      <c r="K29" s="6">
        <f t="shared" si="0"/>
        <v>-1.0793945785935621E-2</v>
      </c>
      <c r="M29" s="5">
        <f t="shared" si="1"/>
        <v>99.046781175288345</v>
      </c>
      <c r="N29" s="5">
        <f t="shared" si="2"/>
        <v>99.243761153320307</v>
      </c>
    </row>
    <row r="30" spans="1:14" x14ac:dyDescent="0.25">
      <c r="A30" s="10">
        <v>44721</v>
      </c>
      <c r="B30" s="11">
        <f>VLOOKUP(A30,'sp500'!$A$2:$D$6121,4,FALSE)</f>
        <v>4017.82006835937</v>
      </c>
      <c r="E30" s="4">
        <v>1</v>
      </c>
      <c r="F30" s="4">
        <v>0</v>
      </c>
      <c r="K30" s="6">
        <f t="shared" si="0"/>
        <v>-2.3798693976354812E-2</v>
      </c>
      <c r="M30" s="5">
        <f t="shared" si="1"/>
        <v>96.689597140754671</v>
      </c>
      <c r="N30" s="5">
        <f t="shared" si="2"/>
        <v>96.881889252569991</v>
      </c>
    </row>
    <row r="31" spans="1:14" x14ac:dyDescent="0.25">
      <c r="A31" s="10">
        <v>44722</v>
      </c>
      <c r="B31" s="11">
        <f>VLOOKUP(A31,'sp500'!$A$2:$D$6121,4,FALSE)</f>
        <v>3900.86010742187</v>
      </c>
      <c r="E31" s="4">
        <v>0</v>
      </c>
      <c r="F31" s="4">
        <v>0</v>
      </c>
      <c r="K31" s="6">
        <f t="shared" si="0"/>
        <v>-2.9110303335524779E-2</v>
      </c>
      <c r="M31" s="5">
        <f t="shared" si="1"/>
        <v>93.874933638597611</v>
      </c>
      <c r="N31" s="5">
        <f t="shared" si="2"/>
        <v>94.061628068708956</v>
      </c>
    </row>
    <row r="32" spans="1:14" x14ac:dyDescent="0.25">
      <c r="A32" s="10">
        <v>44725</v>
      </c>
      <c r="B32" s="11">
        <f>VLOOKUP(A32,'sp500'!$A$2:$D$6121,4,FALSE)</f>
        <v>3749.6298828125</v>
      </c>
      <c r="E32" s="4">
        <v>0</v>
      </c>
      <c r="F32" s="4">
        <v>0</v>
      </c>
      <c r="K32" s="6">
        <f t="shared" si="0"/>
        <v>-3.8768430665236053E-2</v>
      </c>
      <c r="M32" s="5">
        <f t="shared" si="1"/>
        <v>90.235549782626009</v>
      </c>
      <c r="N32" s="5">
        <f t="shared" si="2"/>
        <v>94.061628068708956</v>
      </c>
    </row>
    <row r="33" spans="1:14" x14ac:dyDescent="0.25">
      <c r="A33" s="10">
        <v>44726</v>
      </c>
      <c r="B33" s="11">
        <f>VLOOKUP(A33,'sp500'!$A$2:$D$6121,4,FALSE)</f>
        <v>3735.47998046875</v>
      </c>
      <c r="E33" s="4">
        <v>1</v>
      </c>
      <c r="F33" s="4">
        <v>1</v>
      </c>
      <c r="K33" s="6">
        <f t="shared" si="0"/>
        <v>-3.7736797459957394E-3</v>
      </c>
      <c r="M33" s="5">
        <f t="shared" si="1"/>
        <v>89.895029716042529</v>
      </c>
      <c r="N33" s="5">
        <f t="shared" si="2"/>
        <v>94.061628068708956</v>
      </c>
    </row>
    <row r="34" spans="1:14" x14ac:dyDescent="0.25">
      <c r="A34" s="10">
        <v>44727</v>
      </c>
      <c r="B34" s="11">
        <f>VLOOKUP(A34,'sp500'!$A$2:$D$6121,4,FALSE)</f>
        <v>3789.98999023437</v>
      </c>
      <c r="E34" s="4">
        <v>1</v>
      </c>
      <c r="F34" s="4">
        <v>0</v>
      </c>
      <c r="K34" s="6">
        <f t="shared" si="0"/>
        <v>1.4592504858981892E-2</v>
      </c>
      <c r="M34" s="5">
        <f t="shared" si="1"/>
        <v>91.206823373972199</v>
      </c>
      <c r="N34" s="5">
        <f t="shared" si="2"/>
        <v>95.434222833345345</v>
      </c>
    </row>
    <row r="35" spans="1:14" x14ac:dyDescent="0.25">
      <c r="A35" s="10">
        <v>44728</v>
      </c>
      <c r="B35" s="11">
        <f>VLOOKUP(A35,'sp500'!$A$2:$D$6121,4,FALSE)</f>
        <v>3666.77001953125</v>
      </c>
      <c r="E35" s="4">
        <v>1</v>
      </c>
      <c r="F35" s="4">
        <v>1</v>
      </c>
      <c r="K35" s="6">
        <f t="shared" si="0"/>
        <v>-3.2511951488162105E-2</v>
      </c>
      <c r="M35" s="5">
        <f t="shared" si="1"/>
        <v>88.241511557048241</v>
      </c>
      <c r="N35" s="5">
        <f t="shared" si="2"/>
        <v>92.331470010277172</v>
      </c>
    </row>
    <row r="36" spans="1:14" x14ac:dyDescent="0.25">
      <c r="A36" s="10">
        <v>44729</v>
      </c>
      <c r="B36" s="11">
        <f>VLOOKUP(A36,'sp500'!$A$2:$D$6121,4,FALSE)</f>
        <v>3674.84008789062</v>
      </c>
      <c r="E36" s="4">
        <v>1</v>
      </c>
      <c r="F36" s="4">
        <v>1</v>
      </c>
      <c r="K36" s="6">
        <f t="shared" si="0"/>
        <v>2.2008656982532848E-3</v>
      </c>
      <c r="M36" s="5">
        <f t="shared" si="1"/>
        <v>88.435719272996167</v>
      </c>
      <c r="N36" s="5">
        <f t="shared" si="2"/>
        <v>92.534679175492087</v>
      </c>
    </row>
    <row r="37" spans="1:14" x14ac:dyDescent="0.25">
      <c r="A37" s="10">
        <v>44733</v>
      </c>
      <c r="B37" s="11">
        <f>VLOOKUP(A37,'sp500'!$A$2:$D$6121,4,FALSE)</f>
        <v>3764.7900390625</v>
      </c>
      <c r="E37" s="4">
        <v>1</v>
      </c>
      <c r="F37" s="4">
        <v>0</v>
      </c>
      <c r="K37" s="6">
        <f t="shared" si="0"/>
        <v>2.4477242280088296E-2</v>
      </c>
      <c r="M37" s="5">
        <f t="shared" si="1"/>
        <v>90.600381799855171</v>
      </c>
      <c r="N37" s="5">
        <f t="shared" si="2"/>
        <v>94.799672936980855</v>
      </c>
    </row>
    <row r="38" spans="1:14" x14ac:dyDescent="0.25">
      <c r="A38" s="10">
        <v>44734</v>
      </c>
      <c r="B38" s="11">
        <f>VLOOKUP(A38,'sp500'!$A$2:$D$6121,4,FALSE)</f>
        <v>3759.88989257812</v>
      </c>
      <c r="E38" s="4">
        <v>1</v>
      </c>
      <c r="F38" s="4">
        <v>1</v>
      </c>
      <c r="K38" s="6">
        <f t="shared" si="0"/>
        <v>-1.3015723144019775E-3</v>
      </c>
      <c r="M38" s="5">
        <f t="shared" si="1"/>
        <v>90.482458851230234</v>
      </c>
      <c r="N38" s="5">
        <f t="shared" si="2"/>
        <v>94.676284307271715</v>
      </c>
    </row>
    <row r="39" spans="1:14" x14ac:dyDescent="0.25">
      <c r="A39" s="10">
        <v>44735</v>
      </c>
      <c r="B39" s="11">
        <f>VLOOKUP(A39,'sp500'!$A$2:$D$6121,4,FALSE)</f>
        <v>3795.72998046875</v>
      </c>
      <c r="E39" s="4">
        <v>1</v>
      </c>
      <c r="F39" s="4">
        <v>1</v>
      </c>
      <c r="K39" s="6">
        <f t="shared" si="0"/>
        <v>9.5322174091792E-3</v>
      </c>
      <c r="M39" s="5">
        <f t="shared" si="1"/>
        <v>91.34495732071727</v>
      </c>
      <c r="N39" s="5">
        <f t="shared" si="2"/>
        <v>95.578759232781891</v>
      </c>
    </row>
    <row r="40" spans="1:14" x14ac:dyDescent="0.25">
      <c r="A40" s="10">
        <v>44736</v>
      </c>
      <c r="B40" s="11">
        <f>VLOOKUP(A40,'sp500'!$A$2:$D$6121,4,FALSE)</f>
        <v>3911.73999023437</v>
      </c>
      <c r="E40" s="4">
        <v>1</v>
      </c>
      <c r="F40" s="4">
        <v>0</v>
      </c>
      <c r="K40" s="6">
        <f t="shared" si="0"/>
        <v>3.0563293585834428E-2</v>
      </c>
      <c r="M40" s="5">
        <f t="shared" si="1"/>
        <v>94.136760068895867</v>
      </c>
      <c r="N40" s="5">
        <f t="shared" si="2"/>
        <v>98.499960911783191</v>
      </c>
    </row>
    <row r="41" spans="1:14" x14ac:dyDescent="0.25">
      <c r="A41" s="10">
        <v>44739</v>
      </c>
      <c r="B41" s="11">
        <f>VLOOKUP(A41,'sp500'!$A$2:$D$6121,4,FALSE)</f>
        <v>3900.11010742187</v>
      </c>
      <c r="E41" s="4">
        <v>1</v>
      </c>
      <c r="F41" s="4">
        <v>0</v>
      </c>
      <c r="K41" s="6">
        <f t="shared" si="0"/>
        <v>-2.9730715337762392E-3</v>
      </c>
      <c r="M41" s="5">
        <f t="shared" si="1"/>
        <v>93.856884747253105</v>
      </c>
      <c r="N41" s="5">
        <f t="shared" si="2"/>
        <v>98.207113481918299</v>
      </c>
    </row>
    <row r="42" spans="1:14" x14ac:dyDescent="0.25">
      <c r="A42" s="10">
        <v>44740</v>
      </c>
      <c r="B42" s="11">
        <f>VLOOKUP(A42,'sp500'!$A$2:$D$6121,4,FALSE)</f>
        <v>3821.55004882812</v>
      </c>
      <c r="E42" s="4">
        <v>1</v>
      </c>
      <c r="F42" s="4">
        <v>0</v>
      </c>
      <c r="K42" s="6">
        <f t="shared" si="0"/>
        <v>-2.0143036075892073E-2</v>
      </c>
      <c r="M42" s="5">
        <f t="shared" si="1"/>
        <v>91.966322131818345</v>
      </c>
      <c r="N42" s="5">
        <f t="shared" si="2"/>
        <v>96.228924052142787</v>
      </c>
    </row>
    <row r="43" spans="1:14" x14ac:dyDescent="0.25">
      <c r="A43" s="10">
        <v>44741</v>
      </c>
      <c r="B43" s="11">
        <f>VLOOKUP(A43,'sp500'!$A$2:$D$6121,4,FALSE)</f>
        <v>3818.830078125</v>
      </c>
      <c r="E43" s="4">
        <v>1</v>
      </c>
      <c r="F43" s="4">
        <v>0</v>
      </c>
      <c r="K43" s="6">
        <f t="shared" si="0"/>
        <v>-7.1174540915774909E-4</v>
      </c>
      <c r="M43" s="5">
        <f t="shared" si="1"/>
        <v>91.900865524243898</v>
      </c>
      <c r="N43" s="5">
        <f t="shared" si="2"/>
        <v>96.160433557220486</v>
      </c>
    </row>
    <row r="44" spans="1:14" x14ac:dyDescent="0.25">
      <c r="A44" s="10">
        <v>44742</v>
      </c>
      <c r="B44" s="11">
        <f>VLOOKUP(A44,'sp500'!$A$2:$D$6121,4,FALSE)</f>
        <v>3785.3798828125</v>
      </c>
      <c r="E44" s="4">
        <v>1</v>
      </c>
      <c r="F44" s="4">
        <v>1</v>
      </c>
      <c r="K44" s="6">
        <f t="shared" si="0"/>
        <v>-8.7592782679987158E-3</v>
      </c>
      <c r="M44" s="5">
        <f t="shared" si="1"/>
        <v>91.095880270047118</v>
      </c>
      <c r="N44" s="5">
        <f t="shared" si="2"/>
        <v>95.318137561321393</v>
      </c>
    </row>
    <row r="45" spans="1:14" x14ac:dyDescent="0.25">
      <c r="A45" s="10">
        <v>44743</v>
      </c>
      <c r="B45" s="11">
        <f>VLOOKUP(A45,'sp500'!$A$2:$D$6121,4,FALSE)</f>
        <v>3825.330078125</v>
      </c>
      <c r="E45" s="4">
        <v>1</v>
      </c>
      <c r="F45" s="4">
        <v>1</v>
      </c>
      <c r="K45" s="6">
        <f t="shared" si="0"/>
        <v>1.0553814029047315E-2</v>
      </c>
      <c r="M45" s="5">
        <f t="shared" si="1"/>
        <v>92.057289249229555</v>
      </c>
      <c r="N45" s="5">
        <f t="shared" si="2"/>
        <v>96.324107458738723</v>
      </c>
    </row>
    <row r="46" spans="1:14" x14ac:dyDescent="0.25">
      <c r="A46" s="10">
        <v>44747</v>
      </c>
      <c r="B46" s="11">
        <f>VLOOKUP(A46,'sp500'!$A$2:$D$6121,4,FALSE)</f>
        <v>3831.38989257812</v>
      </c>
      <c r="E46" s="4">
        <v>1</v>
      </c>
      <c r="F46" s="4">
        <v>1</v>
      </c>
      <c r="K46" s="6">
        <f t="shared" si="0"/>
        <v>1.5841285142352834E-3</v>
      </c>
      <c r="M46" s="5">
        <f t="shared" si="1"/>
        <v>92.203119826072466</v>
      </c>
      <c r="N46" s="5">
        <f t="shared" si="2"/>
        <v>96.47669722397238</v>
      </c>
    </row>
    <row r="47" spans="1:14" x14ac:dyDescent="0.25">
      <c r="A47" s="10">
        <v>44749</v>
      </c>
      <c r="B47" s="11">
        <f>VLOOKUP(A47,'sp500'!$A$2:$D$6121,4,FALSE)</f>
        <v>3902.6201171875</v>
      </c>
      <c r="E47" s="4">
        <v>1</v>
      </c>
      <c r="F47" s="4">
        <v>0</v>
      </c>
      <c r="K47" s="6">
        <f t="shared" si="0"/>
        <v>1.8591223187011563E-2</v>
      </c>
      <c r="M47" s="5">
        <f t="shared" si="1"/>
        <v>93.917288605297756</v>
      </c>
      <c r="N47" s="5">
        <f t="shared" si="2"/>
        <v>98.27031703440899</v>
      </c>
    </row>
    <row r="48" spans="1:14" x14ac:dyDescent="0.25">
      <c r="A48" s="10">
        <v>44750</v>
      </c>
      <c r="B48" s="11">
        <f>VLOOKUP(A48,'sp500'!$A$2:$D$6121,4,FALSE)</f>
        <v>3899.3798828125</v>
      </c>
      <c r="E48" s="4">
        <v>0</v>
      </c>
      <c r="F48" s="4">
        <v>0</v>
      </c>
      <c r="K48" s="6">
        <f t="shared" si="0"/>
        <v>-8.3027152981907104E-4</v>
      </c>
      <c r="M48" s="5">
        <f t="shared" si="1"/>
        <v>93.839311754410971</v>
      </c>
      <c r="N48" s="5">
        <f t="shared" si="2"/>
        <v>98.188725987949027</v>
      </c>
    </row>
    <row r="49" spans="1:14" x14ac:dyDescent="0.25">
      <c r="A49" s="10">
        <v>44753</v>
      </c>
      <c r="B49" s="11">
        <f>VLOOKUP(A49,'sp500'!$A$2:$D$6121,4,FALSE)</f>
        <v>3854.42993164062</v>
      </c>
      <c r="E49" s="4">
        <v>1</v>
      </c>
      <c r="F49" s="4">
        <v>0</v>
      </c>
      <c r="K49" s="6">
        <f t="shared" si="0"/>
        <v>-1.1527461422778607E-2</v>
      </c>
      <c r="M49" s="5">
        <f t="shared" si="1"/>
        <v>92.757582708221904</v>
      </c>
      <c r="N49" s="5">
        <f t="shared" si="2"/>
        <v>98.188725987949027</v>
      </c>
    </row>
    <row r="50" spans="1:14" x14ac:dyDescent="0.25">
      <c r="A50" s="10">
        <v>44754</v>
      </c>
      <c r="B50" s="11">
        <f>VLOOKUP(A50,'sp500'!$A$2:$D$6121,4,FALSE)</f>
        <v>3818.80004882812</v>
      </c>
      <c r="E50" s="4">
        <v>1</v>
      </c>
      <c r="F50" s="4">
        <v>0</v>
      </c>
      <c r="K50" s="6">
        <f t="shared" si="0"/>
        <v>-9.2438787173215742E-3</v>
      </c>
      <c r="M50" s="5">
        <f t="shared" si="1"/>
        <v>91.900142863555175</v>
      </c>
      <c r="N50" s="5">
        <f t="shared" si="2"/>
        <v>97.28108131350811</v>
      </c>
    </row>
    <row r="51" spans="1:14" x14ac:dyDescent="0.25">
      <c r="A51" s="10">
        <v>44755</v>
      </c>
      <c r="B51" s="11">
        <f>VLOOKUP(A51,'sp500'!$A$2:$D$6121,4,FALSE)</f>
        <v>3801.78002929687</v>
      </c>
      <c r="E51" s="4">
        <v>1</v>
      </c>
      <c r="F51" s="4">
        <v>0</v>
      </c>
      <c r="K51" s="6">
        <f t="shared" si="0"/>
        <v>-4.4569025122100925E-3</v>
      </c>
      <c r="M51" s="5">
        <f t="shared" si="1"/>
        <v>91.490552885954131</v>
      </c>
      <c r="N51" s="5">
        <f t="shared" si="2"/>
        <v>96.847509017811419</v>
      </c>
    </row>
    <row r="52" spans="1:14" x14ac:dyDescent="0.25">
      <c r="A52" s="10">
        <v>44756</v>
      </c>
      <c r="B52" s="11">
        <f>VLOOKUP(A52,'sp500'!$A$2:$D$6121,4,FALSE)</f>
        <v>3790.3798828125</v>
      </c>
      <c r="E52" s="4">
        <v>1</v>
      </c>
      <c r="F52" s="4">
        <v>1</v>
      </c>
      <c r="K52" s="6">
        <f t="shared" si="0"/>
        <v>-2.9986339021509378E-3</v>
      </c>
      <c r="M52" s="5">
        <f t="shared" si="1"/>
        <v>91.216206212343778</v>
      </c>
      <c r="N52" s="5">
        <f t="shared" si="2"/>
        <v>96.557098793931743</v>
      </c>
    </row>
    <row r="53" spans="1:14" x14ac:dyDescent="0.25">
      <c r="A53" s="10">
        <v>44757</v>
      </c>
      <c r="B53" s="11">
        <f>VLOOKUP(A53,'sp500'!$A$2:$D$6121,4,FALSE)</f>
        <v>3863.15991210937</v>
      </c>
      <c r="E53" s="4">
        <v>1</v>
      </c>
      <c r="F53" s="4">
        <v>0</v>
      </c>
      <c r="K53" s="6">
        <f t="shared" si="0"/>
        <v>1.9201249359435346E-2</v>
      </c>
      <c r="M53" s="5">
        <f t="shared" si="1"/>
        <v>92.967671333448664</v>
      </c>
      <c r="N53" s="5">
        <f t="shared" si="2"/>
        <v>98.411115725297662</v>
      </c>
    </row>
    <row r="54" spans="1:14" x14ac:dyDescent="0.25">
      <c r="A54" s="10">
        <v>44760</v>
      </c>
      <c r="B54" s="11">
        <f>VLOOKUP(A54,'sp500'!$A$2:$D$6121,4,FALSE)</f>
        <v>3830.85009765625</v>
      </c>
      <c r="E54" s="4">
        <v>1</v>
      </c>
      <c r="F54" s="4">
        <v>1</v>
      </c>
      <c r="K54" s="6">
        <f t="shared" si="0"/>
        <v>-8.3635715808301203E-3</v>
      </c>
      <c r="M54" s="5">
        <f t="shared" si="1"/>
        <v>92.190129559548282</v>
      </c>
      <c r="N54" s="5">
        <f t="shared" si="2"/>
        <v>97.588047314579782</v>
      </c>
    </row>
    <row r="55" spans="1:14" x14ac:dyDescent="0.25">
      <c r="A55" s="10">
        <v>44761</v>
      </c>
      <c r="B55" s="11">
        <f>VLOOKUP(A55,'sp500'!$A$2:$D$6121,4,FALSE)</f>
        <v>3936.68994140625</v>
      </c>
      <c r="E55" s="4">
        <v>1</v>
      </c>
      <c r="F55" s="4">
        <v>1</v>
      </c>
      <c r="K55" s="6">
        <f t="shared" si="0"/>
        <v>2.7628291645959591E-2</v>
      </c>
      <c r="M55" s="5">
        <f t="shared" si="1"/>
        <v>94.737185345898283</v>
      </c>
      <c r="N55" s="5">
        <f t="shared" si="2"/>
        <v>100.28423834694669</v>
      </c>
    </row>
    <row r="56" spans="1:14" x14ac:dyDescent="0.25">
      <c r="A56" s="10">
        <v>44762</v>
      </c>
      <c r="B56" s="11">
        <f>VLOOKUP(A56,'sp500'!$A$2:$D$6121,4,FALSE)</f>
        <v>3959.89990234375</v>
      </c>
      <c r="E56" s="4">
        <v>1</v>
      </c>
      <c r="F56" s="4">
        <v>1</v>
      </c>
      <c r="K56" s="6">
        <f t="shared" si="0"/>
        <v>5.8958061932632422E-3</v>
      </c>
      <c r="M56" s="5">
        <f t="shared" si="1"/>
        <v>95.295737429992954</v>
      </c>
      <c r="N56" s="5">
        <f t="shared" si="2"/>
        <v>100.87549478047931</v>
      </c>
    </row>
    <row r="57" spans="1:14" x14ac:dyDescent="0.25">
      <c r="A57" s="10">
        <v>44763</v>
      </c>
      <c r="B57" s="11">
        <f>VLOOKUP(A57,'sp500'!$A$2:$D$6121,4,FALSE)</f>
        <v>3998.94995117187</v>
      </c>
      <c r="E57" s="4">
        <v>1</v>
      </c>
      <c r="F57" s="4">
        <v>0</v>
      </c>
      <c r="K57" s="6">
        <f t="shared" si="0"/>
        <v>9.8613727091958481E-3</v>
      </c>
      <c r="M57" s="5">
        <f t="shared" si="1"/>
        <v>96.235484214387782</v>
      </c>
      <c r="N57" s="5">
        <f t="shared" si="2"/>
        <v>101.87026563173416</v>
      </c>
    </row>
    <row r="58" spans="1:14" x14ac:dyDescent="0.25">
      <c r="A58" s="10">
        <v>44764</v>
      </c>
      <c r="B58" s="11">
        <f>VLOOKUP(A58,'sp500'!$A$2:$D$6121,4,FALSE)</f>
        <v>3961.6298828125</v>
      </c>
      <c r="E58" s="4">
        <v>1</v>
      </c>
      <c r="F58" s="4">
        <v>1</v>
      </c>
      <c r="K58" s="6">
        <f t="shared" si="0"/>
        <v>-9.3324669763454882E-3</v>
      </c>
      <c r="M58" s="5">
        <f t="shared" si="1"/>
        <v>95.337369736004391</v>
      </c>
      <c r="N58" s="5">
        <f t="shared" si="2"/>
        <v>100.91956474185446</v>
      </c>
    </row>
    <row r="59" spans="1:14" x14ac:dyDescent="0.25">
      <c r="A59" s="10">
        <v>44767</v>
      </c>
      <c r="B59" s="11">
        <f>VLOOKUP(A59,'sp500'!$A$2:$D$6121,4,FALSE)</f>
        <v>3966.84008789062</v>
      </c>
      <c r="E59" s="4">
        <v>0</v>
      </c>
      <c r="F59" s="4">
        <v>0</v>
      </c>
      <c r="K59" s="6">
        <f t="shared" si="0"/>
        <v>1.3151670479678579E-3</v>
      </c>
      <c r="M59" s="5">
        <f t="shared" si="1"/>
        <v>95.462754303121116</v>
      </c>
      <c r="N59" s="5">
        <f t="shared" si="2"/>
        <v>101.0522908278982</v>
      </c>
    </row>
    <row r="60" spans="1:14" x14ac:dyDescent="0.25">
      <c r="A60" s="10">
        <v>44768</v>
      </c>
      <c r="B60" s="11">
        <f>VLOOKUP(A60,'sp500'!$A$2:$D$6121,4,FALSE)</f>
        <v>3921.05004882812</v>
      </c>
      <c r="E60" s="4">
        <v>1</v>
      </c>
      <c r="F60" s="4">
        <v>1</v>
      </c>
      <c r="K60" s="6">
        <f t="shared" si="0"/>
        <v>-1.154320266205866E-2</v>
      </c>
      <c r="M60" s="5">
        <f t="shared" si="1"/>
        <v>94.360808383521871</v>
      </c>
      <c r="N60" s="5">
        <f t="shared" si="2"/>
        <v>101.0522908278982</v>
      </c>
    </row>
    <row r="61" spans="1:14" x14ac:dyDescent="0.25">
      <c r="A61" s="10">
        <v>44769</v>
      </c>
      <c r="B61" s="11">
        <f>VLOOKUP(A61,'sp500'!$A$2:$D$6121,4,FALSE)</f>
        <v>4023.61010742187</v>
      </c>
      <c r="E61" s="4">
        <v>1</v>
      </c>
      <c r="F61" s="4">
        <v>1</v>
      </c>
      <c r="K61" s="6">
        <f t="shared" si="0"/>
        <v>2.6156273782937722E-2</v>
      </c>
      <c r="M61" s="5">
        <f t="shared" si="1"/>
        <v>96.828935521980597</v>
      </c>
      <c r="N61" s="5">
        <f t="shared" si="2"/>
        <v>103.69544221318576</v>
      </c>
    </row>
    <row r="62" spans="1:14" x14ac:dyDescent="0.25">
      <c r="A62" s="10">
        <v>44770</v>
      </c>
      <c r="B62" s="11">
        <f>VLOOKUP(A62,'sp500'!$A$2:$D$6121,4,FALSE)</f>
        <v>4072.42993164062</v>
      </c>
      <c r="E62" s="4">
        <v>1</v>
      </c>
      <c r="F62" s="4">
        <v>1</v>
      </c>
      <c r="K62" s="6">
        <f t="shared" si="0"/>
        <v>1.2133338697180918E-2</v>
      </c>
      <c r="M62" s="5">
        <f t="shared" si="1"/>
        <v>98.003793792356277</v>
      </c>
      <c r="N62" s="5">
        <f t="shared" si="2"/>
        <v>104.95361413491229</v>
      </c>
    </row>
    <row r="63" spans="1:14" x14ac:dyDescent="0.25">
      <c r="A63" s="10">
        <v>44771</v>
      </c>
      <c r="B63" s="11">
        <f>VLOOKUP(A63,'sp500'!$A$2:$D$6121,4,FALSE)</f>
        <v>4130.2900390625</v>
      </c>
      <c r="E63" s="4">
        <v>1</v>
      </c>
      <c r="F63" s="4">
        <v>0</v>
      </c>
      <c r="K63" s="6">
        <f t="shared" si="0"/>
        <v>1.4207760082582954E-2</v>
      </c>
      <c r="M63" s="5">
        <f t="shared" si="1"/>
        <v>99.396208181741002</v>
      </c>
      <c r="N63" s="5">
        <f t="shared" si="2"/>
        <v>106.4447699043411</v>
      </c>
    </row>
    <row r="64" spans="1:14" x14ac:dyDescent="0.25">
      <c r="A64" s="10">
        <v>44774</v>
      </c>
      <c r="B64" s="11">
        <f>VLOOKUP(A64,'sp500'!$A$2:$D$6121,4,FALSE)</f>
        <v>4118.6298828125</v>
      </c>
      <c r="E64" s="4">
        <v>1</v>
      </c>
      <c r="F64" s="4">
        <v>0</v>
      </c>
      <c r="K64" s="6">
        <f t="shared" si="0"/>
        <v>-2.8230841271976725E-3</v>
      </c>
      <c r="M64" s="5">
        <f t="shared" si="1"/>
        <v>99.115604324119488</v>
      </c>
      <c r="N64" s="5">
        <f t="shared" si="2"/>
        <v>106.14426736400095</v>
      </c>
    </row>
    <row r="65" spans="1:14" x14ac:dyDescent="0.25">
      <c r="A65" s="10">
        <v>44775</v>
      </c>
      <c r="B65" s="11">
        <f>VLOOKUP(A65,'sp500'!$A$2:$D$6121,4,FALSE)</f>
        <v>4091.18994140625</v>
      </c>
      <c r="E65" s="4">
        <v>0</v>
      </c>
      <c r="F65" s="4">
        <v>1</v>
      </c>
      <c r="K65" s="6">
        <f t="shared" si="0"/>
        <v>-6.6623955507048027E-3</v>
      </c>
      <c r="M65" s="5">
        <f t="shared" si="1"/>
        <v>98.45525696286505</v>
      </c>
      <c r="N65" s="5">
        <f t="shared" si="2"/>
        <v>105.43709226938221</v>
      </c>
    </row>
    <row r="66" spans="1:14" x14ac:dyDescent="0.25">
      <c r="A66" s="10">
        <v>44776</v>
      </c>
      <c r="B66" s="11">
        <f>VLOOKUP(A66,'sp500'!$A$2:$D$6121,4,FALSE)</f>
        <v>4155.169921875</v>
      </c>
      <c r="E66" s="4">
        <v>1</v>
      </c>
      <c r="F66" s="4">
        <v>0</v>
      </c>
      <c r="K66" s="6">
        <f t="shared" si="0"/>
        <v>1.5638477163140152E-2</v>
      </c>
      <c r="M66" s="5">
        <f t="shared" si="1"/>
        <v>99.994947250469906</v>
      </c>
      <c r="N66" s="5">
        <f t="shared" si="2"/>
        <v>105.43709226938221</v>
      </c>
    </row>
    <row r="67" spans="1:14" x14ac:dyDescent="0.25">
      <c r="A67" s="10">
        <v>44777</v>
      </c>
      <c r="B67" s="11">
        <f>VLOOKUP(A67,'sp500'!$A$2:$D$6121,4,FALSE)</f>
        <v>4151.93994140625</v>
      </c>
      <c r="E67" s="4">
        <v>1</v>
      </c>
      <c r="F67" s="4">
        <v>0</v>
      </c>
      <c r="K67" s="6">
        <f t="shared" si="0"/>
        <v>-7.7734016405583972E-4</v>
      </c>
      <c r="M67" s="5">
        <f t="shared" si="1"/>
        <v>99.917217161769472</v>
      </c>
      <c r="N67" s="5">
        <f t="shared" si="2"/>
        <v>105.35513178277995</v>
      </c>
    </row>
    <row r="68" spans="1:14" x14ac:dyDescent="0.25">
      <c r="A68" s="10">
        <v>44778</v>
      </c>
      <c r="B68" s="11">
        <f>VLOOKUP(A68,'sp500'!$A$2:$D$6121,4,FALSE)</f>
        <v>4145.18994140625</v>
      </c>
      <c r="E68" s="4">
        <v>0</v>
      </c>
      <c r="F68" s="4">
        <v>0</v>
      </c>
      <c r="K68" s="6">
        <f t="shared" ref="K68:K131" si="3">B68/B67-1</f>
        <v>-1.6257460597355333E-3</v>
      </c>
      <c r="M68" s="5">
        <f t="shared" ref="M68:M131" si="4">M67*(1+$K68)</f>
        <v>99.754777139668988</v>
      </c>
      <c r="N68" s="5">
        <f t="shared" si="2"/>
        <v>105.18385109241117</v>
      </c>
    </row>
    <row r="69" spans="1:14" x14ac:dyDescent="0.25">
      <c r="A69" s="10">
        <v>44781</v>
      </c>
      <c r="B69" s="11">
        <f>VLOOKUP(A69,'sp500'!$A$2:$D$6121,4,FALSE)</f>
        <v>4140.06005859375</v>
      </c>
      <c r="E69" s="4">
        <v>1</v>
      </c>
      <c r="F69" s="4">
        <v>0</v>
      </c>
      <c r="K69" s="6">
        <f t="shared" si="3"/>
        <v>-1.2375507238541195E-3</v>
      </c>
      <c r="M69" s="5">
        <f t="shared" si="4"/>
        <v>99.631325543011883</v>
      </c>
      <c r="N69" s="5">
        <f t="shared" ref="N69:N132" si="5">N68*(1+IF(E68=1,$K69,0))</f>
        <v>105.18385109241117</v>
      </c>
    </row>
    <row r="70" spans="1:14" x14ac:dyDescent="0.25">
      <c r="A70" s="10">
        <v>44782</v>
      </c>
      <c r="B70" s="11">
        <f>VLOOKUP(A70,'sp500'!$A$2:$D$6121,4,FALSE)</f>
        <v>4122.47021484375</v>
      </c>
      <c r="E70" s="4">
        <v>1</v>
      </c>
      <c r="F70" s="4">
        <v>1</v>
      </c>
      <c r="K70" s="6">
        <f t="shared" si="3"/>
        <v>-4.248692893594086E-3</v>
      </c>
      <c r="M70" s="5">
        <f t="shared" si="4"/>
        <v>99.208022638197932</v>
      </c>
      <c r="N70" s="5">
        <f t="shared" si="5"/>
        <v>104.73695721175399</v>
      </c>
    </row>
    <row r="71" spans="1:14" x14ac:dyDescent="0.25">
      <c r="A71" s="10">
        <v>44783</v>
      </c>
      <c r="B71" s="11">
        <f>VLOOKUP(A71,'sp500'!$A$2:$D$6121,4,FALSE)</f>
        <v>4210.240234375</v>
      </c>
      <c r="E71" s="4">
        <v>1</v>
      </c>
      <c r="F71" s="4">
        <v>0</v>
      </c>
      <c r="K71" s="6">
        <f t="shared" si="3"/>
        <v>2.1290637641290244E-2</v>
      </c>
      <c r="M71" s="5">
        <f t="shared" si="4"/>
        <v>101.32022469929672</v>
      </c>
      <c r="N71" s="5">
        <f t="shared" si="5"/>
        <v>106.96687381540076</v>
      </c>
    </row>
    <row r="72" spans="1:14" x14ac:dyDescent="0.25">
      <c r="A72" s="10">
        <v>44784</v>
      </c>
      <c r="B72" s="11">
        <f>VLOOKUP(A72,'sp500'!$A$2:$D$6121,4,FALSE)</f>
        <v>4207.27001953125</v>
      </c>
      <c r="E72" s="4">
        <v>0</v>
      </c>
      <c r="F72" s="4">
        <v>1</v>
      </c>
      <c r="K72" s="6">
        <f t="shared" si="3"/>
        <v>-7.0547395835030002E-4</v>
      </c>
      <c r="M72" s="5">
        <f t="shared" si="4"/>
        <v>101.24874591931716</v>
      </c>
      <c r="N72" s="5">
        <f t="shared" si="5"/>
        <v>106.89141147151786</v>
      </c>
    </row>
    <row r="73" spans="1:14" x14ac:dyDescent="0.25">
      <c r="A73" s="10">
        <v>44785</v>
      </c>
      <c r="B73" s="11">
        <f>VLOOKUP(A73,'sp500'!$A$2:$D$6121,4,FALSE)</f>
        <v>4280.14990234375</v>
      </c>
      <c r="E73" s="4">
        <v>1</v>
      </c>
      <c r="F73" s="4">
        <v>1</v>
      </c>
      <c r="K73" s="6">
        <f t="shared" si="3"/>
        <v>1.7322368774566943E-2</v>
      </c>
      <c r="M73" s="5">
        <f t="shared" si="4"/>
        <v>103.00261403409399</v>
      </c>
      <c r="N73" s="5">
        <f t="shared" si="5"/>
        <v>106.89141147151786</v>
      </c>
    </row>
    <row r="74" spans="1:14" x14ac:dyDescent="0.25">
      <c r="A74" s="10">
        <v>44788</v>
      </c>
      <c r="B74" s="11">
        <f>VLOOKUP(A74,'sp500'!$A$2:$D$6121,4,FALSE)</f>
        <v>4297.14013671875</v>
      </c>
      <c r="E74" s="4">
        <v>1</v>
      </c>
      <c r="F74" s="4">
        <v>1</v>
      </c>
      <c r="K74" s="6">
        <f t="shared" si="3"/>
        <v>3.9695418998517695E-3</v>
      </c>
      <c r="M74" s="5">
        <f t="shared" si="4"/>
        <v>103.41148722629659</v>
      </c>
      <c r="N74" s="5">
        <f t="shared" si="5"/>
        <v>107.31572140808834</v>
      </c>
    </row>
    <row r="75" spans="1:14" x14ac:dyDescent="0.25">
      <c r="A75" s="10">
        <v>44789</v>
      </c>
      <c r="B75" s="11">
        <f>VLOOKUP(A75,'sp500'!$A$2:$D$6121,4,FALSE)</f>
        <v>4305.2001953125</v>
      </c>
      <c r="E75" s="4">
        <v>1</v>
      </c>
      <c r="F75" s="4">
        <v>0</v>
      </c>
      <c r="K75" s="6">
        <f t="shared" si="3"/>
        <v>1.8756797165810912E-3</v>
      </c>
      <c r="M75" s="5">
        <f t="shared" si="4"/>
        <v>103.60545405534843</v>
      </c>
      <c r="N75" s="5">
        <f t="shared" si="5"/>
        <v>107.51701133000375</v>
      </c>
    </row>
    <row r="76" spans="1:14" x14ac:dyDescent="0.25">
      <c r="A76" s="10">
        <v>44790</v>
      </c>
      <c r="B76" s="11">
        <f>VLOOKUP(A76,'sp500'!$A$2:$D$6121,4,FALSE)</f>
        <v>4274.0400390625</v>
      </c>
      <c r="E76" s="4">
        <v>1</v>
      </c>
      <c r="F76" s="4">
        <v>1</v>
      </c>
      <c r="K76" s="6">
        <f t="shared" si="3"/>
        <v>-7.2377949540946007E-3</v>
      </c>
      <c r="M76" s="5">
        <f t="shared" si="4"/>
        <v>102.85557902276994</v>
      </c>
      <c r="N76" s="5">
        <f t="shared" si="5"/>
        <v>106.73882524792012</v>
      </c>
    </row>
    <row r="77" spans="1:14" x14ac:dyDescent="0.25">
      <c r="A77" s="10">
        <v>44791</v>
      </c>
      <c r="B77" s="11">
        <f>VLOOKUP(A77,'sp500'!$A$2:$D$6121,4,FALSE)</f>
        <v>4283.740234375</v>
      </c>
      <c r="E77" s="4">
        <v>1</v>
      </c>
      <c r="F77" s="4">
        <v>0</v>
      </c>
      <c r="K77" s="6">
        <f t="shared" si="3"/>
        <v>2.2695611701915031E-3</v>
      </c>
      <c r="M77" s="5">
        <f t="shared" si="4"/>
        <v>103.08901605105758</v>
      </c>
      <c r="N77" s="5">
        <f t="shared" si="5"/>
        <v>106.98107554105465</v>
      </c>
    </row>
    <row r="78" spans="1:14" x14ac:dyDescent="0.25">
      <c r="A78" s="10">
        <v>44792</v>
      </c>
      <c r="B78" s="11">
        <f>VLOOKUP(A78,'sp500'!$A$2:$D$6121,4,FALSE)</f>
        <v>4228.47998046875</v>
      </c>
      <c r="E78" s="4">
        <v>0</v>
      </c>
      <c r="F78" s="4">
        <v>0</v>
      </c>
      <c r="K78" s="6">
        <f t="shared" si="3"/>
        <v>-1.2900001139847905E-2</v>
      </c>
      <c r="M78" s="5">
        <f t="shared" si="4"/>
        <v>101.75916762649314</v>
      </c>
      <c r="N78" s="5">
        <f t="shared" si="5"/>
        <v>105.60101954463289</v>
      </c>
    </row>
    <row r="79" spans="1:14" x14ac:dyDescent="0.25">
      <c r="A79" s="10">
        <v>44795</v>
      </c>
      <c r="B79" s="11">
        <f>VLOOKUP(A79,'sp500'!$A$2:$D$6121,4,FALSE)</f>
        <v>4137.990234375</v>
      </c>
      <c r="E79" s="4">
        <v>1</v>
      </c>
      <c r="F79" s="4">
        <v>0</v>
      </c>
      <c r="K79" s="6">
        <f t="shared" si="3"/>
        <v>-2.14000649197158E-2</v>
      </c>
      <c r="M79" s="5">
        <f t="shared" si="4"/>
        <v>99.581514833109949</v>
      </c>
      <c r="N79" s="5">
        <f t="shared" si="5"/>
        <v>105.60101954463289</v>
      </c>
    </row>
    <row r="80" spans="1:14" x14ac:dyDescent="0.25">
      <c r="A80" s="10">
        <v>44796</v>
      </c>
      <c r="B80" s="11">
        <f>VLOOKUP(A80,'sp500'!$A$2:$D$6121,4,FALSE)</f>
        <v>4128.72998046875</v>
      </c>
      <c r="E80" s="4">
        <v>1</v>
      </c>
      <c r="F80" s="4">
        <v>1</v>
      </c>
      <c r="K80" s="6">
        <f t="shared" si="3"/>
        <v>-2.2378626777133093E-3</v>
      </c>
      <c r="M80" s="5">
        <f t="shared" si="4"/>
        <v>99.358665077674772</v>
      </c>
      <c r="N80" s="5">
        <f t="shared" si="5"/>
        <v>105.36469896426549</v>
      </c>
    </row>
    <row r="81" spans="1:14" x14ac:dyDescent="0.25">
      <c r="A81" s="10">
        <v>44797</v>
      </c>
      <c r="B81" s="11">
        <f>VLOOKUP(A81,'sp500'!$A$2:$D$6121,4,FALSE)</f>
        <v>4140.77001953125</v>
      </c>
      <c r="E81" s="4">
        <v>1</v>
      </c>
      <c r="F81" s="4">
        <v>1</v>
      </c>
      <c r="K81" s="6">
        <f t="shared" si="3"/>
        <v>2.9161604463010526E-3</v>
      </c>
      <c r="M81" s="5">
        <f t="shared" si="4"/>
        <v>99.648410886771558</v>
      </c>
      <c r="N81" s="5">
        <f t="shared" si="5"/>
        <v>105.6719593318215</v>
      </c>
    </row>
    <row r="82" spans="1:14" x14ac:dyDescent="0.25">
      <c r="A82" s="10">
        <v>44798</v>
      </c>
      <c r="B82" s="11">
        <f>VLOOKUP(A82,'sp500'!$A$2:$D$6121,4,FALSE)</f>
        <v>4199.1201171875</v>
      </c>
      <c r="E82" s="4">
        <v>1</v>
      </c>
      <c r="F82" s="4">
        <v>0</v>
      </c>
      <c r="K82" s="6">
        <f t="shared" si="3"/>
        <v>1.4091605518061545E-2</v>
      </c>
      <c r="M82" s="5">
        <f t="shared" si="4"/>
        <v>101.05261698348966</v>
      </c>
      <c r="N82" s="5">
        <f t="shared" si="5"/>
        <v>107.16104689704616</v>
      </c>
    </row>
    <row r="83" spans="1:14" x14ac:dyDescent="0.25">
      <c r="A83" s="10">
        <v>44799</v>
      </c>
      <c r="B83" s="11">
        <f>VLOOKUP(A83,'sp500'!$A$2:$D$6121,4,FALSE)</f>
        <v>4057.65991210937</v>
      </c>
      <c r="E83" s="4">
        <v>1</v>
      </c>
      <c r="F83" s="4">
        <v>0</v>
      </c>
      <c r="K83" s="6">
        <f t="shared" si="3"/>
        <v>-3.3688058719519964E-2</v>
      </c>
      <c r="M83" s="5">
        <f t="shared" si="4"/>
        <v>97.648350488788694</v>
      </c>
      <c r="N83" s="5">
        <f t="shared" si="5"/>
        <v>103.55099925673323</v>
      </c>
    </row>
    <row r="84" spans="1:14" x14ac:dyDescent="0.25">
      <c r="A84" s="10">
        <v>44802</v>
      </c>
      <c r="B84" s="11">
        <f>VLOOKUP(A84,'sp500'!$A$2:$D$6121,4,FALSE)</f>
        <v>4030.61010742187</v>
      </c>
      <c r="E84" s="4">
        <v>1</v>
      </c>
      <c r="F84" s="4">
        <v>0</v>
      </c>
      <c r="K84" s="6">
        <f t="shared" si="3"/>
        <v>-6.666355799502699E-3</v>
      </c>
      <c r="M84" s="5">
        <f t="shared" si="4"/>
        <v>96.997391841195892</v>
      </c>
      <c r="N84" s="5">
        <f t="shared" si="5"/>
        <v>102.86069145229381</v>
      </c>
    </row>
    <row r="85" spans="1:14" x14ac:dyDescent="0.25">
      <c r="A85" s="10">
        <v>44803</v>
      </c>
      <c r="B85" s="11">
        <f>VLOOKUP(A85,'sp500'!$A$2:$D$6121,4,FALSE)</f>
        <v>3986.15991210937</v>
      </c>
      <c r="E85" s="4">
        <v>1</v>
      </c>
      <c r="F85" s="4">
        <v>0</v>
      </c>
      <c r="K85" s="6">
        <f t="shared" si="3"/>
        <v>-1.1028155571448206E-2</v>
      </c>
      <c r="M85" s="5">
        <f t="shared" si="4"/>
        <v>95.927689513946461</v>
      </c>
      <c r="N85" s="5">
        <f t="shared" si="5"/>
        <v>101.72632774477118</v>
      </c>
    </row>
    <row r="86" spans="1:14" x14ac:dyDescent="0.25">
      <c r="A86" s="10">
        <v>44804</v>
      </c>
      <c r="B86" s="11">
        <f>VLOOKUP(A86,'sp500'!$A$2:$D$6121,4,FALSE)</f>
        <v>3955</v>
      </c>
      <c r="E86" s="4">
        <v>1</v>
      </c>
      <c r="F86" s="4">
        <v>1</v>
      </c>
      <c r="K86" s="6">
        <f t="shared" si="3"/>
        <v>-7.8170251059699325E-3</v>
      </c>
      <c r="M86" s="5">
        <f t="shared" si="4"/>
        <v>95.177820356658259</v>
      </c>
      <c r="N86" s="5">
        <f t="shared" si="5"/>
        <v>100.93113048685218</v>
      </c>
    </row>
    <row r="87" spans="1:14" x14ac:dyDescent="0.25">
      <c r="A87" s="10">
        <v>44805</v>
      </c>
      <c r="B87" s="11">
        <f>VLOOKUP(A87,'sp500'!$A$2:$D$6121,4,FALSE)</f>
        <v>3966.85009765625</v>
      </c>
      <c r="E87" s="4">
        <v>1</v>
      </c>
      <c r="F87" s="4">
        <v>0</v>
      </c>
      <c r="K87" s="6">
        <f t="shared" si="3"/>
        <v>2.9962320243361873E-3</v>
      </c>
      <c r="M87" s="5">
        <f t="shared" si="4"/>
        <v>95.462995190017395</v>
      </c>
      <c r="N87" s="5">
        <f t="shared" si="5"/>
        <v>101.23354357226934</v>
      </c>
    </row>
    <row r="88" spans="1:14" x14ac:dyDescent="0.25">
      <c r="A88" s="10">
        <v>44806</v>
      </c>
      <c r="B88" s="11">
        <f>VLOOKUP(A88,'sp500'!$A$2:$D$6121,4,FALSE)</f>
        <v>3924.26000976562</v>
      </c>
      <c r="E88" s="4">
        <v>1</v>
      </c>
      <c r="F88" s="4">
        <v>0</v>
      </c>
      <c r="K88" s="6">
        <f t="shared" si="3"/>
        <v>-1.0736500458082276E-2</v>
      </c>
      <c r="M88" s="5">
        <f t="shared" si="4"/>
        <v>94.438056698429861</v>
      </c>
      <c r="N88" s="5">
        <f t="shared" si="5"/>
        <v>100.14664958533238</v>
      </c>
    </row>
    <row r="89" spans="1:14" x14ac:dyDescent="0.25">
      <c r="A89" s="10">
        <v>44810</v>
      </c>
      <c r="B89" s="11">
        <f>VLOOKUP(A89,'sp500'!$A$2:$D$6121,4,FALSE)</f>
        <v>3908.18994140625</v>
      </c>
      <c r="E89" s="4">
        <v>0</v>
      </c>
      <c r="F89" s="4">
        <v>1</v>
      </c>
      <c r="K89" s="6">
        <f t="shared" si="3"/>
        <v>-4.0950569838337225E-3</v>
      </c>
      <c r="M89" s="5">
        <f t="shared" si="4"/>
        <v>94.051327474807266</v>
      </c>
      <c r="N89" s="5">
        <f t="shared" si="5"/>
        <v>99.736543348540422</v>
      </c>
    </row>
    <row r="90" spans="1:14" x14ac:dyDescent="0.25">
      <c r="A90" s="10">
        <v>44811</v>
      </c>
      <c r="B90" s="11">
        <f>VLOOKUP(A90,'sp500'!$A$2:$D$6121,4,FALSE)</f>
        <v>3979.8701171875</v>
      </c>
      <c r="E90" s="4">
        <v>1</v>
      </c>
      <c r="F90" s="4">
        <v>1</v>
      </c>
      <c r="K90" s="6">
        <f t="shared" si="3"/>
        <v>1.8341016392734E-2</v>
      </c>
      <c r="M90" s="5">
        <f t="shared" si="4"/>
        <v>95.776324413781097</v>
      </c>
      <c r="N90" s="5">
        <f t="shared" si="5"/>
        <v>99.736543348540422</v>
      </c>
    </row>
    <row r="91" spans="1:14" x14ac:dyDescent="0.25">
      <c r="A91" s="10">
        <v>44812</v>
      </c>
      <c r="B91" s="11">
        <f>VLOOKUP(A91,'sp500'!$A$2:$D$6121,4,FALSE)</f>
        <v>4006.17993164062</v>
      </c>
      <c r="E91" s="4">
        <v>1</v>
      </c>
      <c r="F91" s="4">
        <v>1</v>
      </c>
      <c r="K91" s="6">
        <f t="shared" si="3"/>
        <v>6.6107218774547061E-3</v>
      </c>
      <c r="M91" s="5">
        <f t="shared" si="4"/>
        <v>96.409475056925473</v>
      </c>
      <c r="N91" s="5">
        <f t="shared" si="5"/>
        <v>100.39587389763633</v>
      </c>
    </row>
    <row r="92" spans="1:14" x14ac:dyDescent="0.25">
      <c r="A92" s="10">
        <v>44813</v>
      </c>
      <c r="B92" s="11">
        <f>VLOOKUP(A92,'sp500'!$A$2:$D$6121,4,FALSE)</f>
        <v>4067.36010742187</v>
      </c>
      <c r="E92" s="4">
        <v>1</v>
      </c>
      <c r="F92" s="4">
        <v>1</v>
      </c>
      <c r="K92" s="6">
        <f t="shared" si="3"/>
        <v>1.5271449816332883E-2</v>
      </c>
      <c r="M92" s="5">
        <f t="shared" si="4"/>
        <v>97.881787517076305</v>
      </c>
      <c r="N92" s="5">
        <f t="shared" si="5"/>
        <v>101.92906444763098</v>
      </c>
    </row>
    <row r="93" spans="1:14" x14ac:dyDescent="0.25">
      <c r="A93" s="10">
        <v>44816</v>
      </c>
      <c r="B93" s="11">
        <f>VLOOKUP(A93,'sp500'!$A$2:$D$6121,4,FALSE)</f>
        <v>4110.41015625</v>
      </c>
      <c r="E93" s="4">
        <v>1</v>
      </c>
      <c r="F93" s="4">
        <v>0</v>
      </c>
      <c r="K93" s="6">
        <f t="shared" si="3"/>
        <v>1.0584272769351033E-2</v>
      </c>
      <c r="M93" s="5">
        <f t="shared" si="4"/>
        <v>98.917795055308702</v>
      </c>
      <c r="N93" s="5">
        <f t="shared" si="5"/>
        <v>103.00790946886947</v>
      </c>
    </row>
    <row r="94" spans="1:14" x14ac:dyDescent="0.25">
      <c r="A94" s="10">
        <v>44817</v>
      </c>
      <c r="B94" s="11">
        <f>VLOOKUP(A94,'sp500'!$A$2:$D$6121,4,FALSE)</f>
        <v>3932.68994140625</v>
      </c>
      <c r="E94" s="4">
        <v>1</v>
      </c>
      <c r="F94" s="4">
        <v>1</v>
      </c>
      <c r="K94" s="6">
        <f t="shared" si="3"/>
        <v>-4.3236613400616797E-2</v>
      </c>
      <c r="M94" s="5">
        <f t="shared" si="4"/>
        <v>94.64092459206087</v>
      </c>
      <c r="N94" s="5">
        <f t="shared" si="5"/>
        <v>98.554196309958229</v>
      </c>
    </row>
    <row r="95" spans="1:14" x14ac:dyDescent="0.25">
      <c r="A95" s="10">
        <v>44818</v>
      </c>
      <c r="B95" s="11">
        <f>VLOOKUP(A95,'sp500'!$A$2:$D$6121,4,FALSE)</f>
        <v>3946.01000976562</v>
      </c>
      <c r="E95" s="4">
        <v>1</v>
      </c>
      <c r="F95" s="4">
        <v>0</v>
      </c>
      <c r="K95" s="6">
        <f t="shared" si="3"/>
        <v>3.3870120853227714E-3</v>
      </c>
      <c r="M95" s="5">
        <f t="shared" si="4"/>
        <v>94.961474547420295</v>
      </c>
      <c r="N95" s="5">
        <f t="shared" si="5"/>
        <v>98.888000563919334</v>
      </c>
    </row>
    <row r="96" spans="1:14" x14ac:dyDescent="0.25">
      <c r="A96" s="10">
        <v>44819</v>
      </c>
      <c r="B96" s="11">
        <f>VLOOKUP(A96,'sp500'!$A$2:$D$6121,4,FALSE)</f>
        <v>3901.35009765625</v>
      </c>
      <c r="E96" s="4">
        <v>1</v>
      </c>
      <c r="F96" s="4">
        <v>0</v>
      </c>
      <c r="K96" s="6">
        <f t="shared" si="3"/>
        <v>-1.1317739184352082E-2</v>
      </c>
      <c r="M96" s="5">
        <f t="shared" si="4"/>
        <v>93.886725345931097</v>
      </c>
      <c r="N96" s="5">
        <f t="shared" si="5"/>
        <v>97.768811965074832</v>
      </c>
    </row>
    <row r="97" spans="1:14" x14ac:dyDescent="0.25">
      <c r="A97" s="10">
        <v>44820</v>
      </c>
      <c r="B97" s="11">
        <f>VLOOKUP(A97,'sp500'!$A$2:$D$6121,4,FALSE)</f>
        <v>3873.330078125</v>
      </c>
      <c r="E97" s="4">
        <v>1</v>
      </c>
      <c r="F97" s="4">
        <v>1</v>
      </c>
      <c r="K97" s="6">
        <f t="shared" si="3"/>
        <v>-7.1821340894484553E-3</v>
      </c>
      <c r="M97" s="5">
        <f t="shared" si="4"/>
        <v>93.212418295277402</v>
      </c>
      <c r="N97" s="5">
        <f t="shared" si="5"/>
        <v>97.066623247775595</v>
      </c>
    </row>
    <row r="98" spans="1:14" x14ac:dyDescent="0.25">
      <c r="A98" s="10">
        <v>44823</v>
      </c>
      <c r="B98" s="11">
        <f>VLOOKUP(A98,'sp500'!$A$2:$D$6121,4,FALSE)</f>
        <v>3899.88989257812</v>
      </c>
      <c r="E98" s="4">
        <v>1</v>
      </c>
      <c r="F98" s="4">
        <v>0</v>
      </c>
      <c r="K98" s="6">
        <f t="shared" si="3"/>
        <v>6.8571007162852027E-3</v>
      </c>
      <c r="M98" s="5">
        <f t="shared" si="4"/>
        <v>93.851585235536618</v>
      </c>
      <c r="N98" s="5">
        <f t="shared" si="5"/>
        <v>97.732218859575298</v>
      </c>
    </row>
    <row r="99" spans="1:14" x14ac:dyDescent="0.25">
      <c r="A99" s="10">
        <v>44824</v>
      </c>
      <c r="B99" s="11">
        <f>VLOOKUP(A99,'sp500'!$A$2:$D$6121,4,FALSE)</f>
        <v>3855.92993164062</v>
      </c>
      <c r="E99" s="4">
        <v>1</v>
      </c>
      <c r="F99" s="4">
        <v>0</v>
      </c>
      <c r="K99" s="6">
        <f t="shared" si="3"/>
        <v>-1.1272103097361819E-2</v>
      </c>
      <c r="M99" s="5">
        <f t="shared" si="4"/>
        <v>92.793680490910802</v>
      </c>
      <c r="N99" s="5">
        <f t="shared" si="5"/>
        <v>96.630571212656236</v>
      </c>
    </row>
    <row r="100" spans="1:14" x14ac:dyDescent="0.25">
      <c r="A100" s="10">
        <v>44825</v>
      </c>
      <c r="B100" s="11">
        <f>VLOOKUP(A100,'sp500'!$A$2:$D$6121,4,FALSE)</f>
        <v>3789.92993164062</v>
      </c>
      <c r="E100" s="4">
        <v>1</v>
      </c>
      <c r="F100" s="4">
        <v>0</v>
      </c>
      <c r="K100" s="6">
        <f t="shared" si="3"/>
        <v>-1.7116493600784488E-2</v>
      </c>
      <c r="M100" s="5">
        <f t="shared" si="4"/>
        <v>91.205378052594881</v>
      </c>
      <c r="N100" s="5">
        <f t="shared" si="5"/>
        <v>94.976594658854651</v>
      </c>
    </row>
    <row r="101" spans="1:14" x14ac:dyDescent="0.25">
      <c r="A101" s="10">
        <v>44826</v>
      </c>
      <c r="B101" s="11">
        <f>VLOOKUP(A101,'sp500'!$A$2:$D$6121,4,FALSE)</f>
        <v>3757.98999023437</v>
      </c>
      <c r="E101" s="4">
        <v>0</v>
      </c>
      <c r="F101" s="4">
        <v>0</v>
      </c>
      <c r="K101" s="6">
        <f t="shared" si="3"/>
        <v>-8.4275809796894308E-3</v>
      </c>
      <c r="M101" s="5">
        <f t="shared" si="4"/>
        <v>90.43673734327345</v>
      </c>
      <c r="N101" s="5">
        <f t="shared" si="5"/>
        <v>94.176171716192016</v>
      </c>
    </row>
    <row r="102" spans="1:14" x14ac:dyDescent="0.25">
      <c r="A102" s="10">
        <v>44827</v>
      </c>
      <c r="B102" s="11">
        <f>VLOOKUP(A102,'sp500'!$A$2:$D$6121,4,FALSE)</f>
        <v>3693.22998046875</v>
      </c>
      <c r="E102" s="4">
        <v>1</v>
      </c>
      <c r="F102" s="4">
        <v>0</v>
      </c>
      <c r="K102" s="6">
        <f t="shared" si="3"/>
        <v>-1.7232619015459694E-2</v>
      </c>
      <c r="M102" s="5">
        <f t="shared" si="4"/>
        <v>88.878275503635621</v>
      </c>
      <c r="N102" s="5">
        <f t="shared" si="5"/>
        <v>94.176171716192016</v>
      </c>
    </row>
    <row r="103" spans="1:14" x14ac:dyDescent="0.25">
      <c r="A103" s="10">
        <v>44830</v>
      </c>
      <c r="B103" s="11">
        <f>VLOOKUP(A103,'sp500'!$A$2:$D$6121,4,FALSE)</f>
        <v>3655.0400390625</v>
      </c>
      <c r="E103" s="4">
        <v>1</v>
      </c>
      <c r="F103" s="4">
        <v>0</v>
      </c>
      <c r="K103" s="6">
        <f t="shared" si="3"/>
        <v>-1.0340526208282075E-2</v>
      </c>
      <c r="M103" s="5">
        <f t="shared" si="4"/>
        <v>87.959227366443358</v>
      </c>
      <c r="N103" s="5">
        <f t="shared" si="5"/>
        <v>93.202340544365057</v>
      </c>
    </row>
    <row r="104" spans="1:14" x14ac:dyDescent="0.25">
      <c r="A104" s="10">
        <v>44831</v>
      </c>
      <c r="B104" s="11">
        <f>VLOOKUP(A104,'sp500'!$A$2:$D$6121,4,FALSE)</f>
        <v>3647.2900390625</v>
      </c>
      <c r="E104" s="4">
        <v>1</v>
      </c>
      <c r="F104" s="4">
        <v>1</v>
      </c>
      <c r="K104" s="6">
        <f t="shared" si="3"/>
        <v>-2.1203598092424114E-3</v>
      </c>
      <c r="M104" s="5">
        <f t="shared" si="4"/>
        <v>87.772722155883542</v>
      </c>
      <c r="N104" s="5">
        <f t="shared" si="5"/>
        <v>93.004718047347467</v>
      </c>
    </row>
    <row r="105" spans="1:14" x14ac:dyDescent="0.25">
      <c r="A105" s="10">
        <v>44832</v>
      </c>
      <c r="B105" s="11">
        <f>VLOOKUP(A105,'sp500'!$A$2:$D$6121,4,FALSE)</f>
        <v>3719.0400390625</v>
      </c>
      <c r="E105" s="4">
        <v>1</v>
      </c>
      <c r="F105" s="4">
        <v>0</v>
      </c>
      <c r="K105" s="6">
        <f t="shared" si="3"/>
        <v>1.9672139926234733E-2</v>
      </c>
      <c r="M105" s="5">
        <f t="shared" si="4"/>
        <v>89.499399427840601</v>
      </c>
      <c r="N105" s="5">
        <f t="shared" si="5"/>
        <v>94.834319874574888</v>
      </c>
    </row>
    <row r="106" spans="1:14" x14ac:dyDescent="0.25">
      <c r="A106" s="10">
        <v>44833</v>
      </c>
      <c r="B106" s="11">
        <f>VLOOKUP(A106,'sp500'!$A$2:$D$6121,4,FALSE)</f>
        <v>3640.46997070312</v>
      </c>
      <c r="E106" s="4">
        <v>1</v>
      </c>
      <c r="F106" s="4">
        <v>0</v>
      </c>
      <c r="K106" s="6">
        <f t="shared" si="3"/>
        <v>-2.1126437880240156E-2</v>
      </c>
      <c r="M106" s="5">
        <f t="shared" si="4"/>
        <v>87.608595925509519</v>
      </c>
      <c r="N106" s="5">
        <f t="shared" si="5"/>
        <v>92.830808506829854</v>
      </c>
    </row>
    <row r="107" spans="1:14" x14ac:dyDescent="0.25">
      <c r="A107" s="10">
        <v>44834</v>
      </c>
      <c r="B107" s="11">
        <f>VLOOKUP(A107,'sp500'!$A$2:$D$6121,4,FALSE)</f>
        <v>3585.6201171875</v>
      </c>
      <c r="E107" s="4">
        <v>1</v>
      </c>
      <c r="F107" s="4">
        <v>1</v>
      </c>
      <c r="K107" s="6">
        <f t="shared" si="3"/>
        <v>-1.5066695771981942E-2</v>
      </c>
      <c r="M107" s="5">
        <f t="shared" si="4"/>
        <v>86.288623863689367</v>
      </c>
      <c r="N107" s="5">
        <f t="shared" si="5"/>
        <v>91.432154956790342</v>
      </c>
    </row>
    <row r="108" spans="1:14" x14ac:dyDescent="0.25">
      <c r="A108" s="10">
        <v>44837</v>
      </c>
      <c r="B108" s="11">
        <f>VLOOKUP(A108,'sp500'!$A$2:$D$6121,4,FALSE)</f>
        <v>3678.42993164062</v>
      </c>
      <c r="E108" s="4">
        <v>1</v>
      </c>
      <c r="F108" s="4">
        <v>1</v>
      </c>
      <c r="K108" s="6">
        <f t="shared" si="3"/>
        <v>2.5883894952574815E-2</v>
      </c>
      <c r="M108" s="5">
        <f t="shared" si="4"/>
        <v>88.522109539379343</v>
      </c>
      <c r="N108" s="5">
        <f t="shared" si="5"/>
        <v>93.798775250979446</v>
      </c>
    </row>
    <row r="109" spans="1:14" x14ac:dyDescent="0.25">
      <c r="A109" s="10">
        <v>44838</v>
      </c>
      <c r="B109" s="11">
        <f>VLOOKUP(A109,'sp500'!$A$2:$D$6121,4,FALSE)</f>
        <v>3790.92993164062</v>
      </c>
      <c r="E109" s="4">
        <v>1</v>
      </c>
      <c r="F109" s="4">
        <v>0</v>
      </c>
      <c r="K109" s="6">
        <f t="shared" si="3"/>
        <v>3.0583700679551518E-2</v>
      </c>
      <c r="M109" s="5">
        <f t="shared" si="4"/>
        <v>91.229443241054199</v>
      </c>
      <c r="N109" s="5">
        <f t="shared" si="5"/>
        <v>96.667488917363926</v>
      </c>
    </row>
    <row r="110" spans="1:14" x14ac:dyDescent="0.25">
      <c r="A110" s="10">
        <v>44839</v>
      </c>
      <c r="B110" s="11">
        <f>VLOOKUP(A110,'sp500'!$A$2:$D$6121,4,FALSE)</f>
        <v>3783.28002929687</v>
      </c>
      <c r="E110" s="4">
        <v>0</v>
      </c>
      <c r="F110" s="4">
        <v>0</v>
      </c>
      <c r="K110" s="6">
        <f t="shared" si="3"/>
        <v>-2.0179487570848309E-3</v>
      </c>
      <c r="M110" s="5">
        <f t="shared" si="4"/>
        <v>91.045346899456376</v>
      </c>
      <c r="N110" s="5">
        <f t="shared" si="5"/>
        <v>96.472418878252626</v>
      </c>
    </row>
    <row r="111" spans="1:14" x14ac:dyDescent="0.25">
      <c r="A111" s="10">
        <v>44840</v>
      </c>
      <c r="B111" s="11">
        <f>VLOOKUP(A111,'sp500'!$A$2:$D$6121,4,FALSE)</f>
        <v>3744.52001953125</v>
      </c>
      <c r="E111" s="4">
        <v>1</v>
      </c>
      <c r="F111" s="4">
        <v>0</v>
      </c>
      <c r="K111" s="6">
        <f t="shared" si="3"/>
        <v>-1.0245080846638666E-2</v>
      </c>
      <c r="M111" s="5">
        <f t="shared" si="4"/>
        <v>90.112579959761177</v>
      </c>
      <c r="N111" s="5">
        <f t="shared" si="5"/>
        <v>96.472418878252626</v>
      </c>
    </row>
    <row r="112" spans="1:14" x14ac:dyDescent="0.25">
      <c r="A112" s="10">
        <v>44841</v>
      </c>
      <c r="B112" s="11">
        <f>VLOOKUP(A112,'sp500'!$A$2:$D$6121,4,FALSE)</f>
        <v>3639.65991210937</v>
      </c>
      <c r="E112" s="4">
        <v>1</v>
      </c>
      <c r="F112" s="4">
        <v>0</v>
      </c>
      <c r="K112" s="6">
        <f t="shared" si="3"/>
        <v>-2.8003617786774848E-2</v>
      </c>
      <c r="M112" s="5">
        <f t="shared" si="4"/>
        <v>87.589101712787837</v>
      </c>
      <c r="N112" s="5">
        <f t="shared" si="5"/>
        <v>93.770842133020395</v>
      </c>
    </row>
    <row r="113" spans="1:14" x14ac:dyDescent="0.25">
      <c r="A113" s="10">
        <v>44845</v>
      </c>
      <c r="B113" s="11">
        <f>VLOOKUP(A113,'sp500'!$A$2:$D$6121,4,FALSE)</f>
        <v>3588.84008789062</v>
      </c>
      <c r="E113" s="4">
        <v>1</v>
      </c>
      <c r="F113" s="4">
        <v>0</v>
      </c>
      <c r="K113" s="6">
        <f t="shared" si="3"/>
        <v>-1.3962794724218464E-2</v>
      </c>
      <c r="M113" s="5">
        <f t="shared" si="4"/>
        <v>86.366113065493494</v>
      </c>
      <c r="N113" s="5">
        <f t="shared" si="5"/>
        <v>92.461539113199933</v>
      </c>
    </row>
    <row r="114" spans="1:14" x14ac:dyDescent="0.25">
      <c r="A114" s="10">
        <v>44846</v>
      </c>
      <c r="B114" s="11">
        <f>VLOOKUP(A114,'sp500'!$A$2:$D$6121,4,FALSE)</f>
        <v>3577.03002929687</v>
      </c>
      <c r="E114" s="4">
        <v>1</v>
      </c>
      <c r="F114" s="4">
        <v>1</v>
      </c>
      <c r="K114" s="6">
        <f t="shared" si="3"/>
        <v>-3.2907731480149582E-3</v>
      </c>
      <c r="M114" s="5">
        <f t="shared" si="4"/>
        <v>86.081901779719146</v>
      </c>
      <c r="N114" s="5">
        <f t="shared" si="5"/>
        <v>92.157269163062082</v>
      </c>
    </row>
    <row r="115" spans="1:14" x14ac:dyDescent="0.25">
      <c r="A115" s="10">
        <v>44847</v>
      </c>
      <c r="B115" s="11">
        <f>VLOOKUP(A115,'sp500'!$A$2:$D$6121,4,FALSE)</f>
        <v>3669.90991210937</v>
      </c>
      <c r="E115" s="4">
        <v>1</v>
      </c>
      <c r="F115" s="4">
        <v>0</v>
      </c>
      <c r="K115" s="6">
        <f t="shared" si="3"/>
        <v>2.5965642460864968E-2</v>
      </c>
      <c r="M115" s="5">
        <f t="shared" si="4"/>
        <v>88.317073663682635</v>
      </c>
      <c r="N115" s="5">
        <f t="shared" si="5"/>
        <v>94.550191864319842</v>
      </c>
    </row>
    <row r="116" spans="1:14" x14ac:dyDescent="0.25">
      <c r="A116" s="10">
        <v>44848</v>
      </c>
      <c r="B116" s="11">
        <f>VLOOKUP(A116,'sp500'!$A$2:$D$6121,4,FALSE)</f>
        <v>3583.07006835937</v>
      </c>
      <c r="E116" s="4">
        <v>1</v>
      </c>
      <c r="F116" s="4">
        <v>1</v>
      </c>
      <c r="K116" s="6">
        <f t="shared" si="3"/>
        <v>-2.36626636156545E-2</v>
      </c>
      <c r="M116" s="5">
        <f t="shared" si="4"/>
        <v>86.227256458059927</v>
      </c>
      <c r="N116" s="5">
        <f t="shared" si="5"/>
        <v>92.312882479438855</v>
      </c>
    </row>
    <row r="117" spans="1:14" x14ac:dyDescent="0.25">
      <c r="A117" s="10">
        <v>44851</v>
      </c>
      <c r="B117" s="11">
        <f>VLOOKUP(A117,'sp500'!$A$2:$D$6121,4,FALSE)</f>
        <v>3677.94995117187</v>
      </c>
      <c r="E117" s="4">
        <v>1</v>
      </c>
      <c r="F117" s="4">
        <v>1</v>
      </c>
      <c r="K117" s="6">
        <f t="shared" si="3"/>
        <v>2.6480052302171098E-2</v>
      </c>
      <c r="M117" s="5">
        <f t="shared" si="4"/>
        <v>88.510558718942079</v>
      </c>
      <c r="N117" s="5">
        <f t="shared" si="5"/>
        <v>94.757332435658569</v>
      </c>
    </row>
    <row r="118" spans="1:14" x14ac:dyDescent="0.25">
      <c r="A118" s="10">
        <v>44852</v>
      </c>
      <c r="B118" s="11">
        <f>VLOOKUP(A118,'sp500'!$A$2:$D$6121,4,FALSE)</f>
        <v>3719.97998046875</v>
      </c>
      <c r="E118" s="4">
        <v>1</v>
      </c>
      <c r="F118" s="4">
        <v>0</v>
      </c>
      <c r="K118" s="6">
        <f t="shared" si="3"/>
        <v>1.1427569666490056E-2</v>
      </c>
      <c r="M118" s="5">
        <f t="shared" si="4"/>
        <v>89.522019294922742</v>
      </c>
      <c r="N118" s="5">
        <f t="shared" si="5"/>
        <v>95.840178453477819</v>
      </c>
    </row>
    <row r="119" spans="1:14" x14ac:dyDescent="0.25">
      <c r="A119" s="10">
        <v>44853</v>
      </c>
      <c r="B119" s="11">
        <f>VLOOKUP(A119,'sp500'!$A$2:$D$6121,4,FALSE)</f>
        <v>3695.15991210937</v>
      </c>
      <c r="E119" s="4">
        <v>0</v>
      </c>
      <c r="F119" s="4">
        <v>0</v>
      </c>
      <c r="K119" s="6">
        <f t="shared" si="3"/>
        <v>-6.6720972934516398E-3</v>
      </c>
      <c r="M119" s="5">
        <f t="shared" si="4"/>
        <v>88.924719672280759</v>
      </c>
      <c r="N119" s="5">
        <f t="shared" si="5"/>
        <v>95.200723458214441</v>
      </c>
    </row>
    <row r="120" spans="1:14" x14ac:dyDescent="0.25">
      <c r="A120" s="10">
        <v>44854</v>
      </c>
      <c r="B120" s="11">
        <f>VLOOKUP(A120,'sp500'!$A$2:$D$6121,4,FALSE)</f>
        <v>3665.78002929687</v>
      </c>
      <c r="E120" s="4">
        <v>1</v>
      </c>
      <c r="F120" s="4">
        <v>1</v>
      </c>
      <c r="K120" s="6">
        <f t="shared" si="3"/>
        <v>-7.9509097065649792E-3</v>
      </c>
      <c r="M120" s="5">
        <f t="shared" si="4"/>
        <v>88.217687255484847</v>
      </c>
      <c r="N120" s="5">
        <f t="shared" si="5"/>
        <v>95.200723458214441</v>
      </c>
    </row>
    <row r="121" spans="1:14" x14ac:dyDescent="0.25">
      <c r="A121" s="10">
        <v>44855</v>
      </c>
      <c r="B121" s="11">
        <f>VLOOKUP(A121,'sp500'!$A$2:$D$6121,4,FALSE)</f>
        <v>3752.75</v>
      </c>
      <c r="E121" s="4">
        <v>1</v>
      </c>
      <c r="F121" s="4">
        <v>1</v>
      </c>
      <c r="K121" s="6">
        <f t="shared" si="3"/>
        <v>2.3724819822266152E-2</v>
      </c>
      <c r="M121" s="5">
        <f t="shared" si="4"/>
        <v>90.310635990758257</v>
      </c>
      <c r="N121" s="5">
        <f t="shared" si="5"/>
        <v>97.459343469209969</v>
      </c>
    </row>
    <row r="122" spans="1:14" x14ac:dyDescent="0.25">
      <c r="A122" s="10">
        <v>44858</v>
      </c>
      <c r="B122" s="11">
        <f>VLOOKUP(A122,'sp500'!$A$2:$D$6121,4,FALSE)</f>
        <v>3797.34008789062</v>
      </c>
      <c r="E122" s="4">
        <v>1</v>
      </c>
      <c r="F122" s="4">
        <v>1</v>
      </c>
      <c r="K122" s="6">
        <f t="shared" si="3"/>
        <v>1.1881976654618542E-2</v>
      </c>
      <c r="M122" s="5">
        <f t="shared" si="4"/>
        <v>91.383704859264199</v>
      </c>
      <c r="N122" s="5">
        <f t="shared" si="5"/>
        <v>98.617353113085571</v>
      </c>
    </row>
    <row r="123" spans="1:14" x14ac:dyDescent="0.25">
      <c r="A123" s="10">
        <v>44859</v>
      </c>
      <c r="B123" s="11">
        <f>VLOOKUP(A123,'sp500'!$A$2:$D$6121,4,FALSE)</f>
        <v>3859.11010742187</v>
      </c>
      <c r="E123" s="4">
        <v>1</v>
      </c>
      <c r="F123" s="4">
        <v>0</v>
      </c>
      <c r="K123" s="6">
        <f t="shared" si="3"/>
        <v>1.6266654579669915E-2</v>
      </c>
      <c r="M123" s="5">
        <f t="shared" si="4"/>
        <v>92.870212020420354</v>
      </c>
      <c r="N123" s="5">
        <f t="shared" si="5"/>
        <v>100.22152753173746</v>
      </c>
    </row>
    <row r="124" spans="1:14" x14ac:dyDescent="0.25">
      <c r="A124" s="10">
        <v>44860</v>
      </c>
      <c r="B124" s="11">
        <f>VLOOKUP(A124,'sp500'!$A$2:$D$6121,4,FALSE)</f>
        <v>3830.60009765625</v>
      </c>
      <c r="E124" s="4">
        <v>1</v>
      </c>
      <c r="F124" s="4">
        <v>0</v>
      </c>
      <c r="K124" s="6">
        <f t="shared" si="3"/>
        <v>-7.3877160723632151E-3</v>
      </c>
      <c r="M124" s="5">
        <f t="shared" si="4"/>
        <v>92.184113262433314</v>
      </c>
      <c r="N124" s="5">
        <f t="shared" si="5"/>
        <v>99.481119341994457</v>
      </c>
    </row>
    <row r="125" spans="1:14" x14ac:dyDescent="0.25">
      <c r="A125" s="10">
        <v>44861</v>
      </c>
      <c r="B125" s="11">
        <f>VLOOKUP(A125,'sp500'!$A$2:$D$6121,4,FALSE)</f>
        <v>3807.30004882812</v>
      </c>
      <c r="E125" s="4">
        <v>1</v>
      </c>
      <c r="F125" s="4">
        <v>1</v>
      </c>
      <c r="K125" s="6">
        <f t="shared" si="3"/>
        <v>-6.0826106182125805E-3</v>
      </c>
      <c r="M125" s="5">
        <f t="shared" si="4"/>
        <v>91.62339319627273</v>
      </c>
      <c r="N125" s="5">
        <f t="shared" si="5"/>
        <v>98.876014429173168</v>
      </c>
    </row>
    <row r="126" spans="1:14" x14ac:dyDescent="0.25">
      <c r="A126" s="10">
        <v>44862</v>
      </c>
      <c r="B126" s="11">
        <f>VLOOKUP(A126,'sp500'!$A$2:$D$6121,4,FALSE)</f>
        <v>3901.06005859375</v>
      </c>
      <c r="E126" s="4">
        <v>0</v>
      </c>
      <c r="F126" s="4">
        <v>0</v>
      </c>
      <c r="K126" s="6">
        <f t="shared" si="3"/>
        <v>2.462637789592903E-2</v>
      </c>
      <c r="M126" s="5">
        <f t="shared" si="4"/>
        <v>93.87974550123144</v>
      </c>
      <c r="N126" s="5">
        <f t="shared" si="5"/>
        <v>101.31097252534931</v>
      </c>
    </row>
    <row r="127" spans="1:14" x14ac:dyDescent="0.25">
      <c r="A127" s="10">
        <v>44865</v>
      </c>
      <c r="B127" s="11">
        <f>VLOOKUP(A127,'sp500'!$A$2:$D$6121,4,FALSE)</f>
        <v>3871.97998046875</v>
      </c>
      <c r="E127" s="4">
        <v>0</v>
      </c>
      <c r="F127" s="4">
        <v>0</v>
      </c>
      <c r="K127" s="6">
        <f t="shared" si="3"/>
        <v>-7.4544041076575196E-3</v>
      </c>
      <c r="M127" s="5">
        <f t="shared" si="4"/>
        <v>93.179927940741223</v>
      </c>
      <c r="N127" s="5">
        <f t="shared" si="5"/>
        <v>101.31097252534931</v>
      </c>
    </row>
    <row r="128" spans="1:14" x14ac:dyDescent="0.25">
      <c r="A128" s="10">
        <v>44866</v>
      </c>
      <c r="B128" s="11">
        <f>VLOOKUP(A128,'sp500'!$A$2:$D$6121,4,FALSE)</f>
        <v>3856.10009765625</v>
      </c>
      <c r="E128" s="4">
        <v>1</v>
      </c>
      <c r="F128" s="4">
        <v>0</v>
      </c>
      <c r="K128" s="6">
        <f t="shared" si="3"/>
        <v>-4.1012306087846451E-3</v>
      </c>
      <c r="M128" s="5">
        <f t="shared" si="4"/>
        <v>92.797775568146307</v>
      </c>
      <c r="N128" s="5">
        <f t="shared" si="5"/>
        <v>101.31097252534931</v>
      </c>
    </row>
    <row r="129" spans="1:14" x14ac:dyDescent="0.25">
      <c r="A129" s="10">
        <v>44867</v>
      </c>
      <c r="B129" s="11">
        <f>VLOOKUP(A129,'sp500'!$A$2:$D$6121,4,FALSE)</f>
        <v>3759.68994140625</v>
      </c>
      <c r="E129" s="4">
        <v>1</v>
      </c>
      <c r="F129" s="4">
        <v>0</v>
      </c>
      <c r="K129" s="6">
        <f t="shared" si="3"/>
        <v>-2.500198485734284E-2</v>
      </c>
      <c r="M129" s="5">
        <f t="shared" si="4"/>
        <v>90.477646988596419</v>
      </c>
      <c r="N129" s="5">
        <f t="shared" si="5"/>
        <v>98.777997124387852</v>
      </c>
    </row>
    <row r="130" spans="1:14" x14ac:dyDescent="0.25">
      <c r="A130" s="10">
        <v>44868</v>
      </c>
      <c r="B130" s="11">
        <f>VLOOKUP(A130,'sp500'!$A$2:$D$6121,4,FALSE)</f>
        <v>3719.88989257812</v>
      </c>
      <c r="E130" s="4">
        <v>1</v>
      </c>
      <c r="F130" s="4">
        <v>1</v>
      </c>
      <c r="K130" s="6">
        <f t="shared" si="3"/>
        <v>-1.0585992315431003E-2</v>
      </c>
      <c r="M130" s="5">
        <f t="shared" si="4"/>
        <v>89.519851312856858</v>
      </c>
      <c r="N130" s="5">
        <f t="shared" si="5"/>
        <v>97.73233400589541</v>
      </c>
    </row>
    <row r="131" spans="1:14" x14ac:dyDescent="0.25">
      <c r="A131" s="10">
        <v>44869</v>
      </c>
      <c r="B131" s="11">
        <f>VLOOKUP(A131,'sp500'!$A$2:$D$6121,4,FALSE)</f>
        <v>3770.55004882812</v>
      </c>
      <c r="E131" s="4">
        <v>1</v>
      </c>
      <c r="F131" s="4">
        <v>1</v>
      </c>
      <c r="K131" s="6">
        <f t="shared" si="3"/>
        <v>1.3618724670070526E-2</v>
      </c>
      <c r="M131" s="5">
        <f t="shared" si="4"/>
        <v>90.738997520392303</v>
      </c>
      <c r="N131" s="5">
        <f t="shared" si="5"/>
        <v>99.063323754085076</v>
      </c>
    </row>
    <row r="132" spans="1:14" x14ac:dyDescent="0.25">
      <c r="A132" s="10">
        <v>44872</v>
      </c>
      <c r="B132" s="11">
        <f>VLOOKUP(A132,'sp500'!$A$2:$D$6121,4,FALSE)</f>
        <v>3806.80004882812</v>
      </c>
      <c r="E132" s="4">
        <v>1</v>
      </c>
      <c r="F132" s="4">
        <v>1</v>
      </c>
      <c r="K132" s="6">
        <f t="shared" ref="K132:K195" si="6">B132/B131-1</f>
        <v>9.6139819205598442E-3</v>
      </c>
      <c r="M132" s="5">
        <f t="shared" ref="M132:M195" si="7">M131*(1+$K132)</f>
        <v>91.611360602043078</v>
      </c>
      <c r="N132" s="5">
        <f t="shared" si="5"/>
        <v>100.01571675764741</v>
      </c>
    </row>
    <row r="133" spans="1:14" x14ac:dyDescent="0.25">
      <c r="A133" s="10">
        <v>44873</v>
      </c>
      <c r="B133" s="11">
        <f>VLOOKUP(A133,'sp500'!$A$2:$D$6121,4,FALSE)</f>
        <v>3828.11010742187</v>
      </c>
      <c r="E133" s="4">
        <v>1</v>
      </c>
      <c r="F133" s="4">
        <v>0</v>
      </c>
      <c r="K133" s="6">
        <f t="shared" si="6"/>
        <v>5.5978928024627006E-3</v>
      </c>
      <c r="M133" s="5">
        <f t="shared" si="7"/>
        <v>92.124191178181064</v>
      </c>
      <c r="N133" s="5">
        <f t="shared" ref="N133:N196" si="8">N132*(1+IF(E132=1,$K133,0))</f>
        <v>100.57559401861819</v>
      </c>
    </row>
    <row r="134" spans="1:14" x14ac:dyDescent="0.25">
      <c r="A134" s="10">
        <v>44874</v>
      </c>
      <c r="B134" s="11">
        <f>VLOOKUP(A134,'sp500'!$A$2:$D$6121,4,FALSE)</f>
        <v>3748.57006835937</v>
      </c>
      <c r="E134" s="4">
        <v>1</v>
      </c>
      <c r="F134" s="4">
        <v>1</v>
      </c>
      <c r="K134" s="6">
        <f t="shared" si="6"/>
        <v>-2.0777886954789881E-2</v>
      </c>
      <c r="M134" s="5">
        <f t="shared" si="7"/>
        <v>90.210045148079374</v>
      </c>
      <c r="N134" s="5">
        <f t="shared" si="8"/>
        <v>98.485845695688496</v>
      </c>
    </row>
    <row r="135" spans="1:14" x14ac:dyDescent="0.25">
      <c r="A135" s="10">
        <v>44875</v>
      </c>
      <c r="B135" s="11">
        <f>VLOOKUP(A135,'sp500'!$A$2:$D$6121,4,FALSE)</f>
        <v>3956.3701171875</v>
      </c>
      <c r="E135" s="4">
        <v>1</v>
      </c>
      <c r="F135" s="4">
        <v>0</v>
      </c>
      <c r="K135" s="6">
        <f t="shared" si="6"/>
        <v>5.5434484360346259E-2</v>
      </c>
      <c r="M135" s="5">
        <f t="shared" si="7"/>
        <v>95.210792484986712</v>
      </c>
      <c r="N135" s="5">
        <f t="shared" si="8"/>
        <v>103.94535776862162</v>
      </c>
    </row>
    <row r="136" spans="1:14" x14ac:dyDescent="0.25">
      <c r="A136" s="10">
        <v>44879</v>
      </c>
      <c r="B136" s="11">
        <f>VLOOKUP(A136,'sp500'!$A$2:$D$6121,4,FALSE)</f>
        <v>3957.25</v>
      </c>
      <c r="E136" s="4">
        <v>1</v>
      </c>
      <c r="F136" s="4">
        <v>1</v>
      </c>
      <c r="K136" s="6">
        <f t="shared" si="6"/>
        <v>2.2239648628352704E-4</v>
      </c>
      <c r="M136" s="5">
        <f t="shared" si="7"/>
        <v>95.231967030691649</v>
      </c>
      <c r="N136" s="5">
        <f t="shared" si="8"/>
        <v>103.96847485095485</v>
      </c>
    </row>
    <row r="137" spans="1:14" x14ac:dyDescent="0.25">
      <c r="A137" s="10">
        <v>44880</v>
      </c>
      <c r="B137" s="11">
        <f>VLOOKUP(A137,'sp500'!$A$2:$D$6121,4,FALSE)</f>
        <v>3991.72998046875</v>
      </c>
      <c r="E137" s="4">
        <v>1</v>
      </c>
      <c r="F137" s="4">
        <v>0</v>
      </c>
      <c r="K137" s="6">
        <f t="shared" si="6"/>
        <v>8.7131165503191443E-3</v>
      </c>
      <c r="M137" s="5">
        <f t="shared" si="7"/>
        <v>96.061734258746213</v>
      </c>
      <c r="N137" s="5">
        <f t="shared" si="8"/>
        <v>104.87436428989014</v>
      </c>
    </row>
    <row r="138" spans="1:14" x14ac:dyDescent="0.25">
      <c r="A138" s="10">
        <v>44881</v>
      </c>
      <c r="B138" s="11">
        <f>VLOOKUP(A138,'sp500'!$A$2:$D$6121,4,FALSE)</f>
        <v>3958.7900390625</v>
      </c>
      <c r="E138" s="4">
        <v>1</v>
      </c>
      <c r="F138" s="4">
        <v>0</v>
      </c>
      <c r="K138" s="6">
        <f t="shared" si="6"/>
        <v>-8.252046497990273E-3</v>
      </c>
      <c r="M138" s="5">
        <f t="shared" si="7"/>
        <v>95.26902836096545</v>
      </c>
      <c r="N138" s="5">
        <f t="shared" si="8"/>
        <v>104.0089361593228</v>
      </c>
    </row>
    <row r="139" spans="1:14" x14ac:dyDescent="0.25">
      <c r="A139" s="10">
        <v>44882</v>
      </c>
      <c r="B139" s="11">
        <f>VLOOKUP(A139,'sp500'!$A$2:$D$6121,4,FALSE)</f>
        <v>3946.56005859375</v>
      </c>
      <c r="E139" s="4">
        <v>1</v>
      </c>
      <c r="F139" s="4">
        <v>1</v>
      </c>
      <c r="K139" s="6">
        <f t="shared" si="6"/>
        <v>-3.0893228355314273E-3</v>
      </c>
      <c r="M139" s="5">
        <f t="shared" si="7"/>
        <v>94.974711576131028</v>
      </c>
      <c r="N139" s="5">
        <f t="shared" si="8"/>
        <v>103.68761897774647</v>
      </c>
    </row>
    <row r="140" spans="1:14" x14ac:dyDescent="0.25">
      <c r="A140" s="10">
        <v>44883</v>
      </c>
      <c r="B140" s="11">
        <f>VLOOKUP(A140,'sp500'!$A$2:$D$6121,4,FALSE)</f>
        <v>3965.34008789062</v>
      </c>
      <c r="E140" s="4">
        <v>1</v>
      </c>
      <c r="F140" s="4">
        <v>0</v>
      </c>
      <c r="K140" s="6">
        <f t="shared" si="6"/>
        <v>4.7585819088133974E-3</v>
      </c>
      <c r="M140" s="5">
        <f t="shared" si="7"/>
        <v>95.426656520431976</v>
      </c>
      <c r="N140" s="5">
        <f t="shared" si="8"/>
        <v>104.18102500558192</v>
      </c>
    </row>
    <row r="141" spans="1:14" x14ac:dyDescent="0.25">
      <c r="A141" s="10">
        <v>44886</v>
      </c>
      <c r="B141" s="11">
        <f>VLOOKUP(A141,'sp500'!$A$2:$D$6121,4,FALSE)</f>
        <v>3949.93994140625</v>
      </c>
      <c r="E141" s="4">
        <v>1</v>
      </c>
      <c r="F141" s="4">
        <v>1</v>
      </c>
      <c r="K141" s="6">
        <f t="shared" si="6"/>
        <v>-3.8836886983285579E-3</v>
      </c>
      <c r="M141" s="5">
        <f t="shared" si="7"/>
        <v>95.056049092984296</v>
      </c>
      <c r="N141" s="5">
        <f t="shared" si="8"/>
        <v>103.77641833618745</v>
      </c>
    </row>
    <row r="142" spans="1:14" x14ac:dyDescent="0.25">
      <c r="A142" s="10">
        <v>44887</v>
      </c>
      <c r="B142" s="11">
        <f>VLOOKUP(A142,'sp500'!$A$2:$D$6121,4,FALSE)</f>
        <v>4003.580078125</v>
      </c>
      <c r="E142" s="4">
        <v>1</v>
      </c>
      <c r="F142" s="4">
        <v>1</v>
      </c>
      <c r="K142" s="6">
        <f t="shared" si="6"/>
        <v>1.3579987927526016E-2</v>
      </c>
      <c r="M142" s="5">
        <f t="shared" si="7"/>
        <v>96.346909092105349</v>
      </c>
      <c r="N142" s="5">
        <f t="shared" si="8"/>
        <v>105.18570084435476</v>
      </c>
    </row>
    <row r="143" spans="1:14" x14ac:dyDescent="0.25">
      <c r="A143" s="10">
        <v>44888</v>
      </c>
      <c r="B143" s="11">
        <f>VLOOKUP(A143,'sp500'!$A$2:$D$6121,4,FALSE)</f>
        <v>4027.26000976562</v>
      </c>
      <c r="E143" s="4">
        <v>1</v>
      </c>
      <c r="F143" s="4">
        <v>0</v>
      </c>
      <c r="K143" s="6">
        <f t="shared" si="6"/>
        <v>5.9146891478463193E-3</v>
      </c>
      <c r="M143" s="5">
        <f t="shared" si="7"/>
        <v>96.916771109740964</v>
      </c>
      <c r="N143" s="5">
        <f t="shared" si="8"/>
        <v>105.80784156764747</v>
      </c>
    </row>
    <row r="144" spans="1:14" x14ac:dyDescent="0.25">
      <c r="A144" s="10">
        <v>44890</v>
      </c>
      <c r="B144" s="11">
        <f>VLOOKUP(A144,'sp500'!$A$2:$D$6121,4,FALSE)</f>
        <v>4026.1201171875</v>
      </c>
      <c r="E144" s="4">
        <v>1</v>
      </c>
      <c r="F144" s="4">
        <v>0</v>
      </c>
      <c r="K144" s="6">
        <f t="shared" si="6"/>
        <v>-2.8304419763214295E-4</v>
      </c>
      <c r="M144" s="5">
        <f t="shared" si="7"/>
        <v>96.889339380025106</v>
      </c>
      <c r="N144" s="5">
        <f t="shared" si="8"/>
        <v>105.77789327202777</v>
      </c>
    </row>
    <row r="145" spans="1:14" x14ac:dyDescent="0.25">
      <c r="A145" s="10">
        <v>44893</v>
      </c>
      <c r="B145" s="11">
        <f>VLOOKUP(A145,'sp500'!$A$2:$D$6121,4,FALSE)</f>
        <v>3963.93994140625</v>
      </c>
      <c r="E145" s="4">
        <v>1</v>
      </c>
      <c r="F145" s="4">
        <v>0</v>
      </c>
      <c r="K145" s="6">
        <f t="shared" si="6"/>
        <v>-1.5444192913123267E-2</v>
      </c>
      <c r="M145" s="5">
        <f t="shared" si="7"/>
        <v>95.392961731414928</v>
      </c>
      <c r="N145" s="5">
        <f t="shared" si="8"/>
        <v>104.14423908239081</v>
      </c>
    </row>
    <row r="146" spans="1:14" x14ac:dyDescent="0.25">
      <c r="A146" s="10">
        <v>44894</v>
      </c>
      <c r="B146" s="11">
        <f>VLOOKUP(A146,'sp500'!$A$2:$D$6121,4,FALSE)</f>
        <v>3957.6298828125</v>
      </c>
      <c r="E146" s="4">
        <v>1</v>
      </c>
      <c r="F146" s="4">
        <v>1</v>
      </c>
      <c r="K146" s="6">
        <f t="shared" si="6"/>
        <v>-1.5918653377758885E-3</v>
      </c>
      <c r="M146" s="5">
        <f t="shared" si="7"/>
        <v>95.241108982166907</v>
      </c>
      <c r="N146" s="5">
        <f t="shared" si="8"/>
        <v>103.97845547806651</v>
      </c>
    </row>
    <row r="147" spans="1:14" x14ac:dyDescent="0.25">
      <c r="A147" s="10">
        <v>44895</v>
      </c>
      <c r="B147" s="11">
        <f>VLOOKUP(A147,'sp500'!$A$2:$D$6121,4,FALSE)</f>
        <v>4080.11010742187</v>
      </c>
      <c r="E147" s="4">
        <v>1</v>
      </c>
      <c r="F147" s="4">
        <v>0</v>
      </c>
      <c r="K147" s="6">
        <f t="shared" si="6"/>
        <v>3.0947872397387721E-2</v>
      </c>
      <c r="M147" s="5">
        <f t="shared" si="7"/>
        <v>98.188618669932708</v>
      </c>
      <c r="N147" s="5">
        <f t="shared" si="8"/>
        <v>107.19636745027917</v>
      </c>
    </row>
    <row r="148" spans="1:14" x14ac:dyDescent="0.25">
      <c r="A148" s="10">
        <v>44896</v>
      </c>
      <c r="B148" s="11">
        <f>VLOOKUP(A148,'sp500'!$A$2:$D$6121,4,FALSE)</f>
        <v>4076.57006835937</v>
      </c>
      <c r="E148" s="4">
        <v>1</v>
      </c>
      <c r="F148" s="4">
        <v>0</v>
      </c>
      <c r="K148" s="6">
        <f t="shared" si="6"/>
        <v>-8.6763321804983473E-4</v>
      </c>
      <c r="M148" s="5">
        <f t="shared" si="7"/>
        <v>98.103426962740244</v>
      </c>
      <c r="N148" s="5">
        <f t="shared" si="8"/>
        <v>107.10336032102504</v>
      </c>
    </row>
    <row r="149" spans="1:14" x14ac:dyDescent="0.25">
      <c r="A149" s="10">
        <v>44897</v>
      </c>
      <c r="B149" s="11">
        <f>VLOOKUP(A149,'sp500'!$A$2:$D$6121,4,FALSE)</f>
        <v>4071.69995117187</v>
      </c>
      <c r="E149" s="4">
        <v>1</v>
      </c>
      <c r="F149" s="4">
        <v>0</v>
      </c>
      <c r="K149" s="6">
        <f t="shared" si="6"/>
        <v>-1.194660488065602E-3</v>
      </c>
      <c r="M149" s="5">
        <f t="shared" si="7"/>
        <v>97.98622667480403</v>
      </c>
      <c r="N149" s="5">
        <f t="shared" si="8"/>
        <v>106.97540816831045</v>
      </c>
    </row>
    <row r="150" spans="1:14" x14ac:dyDescent="0.25">
      <c r="A150" s="10">
        <v>44900</v>
      </c>
      <c r="B150" s="11">
        <f>VLOOKUP(A150,'sp500'!$A$2:$D$6121,4,FALSE)</f>
        <v>3998.84008789062</v>
      </c>
      <c r="E150" s="4">
        <v>1</v>
      </c>
      <c r="F150" s="4">
        <v>0</v>
      </c>
      <c r="K150" s="6">
        <f t="shared" si="6"/>
        <v>-1.7894212283564803E-2</v>
      </c>
      <c r="M150" s="5">
        <f t="shared" si="7"/>
        <v>96.232840333819581</v>
      </c>
      <c r="N150" s="5">
        <f t="shared" si="8"/>
        <v>105.06116750542571</v>
      </c>
    </row>
    <row r="151" spans="1:14" x14ac:dyDescent="0.25">
      <c r="A151" s="10">
        <v>44901</v>
      </c>
      <c r="B151" s="11">
        <f>VLOOKUP(A151,'sp500'!$A$2:$D$6121,4,FALSE)</f>
        <v>3941.26000976562</v>
      </c>
      <c r="E151" s="4">
        <v>1</v>
      </c>
      <c r="F151" s="4">
        <v>0</v>
      </c>
      <c r="K151" s="6">
        <f t="shared" si="6"/>
        <v>-1.4399194981406072E-2</v>
      </c>
      <c r="M151" s="5">
        <f t="shared" si="7"/>
        <v>94.84716490223839</v>
      </c>
      <c r="N151" s="5">
        <f t="shared" si="8"/>
        <v>103.54837126954092</v>
      </c>
    </row>
    <row r="152" spans="1:14" x14ac:dyDescent="0.25">
      <c r="A152" s="10">
        <v>44902</v>
      </c>
      <c r="B152" s="11">
        <f>VLOOKUP(A152,'sp500'!$A$2:$D$6121,4,FALSE)</f>
        <v>3933.919921875</v>
      </c>
      <c r="E152" s="4">
        <v>1</v>
      </c>
      <c r="F152" s="4">
        <v>1</v>
      </c>
      <c r="K152" s="6">
        <f t="shared" si="6"/>
        <v>-1.8623708845477704E-3</v>
      </c>
      <c r="M152" s="5">
        <f t="shared" si="7"/>
        <v>94.670524303842555</v>
      </c>
      <c r="N152" s="5">
        <f t="shared" si="8"/>
        <v>103.35552579774618</v>
      </c>
    </row>
    <row r="153" spans="1:14" x14ac:dyDescent="0.25">
      <c r="A153" s="10">
        <v>44903</v>
      </c>
      <c r="B153" s="11">
        <f>VLOOKUP(A153,'sp500'!$A$2:$D$6121,4,FALSE)</f>
        <v>3963.51000976562</v>
      </c>
      <c r="E153" s="4">
        <v>1</v>
      </c>
      <c r="F153" s="4">
        <v>0</v>
      </c>
      <c r="K153" s="6">
        <f t="shared" si="6"/>
        <v>7.5217819575026379E-3</v>
      </c>
      <c r="M153" s="5">
        <f t="shared" si="7"/>
        <v>95.382615345458518</v>
      </c>
      <c r="N153" s="5">
        <f t="shared" si="8"/>
        <v>104.13294352689987</v>
      </c>
    </row>
    <row r="154" spans="1:14" x14ac:dyDescent="0.25">
      <c r="A154" s="10">
        <v>44904</v>
      </c>
      <c r="B154" s="11">
        <f>VLOOKUP(A154,'sp500'!$A$2:$D$6121,4,FALSE)</f>
        <v>3934.3798828125</v>
      </c>
      <c r="E154" s="4">
        <v>1</v>
      </c>
      <c r="F154" s="4">
        <v>1</v>
      </c>
      <c r="K154" s="6">
        <f t="shared" si="6"/>
        <v>-7.3495782479031657E-3</v>
      </c>
      <c r="M154" s="5">
        <f t="shared" si="7"/>
        <v>94.681593350487418</v>
      </c>
      <c r="N154" s="5">
        <f t="shared" si="8"/>
        <v>103.36761031026444</v>
      </c>
    </row>
    <row r="155" spans="1:14" x14ac:dyDescent="0.25">
      <c r="A155" s="10">
        <v>44907</v>
      </c>
      <c r="B155" s="11">
        <f>VLOOKUP(A155,'sp500'!$A$2:$D$6121,4,FALSE)</f>
        <v>3990.56005859375</v>
      </c>
      <c r="E155" s="4">
        <v>1</v>
      </c>
      <c r="F155" s="4">
        <v>1</v>
      </c>
      <c r="K155" s="6">
        <f t="shared" si="6"/>
        <v>1.4279296218109305E-2</v>
      </c>
      <c r="M155" s="5">
        <f t="shared" si="7"/>
        <v>96.03357986834159</v>
      </c>
      <c r="N155" s="5">
        <f t="shared" si="8"/>
        <v>104.8436270372428</v>
      </c>
    </row>
    <row r="156" spans="1:14" x14ac:dyDescent="0.25">
      <c r="A156" s="10">
        <v>44908</v>
      </c>
      <c r="B156" s="11">
        <f>VLOOKUP(A156,'sp500'!$A$2:$D$6121,4,FALSE)</f>
        <v>4019.64990234375</v>
      </c>
      <c r="E156" s="4">
        <v>1</v>
      </c>
      <c r="F156" s="4">
        <v>0</v>
      </c>
      <c r="K156" s="6">
        <f t="shared" si="6"/>
        <v>7.2896644387934195E-3</v>
      </c>
      <c r="M156" s="5">
        <f t="shared" si="7"/>
        <v>96.733632440437873</v>
      </c>
      <c r="N156" s="5">
        <f t="shared" si="8"/>
        <v>105.60790189689031</v>
      </c>
    </row>
    <row r="157" spans="1:14" x14ac:dyDescent="0.25">
      <c r="A157" s="10">
        <v>44909</v>
      </c>
      <c r="B157" s="11">
        <f>VLOOKUP(A157,'sp500'!$A$2:$D$6121,4,FALSE)</f>
        <v>3995.32006835937</v>
      </c>
      <c r="E157" s="4">
        <v>1</v>
      </c>
      <c r="F157" s="4">
        <v>0</v>
      </c>
      <c r="K157" s="6">
        <f t="shared" si="6"/>
        <v>-6.0527246341015584E-3</v>
      </c>
      <c r="M157" s="5">
        <f t="shared" si="7"/>
        <v>96.148130400419504</v>
      </c>
      <c r="N157" s="5">
        <f t="shared" si="8"/>
        <v>104.96868634752322</v>
      </c>
    </row>
    <row r="158" spans="1:14" x14ac:dyDescent="0.25">
      <c r="A158" s="10">
        <v>44910</v>
      </c>
      <c r="B158" s="11">
        <f>VLOOKUP(A158,'sp500'!$A$2:$D$6121,4,FALSE)</f>
        <v>3895.75</v>
      </c>
      <c r="E158" s="4">
        <v>1</v>
      </c>
      <c r="F158" s="4">
        <v>0</v>
      </c>
      <c r="K158" s="6">
        <f t="shared" si="6"/>
        <v>-2.4921675023712786E-2</v>
      </c>
      <c r="M158" s="5">
        <f t="shared" si="7"/>
        <v>93.751957940442693</v>
      </c>
      <c r="N158" s="5">
        <f t="shared" si="8"/>
        <v>102.35269085870421</v>
      </c>
    </row>
    <row r="159" spans="1:14" x14ac:dyDescent="0.25">
      <c r="A159" s="10">
        <v>44911</v>
      </c>
      <c r="B159" s="11">
        <f>VLOOKUP(A159,'sp500'!$A$2:$D$6121,4,FALSE)</f>
        <v>3852.36010742187</v>
      </c>
      <c r="E159" s="4">
        <v>1</v>
      </c>
      <c r="F159" s="4">
        <v>0</v>
      </c>
      <c r="K159" s="6">
        <f t="shared" si="6"/>
        <v>-1.1137750774081967E-2</v>
      </c>
      <c r="M159" s="5">
        <f t="shared" si="7"/>
        <v>92.707771998319828</v>
      </c>
      <c r="N159" s="5">
        <f t="shared" si="8"/>
        <v>101.2127120968633</v>
      </c>
    </row>
    <row r="160" spans="1:14" x14ac:dyDescent="0.25">
      <c r="A160" s="10">
        <v>44914</v>
      </c>
      <c r="B160" s="11">
        <f>VLOOKUP(A160,'sp500'!$A$2:$D$6121,4,FALSE)</f>
        <v>3817.65991210937</v>
      </c>
      <c r="E160" s="4">
        <v>1</v>
      </c>
      <c r="F160" s="4">
        <v>1</v>
      </c>
      <c r="K160" s="6">
        <f t="shared" si="6"/>
        <v>-9.0075160018523448E-3</v>
      </c>
      <c r="M160" s="5">
        <f t="shared" si="7"/>
        <v>91.872705258548876</v>
      </c>
      <c r="N160" s="5">
        <f t="shared" si="8"/>
        <v>100.30103697305992</v>
      </c>
    </row>
    <row r="161" spans="1:14" x14ac:dyDescent="0.25">
      <c r="A161" s="10">
        <v>44915</v>
      </c>
      <c r="B161" s="11">
        <f>VLOOKUP(A161,'sp500'!$A$2:$D$6121,4,FALSE)</f>
        <v>3821.6201171875</v>
      </c>
      <c r="E161" s="4">
        <v>1</v>
      </c>
      <c r="F161" s="4">
        <v>1</v>
      </c>
      <c r="K161" s="6">
        <f t="shared" si="6"/>
        <v>1.0373383615362997E-3</v>
      </c>
      <c r="M161" s="5">
        <f t="shared" si="7"/>
        <v>91.968008340091686</v>
      </c>
      <c r="N161" s="5">
        <f t="shared" si="8"/>
        <v>100.40508308641395</v>
      </c>
    </row>
    <row r="162" spans="1:14" x14ac:dyDescent="0.25">
      <c r="A162" s="10">
        <v>44916</v>
      </c>
      <c r="B162" s="11">
        <f>VLOOKUP(A162,'sp500'!$A$2:$D$6121,4,FALSE)</f>
        <v>3878.43994140625</v>
      </c>
      <c r="E162" s="4">
        <v>1</v>
      </c>
      <c r="F162" s="4">
        <v>0</v>
      </c>
      <c r="K162" s="6">
        <f t="shared" si="6"/>
        <v>1.4867993802734736E-2</v>
      </c>
      <c r="M162" s="5">
        <f t="shared" si="7"/>
        <v>93.335388118142021</v>
      </c>
      <c r="N162" s="5">
        <f t="shared" si="8"/>
        <v>101.89790523950582</v>
      </c>
    </row>
    <row r="163" spans="1:14" x14ac:dyDescent="0.25">
      <c r="A163" s="10">
        <v>44917</v>
      </c>
      <c r="B163" s="11">
        <f>VLOOKUP(A163,'sp500'!$A$2:$D$6121,4,FALSE)</f>
        <v>3822.38989257812</v>
      </c>
      <c r="E163" s="4">
        <v>1</v>
      </c>
      <c r="F163" s="4">
        <v>1</v>
      </c>
      <c r="K163" s="6">
        <f t="shared" si="6"/>
        <v>-1.4451699568617582E-2</v>
      </c>
      <c r="M163" s="5">
        <f t="shared" si="7"/>
        <v>91.986533129938309</v>
      </c>
      <c r="N163" s="5">
        <f t="shared" si="8"/>
        <v>100.42530732631302</v>
      </c>
    </row>
    <row r="164" spans="1:14" x14ac:dyDescent="0.25">
      <c r="A164" s="10">
        <v>44918</v>
      </c>
      <c r="B164" s="11">
        <f>VLOOKUP(A164,'sp500'!$A$2:$D$6121,4,FALSE)</f>
        <v>3844.82006835937</v>
      </c>
      <c r="E164" s="4">
        <v>1</v>
      </c>
      <c r="F164" s="4">
        <v>0</v>
      </c>
      <c r="K164" s="6">
        <f t="shared" si="6"/>
        <v>5.8681025252820262E-3</v>
      </c>
      <c r="M164" s="5">
        <f t="shared" si="7"/>
        <v>92.526319537290036</v>
      </c>
      <c r="N164" s="5">
        <f t="shared" si="8"/>
        <v>101.01461332583678</v>
      </c>
    </row>
    <row r="165" spans="1:14" x14ac:dyDescent="0.25">
      <c r="A165" s="10">
        <v>44922</v>
      </c>
      <c r="B165" s="11">
        <f>VLOOKUP(A165,'sp500'!$A$2:$D$6121,4,FALSE)</f>
        <v>3829.25</v>
      </c>
      <c r="E165" s="4">
        <v>1</v>
      </c>
      <c r="F165" s="4">
        <v>0</v>
      </c>
      <c r="K165" s="6">
        <f t="shared" si="6"/>
        <v>-4.0496221104083796E-3</v>
      </c>
      <c r="M165" s="5">
        <f t="shared" si="7"/>
        <v>92.151622907897121</v>
      </c>
      <c r="N165" s="5">
        <f t="shared" si="8"/>
        <v>100.60554231423812</v>
      </c>
    </row>
    <row r="166" spans="1:14" x14ac:dyDescent="0.25">
      <c r="A166" s="10">
        <v>44923</v>
      </c>
      <c r="B166" s="11">
        <f>VLOOKUP(A166,'sp500'!$A$2:$D$6121,4,FALSE)</f>
        <v>3783.21997070312</v>
      </c>
      <c r="E166" s="4">
        <v>1</v>
      </c>
      <c r="F166" s="4">
        <v>1</v>
      </c>
      <c r="K166" s="6">
        <f t="shared" si="6"/>
        <v>-1.2020638322616684E-2</v>
      </c>
      <c r="M166" s="5">
        <f t="shared" si="7"/>
        <v>91.043901578079129</v>
      </c>
      <c r="N166" s="5">
        <f t="shared" si="8"/>
        <v>99.39619947682796</v>
      </c>
    </row>
    <row r="167" spans="1:14" x14ac:dyDescent="0.25">
      <c r="A167" s="10">
        <v>44924</v>
      </c>
      <c r="B167" s="11">
        <f>VLOOKUP(A167,'sp500'!$A$2:$D$6121,4,FALSE)</f>
        <v>3849.28002929687</v>
      </c>
      <c r="E167" s="4">
        <v>1</v>
      </c>
      <c r="F167" s="4">
        <v>0</v>
      </c>
      <c r="K167" s="6">
        <f t="shared" si="6"/>
        <v>1.7461331644819111E-2</v>
      </c>
      <c r="M167" s="5">
        <f t="shared" si="7"/>
        <v>92.633649337772241</v>
      </c>
      <c r="N167" s="5">
        <f t="shared" si="8"/>
        <v>101.13178948012745</v>
      </c>
    </row>
    <row r="168" spans="1:14" x14ac:dyDescent="0.25">
      <c r="A168" s="10">
        <v>44925</v>
      </c>
      <c r="B168" s="11">
        <f>VLOOKUP(A168,'sp500'!$A$2:$D$6121,4,FALSE)</f>
        <v>3839.5</v>
      </c>
      <c r="E168" s="4">
        <v>1</v>
      </c>
      <c r="F168" s="4">
        <v>0</v>
      </c>
      <c r="K168" s="6">
        <f t="shared" si="6"/>
        <v>-2.5407424823432612E-3</v>
      </c>
      <c r="M168" s="5">
        <f t="shared" si="7"/>
        <v>92.39829108960528</v>
      </c>
      <c r="N168" s="5">
        <f t="shared" si="8"/>
        <v>100.8748396462799</v>
      </c>
    </row>
    <row r="169" spans="1:14" x14ac:dyDescent="0.25">
      <c r="A169" s="10">
        <v>44929</v>
      </c>
      <c r="B169" s="11">
        <f>VLOOKUP(A169,'sp500'!$A$2:$D$6121,4,FALSE)</f>
        <v>3824.13989257812</v>
      </c>
      <c r="E169" s="4">
        <v>1</v>
      </c>
      <c r="F169" s="4">
        <v>1</v>
      </c>
      <c r="K169" s="6">
        <f t="shared" si="6"/>
        <v>-4.0005488792499433E-3</v>
      </c>
      <c r="M169" s="5">
        <f t="shared" si="7"/>
        <v>92.028647209742147</v>
      </c>
      <c r="N169" s="5">
        <f t="shared" si="8"/>
        <v>100.47128491958846</v>
      </c>
    </row>
    <row r="170" spans="1:14" x14ac:dyDescent="0.25">
      <c r="A170" s="10">
        <v>44930</v>
      </c>
      <c r="B170" s="11">
        <f>VLOOKUP(A170,'sp500'!$A$2:$D$6121,4,FALSE)</f>
        <v>3852.96997070312</v>
      </c>
      <c r="E170" s="4">
        <v>1</v>
      </c>
      <c r="F170" s="4">
        <v>0</v>
      </c>
      <c r="K170" s="6">
        <f t="shared" si="6"/>
        <v>7.5389705750443792E-3</v>
      </c>
      <c r="M170" s="5">
        <f t="shared" si="7"/>
        <v>92.722448473117538</v>
      </c>
      <c r="N170" s="5">
        <f t="shared" si="8"/>
        <v>101.22873498023414</v>
      </c>
    </row>
    <row r="171" spans="1:14" x14ac:dyDescent="0.25">
      <c r="A171" s="10">
        <v>44931</v>
      </c>
      <c r="B171" s="11">
        <f>VLOOKUP(A171,'sp500'!$A$2:$D$6121,4,FALSE)</f>
        <v>3808.10009765625</v>
      </c>
      <c r="E171" s="4">
        <v>1</v>
      </c>
      <c r="F171" s="4">
        <v>1</v>
      </c>
      <c r="K171" s="6">
        <f t="shared" si="6"/>
        <v>-1.1645528874620781E-2</v>
      </c>
      <c r="M171" s="5">
        <f t="shared" si="7"/>
        <v>91.642646522098303</v>
      </c>
      <c r="N171" s="5">
        <f t="shared" si="8"/>
        <v>100.04987282408048</v>
      </c>
    </row>
    <row r="172" spans="1:14" x14ac:dyDescent="0.25">
      <c r="A172" s="10">
        <v>44932</v>
      </c>
      <c r="B172" s="11">
        <f>VLOOKUP(A172,'sp500'!$A$2:$D$6121,4,FALSE)</f>
        <v>3895.080078125</v>
      </c>
      <c r="E172" s="4">
        <v>1</v>
      </c>
      <c r="F172" s="4">
        <v>0</v>
      </c>
      <c r="K172" s="6">
        <f t="shared" si="6"/>
        <v>2.284078102943865E-2</v>
      </c>
      <c r="M172" s="5">
        <f t="shared" si="7"/>
        <v>93.735836144267793</v>
      </c>
      <c r="N172" s="5">
        <f t="shared" si="8"/>
        <v>102.33509006127849</v>
      </c>
    </row>
    <row r="173" spans="1:14" x14ac:dyDescent="0.25">
      <c r="A173" s="10">
        <v>44935</v>
      </c>
      <c r="B173" s="11">
        <f>VLOOKUP(A173,'sp500'!$A$2:$D$6121,4,FALSE)</f>
        <v>3892.09008789062</v>
      </c>
      <c r="E173" s="4">
        <v>1</v>
      </c>
      <c r="F173" s="4">
        <v>1</v>
      </c>
      <c r="K173" s="6">
        <f t="shared" si="6"/>
        <v>-7.6763254526446278E-4</v>
      </c>
      <c r="M173" s="5">
        <f t="shared" si="7"/>
        <v>93.663881465785877</v>
      </c>
      <c r="N173" s="5">
        <f t="shared" si="8"/>
        <v>102.25653431562489</v>
      </c>
    </row>
    <row r="174" spans="1:14" x14ac:dyDescent="0.25">
      <c r="A174" s="10">
        <v>44936</v>
      </c>
      <c r="B174" s="11">
        <f>VLOOKUP(A174,'sp500'!$A$2:$D$6121,4,FALSE)</f>
        <v>3919.25</v>
      </c>
      <c r="E174" s="4">
        <v>0</v>
      </c>
      <c r="F174" s="4">
        <v>1</v>
      </c>
      <c r="K174" s="6">
        <f t="shared" si="6"/>
        <v>6.9782331590633184E-3</v>
      </c>
      <c r="M174" s="5">
        <f t="shared" si="7"/>
        <v>94.317489869236994</v>
      </c>
      <c r="N174" s="5">
        <f t="shared" si="8"/>
        <v>102.97010425411708</v>
      </c>
    </row>
    <row r="175" spans="1:14" x14ac:dyDescent="0.25">
      <c r="A175" s="10">
        <v>44937</v>
      </c>
      <c r="B175" s="11">
        <f>VLOOKUP(A175,'sp500'!$A$2:$D$6121,4,FALSE)</f>
        <v>3969.61010742187</v>
      </c>
      <c r="E175" s="4">
        <v>1</v>
      </c>
      <c r="F175" s="4">
        <v>1</v>
      </c>
      <c r="K175" s="6">
        <f t="shared" si="6"/>
        <v>1.2849424614880478E-2</v>
      </c>
      <c r="M175" s="5">
        <f t="shared" si="7"/>
        <v>95.529415345176503</v>
      </c>
      <c r="N175" s="5">
        <f t="shared" si="8"/>
        <v>102.97010425411708</v>
      </c>
    </row>
    <row r="176" spans="1:14" x14ac:dyDescent="0.25">
      <c r="A176" s="10">
        <v>44938</v>
      </c>
      <c r="B176" s="11">
        <f>VLOOKUP(A176,'sp500'!$A$2:$D$6121,4,FALSE)</f>
        <v>3983.169921875</v>
      </c>
      <c r="E176" s="4">
        <v>1</v>
      </c>
      <c r="F176" s="4">
        <v>1</v>
      </c>
      <c r="K176" s="6">
        <f t="shared" si="6"/>
        <v>3.4159058663665309E-3</v>
      </c>
      <c r="M176" s="5">
        <f t="shared" si="7"/>
        <v>95.855734835464659</v>
      </c>
      <c r="N176" s="5">
        <f t="shared" si="8"/>
        <v>103.32184043729909</v>
      </c>
    </row>
    <row r="177" spans="1:14" x14ac:dyDescent="0.25">
      <c r="A177" s="10">
        <v>44939</v>
      </c>
      <c r="B177" s="11">
        <f>VLOOKUP(A177,'sp500'!$A$2:$D$6121,4,FALSE)</f>
        <v>3999.09008789062</v>
      </c>
      <c r="E177" s="4">
        <v>0</v>
      </c>
      <c r="F177" s="4">
        <v>0</v>
      </c>
      <c r="K177" s="6">
        <f t="shared" si="6"/>
        <v>3.9968583635332511E-3</v>
      </c>
      <c r="M177" s="5">
        <f t="shared" si="7"/>
        <v>96.238856630934407</v>
      </c>
      <c r="N177" s="5">
        <f t="shared" si="8"/>
        <v>103.73480319938655</v>
      </c>
    </row>
    <row r="178" spans="1:14" x14ac:dyDescent="0.25">
      <c r="A178" s="10">
        <v>44943</v>
      </c>
      <c r="B178" s="11">
        <f>VLOOKUP(A178,'sp500'!$A$2:$D$6121,4,FALSE)</f>
        <v>3990.96997070312</v>
      </c>
      <c r="E178" s="4">
        <v>1</v>
      </c>
      <c r="F178" s="4">
        <v>0</v>
      </c>
      <c r="K178" s="6">
        <f t="shared" si="6"/>
        <v>-2.0304911890052235E-3</v>
      </c>
      <c r="M178" s="5">
        <f t="shared" si="7"/>
        <v>96.043444480505357</v>
      </c>
      <c r="N178" s="5">
        <f t="shared" si="8"/>
        <v>103.73480319938655</v>
      </c>
    </row>
    <row r="179" spans="1:14" x14ac:dyDescent="0.25">
      <c r="A179" s="10">
        <v>44944</v>
      </c>
      <c r="B179" s="11">
        <f>VLOOKUP(A179,'sp500'!$A$2:$D$6121,4,FALSE)</f>
        <v>3928.86010742187</v>
      </c>
      <c r="E179" s="4">
        <v>1</v>
      </c>
      <c r="F179" s="4">
        <v>0</v>
      </c>
      <c r="K179" s="6">
        <f t="shared" si="6"/>
        <v>-1.5562598500411085E-2</v>
      </c>
      <c r="M179" s="5">
        <f t="shared" si="7"/>
        <v>94.548758915458734</v>
      </c>
      <c r="N179" s="5">
        <f t="shared" si="8"/>
        <v>102.12042010667534</v>
      </c>
    </row>
    <row r="180" spans="1:14" x14ac:dyDescent="0.25">
      <c r="A180" s="10">
        <v>44945</v>
      </c>
      <c r="B180" s="11">
        <f>VLOOKUP(A180,'sp500'!$A$2:$D$6121,4,FALSE)</f>
        <v>3898.85009765625</v>
      </c>
      <c r="E180" s="4">
        <v>1</v>
      </c>
      <c r="F180" s="4">
        <v>1</v>
      </c>
      <c r="K180" s="6">
        <f t="shared" si="6"/>
        <v>-7.6383502962931171E-3</v>
      </c>
      <c r="M180" s="5">
        <f t="shared" si="7"/>
        <v>93.826562374782696</v>
      </c>
      <c r="N180" s="5">
        <f t="shared" si="8"/>
        <v>101.34038856549594</v>
      </c>
    </row>
    <row r="181" spans="1:14" x14ac:dyDescent="0.25">
      <c r="A181" s="10">
        <v>44946</v>
      </c>
      <c r="B181" s="11">
        <f>VLOOKUP(A181,'sp500'!$A$2:$D$6121,4,FALSE)</f>
        <v>3972.61010742187</v>
      </c>
      <c r="E181" s="4">
        <v>1</v>
      </c>
      <c r="F181" s="4">
        <v>1</v>
      </c>
      <c r="K181" s="6">
        <f t="shared" si="6"/>
        <v>1.8918401045980193E-2</v>
      </c>
      <c r="M181" s="5">
        <f t="shared" si="7"/>
        <v>95.601610910554513</v>
      </c>
      <c r="N181" s="5">
        <f t="shared" si="8"/>
        <v>103.25758667853346</v>
      </c>
    </row>
    <row r="182" spans="1:14" x14ac:dyDescent="0.25">
      <c r="A182" s="10">
        <v>44949</v>
      </c>
      <c r="B182" s="11">
        <f>VLOOKUP(A182,'sp500'!$A$2:$D$6121,4,FALSE)</f>
        <v>4019.81005859375</v>
      </c>
      <c r="E182" s="4">
        <v>1</v>
      </c>
      <c r="F182" s="4">
        <v>0</v>
      </c>
      <c r="K182" s="6">
        <f t="shared" si="6"/>
        <v>1.1881344983666553E-2</v>
      </c>
      <c r="M182" s="5">
        <f t="shared" si="7"/>
        <v>96.73748663077707</v>
      </c>
      <c r="N182" s="5">
        <f t="shared" si="8"/>
        <v>104.48442568804197</v>
      </c>
    </row>
    <row r="183" spans="1:14" x14ac:dyDescent="0.25">
      <c r="A183" s="10">
        <v>44950</v>
      </c>
      <c r="B183" s="11">
        <f>VLOOKUP(A183,'sp500'!$A$2:$D$6121,4,FALSE)</f>
        <v>4016.94995117187</v>
      </c>
      <c r="E183" s="4">
        <v>1</v>
      </c>
      <c r="F183" s="4">
        <v>0</v>
      </c>
      <c r="K183" s="6">
        <f t="shared" si="6"/>
        <v>-7.1150312581702568E-4</v>
      </c>
      <c r="M183" s="5">
        <f t="shared" si="7"/>
        <v>96.668657606655586</v>
      </c>
      <c r="N183" s="5">
        <f t="shared" si="8"/>
        <v>104.41008469256573</v>
      </c>
    </row>
    <row r="184" spans="1:14" x14ac:dyDescent="0.25">
      <c r="A184" s="10">
        <v>44951</v>
      </c>
      <c r="B184" s="11">
        <f>VLOOKUP(A184,'sp500'!$A$2:$D$6121,4,FALSE)</f>
        <v>4016.21997070312</v>
      </c>
      <c r="E184" s="4">
        <v>1</v>
      </c>
      <c r="F184" s="4">
        <v>1</v>
      </c>
      <c r="K184" s="6">
        <f t="shared" si="6"/>
        <v>-1.8172505946634221E-4</v>
      </c>
      <c r="M184" s="5">
        <f t="shared" si="7"/>
        <v>96.651090489103481</v>
      </c>
      <c r="N184" s="5">
        <f t="shared" si="8"/>
        <v>104.39111076371609</v>
      </c>
    </row>
    <row r="185" spans="1:14" x14ac:dyDescent="0.25">
      <c r="A185" s="10">
        <v>44952</v>
      </c>
      <c r="B185" s="11">
        <f>VLOOKUP(A185,'sp500'!$A$2:$D$6121,4,FALSE)</f>
        <v>4060.42993164062</v>
      </c>
      <c r="E185" s="4">
        <v>1</v>
      </c>
      <c r="F185" s="4">
        <v>1</v>
      </c>
      <c r="K185" s="6">
        <f t="shared" si="6"/>
        <v>1.1007853469181317E-2</v>
      </c>
      <c r="M185" s="5">
        <f t="shared" si="7"/>
        <v>97.715011530844123</v>
      </c>
      <c r="N185" s="5">
        <f t="shared" si="8"/>
        <v>105.54023281448815</v>
      </c>
    </row>
    <row r="186" spans="1:14" x14ac:dyDescent="0.25">
      <c r="A186" s="10">
        <v>44953</v>
      </c>
      <c r="B186" s="11">
        <f>VLOOKUP(A186,'sp500'!$A$2:$D$6121,4,FALSE)</f>
        <v>4070.56005859375</v>
      </c>
      <c r="E186" s="4">
        <v>1</v>
      </c>
      <c r="F186" s="4">
        <v>0</v>
      </c>
      <c r="K186" s="6">
        <f t="shared" si="6"/>
        <v>2.4948409709502073E-3</v>
      </c>
      <c r="M186" s="5">
        <f t="shared" si="7"/>
        <v>97.958794945088144</v>
      </c>
      <c r="N186" s="5">
        <f t="shared" si="8"/>
        <v>105.80353891139735</v>
      </c>
    </row>
    <row r="187" spans="1:14" x14ac:dyDescent="0.25">
      <c r="A187" s="10">
        <v>44956</v>
      </c>
      <c r="B187" s="11">
        <f>VLOOKUP(A187,'sp500'!$A$2:$D$6121,4,FALSE)</f>
        <v>4017.77001953125</v>
      </c>
      <c r="E187" s="4">
        <v>1</v>
      </c>
      <c r="F187" s="4">
        <v>1</v>
      </c>
      <c r="K187" s="6">
        <f t="shared" si="6"/>
        <v>-1.2968740984683369E-2</v>
      </c>
      <c r="M187" s="5">
        <f t="shared" si="7"/>
        <v>96.688392706273589</v>
      </c>
      <c r="N187" s="5">
        <f t="shared" si="8"/>
        <v>104.43140021999257</v>
      </c>
    </row>
    <row r="188" spans="1:14" x14ac:dyDescent="0.25">
      <c r="A188" s="10">
        <v>44957</v>
      </c>
      <c r="B188" s="11">
        <f>VLOOKUP(A188,'sp500'!$A$2:$D$6121,4,FALSE)</f>
        <v>4076.60009765625</v>
      </c>
      <c r="E188" s="4">
        <v>1</v>
      </c>
      <c r="F188" s="4">
        <v>1</v>
      </c>
      <c r="K188" s="6">
        <f t="shared" si="6"/>
        <v>1.4642470285510134E-2</v>
      </c>
      <c r="M188" s="5">
        <f t="shared" si="7"/>
        <v>98.104149623428938</v>
      </c>
      <c r="N188" s="5">
        <f t="shared" si="8"/>
        <v>105.96053389458802</v>
      </c>
    </row>
    <row r="189" spans="1:14" x14ac:dyDescent="0.25">
      <c r="A189" s="10">
        <v>44958</v>
      </c>
      <c r="B189" s="11">
        <f>VLOOKUP(A189,'sp500'!$A$2:$D$6121,4,FALSE)</f>
        <v>4119.2099609375</v>
      </c>
      <c r="E189" s="4">
        <v>1</v>
      </c>
      <c r="F189" s="4">
        <v>1</v>
      </c>
      <c r="K189" s="6">
        <f t="shared" si="6"/>
        <v>1.0452303944590291E-2</v>
      </c>
      <c r="M189" s="5">
        <f t="shared" si="7"/>
        <v>99.129564013518575</v>
      </c>
      <c r="N189" s="5">
        <f t="shared" si="8"/>
        <v>107.06806560098532</v>
      </c>
    </row>
    <row r="190" spans="1:14" x14ac:dyDescent="0.25">
      <c r="A190" s="10">
        <v>44959</v>
      </c>
      <c r="B190" s="11">
        <f>VLOOKUP(A190,'sp500'!$A$2:$D$6121,4,FALSE)</f>
        <v>4179.759765625</v>
      </c>
      <c r="E190" s="4">
        <v>1</v>
      </c>
      <c r="F190" s="4">
        <v>0</v>
      </c>
      <c r="K190" s="6">
        <f t="shared" si="6"/>
        <v>1.4699373244309921E-2</v>
      </c>
      <c r="M190" s="5">
        <f t="shared" si="7"/>
        <v>100.586706474499</v>
      </c>
      <c r="N190" s="5">
        <f t="shared" si="8"/>
        <v>108.64189905980047</v>
      </c>
    </row>
    <row r="191" spans="1:14" x14ac:dyDescent="0.25">
      <c r="A191" s="10">
        <v>44960</v>
      </c>
      <c r="B191" s="11">
        <f>VLOOKUP(A191,'sp500'!$A$2:$D$6121,4,FALSE)</f>
        <v>4136.47998046875</v>
      </c>
      <c r="E191" s="4">
        <v>0</v>
      </c>
      <c r="F191" s="4">
        <v>0</v>
      </c>
      <c r="K191" s="6">
        <f t="shared" si="6"/>
        <v>-1.0354610691310495E-2</v>
      </c>
      <c r="M191" s="5">
        <f t="shared" si="7"/>
        <v>99.545170288234445</v>
      </c>
      <c r="N191" s="5">
        <f t="shared" si="8"/>
        <v>107.51695449027159</v>
      </c>
    </row>
    <row r="192" spans="1:14" x14ac:dyDescent="0.25">
      <c r="A192" s="10">
        <v>44963</v>
      </c>
      <c r="B192" s="11">
        <f>VLOOKUP(A192,'sp500'!$A$2:$D$6121,4,FALSE)</f>
        <v>4111.080078125</v>
      </c>
      <c r="E192" s="4">
        <v>1</v>
      </c>
      <c r="F192" s="4">
        <v>1</v>
      </c>
      <c r="K192" s="6">
        <f t="shared" si="6"/>
        <v>-6.140463017754394E-3</v>
      </c>
      <c r="M192" s="5">
        <f t="shared" si="7"/>
        <v>98.933916851483474</v>
      </c>
      <c r="N192" s="5">
        <f t="shared" si="8"/>
        <v>107.51695449027159</v>
      </c>
    </row>
    <row r="193" spans="1:14" x14ac:dyDescent="0.25">
      <c r="A193" s="10">
        <v>44964</v>
      </c>
      <c r="B193" s="11">
        <f>VLOOKUP(A193,'sp500'!$A$2:$D$6121,4,FALSE)</f>
        <v>4164</v>
      </c>
      <c r="E193" s="4">
        <v>1</v>
      </c>
      <c r="F193" s="4">
        <v>0</v>
      </c>
      <c r="K193" s="6">
        <f t="shared" si="6"/>
        <v>1.2872510598026521E-2</v>
      </c>
      <c r="M193" s="5">
        <f t="shared" si="7"/>
        <v>100.20744474465847</v>
      </c>
      <c r="N193" s="5">
        <f t="shared" si="8"/>
        <v>108.90096762641514</v>
      </c>
    </row>
    <row r="194" spans="1:14" x14ac:dyDescent="0.25">
      <c r="A194" s="10">
        <v>44965</v>
      </c>
      <c r="B194" s="11">
        <f>VLOOKUP(A194,'sp500'!$A$2:$D$6121,4,FALSE)</f>
        <v>4117.85986328125</v>
      </c>
      <c r="E194" s="4">
        <v>1</v>
      </c>
      <c r="F194" s="4">
        <v>0</v>
      </c>
      <c r="K194" s="6">
        <f t="shared" si="6"/>
        <v>-1.1080724476164705E-2</v>
      </c>
      <c r="M194" s="5">
        <f t="shared" si="7"/>
        <v>99.09707365898241</v>
      </c>
      <c r="N194" s="5">
        <f t="shared" si="8"/>
        <v>107.6942660089591</v>
      </c>
    </row>
    <row r="195" spans="1:14" x14ac:dyDescent="0.25">
      <c r="A195" s="10">
        <v>44966</v>
      </c>
      <c r="B195" s="11">
        <f>VLOOKUP(A195,'sp500'!$A$2:$D$6121,4,FALSE)</f>
        <v>4081.5</v>
      </c>
      <c r="E195" s="4">
        <v>1</v>
      </c>
      <c r="F195" s="4">
        <v>1</v>
      </c>
      <c r="K195" s="6">
        <f t="shared" si="6"/>
        <v>-8.8297961777351608E-3</v>
      </c>
      <c r="M195" s="5">
        <f t="shared" si="7"/>
        <v>98.222066696763591</v>
      </c>
      <c r="N195" s="5">
        <f t="shared" si="8"/>
        <v>106.74334759058921</v>
      </c>
    </row>
    <row r="196" spans="1:14" x14ac:dyDescent="0.25">
      <c r="A196" s="10">
        <v>44967</v>
      </c>
      <c r="B196" s="11">
        <f>VLOOKUP(A196,'sp500'!$A$2:$D$6121,4,FALSE)</f>
        <v>4090.4599609375</v>
      </c>
      <c r="E196" s="4">
        <v>1</v>
      </c>
      <c r="F196" s="4">
        <v>1</v>
      </c>
      <c r="K196" s="6">
        <f t="shared" ref="K196:K259" si="9">B196/B195-1</f>
        <v>2.1952617756952897E-3</v>
      </c>
      <c r="M196" s="5">
        <f t="shared" ref="M196:M259" si="10">M195*(1+$K196)</f>
        <v>98.437689845312789</v>
      </c>
      <c r="N196" s="5">
        <f t="shared" si="8"/>
        <v>106.97767718136458</v>
      </c>
    </row>
    <row r="197" spans="1:14" x14ac:dyDescent="0.25">
      <c r="A197" s="10">
        <v>44970</v>
      </c>
      <c r="B197" s="11">
        <f>VLOOKUP(A197,'sp500'!$A$2:$D$6121,4,FALSE)</f>
        <v>4137.2900390625</v>
      </c>
      <c r="E197" s="4">
        <v>1</v>
      </c>
      <c r="F197" s="4">
        <v>0</v>
      </c>
      <c r="K197" s="6">
        <f t="shared" si="9"/>
        <v>1.1448609342766147E-2</v>
      </c>
      <c r="M197" s="5">
        <f t="shared" si="10"/>
        <v>99.564664500956155</v>
      </c>
      <c r="N197" s="5">
        <f t="shared" ref="N197:N260" si="11">N196*(1+IF(E196=1,$K197,0))</f>
        <v>108.20242281581058</v>
      </c>
    </row>
    <row r="198" spans="1:14" x14ac:dyDescent="0.25">
      <c r="A198" s="10">
        <v>44971</v>
      </c>
      <c r="B198" s="11">
        <f>VLOOKUP(A198,'sp500'!$A$2:$D$6121,4,FALSE)</f>
        <v>4136.1298828125</v>
      </c>
      <c r="E198" s="4">
        <v>1</v>
      </c>
      <c r="F198" s="4">
        <v>1</v>
      </c>
      <c r="K198" s="6">
        <f t="shared" si="9"/>
        <v>-2.8041453198746069E-4</v>
      </c>
      <c r="M198" s="5">
        <f t="shared" si="10"/>
        <v>99.536745122157626</v>
      </c>
      <c r="N198" s="5">
        <f t="shared" si="11"/>
        <v>108.17208128405677</v>
      </c>
    </row>
    <row r="199" spans="1:14" x14ac:dyDescent="0.25">
      <c r="A199" s="10">
        <v>44972</v>
      </c>
      <c r="B199" s="11">
        <f>VLOOKUP(A199,'sp500'!$A$2:$D$6121,4,FALSE)</f>
        <v>4147.60009765625</v>
      </c>
      <c r="E199" s="4">
        <v>1</v>
      </c>
      <c r="F199" s="4">
        <v>0</v>
      </c>
      <c r="K199" s="6">
        <f t="shared" si="9"/>
        <v>2.7731756904960658E-3</v>
      </c>
      <c r="M199" s="5">
        <f t="shared" si="10"/>
        <v>99.81277800404149</v>
      </c>
      <c r="N199" s="5">
        <f t="shared" si="11"/>
        <v>108.47206147026408</v>
      </c>
    </row>
    <row r="200" spans="1:14" x14ac:dyDescent="0.25">
      <c r="A200" s="10">
        <v>44973</v>
      </c>
      <c r="B200" s="11">
        <f>VLOOKUP(A200,'sp500'!$A$2:$D$6121,4,FALSE)</f>
        <v>4090.40991210937</v>
      </c>
      <c r="E200" s="4">
        <v>1</v>
      </c>
      <c r="F200" s="4">
        <v>0</v>
      </c>
      <c r="K200" s="6">
        <f t="shared" si="9"/>
        <v>-1.3788741489131784E-2</v>
      </c>
      <c r="M200" s="5">
        <f t="shared" si="10"/>
        <v>98.436485410831665</v>
      </c>
      <c r="N200" s="5">
        <f t="shared" si="11"/>
        <v>106.97636825585739</v>
      </c>
    </row>
    <row r="201" spans="1:14" x14ac:dyDescent="0.25">
      <c r="A201" s="10">
        <v>44974</v>
      </c>
      <c r="B201" s="11">
        <f>VLOOKUP(A201,'sp500'!$A$2:$D$6121,4,FALSE)</f>
        <v>4079.09008789062</v>
      </c>
      <c r="E201" s="4">
        <v>1</v>
      </c>
      <c r="F201" s="4">
        <v>0</v>
      </c>
      <c r="K201" s="6">
        <f t="shared" si="9"/>
        <v>-2.7674058253277511E-3</v>
      </c>
      <c r="M201" s="5">
        <f t="shared" si="10"/>
        <v>98.164071707680932</v>
      </c>
      <c r="N201" s="5">
        <f t="shared" si="11"/>
        <v>106.68032123117372</v>
      </c>
    </row>
    <row r="202" spans="1:14" x14ac:dyDescent="0.25">
      <c r="A202" s="10">
        <v>44978</v>
      </c>
      <c r="B202" s="11">
        <f>VLOOKUP(A202,'sp500'!$A$2:$D$6121,4,FALSE)</f>
        <v>3997.34008789062</v>
      </c>
      <c r="E202" s="4">
        <v>1</v>
      </c>
      <c r="F202" s="4">
        <v>0</v>
      </c>
      <c r="K202" s="6">
        <f t="shared" si="9"/>
        <v>-2.0041234255327445E-2</v>
      </c>
      <c r="M202" s="5">
        <f t="shared" si="10"/>
        <v>96.196742551130541</v>
      </c>
      <c r="N202" s="5">
        <f t="shared" si="11"/>
        <v>104.54231592294619</v>
      </c>
    </row>
    <row r="203" spans="1:14" x14ac:dyDescent="0.25">
      <c r="A203" s="10">
        <v>44979</v>
      </c>
      <c r="B203" s="11">
        <f>VLOOKUP(A203,'sp500'!$A$2:$D$6121,4,FALSE)</f>
        <v>3991.05004882812</v>
      </c>
      <c r="E203" s="4">
        <v>1</v>
      </c>
      <c r="F203" s="4">
        <v>1</v>
      </c>
      <c r="K203" s="6">
        <f t="shared" si="9"/>
        <v>-1.5735561458868341E-3</v>
      </c>
      <c r="M203" s="5">
        <f t="shared" si="10"/>
        <v>96.04537157567492</v>
      </c>
      <c r="N203" s="5">
        <f t="shared" si="11"/>
        <v>104.37781271922039</v>
      </c>
    </row>
    <row r="204" spans="1:14" x14ac:dyDescent="0.25">
      <c r="A204" s="10">
        <v>44980</v>
      </c>
      <c r="B204" s="11">
        <f>VLOOKUP(A204,'sp500'!$A$2:$D$6121,4,FALSE)</f>
        <v>4012.32006835937</v>
      </c>
      <c r="E204" s="4">
        <v>1</v>
      </c>
      <c r="F204" s="4">
        <v>0</v>
      </c>
      <c r="K204" s="6">
        <f t="shared" si="9"/>
        <v>5.3294294160743938E-3</v>
      </c>
      <c r="M204" s="5">
        <f t="shared" si="10"/>
        <v>96.557238604228118</v>
      </c>
      <c r="N204" s="5">
        <f t="shared" si="11"/>
        <v>104.93408690471171</v>
      </c>
    </row>
    <row r="205" spans="1:14" x14ac:dyDescent="0.25">
      <c r="A205" s="10">
        <v>44981</v>
      </c>
      <c r="B205" s="11">
        <f>VLOOKUP(A205,'sp500'!$A$2:$D$6121,4,FALSE)</f>
        <v>3970.0400390625</v>
      </c>
      <c r="E205" s="4">
        <v>1</v>
      </c>
      <c r="F205" s="4">
        <v>1</v>
      </c>
      <c r="K205" s="6">
        <f t="shared" si="9"/>
        <v>-1.0537551485556906E-2</v>
      </c>
      <c r="M205" s="5">
        <f t="shared" si="10"/>
        <v>95.539761731132856</v>
      </c>
      <c r="N205" s="5">
        <f t="shared" si="11"/>
        <v>103.82833856136341</v>
      </c>
    </row>
    <row r="206" spans="1:14" x14ac:dyDescent="0.25">
      <c r="A206" s="10">
        <v>44984</v>
      </c>
      <c r="B206" s="11">
        <f>VLOOKUP(A206,'sp500'!$A$2:$D$6121,4,FALSE)</f>
        <v>3982.23999023437</v>
      </c>
      <c r="E206" s="4">
        <v>1</v>
      </c>
      <c r="F206" s="4">
        <v>0</v>
      </c>
      <c r="K206" s="6">
        <f t="shared" si="9"/>
        <v>3.0730045671658601E-3</v>
      </c>
      <c r="M206" s="5">
        <f t="shared" si="10"/>
        <v>95.833355855278569</v>
      </c>
      <c r="N206" s="5">
        <f t="shared" si="11"/>
        <v>104.14740351996372</v>
      </c>
    </row>
    <row r="207" spans="1:14" x14ac:dyDescent="0.25">
      <c r="A207" s="10">
        <v>44985</v>
      </c>
      <c r="B207" s="11">
        <f>VLOOKUP(A207,'sp500'!$A$2:$D$6121,4,FALSE)</f>
        <v>3970.14990234375</v>
      </c>
      <c r="E207" s="4">
        <v>1</v>
      </c>
      <c r="F207" s="4">
        <v>0</v>
      </c>
      <c r="K207" s="6">
        <f t="shared" si="9"/>
        <v>-3.0360018281843093E-3</v>
      </c>
      <c r="M207" s="5">
        <f t="shared" si="10"/>
        <v>95.5424056117009</v>
      </c>
      <c r="N207" s="5">
        <f t="shared" si="11"/>
        <v>103.83121181247645</v>
      </c>
    </row>
    <row r="208" spans="1:14" x14ac:dyDescent="0.25">
      <c r="A208" s="10">
        <v>44986</v>
      </c>
      <c r="B208" s="11">
        <f>VLOOKUP(A208,'sp500'!$A$2:$D$6121,4,FALSE)</f>
        <v>3951.38989257812</v>
      </c>
      <c r="E208" s="4">
        <v>1</v>
      </c>
      <c r="F208" s="4">
        <v>1</v>
      </c>
      <c r="K208" s="6">
        <f t="shared" si="9"/>
        <v>-4.725264845681254E-3</v>
      </c>
      <c r="M208" s="5">
        <f t="shared" si="10"/>
        <v>95.090942441192112</v>
      </c>
      <c r="N208" s="5">
        <f t="shared" si="11"/>
        <v>103.34058183741448</v>
      </c>
    </row>
    <row r="209" spans="1:14" x14ac:dyDescent="0.25">
      <c r="A209" s="10">
        <v>44987</v>
      </c>
      <c r="B209" s="11">
        <f>VLOOKUP(A209,'sp500'!$A$2:$D$6121,4,FALSE)</f>
        <v>3981.35009765625</v>
      </c>
      <c r="E209" s="4">
        <v>1</v>
      </c>
      <c r="F209" s="4">
        <v>1</v>
      </c>
      <c r="K209" s="6">
        <f t="shared" si="9"/>
        <v>7.5821940867957238E-3</v>
      </c>
      <c r="M209" s="5">
        <f t="shared" si="10"/>
        <v>95.811940422677552</v>
      </c>
      <c r="N209" s="5">
        <f t="shared" si="11"/>
        <v>104.12413018594815</v>
      </c>
    </row>
    <row r="210" spans="1:14" x14ac:dyDescent="0.25">
      <c r="A210" s="10">
        <v>44988</v>
      </c>
      <c r="B210" s="11">
        <f>VLOOKUP(A210,'sp500'!$A$2:$D$6121,4,FALSE)</f>
        <v>4045.63989257812</v>
      </c>
      <c r="E210" s="4">
        <v>1</v>
      </c>
      <c r="F210" s="4">
        <v>1</v>
      </c>
      <c r="K210" s="6">
        <f t="shared" si="9"/>
        <v>1.6147737160747688E-2</v>
      </c>
      <c r="M210" s="5">
        <f t="shared" si="10"/>
        <v>97.359086453484167</v>
      </c>
      <c r="N210" s="5">
        <f t="shared" si="11"/>
        <v>105.80549927228232</v>
      </c>
    </row>
    <row r="211" spans="1:14" x14ac:dyDescent="0.25">
      <c r="A211" s="10">
        <v>44991</v>
      </c>
      <c r="B211" s="11">
        <f>VLOOKUP(A211,'sp500'!$A$2:$D$6121,4,FALSE)</f>
        <v>4048.419921875</v>
      </c>
      <c r="E211" s="4">
        <v>1</v>
      </c>
      <c r="F211" s="4">
        <v>0</v>
      </c>
      <c r="K211" s="6">
        <f t="shared" si="9"/>
        <v>6.8716676983049396E-4</v>
      </c>
      <c r="M211" s="5">
        <f t="shared" si="10"/>
        <v>97.42598838243606</v>
      </c>
      <c r="N211" s="5">
        <f t="shared" si="11"/>
        <v>105.87820529544756</v>
      </c>
    </row>
    <row r="212" spans="1:14" x14ac:dyDescent="0.25">
      <c r="A212" s="10">
        <v>44992</v>
      </c>
      <c r="B212" s="11">
        <f>VLOOKUP(A212,'sp500'!$A$2:$D$6121,4,FALSE)</f>
        <v>3986.3701171875</v>
      </c>
      <c r="E212" s="4">
        <v>1</v>
      </c>
      <c r="F212" s="4">
        <v>1</v>
      </c>
      <c r="K212" s="6">
        <f t="shared" si="9"/>
        <v>-1.5326919115337678E-2</v>
      </c>
      <c r="M212" s="5">
        <f t="shared" si="10"/>
        <v>95.932748138766641</v>
      </c>
      <c r="N212" s="5">
        <f t="shared" si="11"/>
        <v>104.25541860680711</v>
      </c>
    </row>
    <row r="213" spans="1:14" x14ac:dyDescent="0.25">
      <c r="A213" s="10">
        <v>44993</v>
      </c>
      <c r="B213" s="11">
        <f>VLOOKUP(A213,'sp500'!$A$2:$D$6121,4,FALSE)</f>
        <v>3992.01000976562</v>
      </c>
      <c r="E213" s="4">
        <v>1</v>
      </c>
      <c r="F213" s="4">
        <v>0</v>
      </c>
      <c r="K213" s="6">
        <f t="shared" si="9"/>
        <v>1.4147940136826076E-3</v>
      </c>
      <c r="M213" s="5">
        <f t="shared" si="10"/>
        <v>96.068473216549492</v>
      </c>
      <c r="N213" s="5">
        <f t="shared" si="11"/>
        <v>104.40291854894599</v>
      </c>
    </row>
    <row r="214" spans="1:14" x14ac:dyDescent="0.25">
      <c r="A214" s="10">
        <v>44994</v>
      </c>
      <c r="B214" s="11">
        <f>VLOOKUP(A214,'sp500'!$A$2:$D$6121,4,FALSE)</f>
        <v>3918.32006835937</v>
      </c>
      <c r="E214" s="4">
        <v>1</v>
      </c>
      <c r="F214" s="4">
        <v>0</v>
      </c>
      <c r="K214" s="6">
        <f t="shared" si="9"/>
        <v>-1.8459357873848781E-2</v>
      </c>
      <c r="M214" s="5">
        <f t="shared" si="10"/>
        <v>94.295110889050946</v>
      </c>
      <c r="N214" s="5">
        <f t="shared" si="11"/>
        <v>102.47570771237672</v>
      </c>
    </row>
    <row r="215" spans="1:14" x14ac:dyDescent="0.25">
      <c r="A215" s="10">
        <v>44995</v>
      </c>
      <c r="B215" s="11">
        <f>VLOOKUP(A215,'sp500'!$A$2:$D$6121,4,FALSE)</f>
        <v>3861.59008789062</v>
      </c>
      <c r="E215" s="4">
        <v>1</v>
      </c>
      <c r="F215" s="4">
        <v>0</v>
      </c>
      <c r="K215" s="6">
        <f t="shared" si="9"/>
        <v>-1.447813845705137E-2</v>
      </c>
      <c r="M215" s="5">
        <f t="shared" si="10"/>
        <v>92.929893217776254</v>
      </c>
      <c r="N215" s="5">
        <f t="shared" si="11"/>
        <v>100.9920502276326</v>
      </c>
    </row>
    <row r="216" spans="1:14" x14ac:dyDescent="0.25">
      <c r="A216" s="10">
        <v>44998</v>
      </c>
      <c r="B216" s="11">
        <f>VLOOKUP(A216,'sp500'!$A$2:$D$6121,4,FALSE)</f>
        <v>3855.76000976562</v>
      </c>
      <c r="E216" s="4">
        <v>1</v>
      </c>
      <c r="F216" s="4">
        <v>1</v>
      </c>
      <c r="K216" s="6">
        <f t="shared" si="9"/>
        <v>-1.5097610031894471E-3</v>
      </c>
      <c r="M216" s="5">
        <f t="shared" si="10"/>
        <v>92.789591288965497</v>
      </c>
      <c r="N216" s="5">
        <f t="shared" si="11"/>
        <v>100.83957636856677</v>
      </c>
    </row>
    <row r="217" spans="1:14" x14ac:dyDescent="0.25">
      <c r="A217" s="10">
        <v>44999</v>
      </c>
      <c r="B217" s="11">
        <f>VLOOKUP(A217,'sp500'!$A$2:$D$6121,4,FALSE)</f>
        <v>3919.2900390625</v>
      </c>
      <c r="E217" s="4">
        <v>1</v>
      </c>
      <c r="F217" s="4">
        <v>0</v>
      </c>
      <c r="K217" s="6">
        <f t="shared" si="9"/>
        <v>1.6476655480625046E-2</v>
      </c>
      <c r="M217" s="5">
        <f t="shared" si="10"/>
        <v>94.318453416821782</v>
      </c>
      <c r="N217" s="5">
        <f t="shared" si="11"/>
        <v>102.50107532720382</v>
      </c>
    </row>
    <row r="218" spans="1:14" x14ac:dyDescent="0.25">
      <c r="A218" s="10">
        <v>45000</v>
      </c>
      <c r="B218" s="11">
        <f>VLOOKUP(A218,'sp500'!$A$2:$D$6121,4,FALSE)</f>
        <v>3891.92993164062</v>
      </c>
      <c r="E218" s="4">
        <v>1</v>
      </c>
      <c r="F218" s="4">
        <v>1</v>
      </c>
      <c r="K218" s="6">
        <f t="shared" si="9"/>
        <v>-6.9808835654389112E-3</v>
      </c>
      <c r="M218" s="5">
        <f t="shared" si="10"/>
        <v>93.66002727544668</v>
      </c>
      <c r="N218" s="5">
        <f t="shared" si="11"/>
        <v>101.78552725501233</v>
      </c>
    </row>
    <row r="219" spans="1:14" x14ac:dyDescent="0.25">
      <c r="A219" s="10">
        <v>45001</v>
      </c>
      <c r="B219" s="11">
        <f>VLOOKUP(A219,'sp500'!$A$2:$D$6121,4,FALSE)</f>
        <v>3960.28002929687</v>
      </c>
      <c r="E219" s="4">
        <v>1</v>
      </c>
      <c r="F219" s="4">
        <v>0</v>
      </c>
      <c r="K219" s="6">
        <f t="shared" si="9"/>
        <v>1.7562006217166859E-2</v>
      </c>
      <c r="M219" s="5">
        <f t="shared" si="10"/>
        <v>95.304885256758098</v>
      </c>
      <c r="N219" s="5">
        <f t="shared" si="11"/>
        <v>103.57308531748247</v>
      </c>
    </row>
    <row r="220" spans="1:14" x14ac:dyDescent="0.25">
      <c r="A220" s="10">
        <v>45002</v>
      </c>
      <c r="B220" s="11">
        <f>VLOOKUP(A220,'sp500'!$A$2:$D$6121,4,FALSE)</f>
        <v>3916.63989257812</v>
      </c>
      <c r="E220" s="4">
        <v>1</v>
      </c>
      <c r="F220" s="4">
        <v>1</v>
      </c>
      <c r="K220" s="6">
        <f t="shared" si="9"/>
        <v>-1.1019457310067593E-2</v>
      </c>
      <c r="M220" s="5">
        <f t="shared" si="10"/>
        <v>94.254677142230364</v>
      </c>
      <c r="N220" s="5">
        <f t="shared" si="11"/>
        <v>102.43176612535449</v>
      </c>
    </row>
    <row r="221" spans="1:14" x14ac:dyDescent="0.25">
      <c r="A221" s="10">
        <v>45005</v>
      </c>
      <c r="B221" s="11">
        <f>VLOOKUP(A221,'sp500'!$A$2:$D$6121,4,FALSE)</f>
        <v>3951.57006835937</v>
      </c>
      <c r="E221" s="4">
        <v>1</v>
      </c>
      <c r="F221" s="4">
        <v>1</v>
      </c>
      <c r="K221" s="6">
        <f t="shared" si="9"/>
        <v>8.9184037183100973E-3</v>
      </c>
      <c r="M221" s="5">
        <f t="shared" si="10"/>
        <v>95.095278405323754</v>
      </c>
      <c r="N221" s="5">
        <f t="shared" si="11"/>
        <v>103.34529396923992</v>
      </c>
    </row>
    <row r="222" spans="1:14" x14ac:dyDescent="0.25">
      <c r="A222" s="10">
        <v>45006</v>
      </c>
      <c r="B222" s="11">
        <f>VLOOKUP(A222,'sp500'!$A$2:$D$6121,4,FALSE)</f>
        <v>4002.8701171875</v>
      </c>
      <c r="E222" s="4">
        <v>0</v>
      </c>
      <c r="F222" s="4">
        <v>0</v>
      </c>
      <c r="K222" s="6">
        <f t="shared" si="9"/>
        <v>1.298219389778632E-2</v>
      </c>
      <c r="M222" s="5">
        <f t="shared" si="10"/>
        <v>96.329823748345632</v>
      </c>
      <c r="N222" s="5">
        <f t="shared" si="11"/>
        <v>104.68694261397232</v>
      </c>
    </row>
    <row r="223" spans="1:14" x14ac:dyDescent="0.25">
      <c r="A223" s="10">
        <v>45007</v>
      </c>
      <c r="B223" s="11">
        <f>VLOOKUP(A223,'sp500'!$A$2:$D$6121,4,FALSE)</f>
        <v>3936.96997070312</v>
      </c>
      <c r="E223" s="4">
        <v>1</v>
      </c>
      <c r="F223" s="4">
        <v>1</v>
      </c>
      <c r="K223" s="6">
        <f t="shared" si="9"/>
        <v>-1.6463223775714964E-2</v>
      </c>
      <c r="M223" s="5">
        <f t="shared" si="10"/>
        <v>94.743924303701434</v>
      </c>
      <c r="N223" s="5">
        <f t="shared" si="11"/>
        <v>104.68694261397232</v>
      </c>
    </row>
    <row r="224" spans="1:14" x14ac:dyDescent="0.25">
      <c r="A224" s="10">
        <v>45008</v>
      </c>
      <c r="B224" s="11">
        <f>VLOOKUP(A224,'sp500'!$A$2:$D$6121,4,FALSE)</f>
        <v>3948.71997070312</v>
      </c>
      <c r="E224" s="4">
        <v>1</v>
      </c>
      <c r="F224" s="4">
        <v>1</v>
      </c>
      <c r="K224" s="6">
        <f t="shared" si="9"/>
        <v>2.9845287333754023E-3</v>
      </c>
      <c r="M224" s="5">
        <f t="shared" si="10"/>
        <v>95.026690268098577</v>
      </c>
      <c r="N224" s="5">
        <f t="shared" si="11"/>
        <v>104.99938380221295</v>
      </c>
    </row>
    <row r="225" spans="1:14" x14ac:dyDescent="0.25">
      <c r="A225" s="10">
        <v>45009</v>
      </c>
      <c r="B225" s="11">
        <f>VLOOKUP(A225,'sp500'!$A$2:$D$6121,4,FALSE)</f>
        <v>3970.98999023437</v>
      </c>
      <c r="E225" s="4">
        <v>1</v>
      </c>
      <c r="F225" s="4">
        <v>1</v>
      </c>
      <c r="K225" s="6">
        <f t="shared" si="9"/>
        <v>5.639807253104534E-3</v>
      </c>
      <c r="M225" s="5">
        <f t="shared" si="10"/>
        <v>95.56262248511112</v>
      </c>
      <c r="N225" s="5">
        <f t="shared" si="11"/>
        <v>105.59156008855217</v>
      </c>
    </row>
    <row r="226" spans="1:14" x14ac:dyDescent="0.25">
      <c r="A226" s="10">
        <v>45012</v>
      </c>
      <c r="B226" s="11">
        <f>VLOOKUP(A226,'sp500'!$A$2:$D$6121,4,FALSE)</f>
        <v>3977.53002929687</v>
      </c>
      <c r="E226" s="4">
        <v>0</v>
      </c>
      <c r="F226" s="4">
        <v>0</v>
      </c>
      <c r="K226" s="6">
        <f t="shared" si="9"/>
        <v>1.6469543057482383E-3</v>
      </c>
      <c r="M226" s="5">
        <f t="shared" si="10"/>
        <v>95.720009757681566</v>
      </c>
      <c r="N226" s="5">
        <f t="shared" si="11"/>
        <v>105.76546456309069</v>
      </c>
    </row>
    <row r="227" spans="1:14" x14ac:dyDescent="0.25">
      <c r="A227" s="10">
        <v>45013</v>
      </c>
      <c r="B227" s="11">
        <f>VLOOKUP(A227,'sp500'!$A$2:$D$6121,4,FALSE)</f>
        <v>3971.27001953125</v>
      </c>
      <c r="E227" s="4">
        <v>1</v>
      </c>
      <c r="F227" s="4">
        <v>1</v>
      </c>
      <c r="K227" s="6">
        <f t="shared" si="9"/>
        <v>-1.5738434957149883E-3</v>
      </c>
      <c r="M227" s="5">
        <f t="shared" si="10"/>
        <v>95.569361442914669</v>
      </c>
      <c r="N227" s="5">
        <f t="shared" si="11"/>
        <v>105.76546456309069</v>
      </c>
    </row>
    <row r="228" spans="1:14" x14ac:dyDescent="0.25">
      <c r="A228" s="10">
        <v>45014</v>
      </c>
      <c r="B228" s="11">
        <f>VLOOKUP(A228,'sp500'!$A$2:$D$6121,4,FALSE)</f>
        <v>4027.81005859375</v>
      </c>
      <c r="E228" s="4">
        <v>1</v>
      </c>
      <c r="F228" s="4">
        <v>1</v>
      </c>
      <c r="K228" s="6">
        <f t="shared" si="9"/>
        <v>1.4237268879836451E-2</v>
      </c>
      <c r="M228" s="5">
        <f t="shared" si="10"/>
        <v>96.930008138451726</v>
      </c>
      <c r="N228" s="5">
        <f t="shared" si="11"/>
        <v>107.27127592027622</v>
      </c>
    </row>
    <row r="229" spans="1:14" x14ac:dyDescent="0.25">
      <c r="A229" s="10">
        <v>45015</v>
      </c>
      <c r="B229" s="11">
        <f>VLOOKUP(A229,'sp500'!$A$2:$D$6121,4,FALSE)</f>
        <v>4050.830078125</v>
      </c>
      <c r="E229" s="4">
        <v>1</v>
      </c>
      <c r="F229" s="4">
        <v>1</v>
      </c>
      <c r="K229" s="6">
        <f t="shared" si="9"/>
        <v>5.715269388667954E-3</v>
      </c>
      <c r="M229" s="5">
        <f t="shared" si="10"/>
        <v>97.483989246808761</v>
      </c>
      <c r="N229" s="5">
        <f t="shared" si="11"/>
        <v>107.88436015982673</v>
      </c>
    </row>
    <row r="230" spans="1:14" x14ac:dyDescent="0.25">
      <c r="A230" s="10">
        <v>45016</v>
      </c>
      <c r="B230" s="11">
        <f>VLOOKUP(A230,'sp500'!$A$2:$D$6121,4,FALSE)</f>
        <v>4109.31005859375</v>
      </c>
      <c r="E230" s="4">
        <v>1</v>
      </c>
      <c r="F230" s="4">
        <v>1</v>
      </c>
      <c r="K230" s="6">
        <f t="shared" si="9"/>
        <v>1.4436542471763847E-2</v>
      </c>
      <c r="M230" s="5">
        <f t="shared" si="10"/>
        <v>98.891320997887291</v>
      </c>
      <c r="N230" s="5">
        <f t="shared" si="11"/>
        <v>109.44183730731314</v>
      </c>
    </row>
    <row r="231" spans="1:14" x14ac:dyDescent="0.25">
      <c r="A231" s="10">
        <v>45019</v>
      </c>
      <c r="B231" s="11">
        <f>VLOOKUP(A231,'sp500'!$A$2:$D$6121,4,FALSE)</f>
        <v>4124.509765625</v>
      </c>
      <c r="E231" s="4">
        <v>1</v>
      </c>
      <c r="F231" s="4">
        <v>0</v>
      </c>
      <c r="K231" s="6">
        <f t="shared" si="9"/>
        <v>3.6988464765423945E-3</v>
      </c>
      <c r="M231" s="5">
        <f t="shared" si="10"/>
        <v>99.257104812120943</v>
      </c>
      <c r="N231" s="5">
        <f t="shared" si="11"/>
        <v>109.84664586162361</v>
      </c>
    </row>
    <row r="232" spans="1:14" x14ac:dyDescent="0.25">
      <c r="A232" s="10">
        <v>45020</v>
      </c>
      <c r="B232" s="11">
        <f>VLOOKUP(A232,'sp500'!$A$2:$D$6121,4,FALSE)</f>
        <v>4100.60009765625</v>
      </c>
      <c r="E232" s="4">
        <v>1</v>
      </c>
      <c r="F232" s="4">
        <v>0</v>
      </c>
      <c r="K232" s="6">
        <f t="shared" si="9"/>
        <v>-5.7969720833299654E-3</v>
      </c>
      <c r="M232" s="5">
        <f t="shared" si="10"/>
        <v>98.681714146452919</v>
      </c>
      <c r="N232" s="5">
        <f t="shared" si="11"/>
        <v>109.20986792211635</v>
      </c>
    </row>
    <row r="233" spans="1:14" x14ac:dyDescent="0.25">
      <c r="A233" s="10">
        <v>45021</v>
      </c>
      <c r="B233" s="11">
        <f>VLOOKUP(A233,'sp500'!$A$2:$D$6121,4,FALSE)</f>
        <v>4090.3798828125</v>
      </c>
      <c r="E233" s="4">
        <v>1</v>
      </c>
      <c r="F233" s="4">
        <v>1</v>
      </c>
      <c r="K233" s="6">
        <f t="shared" si="9"/>
        <v>-2.4923705312281941E-3</v>
      </c>
      <c r="M233" s="5">
        <f t="shared" si="10"/>
        <v>98.435762750143212</v>
      </c>
      <c r="N233" s="5">
        <f t="shared" si="11"/>
        <v>108.93767646558794</v>
      </c>
    </row>
    <row r="234" spans="1:14" x14ac:dyDescent="0.25">
      <c r="A234" s="10">
        <v>45022</v>
      </c>
      <c r="B234" s="11">
        <f>VLOOKUP(A234,'sp500'!$A$2:$D$6121,4,FALSE)</f>
        <v>4105.02001953125</v>
      </c>
      <c r="E234" s="4">
        <v>1</v>
      </c>
      <c r="F234" s="4">
        <v>1</v>
      </c>
      <c r="K234" s="6">
        <f t="shared" si="9"/>
        <v>3.5791630944272956E-3</v>
      </c>
      <c r="M234" s="5">
        <f t="shared" si="10"/>
        <v>98.788080399350321</v>
      </c>
      <c r="N234" s="5">
        <f t="shared" si="11"/>
        <v>109.32758217678624</v>
      </c>
    </row>
    <row r="235" spans="1:14" x14ac:dyDescent="0.25">
      <c r="A235" s="10">
        <v>45026</v>
      </c>
      <c r="B235" s="11">
        <f>VLOOKUP(A235,'sp500'!$A$2:$D$6121,4,FALSE)</f>
        <v>4109.10986328125</v>
      </c>
      <c r="E235" s="4">
        <v>0</v>
      </c>
      <c r="F235" s="4">
        <v>0</v>
      </c>
      <c r="K235" s="6">
        <f t="shared" si="9"/>
        <v>9.9630299743758144E-4</v>
      </c>
      <c r="M235" s="5">
        <f t="shared" si="10"/>
        <v>98.886503259963291</v>
      </c>
      <c r="N235" s="5">
        <f t="shared" si="11"/>
        <v>109.43650557461157</v>
      </c>
    </row>
    <row r="236" spans="1:14" x14ac:dyDescent="0.25">
      <c r="A236" s="10">
        <v>45027</v>
      </c>
      <c r="B236" s="11">
        <f>VLOOKUP(A236,'sp500'!$A$2:$D$6121,4,FALSE)</f>
        <v>4108.93994140625</v>
      </c>
      <c r="E236" s="4">
        <v>1</v>
      </c>
      <c r="F236" s="4">
        <v>0</v>
      </c>
      <c r="K236" s="6">
        <f t="shared" si="9"/>
        <v>-4.1352477946232646E-5</v>
      </c>
      <c r="M236" s="5">
        <f t="shared" si="10"/>
        <v>98.882414058018057</v>
      </c>
      <c r="N236" s="5">
        <f t="shared" si="11"/>
        <v>109.43650557461157</v>
      </c>
    </row>
    <row r="237" spans="1:14" x14ac:dyDescent="0.25">
      <c r="A237" s="10">
        <v>45028</v>
      </c>
      <c r="B237" s="11">
        <f>VLOOKUP(A237,'sp500'!$A$2:$D$6121,4,FALSE)</f>
        <v>4091.94995117187</v>
      </c>
      <c r="E237" s="4">
        <v>1</v>
      </c>
      <c r="F237" s="4">
        <v>1</v>
      </c>
      <c r="K237" s="6">
        <f t="shared" si="9"/>
        <v>-4.1348840520081254E-3</v>
      </c>
      <c r="M237" s="5">
        <f t="shared" si="10"/>
        <v>98.473546741105494</v>
      </c>
      <c r="N237" s="5">
        <f t="shared" si="11"/>
        <v>108.98399831300361</v>
      </c>
    </row>
    <row r="238" spans="1:14" x14ac:dyDescent="0.25">
      <c r="A238" s="10">
        <v>45029</v>
      </c>
      <c r="B238" s="11">
        <f>VLOOKUP(A238,'sp500'!$A$2:$D$6121,4,FALSE)</f>
        <v>4146.22021484375</v>
      </c>
      <c r="E238" s="4">
        <v>1</v>
      </c>
      <c r="F238" s="4">
        <v>0</v>
      </c>
      <c r="K238" s="6">
        <f t="shared" si="9"/>
        <v>1.3262689993639221E-2</v>
      </c>
      <c r="M238" s="5">
        <f t="shared" si="10"/>
        <v>99.779570864106915</v>
      </c>
      <c r="N238" s="5">
        <f t="shared" si="11"/>
        <v>110.42941929689627</v>
      </c>
    </row>
    <row r="239" spans="1:14" x14ac:dyDescent="0.25">
      <c r="A239" s="10">
        <v>45030</v>
      </c>
      <c r="B239" s="11">
        <f>VLOOKUP(A239,'sp500'!$A$2:$D$6121,4,FALSE)</f>
        <v>4137.64013671875</v>
      </c>
      <c r="E239" s="4">
        <v>0</v>
      </c>
      <c r="F239" s="4">
        <v>1</v>
      </c>
      <c r="K239" s="6">
        <f t="shared" si="9"/>
        <v>-2.0693734728036706E-3</v>
      </c>
      <c r="M239" s="5">
        <f t="shared" si="10"/>
        <v>99.573089667033003</v>
      </c>
      <c r="N239" s="5">
        <f t="shared" si="11"/>
        <v>110.20089958598616</v>
      </c>
    </row>
    <row r="240" spans="1:14" x14ac:dyDescent="0.25">
      <c r="A240" s="10">
        <v>45033</v>
      </c>
      <c r="B240" s="11">
        <f>VLOOKUP(A240,'sp500'!$A$2:$D$6121,4,FALSE)</f>
        <v>4151.31982421875</v>
      </c>
      <c r="E240" s="4">
        <v>0</v>
      </c>
      <c r="F240" s="4">
        <v>1</v>
      </c>
      <c r="K240" s="6">
        <f t="shared" si="9"/>
        <v>3.3061569029655402E-3</v>
      </c>
      <c r="M240" s="5">
        <f t="shared" si="10"/>
        <v>99.902293924785269</v>
      </c>
      <c r="N240" s="5">
        <f t="shared" si="11"/>
        <v>110.20089958598616</v>
      </c>
    </row>
    <row r="241" spans="1:14" x14ac:dyDescent="0.25">
      <c r="A241" s="10">
        <v>45034</v>
      </c>
      <c r="B241" s="11">
        <f>VLOOKUP(A241,'sp500'!$A$2:$D$6121,4,FALSE)</f>
        <v>4154.8701171875</v>
      </c>
      <c r="E241" s="4">
        <v>1</v>
      </c>
      <c r="F241" s="4">
        <v>0</v>
      </c>
      <c r="K241" s="6">
        <f t="shared" si="9"/>
        <v>8.5522029597373539E-4</v>
      </c>
      <c r="M241" s="5">
        <f t="shared" si="10"/>
        <v>99.987732394164084</v>
      </c>
      <c r="N241" s="5">
        <f t="shared" si="11"/>
        <v>110.20089958598616</v>
      </c>
    </row>
    <row r="242" spans="1:14" x14ac:dyDescent="0.25">
      <c r="A242" s="10">
        <v>45035</v>
      </c>
      <c r="B242" s="11">
        <f>VLOOKUP(A242,'sp500'!$A$2:$D$6121,4,FALSE)</f>
        <v>4154.52001953125</v>
      </c>
      <c r="E242" s="4">
        <v>1</v>
      </c>
      <c r="F242" s="4">
        <v>0</v>
      </c>
      <c r="K242" s="6">
        <f t="shared" si="9"/>
        <v>-8.4261997698065194E-5</v>
      </c>
      <c r="M242" s="5">
        <f t="shared" si="10"/>
        <v>99.979307228087251</v>
      </c>
      <c r="N242" s="5">
        <f t="shared" si="11"/>
        <v>110.19161383803892</v>
      </c>
    </row>
    <row r="243" spans="1:14" x14ac:dyDescent="0.25">
      <c r="A243" s="10">
        <v>45036</v>
      </c>
      <c r="B243" s="11">
        <f>VLOOKUP(A243,'sp500'!$A$2:$D$6121,4,FALSE)</f>
        <v>4129.7900390625</v>
      </c>
      <c r="E243" s="4">
        <v>1</v>
      </c>
      <c r="F243" s="4">
        <v>1</v>
      </c>
      <c r="K243" s="6">
        <f t="shared" si="9"/>
        <v>-5.9525481529729696E-3</v>
      </c>
      <c r="M243" s="5">
        <f t="shared" si="10"/>
        <v>99.38417558751118</v>
      </c>
      <c r="N243" s="5">
        <f t="shared" si="11"/>
        <v>109.53569295061419</v>
      </c>
    </row>
    <row r="244" spans="1:14" x14ac:dyDescent="0.25">
      <c r="A244" s="10">
        <v>45037</v>
      </c>
      <c r="B244" s="11">
        <f>VLOOKUP(A244,'sp500'!$A$2:$D$6121,4,FALSE)</f>
        <v>4133.52001953125</v>
      </c>
      <c r="E244" s="4">
        <v>1</v>
      </c>
      <c r="F244" s="4">
        <v>1</v>
      </c>
      <c r="K244" s="6">
        <f t="shared" si="9"/>
        <v>9.031888869577287E-4</v>
      </c>
      <c r="M244" s="5">
        <f t="shared" si="10"/>
        <v>99.47393827044128</v>
      </c>
      <c r="N244" s="5">
        <f t="shared" si="11"/>
        <v>109.6346243712124</v>
      </c>
    </row>
    <row r="245" spans="1:14" x14ac:dyDescent="0.25">
      <c r="A245" s="10">
        <v>45040</v>
      </c>
      <c r="B245" s="11">
        <f>VLOOKUP(A245,'sp500'!$A$2:$D$6121,4,FALSE)</f>
        <v>4137.0400390625</v>
      </c>
      <c r="E245" s="4">
        <v>1</v>
      </c>
      <c r="F245" s="4">
        <v>0</v>
      </c>
      <c r="K245" s="6">
        <f t="shared" si="9"/>
        <v>8.5157916609035489E-4</v>
      </c>
      <c r="M245" s="5">
        <f t="shared" si="10"/>
        <v>99.558648203841344</v>
      </c>
      <c r="N245" s="5">
        <f t="shared" si="11"/>
        <v>109.72798693320907</v>
      </c>
    </row>
    <row r="246" spans="1:14" x14ac:dyDescent="0.25">
      <c r="A246" s="10">
        <v>45041</v>
      </c>
      <c r="B246" s="11">
        <f>VLOOKUP(A246,'sp500'!$A$2:$D$6121,4,FALSE)</f>
        <v>4071.6298828125</v>
      </c>
      <c r="E246" s="4">
        <v>1</v>
      </c>
      <c r="F246" s="4">
        <v>0</v>
      </c>
      <c r="K246" s="6">
        <f t="shared" si="9"/>
        <v>-1.5810858882773227E-2</v>
      </c>
      <c r="M246" s="5">
        <f t="shared" si="10"/>
        <v>97.984540466530746</v>
      </c>
      <c r="N246" s="5">
        <f t="shared" si="11"/>
        <v>107.99309321631732</v>
      </c>
    </row>
    <row r="247" spans="1:14" x14ac:dyDescent="0.25">
      <c r="A247" s="10">
        <v>45042</v>
      </c>
      <c r="B247" s="11">
        <f>VLOOKUP(A247,'sp500'!$A$2:$D$6121,4,FALSE)</f>
        <v>4055.98999023437</v>
      </c>
      <c r="E247" s="4">
        <v>1</v>
      </c>
      <c r="F247" s="4">
        <v>1</v>
      </c>
      <c r="K247" s="6">
        <f t="shared" si="9"/>
        <v>-3.8411871973310641E-3</v>
      </c>
      <c r="M247" s="5">
        <f t="shared" si="10"/>
        <v>97.608163504154334</v>
      </c>
      <c r="N247" s="5">
        <f t="shared" si="11"/>
        <v>107.57827152925462</v>
      </c>
    </row>
    <row r="248" spans="1:14" x14ac:dyDescent="0.25">
      <c r="A248" s="10">
        <v>45043</v>
      </c>
      <c r="B248" s="11">
        <f>VLOOKUP(A248,'sp500'!$A$2:$D$6121,4,FALSE)</f>
        <v>4135.35009765625</v>
      </c>
      <c r="E248" s="4">
        <v>1</v>
      </c>
      <c r="F248" s="4">
        <v>1</v>
      </c>
      <c r="K248" s="6">
        <f t="shared" si="9"/>
        <v>1.9566149722498372E-2</v>
      </c>
      <c r="M248" s="5">
        <f t="shared" si="10"/>
        <v>99.517979445414724</v>
      </c>
      <c r="N248" s="5">
        <f t="shared" si="11"/>
        <v>109.6831640968836</v>
      </c>
    </row>
    <row r="249" spans="1:14" x14ac:dyDescent="0.25">
      <c r="A249" s="10">
        <v>45044</v>
      </c>
      <c r="B249" s="11">
        <f>VLOOKUP(A249,'sp500'!$A$2:$D$6121,4,FALSE)</f>
        <v>4169.47998046875</v>
      </c>
      <c r="E249" s="4">
        <v>1</v>
      </c>
      <c r="F249" s="4">
        <v>0</v>
      </c>
      <c r="K249" s="6">
        <f t="shared" si="9"/>
        <v>8.2532027534605312E-3</v>
      </c>
      <c r="M249" s="5">
        <f t="shared" si="10"/>
        <v>100.33932150739246</v>
      </c>
      <c r="N249" s="5">
        <f t="shared" si="11"/>
        <v>110.58840148881626</v>
      </c>
    </row>
    <row r="250" spans="1:14" x14ac:dyDescent="0.25">
      <c r="A250" s="10">
        <v>45047</v>
      </c>
      <c r="B250" s="11">
        <f>VLOOKUP(A250,'sp500'!$A$2:$D$6121,4,FALSE)</f>
        <v>4167.8701171875</v>
      </c>
      <c r="E250" s="4">
        <v>0</v>
      </c>
      <c r="F250" s="4">
        <v>0</v>
      </c>
      <c r="K250" s="6">
        <f t="shared" si="9"/>
        <v>-3.8610649020764942E-4</v>
      </c>
      <c r="M250" s="5">
        <f t="shared" si="10"/>
        <v>100.30057984413541</v>
      </c>
      <c r="N250" s="5">
        <f t="shared" si="11"/>
        <v>110.54570258925973</v>
      </c>
    </row>
    <row r="251" spans="1:14" x14ac:dyDescent="0.25">
      <c r="A251" s="10">
        <v>45048</v>
      </c>
      <c r="B251" s="11">
        <f>VLOOKUP(A251,'sp500'!$A$2:$D$6121,4,FALSE)</f>
        <v>4119.580078125</v>
      </c>
      <c r="E251" s="4">
        <v>1</v>
      </c>
      <c r="F251" s="4">
        <v>0</v>
      </c>
      <c r="K251" s="6">
        <f t="shared" si="9"/>
        <v>-1.1586262936400304E-2</v>
      </c>
      <c r="M251" s="5">
        <f t="shared" si="10"/>
        <v>99.138470953387852</v>
      </c>
      <c r="N251" s="5">
        <f t="shared" si="11"/>
        <v>110.54570258925973</v>
      </c>
    </row>
    <row r="252" spans="1:14" x14ac:dyDescent="0.25">
      <c r="A252" s="10">
        <v>45049</v>
      </c>
      <c r="B252" s="11">
        <f>VLOOKUP(A252,'sp500'!$A$2:$D$6121,4,FALSE)</f>
        <v>4090.75</v>
      </c>
      <c r="E252" s="4">
        <v>1</v>
      </c>
      <c r="F252" s="4">
        <v>0</v>
      </c>
      <c r="K252" s="6">
        <f t="shared" si="9"/>
        <v>-6.9983050646564848E-3</v>
      </c>
      <c r="M252" s="5">
        <f t="shared" si="10"/>
        <v>98.444669690012461</v>
      </c>
      <c r="N252" s="5">
        <f t="shared" si="11"/>
        <v>109.7720700389533</v>
      </c>
    </row>
    <row r="253" spans="1:14" x14ac:dyDescent="0.25">
      <c r="A253" s="10">
        <v>45050</v>
      </c>
      <c r="B253" s="11">
        <f>VLOOKUP(A253,'sp500'!$A$2:$D$6121,4,FALSE)</f>
        <v>4061.21997070312</v>
      </c>
      <c r="E253" s="4">
        <v>1</v>
      </c>
      <c r="F253" s="4">
        <v>1</v>
      </c>
      <c r="K253" s="6">
        <f t="shared" si="9"/>
        <v>-7.2187323343836374E-3</v>
      </c>
      <c r="M253" s="5">
        <f t="shared" si="10"/>
        <v>97.734023969773446</v>
      </c>
      <c r="N253" s="5">
        <f t="shared" si="11"/>
        <v>108.97965484755089</v>
      </c>
    </row>
    <row r="254" spans="1:14" x14ac:dyDescent="0.25">
      <c r="A254" s="10">
        <v>45051</v>
      </c>
      <c r="B254" s="11">
        <f>VLOOKUP(A254,'sp500'!$A$2:$D$6121,4,FALSE)</f>
        <v>4136.25</v>
      </c>
      <c r="E254" s="4">
        <v>1</v>
      </c>
      <c r="F254" s="4">
        <v>1</v>
      </c>
      <c r="K254" s="6">
        <f t="shared" si="9"/>
        <v>1.8474751389516486E-2</v>
      </c>
      <c r="M254" s="5">
        <f t="shared" si="10"/>
        <v>99.539635764912049</v>
      </c>
      <c r="N254" s="5">
        <f t="shared" si="11"/>
        <v>110.9930268773747</v>
      </c>
    </row>
    <row r="255" spans="1:14" x14ac:dyDescent="0.25">
      <c r="A255" s="10">
        <v>45054</v>
      </c>
      <c r="B255" s="11">
        <f>VLOOKUP(A255,'sp500'!$A$2:$D$6121,4,FALSE)</f>
        <v>4138.1201171875</v>
      </c>
      <c r="E255" s="4">
        <v>0</v>
      </c>
      <c r="F255" s="4">
        <v>0</v>
      </c>
      <c r="K255" s="6">
        <f t="shared" si="9"/>
        <v>4.5212866424892972E-4</v>
      </c>
      <c r="M255" s="5">
        <f t="shared" si="10"/>
        <v>99.584640487470267</v>
      </c>
      <c r="N255" s="5">
        <f t="shared" si="11"/>
        <v>111.04321000635771</v>
      </c>
    </row>
    <row r="256" spans="1:14" x14ac:dyDescent="0.25">
      <c r="A256" s="10">
        <v>45055</v>
      </c>
      <c r="B256" s="11">
        <f>VLOOKUP(A256,'sp500'!$A$2:$D$6121,4,FALSE)</f>
        <v>4119.169921875</v>
      </c>
      <c r="E256" s="4">
        <v>1</v>
      </c>
      <c r="F256" s="4">
        <v>1</v>
      </c>
      <c r="K256" s="6">
        <f t="shared" si="9"/>
        <v>-4.5794212772585219E-3</v>
      </c>
      <c r="M256" s="5">
        <f t="shared" si="10"/>
        <v>99.1286004659338</v>
      </c>
      <c r="N256" s="5">
        <f t="shared" si="11"/>
        <v>111.04321000635771</v>
      </c>
    </row>
    <row r="257" spans="1:14" x14ac:dyDescent="0.25">
      <c r="A257" s="10">
        <v>45056</v>
      </c>
      <c r="B257" s="11">
        <f>VLOOKUP(A257,'sp500'!$A$2:$D$6121,4,FALSE)</f>
        <v>4137.64013671875</v>
      </c>
      <c r="E257" s="4">
        <v>1</v>
      </c>
      <c r="F257" s="4">
        <v>0</v>
      </c>
      <c r="K257" s="6">
        <f t="shared" si="9"/>
        <v>4.4839652634049987E-3</v>
      </c>
      <c r="M257" s="5">
        <f t="shared" si="10"/>
        <v>99.573089667033003</v>
      </c>
      <c r="N257" s="5">
        <f t="shared" si="11"/>
        <v>111.5411239027632</v>
      </c>
    </row>
    <row r="258" spans="1:14" x14ac:dyDescent="0.25">
      <c r="A258" s="10">
        <v>45057</v>
      </c>
      <c r="B258" s="11">
        <f>VLOOKUP(A258,'sp500'!$A$2:$D$6121,4,FALSE)</f>
        <v>4130.6201171875</v>
      </c>
      <c r="E258" s="4">
        <v>1</v>
      </c>
      <c r="F258" s="4">
        <v>0</v>
      </c>
      <c r="K258" s="6">
        <f t="shared" si="9"/>
        <v>-1.6966239932159066E-3</v>
      </c>
      <c r="M258" s="5">
        <f t="shared" si="10"/>
        <v>99.404151574025278</v>
      </c>
      <c r="N258" s="5">
        <f t="shared" si="11"/>
        <v>111.3518805557195</v>
      </c>
    </row>
    <row r="259" spans="1:14" x14ac:dyDescent="0.25">
      <c r="A259" s="10">
        <v>45058</v>
      </c>
      <c r="B259" s="11">
        <f>VLOOKUP(A259,'sp500'!$A$2:$D$6121,4,FALSE)</f>
        <v>4124.080078125</v>
      </c>
      <c r="E259" s="4">
        <v>1</v>
      </c>
      <c r="F259" s="4">
        <v>1</v>
      </c>
      <c r="K259" s="6">
        <f t="shared" si="9"/>
        <v>-1.5833068345566526E-3</v>
      </c>
      <c r="M259" s="5">
        <f t="shared" si="10"/>
        <v>99.246764301454817</v>
      </c>
      <c r="N259" s="5">
        <f t="shared" si="11"/>
        <v>111.1755763621949</v>
      </c>
    </row>
    <row r="260" spans="1:14" x14ac:dyDescent="0.25">
      <c r="A260" s="10">
        <v>45061</v>
      </c>
      <c r="B260" s="11">
        <f>VLOOKUP(A260,'sp500'!$A$2:$D$6121,4,FALSE)</f>
        <v>4136.27978515625</v>
      </c>
      <c r="E260" s="4">
        <v>0</v>
      </c>
      <c r="F260" s="4">
        <v>0</v>
      </c>
      <c r="K260" s="6">
        <f t="shared" ref="K260:K323" si="12">B260/B259-1</f>
        <v>2.9581644391338813E-3</v>
      </c>
      <c r="M260" s="5">
        <f t="shared" ref="M260:M323" si="13">M259*(1+$K260)</f>
        <v>99.540352550310487</v>
      </c>
      <c r="N260" s="5">
        <f t="shared" si="11"/>
        <v>111.50445199868976</v>
      </c>
    </row>
    <row r="261" spans="1:14" x14ac:dyDescent="0.25">
      <c r="A261" s="10">
        <v>45062</v>
      </c>
      <c r="B261" s="11">
        <f>VLOOKUP(A261,'sp500'!$A$2:$D$6121,4,FALSE)</f>
        <v>4109.89990234375</v>
      </c>
      <c r="E261" s="4">
        <v>1</v>
      </c>
      <c r="F261" s="4">
        <v>1</v>
      </c>
      <c r="K261" s="6">
        <f t="shared" si="12"/>
        <v>-6.3776833731530314E-3</v>
      </c>
      <c r="M261" s="5">
        <f t="shared" si="13"/>
        <v>98.905515698892586</v>
      </c>
      <c r="N261" s="5">
        <f t="shared" ref="N261:N324" si="14">N260*(1+IF(E260=1,$K261,0))</f>
        <v>111.50445199868976</v>
      </c>
    </row>
    <row r="262" spans="1:14" x14ac:dyDescent="0.25">
      <c r="A262" s="10">
        <v>45063</v>
      </c>
      <c r="B262" s="11">
        <f>VLOOKUP(A262,'sp500'!$A$2:$D$6121,4,FALSE)</f>
        <v>4158.77001953125</v>
      </c>
      <c r="E262" s="4">
        <v>1</v>
      </c>
      <c r="F262" s="4">
        <v>1</v>
      </c>
      <c r="K262" s="6">
        <f t="shared" si="12"/>
        <v>1.1890829058788244E-2</v>
      </c>
      <c r="M262" s="5">
        <f t="shared" si="13"/>
        <v>100.08158427903942</v>
      </c>
      <c r="N262" s="5">
        <f t="shared" si="14"/>
        <v>112.83033237670004</v>
      </c>
    </row>
    <row r="263" spans="1:14" x14ac:dyDescent="0.25">
      <c r="A263" s="10">
        <v>45064</v>
      </c>
      <c r="B263" s="11">
        <f>VLOOKUP(A263,'sp500'!$A$2:$D$6121,4,FALSE)</f>
        <v>4198.0498046875</v>
      </c>
      <c r="E263" s="4">
        <v>0</v>
      </c>
      <c r="F263" s="4">
        <v>0</v>
      </c>
      <c r="K263" s="6">
        <f t="shared" si="12"/>
        <v>9.445048649426635E-3</v>
      </c>
      <c r="M263" s="5">
        <f t="shared" si="13"/>
        <v>101.02685971146664</v>
      </c>
      <c r="N263" s="5">
        <f t="shared" si="14"/>
        <v>113.89602035512895</v>
      </c>
    </row>
    <row r="264" spans="1:14" x14ac:dyDescent="0.25">
      <c r="A264" s="10">
        <v>45065</v>
      </c>
      <c r="B264" s="11">
        <f>VLOOKUP(A264,'sp500'!$A$2:$D$6121,4,FALSE)</f>
        <v>4191.97998046875</v>
      </c>
      <c r="E264" s="4">
        <v>1</v>
      </c>
      <c r="F264" s="4">
        <v>1</v>
      </c>
      <c r="K264" s="6">
        <f t="shared" si="12"/>
        <v>-1.4458676054706077E-3</v>
      </c>
      <c r="M264" s="5">
        <f t="shared" si="13"/>
        <v>100.88078824772741</v>
      </c>
      <c r="N264" s="5">
        <f t="shared" si="14"/>
        <v>113.89602035512895</v>
      </c>
    </row>
    <row r="265" spans="1:14" x14ac:dyDescent="0.25">
      <c r="A265" s="10">
        <v>45068</v>
      </c>
      <c r="B265" s="11">
        <f>VLOOKUP(A265,'sp500'!$A$2:$D$6121,4,FALSE)</f>
        <v>4192.6298828125</v>
      </c>
      <c r="E265" s="4">
        <v>1</v>
      </c>
      <c r="F265" s="4">
        <v>0</v>
      </c>
      <c r="K265" s="6">
        <f t="shared" si="12"/>
        <v>1.550346964389604E-4</v>
      </c>
      <c r="M265" s="5">
        <f t="shared" si="13"/>
        <v>100.89642827010992</v>
      </c>
      <c r="N265" s="5">
        <f t="shared" si="14"/>
        <v>113.91367819007031</v>
      </c>
    </row>
    <row r="266" spans="1:14" x14ac:dyDescent="0.25">
      <c r="A266" s="10">
        <v>45069</v>
      </c>
      <c r="B266" s="11">
        <f>VLOOKUP(A266,'sp500'!$A$2:$D$6121,4,FALSE)</f>
        <v>4145.580078125</v>
      </c>
      <c r="E266" s="4">
        <v>1</v>
      </c>
      <c r="F266" s="4">
        <v>0</v>
      </c>
      <c r="K266" s="6">
        <f t="shared" si="12"/>
        <v>-1.1222026747550129E-2</v>
      </c>
      <c r="M266" s="5">
        <f t="shared" si="13"/>
        <v>99.764165853330482</v>
      </c>
      <c r="N266" s="5">
        <f t="shared" si="14"/>
        <v>112.63533584650953</v>
      </c>
    </row>
    <row r="267" spans="1:14" x14ac:dyDescent="0.25">
      <c r="A267" s="10">
        <v>45070</v>
      </c>
      <c r="B267" s="11">
        <f>VLOOKUP(A267,'sp500'!$A$2:$D$6121,4,FALSE)</f>
        <v>4115.240234375</v>
      </c>
      <c r="E267" s="4">
        <v>1</v>
      </c>
      <c r="F267" s="4">
        <v>1</v>
      </c>
      <c r="K267" s="6">
        <f t="shared" si="12"/>
        <v>-7.3186003353533646E-3</v>
      </c>
      <c r="M267" s="5">
        <f t="shared" si="13"/>
        <v>99.034031795660056</v>
      </c>
      <c r="N267" s="5">
        <f t="shared" si="14"/>
        <v>111.81100283981063</v>
      </c>
    </row>
    <row r="268" spans="1:14" x14ac:dyDescent="0.25">
      <c r="A268" s="10">
        <v>45071</v>
      </c>
      <c r="B268" s="11">
        <f>VLOOKUP(A268,'sp500'!$A$2:$D$6121,4,FALSE)</f>
        <v>4151.27978515625</v>
      </c>
      <c r="E268" s="4">
        <v>1</v>
      </c>
      <c r="F268" s="4">
        <v>1</v>
      </c>
      <c r="K268" s="6">
        <f t="shared" si="12"/>
        <v>8.7575812659024255E-3</v>
      </c>
      <c r="M268" s="5">
        <f t="shared" si="13"/>
        <v>99.901330377200509</v>
      </c>
      <c r="N268" s="5">
        <f t="shared" si="14"/>
        <v>112.79019678360231</v>
      </c>
    </row>
    <row r="269" spans="1:14" x14ac:dyDescent="0.25">
      <c r="A269" s="10">
        <v>45072</v>
      </c>
      <c r="B269" s="11">
        <f>VLOOKUP(A269,'sp500'!$A$2:$D$6121,4,FALSE)</f>
        <v>4205.4501953125</v>
      </c>
      <c r="E269" s="4">
        <v>1</v>
      </c>
      <c r="F269" s="4">
        <v>1</v>
      </c>
      <c r="K269" s="6">
        <f t="shared" si="12"/>
        <v>1.3049086777997321E-2</v>
      </c>
      <c r="M269" s="5">
        <f t="shared" si="13"/>
        <v>101.20495150652998</v>
      </c>
      <c r="N269" s="5">
        <f t="shared" si="14"/>
        <v>114.26200584913893</v>
      </c>
    </row>
    <row r="270" spans="1:14" x14ac:dyDescent="0.25">
      <c r="A270" s="10">
        <v>45076</v>
      </c>
      <c r="B270" s="11">
        <f>VLOOKUP(A270,'sp500'!$A$2:$D$6121,4,FALSE)</f>
        <v>4205.52001953125</v>
      </c>
      <c r="E270" s="4">
        <v>1</v>
      </c>
      <c r="F270" s="4">
        <v>0</v>
      </c>
      <c r="K270" s="6">
        <f t="shared" si="12"/>
        <v>1.660326849850513E-5</v>
      </c>
      <c r="M270" s="5">
        <f t="shared" si="13"/>
        <v>101.20663183951322</v>
      </c>
      <c r="N270" s="5">
        <f t="shared" si="14"/>
        <v>114.26390297190122</v>
      </c>
    </row>
    <row r="271" spans="1:14" x14ac:dyDescent="0.25">
      <c r="A271" s="10">
        <v>45077</v>
      </c>
      <c r="B271" s="11">
        <f>VLOOKUP(A271,'sp500'!$A$2:$D$6121,4,FALSE)</f>
        <v>4179.830078125</v>
      </c>
      <c r="E271" s="4">
        <v>1</v>
      </c>
      <c r="F271" s="4">
        <v>1</v>
      </c>
      <c r="K271" s="6">
        <f t="shared" si="12"/>
        <v>-6.1086242098339349E-3</v>
      </c>
      <c r="M271" s="5">
        <f t="shared" si="13"/>
        <v>100.58839855806262</v>
      </c>
      <c r="N271" s="5">
        <f t="shared" si="14"/>
        <v>113.56590772789694</v>
      </c>
    </row>
    <row r="272" spans="1:14" x14ac:dyDescent="0.25">
      <c r="A272" s="10">
        <v>45078</v>
      </c>
      <c r="B272" s="11">
        <f>VLOOKUP(A272,'sp500'!$A$2:$D$6121,4,FALSE)</f>
        <v>4221.02001953125</v>
      </c>
      <c r="E272" s="4">
        <v>1</v>
      </c>
      <c r="F272" s="4">
        <v>1</v>
      </c>
      <c r="K272" s="6">
        <f t="shared" si="12"/>
        <v>9.8544535630327168E-3</v>
      </c>
      <c r="M272" s="5">
        <f t="shared" si="13"/>
        <v>101.57964226063288</v>
      </c>
      <c r="N272" s="5">
        <f t="shared" si="14"/>
        <v>114.68503769194515</v>
      </c>
    </row>
    <row r="273" spans="1:14" x14ac:dyDescent="0.25">
      <c r="A273" s="10">
        <v>45079</v>
      </c>
      <c r="B273" s="11">
        <f>VLOOKUP(A273,'sp500'!$A$2:$D$6121,4,FALSE)</f>
        <v>4282.3701171875</v>
      </c>
      <c r="E273" s="4">
        <v>0</v>
      </c>
      <c r="F273" s="4">
        <v>0</v>
      </c>
      <c r="K273" s="6">
        <f t="shared" si="12"/>
        <v>1.4534424705965554E-2</v>
      </c>
      <c r="M273" s="5">
        <f t="shared" si="13"/>
        <v>103.05604392272896</v>
      </c>
      <c r="N273" s="5">
        <f t="shared" si="14"/>
        <v>116.35191873717956</v>
      </c>
    </row>
    <row r="274" spans="1:14" x14ac:dyDescent="0.25">
      <c r="A274" s="10">
        <v>45082</v>
      </c>
      <c r="B274" s="11">
        <f>VLOOKUP(A274,'sp500'!$A$2:$D$6121,4,FALSE)</f>
        <v>4273.7900390625</v>
      </c>
      <c r="E274" s="4">
        <v>1</v>
      </c>
      <c r="F274" s="4">
        <v>1</v>
      </c>
      <c r="K274" s="6">
        <f t="shared" si="12"/>
        <v>-2.0035816359177394E-3</v>
      </c>
      <c r="M274" s="5">
        <f t="shared" si="13"/>
        <v>102.84956272565505</v>
      </c>
      <c r="N274" s="5">
        <f t="shared" si="14"/>
        <v>116.35191873717956</v>
      </c>
    </row>
    <row r="275" spans="1:14" x14ac:dyDescent="0.25">
      <c r="A275" s="10">
        <v>45083</v>
      </c>
      <c r="B275" s="11">
        <f>VLOOKUP(A275,'sp500'!$A$2:$D$6121,4,FALSE)</f>
        <v>4283.85009765625</v>
      </c>
      <c r="E275" s="4">
        <v>1</v>
      </c>
      <c r="F275" s="4">
        <v>0</v>
      </c>
      <c r="K275" s="6">
        <f t="shared" si="12"/>
        <v>2.3538963079141606E-3</v>
      </c>
      <c r="M275" s="5">
        <f t="shared" si="13"/>
        <v>103.09165993162556</v>
      </c>
      <c r="N275" s="5">
        <f t="shared" si="14"/>
        <v>116.62579908911374</v>
      </c>
    </row>
    <row r="276" spans="1:14" x14ac:dyDescent="0.25">
      <c r="A276" s="10">
        <v>45084</v>
      </c>
      <c r="B276" s="11">
        <f>VLOOKUP(A276,'sp500'!$A$2:$D$6121,4,FALSE)</f>
        <v>4267.52001953125</v>
      </c>
      <c r="E276" s="4">
        <v>0</v>
      </c>
      <c r="F276" s="4">
        <v>1</v>
      </c>
      <c r="K276" s="6">
        <f t="shared" si="12"/>
        <v>-3.8120096998572883E-3</v>
      </c>
      <c r="M276" s="5">
        <f t="shared" si="13"/>
        <v>102.69867352399181</v>
      </c>
      <c r="N276" s="5">
        <f t="shared" si="14"/>
        <v>116.18122041173243</v>
      </c>
    </row>
    <row r="277" spans="1:14" x14ac:dyDescent="0.25">
      <c r="A277" s="10">
        <v>45085</v>
      </c>
      <c r="B277" s="11">
        <f>VLOOKUP(A277,'sp500'!$A$2:$D$6121,4,FALSE)</f>
        <v>4293.93017578125</v>
      </c>
      <c r="E277" s="4">
        <v>1</v>
      </c>
      <c r="F277" s="4">
        <v>1</v>
      </c>
      <c r="K277" s="6">
        <f t="shared" si="12"/>
        <v>6.1886426142414575E-3</v>
      </c>
      <c r="M277" s="5">
        <f t="shared" si="13"/>
        <v>103.33423891138847</v>
      </c>
      <c r="N277" s="5">
        <f t="shared" si="14"/>
        <v>116.18122041173243</v>
      </c>
    </row>
    <row r="278" spans="1:14" x14ac:dyDescent="0.25">
      <c r="A278" s="10">
        <v>45086</v>
      </c>
      <c r="B278" s="11">
        <f>VLOOKUP(A278,'sp500'!$A$2:$D$6121,4,FALSE)</f>
        <v>4298.85986328125</v>
      </c>
      <c r="E278" s="4">
        <v>1</v>
      </c>
      <c r="F278" s="4">
        <v>1</v>
      </c>
      <c r="K278" s="6">
        <f t="shared" si="12"/>
        <v>1.148059539441082E-3</v>
      </c>
      <c r="M278" s="5">
        <f t="shared" si="13"/>
        <v>103.45287277012157</v>
      </c>
      <c r="N278" s="5">
        <f t="shared" si="14"/>
        <v>116.31460337013002</v>
      </c>
    </row>
    <row r="279" spans="1:14" x14ac:dyDescent="0.25">
      <c r="A279" s="10">
        <v>45089</v>
      </c>
      <c r="B279" s="11">
        <f>VLOOKUP(A279,'sp500'!$A$2:$D$6121,4,FALSE)</f>
        <v>4338.93017578125</v>
      </c>
      <c r="E279" s="4">
        <v>1</v>
      </c>
      <c r="F279" s="4">
        <v>1</v>
      </c>
      <c r="K279" s="6">
        <f t="shared" si="12"/>
        <v>9.3211488102371565E-3</v>
      </c>
      <c r="M279" s="5">
        <f t="shared" si="13"/>
        <v>104.4171723920584</v>
      </c>
      <c r="N279" s="5">
        <f t="shared" si="14"/>
        <v>117.39878909694671</v>
      </c>
    </row>
    <row r="280" spans="1:14" x14ac:dyDescent="0.25">
      <c r="A280" s="10">
        <v>45090</v>
      </c>
      <c r="B280" s="11">
        <f>VLOOKUP(A280,'sp500'!$A$2:$D$6121,4,FALSE)</f>
        <v>4369.009765625</v>
      </c>
      <c r="E280" s="4">
        <v>1</v>
      </c>
      <c r="F280" s="4">
        <v>1</v>
      </c>
      <c r="K280" s="6">
        <f t="shared" si="12"/>
        <v>6.9324899514737748E-3</v>
      </c>
      <c r="M280" s="5">
        <f t="shared" si="13"/>
        <v>105.14104339042765</v>
      </c>
      <c r="N280" s="5">
        <f t="shared" si="14"/>
        <v>118.21265502267649</v>
      </c>
    </row>
    <row r="281" spans="1:14" x14ac:dyDescent="0.25">
      <c r="A281" s="10">
        <v>45091</v>
      </c>
      <c r="B281" s="11">
        <f>VLOOKUP(A281,'sp500'!$A$2:$D$6121,4,FALSE)</f>
        <v>4372.58984375</v>
      </c>
      <c r="E281" s="4">
        <v>1</v>
      </c>
      <c r="F281" s="4">
        <v>1</v>
      </c>
      <c r="K281" s="6">
        <f t="shared" si="12"/>
        <v>8.1942552593217144E-4</v>
      </c>
      <c r="M281" s="5">
        <f t="shared" si="13"/>
        <v>105.22719864520491</v>
      </c>
      <c r="N281" s="5">
        <f t="shared" si="14"/>
        <v>118.30952148969028</v>
      </c>
    </row>
    <row r="282" spans="1:14" x14ac:dyDescent="0.25">
      <c r="A282" s="10">
        <v>45092</v>
      </c>
      <c r="B282" s="11">
        <f>VLOOKUP(A282,'sp500'!$A$2:$D$6121,4,FALSE)</f>
        <v>4425.83984375</v>
      </c>
      <c r="E282" s="4">
        <v>1</v>
      </c>
      <c r="F282" s="4">
        <v>0</v>
      </c>
      <c r="K282" s="6">
        <f t="shared" si="12"/>
        <v>1.217813742034668E-2</v>
      </c>
      <c r="M282" s="5">
        <f t="shared" si="13"/>
        <v>106.50866993066433</v>
      </c>
      <c r="N282" s="5">
        <f t="shared" si="14"/>
        <v>119.75031110052718</v>
      </c>
    </row>
    <row r="283" spans="1:14" x14ac:dyDescent="0.25">
      <c r="A283" s="10">
        <v>45093</v>
      </c>
      <c r="B283" s="11">
        <f>VLOOKUP(A283,'sp500'!$A$2:$D$6121,4,FALSE)</f>
        <v>4409.58984375</v>
      </c>
      <c r="E283" s="4">
        <v>1</v>
      </c>
      <c r="F283" s="4">
        <v>0</v>
      </c>
      <c r="K283" s="6">
        <f t="shared" si="12"/>
        <v>-3.6716195284263176E-3</v>
      </c>
      <c r="M283" s="5">
        <f t="shared" si="13"/>
        <v>106.11761061820019</v>
      </c>
      <c r="N283" s="5">
        <f t="shared" si="14"/>
        <v>119.31063351975536</v>
      </c>
    </row>
    <row r="284" spans="1:14" x14ac:dyDescent="0.25">
      <c r="A284" s="10">
        <v>45097</v>
      </c>
      <c r="B284" s="11">
        <f>VLOOKUP(A284,'sp500'!$A$2:$D$6121,4,FALSE)</f>
        <v>4388.7099609375</v>
      </c>
      <c r="E284" s="4">
        <v>1</v>
      </c>
      <c r="F284" s="4">
        <v>0</v>
      </c>
      <c r="K284" s="6">
        <f t="shared" si="12"/>
        <v>-4.7351076976228645E-3</v>
      </c>
      <c r="M284" s="5">
        <f t="shared" si="13"/>
        <v>105.6151323033086</v>
      </c>
      <c r="N284" s="5">
        <f t="shared" si="14"/>
        <v>118.7456848205677</v>
      </c>
    </row>
    <row r="285" spans="1:14" x14ac:dyDescent="0.25">
      <c r="A285" s="10">
        <v>45098</v>
      </c>
      <c r="B285" s="11">
        <f>VLOOKUP(A285,'sp500'!$A$2:$D$6121,4,FALSE)</f>
        <v>4365.68994140625</v>
      </c>
      <c r="E285" s="4">
        <v>1</v>
      </c>
      <c r="F285" s="4">
        <v>1</v>
      </c>
      <c r="K285" s="6">
        <f t="shared" si="12"/>
        <v>-5.2452815830036359E-3</v>
      </c>
      <c r="M285" s="5">
        <f t="shared" si="13"/>
        <v>105.06115119495156</v>
      </c>
      <c r="N285" s="5">
        <f t="shared" si="14"/>
        <v>118.12283026691722</v>
      </c>
    </row>
    <row r="286" spans="1:14" x14ac:dyDescent="0.25">
      <c r="A286" s="10">
        <v>45099</v>
      </c>
      <c r="B286" s="11">
        <f>VLOOKUP(A286,'sp500'!$A$2:$D$6121,4,FALSE)</f>
        <v>4381.89013671875</v>
      </c>
      <c r="E286" s="4">
        <v>1</v>
      </c>
      <c r="F286" s="4">
        <v>0</v>
      </c>
      <c r="K286" s="6">
        <f t="shared" si="12"/>
        <v>3.7107984144384432E-3</v>
      </c>
      <c r="M286" s="5">
        <f t="shared" si="13"/>
        <v>105.45101194822486</v>
      </c>
      <c r="N286" s="5">
        <f t="shared" si="14"/>
        <v>118.56116027818068</v>
      </c>
    </row>
    <row r="287" spans="1:14" x14ac:dyDescent="0.25">
      <c r="A287" s="10">
        <v>45100</v>
      </c>
      <c r="B287" s="11">
        <f>VLOOKUP(A287,'sp500'!$A$2:$D$6121,4,FALSE)</f>
        <v>4348.330078125</v>
      </c>
      <c r="E287" s="4">
        <v>1</v>
      </c>
      <c r="F287" s="4">
        <v>0</v>
      </c>
      <c r="K287" s="6">
        <f t="shared" si="12"/>
        <v>-7.6588087666845661E-3</v>
      </c>
      <c r="M287" s="5">
        <f t="shared" si="13"/>
        <v>104.64338281346004</v>
      </c>
      <c r="N287" s="5">
        <f t="shared" si="14"/>
        <v>117.65312302445386</v>
      </c>
    </row>
    <row r="288" spans="1:14" x14ac:dyDescent="0.25">
      <c r="A288" s="10">
        <v>45103</v>
      </c>
      <c r="B288" s="11">
        <f>VLOOKUP(A288,'sp500'!$A$2:$D$6121,4,FALSE)</f>
        <v>4328.81982421875</v>
      </c>
      <c r="E288" s="4">
        <v>1</v>
      </c>
      <c r="F288" s="4">
        <v>1</v>
      </c>
      <c r="K288" s="6">
        <f t="shared" si="12"/>
        <v>-4.4868382932564677E-3</v>
      </c>
      <c r="M288" s="5">
        <f t="shared" si="13"/>
        <v>104.17386487631671</v>
      </c>
      <c r="N288" s="5">
        <f t="shared" si="14"/>
        <v>117.12523248674653</v>
      </c>
    </row>
    <row r="289" spans="1:14" x14ac:dyDescent="0.25">
      <c r="A289" s="10">
        <v>45104</v>
      </c>
      <c r="B289" s="11">
        <f>VLOOKUP(A289,'sp500'!$A$2:$D$6121,4,FALSE)</f>
        <v>4378.41015625</v>
      </c>
      <c r="E289" s="4">
        <v>1</v>
      </c>
      <c r="F289" s="4">
        <v>0</v>
      </c>
      <c r="K289" s="6">
        <f t="shared" si="12"/>
        <v>1.1455854954693034E-2</v>
      </c>
      <c r="M289" s="5">
        <f t="shared" si="13"/>
        <v>105.36726556240959</v>
      </c>
      <c r="N289" s="5">
        <f t="shared" si="14"/>
        <v>118.46700216164939</v>
      </c>
    </row>
    <row r="290" spans="1:14" x14ac:dyDescent="0.25">
      <c r="A290" s="10">
        <v>45105</v>
      </c>
      <c r="B290" s="11">
        <f>VLOOKUP(A290,'sp500'!$A$2:$D$6121,4,FALSE)</f>
        <v>4376.85986328125</v>
      </c>
      <c r="E290" s="4">
        <v>1</v>
      </c>
      <c r="F290" s="4">
        <v>1</v>
      </c>
      <c r="K290" s="6">
        <f t="shared" si="12"/>
        <v>-3.5407668843834283E-4</v>
      </c>
      <c r="M290" s="5">
        <f t="shared" si="13"/>
        <v>105.32995746994945</v>
      </c>
      <c r="N290" s="5">
        <f t="shared" si="14"/>
        <v>118.42505575783477</v>
      </c>
    </row>
    <row r="291" spans="1:14" x14ac:dyDescent="0.25">
      <c r="A291" s="10">
        <v>45106</v>
      </c>
      <c r="B291" s="11">
        <f>VLOOKUP(A291,'sp500'!$A$2:$D$6121,4,FALSE)</f>
        <v>4396.43994140625</v>
      </c>
      <c r="E291" s="4">
        <v>0</v>
      </c>
      <c r="F291" s="4">
        <v>1</v>
      </c>
      <c r="K291" s="6">
        <f t="shared" si="12"/>
        <v>4.4735446728059181E-3</v>
      </c>
      <c r="M291" s="5">
        <f t="shared" si="13"/>
        <v>105.80115574007601</v>
      </c>
      <c r="N291" s="5">
        <f t="shared" si="14"/>
        <v>118.95483553514697</v>
      </c>
    </row>
    <row r="292" spans="1:14" x14ac:dyDescent="0.25">
      <c r="A292" s="10">
        <v>45107</v>
      </c>
      <c r="B292" s="11">
        <f>VLOOKUP(A292,'sp500'!$A$2:$D$6121,4,FALSE)</f>
        <v>4450.3798828125</v>
      </c>
      <c r="E292" s="4">
        <v>1</v>
      </c>
      <c r="F292" s="4">
        <v>1</v>
      </c>
      <c r="K292" s="6">
        <f t="shared" si="12"/>
        <v>1.2269004495714109E-2</v>
      </c>
      <c r="M292" s="5">
        <f t="shared" si="13"/>
        <v>107.09923059550276</v>
      </c>
      <c r="N292" s="5">
        <f t="shared" si="14"/>
        <v>118.95483553514697</v>
      </c>
    </row>
    <row r="293" spans="1:14" x14ac:dyDescent="0.25">
      <c r="A293" s="10">
        <v>45110</v>
      </c>
      <c r="B293" s="11">
        <f>VLOOKUP(A293,'sp500'!$A$2:$D$6121,4,FALSE)</f>
        <v>4455.58984375</v>
      </c>
      <c r="E293" s="4">
        <v>1</v>
      </c>
      <c r="F293" s="4">
        <v>0</v>
      </c>
      <c r="K293" s="6">
        <f t="shared" si="12"/>
        <v>1.1706778016009611E-3</v>
      </c>
      <c r="M293" s="5">
        <f t="shared" si="13"/>
        <v>107.22460928732946</v>
      </c>
      <c r="N293" s="5">
        <f t="shared" si="14"/>
        <v>119.09409332050106</v>
      </c>
    </row>
    <row r="294" spans="1:14" x14ac:dyDescent="0.25">
      <c r="A294" s="10">
        <v>45112</v>
      </c>
      <c r="B294" s="11">
        <f>VLOOKUP(A294,'sp500'!$A$2:$D$6121,4,FALSE)</f>
        <v>4446.81982421875</v>
      </c>
      <c r="E294" s="4">
        <v>0</v>
      </c>
      <c r="F294" s="4">
        <v>0</v>
      </c>
      <c r="K294" s="6">
        <f t="shared" si="12"/>
        <v>-1.9683184132291975E-3</v>
      </c>
      <c r="M294" s="5">
        <f t="shared" si="13"/>
        <v>107.01355711451789</v>
      </c>
      <c r="N294" s="5">
        <f t="shared" si="14"/>
        <v>118.85967822371148</v>
      </c>
    </row>
    <row r="295" spans="1:14" x14ac:dyDescent="0.25">
      <c r="A295" s="10">
        <v>45113</v>
      </c>
      <c r="B295" s="11">
        <f>VLOOKUP(A295,'sp500'!$A$2:$D$6121,4,FALSE)</f>
        <v>4411.58984375</v>
      </c>
      <c r="E295" s="4">
        <v>1</v>
      </c>
      <c r="F295" s="4">
        <v>0</v>
      </c>
      <c r="K295" s="6">
        <f t="shared" si="12"/>
        <v>-7.9225113365009037E-3</v>
      </c>
      <c r="M295" s="5">
        <f t="shared" si="13"/>
        <v>106.16574099511884</v>
      </c>
      <c r="N295" s="5">
        <f t="shared" si="14"/>
        <v>118.85967822371148</v>
      </c>
    </row>
    <row r="296" spans="1:14" x14ac:dyDescent="0.25">
      <c r="A296" s="10">
        <v>45114</v>
      </c>
      <c r="B296" s="11">
        <f>VLOOKUP(A296,'sp500'!$A$2:$D$6121,4,FALSE)</f>
        <v>4398.9501953125</v>
      </c>
      <c r="E296" s="4">
        <v>1</v>
      </c>
      <c r="F296" s="4">
        <v>1</v>
      </c>
      <c r="K296" s="6">
        <f t="shared" si="12"/>
        <v>-2.8651005386203243E-3</v>
      </c>
      <c r="M296" s="5">
        <f t="shared" si="13"/>
        <v>105.86156547341069</v>
      </c>
      <c r="N296" s="5">
        <f t="shared" si="14"/>
        <v>118.51913329561249</v>
      </c>
    </row>
    <row r="297" spans="1:14" x14ac:dyDescent="0.25">
      <c r="A297" s="10">
        <v>45117</v>
      </c>
      <c r="B297" s="11">
        <f>VLOOKUP(A297,'sp500'!$A$2:$D$6121,4,FALSE)</f>
        <v>4409.52978515625</v>
      </c>
      <c r="E297" s="4">
        <v>1</v>
      </c>
      <c r="F297" s="4">
        <v>1</v>
      </c>
      <c r="K297" s="6">
        <f t="shared" si="12"/>
        <v>2.405026057131332E-3</v>
      </c>
      <c r="M297" s="5">
        <f t="shared" si="13"/>
        <v>106.11616529682296</v>
      </c>
      <c r="N297" s="5">
        <f t="shared" si="14"/>
        <v>118.80417489945707</v>
      </c>
    </row>
    <row r="298" spans="1:14" x14ac:dyDescent="0.25">
      <c r="A298" s="10">
        <v>45118</v>
      </c>
      <c r="B298" s="11">
        <f>VLOOKUP(A298,'sp500'!$A$2:$D$6121,4,FALSE)</f>
        <v>4439.259765625</v>
      </c>
      <c r="E298" s="4">
        <v>1</v>
      </c>
      <c r="F298" s="4">
        <v>1</v>
      </c>
      <c r="K298" s="6">
        <f t="shared" si="12"/>
        <v>6.7422110558885695E-3</v>
      </c>
      <c r="M298" s="5">
        <f t="shared" si="13"/>
        <v>106.8316228796957</v>
      </c>
      <c r="N298" s="5">
        <f t="shared" si="14"/>
        <v>119.60517772094991</v>
      </c>
    </row>
    <row r="299" spans="1:14" x14ac:dyDescent="0.25">
      <c r="A299" s="10">
        <v>45119</v>
      </c>
      <c r="B299" s="11">
        <f>VLOOKUP(A299,'sp500'!$A$2:$D$6121,4,FALSE)</f>
        <v>4472.16015625</v>
      </c>
      <c r="E299" s="4">
        <v>1</v>
      </c>
      <c r="F299" s="4">
        <v>1</v>
      </c>
      <c r="K299" s="6">
        <f t="shared" si="12"/>
        <v>7.4112334853124739E-3</v>
      </c>
      <c r="M299" s="5">
        <f t="shared" si="13"/>
        <v>107.62337698047197</v>
      </c>
      <c r="N299" s="5">
        <f t="shared" si="14"/>
        <v>120.49159961909217</v>
      </c>
    </row>
    <row r="300" spans="1:14" x14ac:dyDescent="0.25">
      <c r="A300" s="10">
        <v>45120</v>
      </c>
      <c r="B300" s="11">
        <f>VLOOKUP(A300,'sp500'!$A$2:$D$6121,4,FALSE)</f>
        <v>4510.0400390625</v>
      </c>
      <c r="E300" s="4">
        <v>1</v>
      </c>
      <c r="F300" s="4">
        <v>0</v>
      </c>
      <c r="K300" s="6">
        <f t="shared" si="12"/>
        <v>8.4701534580691185E-3</v>
      </c>
      <c r="M300" s="5">
        <f t="shared" si="13"/>
        <v>108.53496349917219</v>
      </c>
      <c r="N300" s="5">
        <f t="shared" si="14"/>
        <v>121.5121819582741</v>
      </c>
    </row>
    <row r="301" spans="1:14" x14ac:dyDescent="0.25">
      <c r="A301" s="10">
        <v>45121</v>
      </c>
      <c r="B301" s="11">
        <f>VLOOKUP(A301,'sp500'!$A$2:$D$6121,4,FALSE)</f>
        <v>4505.419921875</v>
      </c>
      <c r="E301" s="4">
        <v>1</v>
      </c>
      <c r="F301" s="4">
        <v>1</v>
      </c>
      <c r="K301" s="6">
        <f t="shared" si="12"/>
        <v>-1.0244071333035398E-3</v>
      </c>
      <c r="M301" s="5">
        <f t="shared" si="13"/>
        <v>108.4237795083508</v>
      </c>
      <c r="N301" s="5">
        <f t="shared" si="14"/>
        <v>121.38770401229276</v>
      </c>
    </row>
    <row r="302" spans="1:14" x14ac:dyDescent="0.25">
      <c r="A302" s="10">
        <v>45124</v>
      </c>
      <c r="B302" s="11">
        <f>VLOOKUP(A302,'sp500'!$A$2:$D$6121,4,FALSE)</f>
        <v>4522.7900390625</v>
      </c>
      <c r="E302" s="4">
        <v>1</v>
      </c>
      <c r="F302" s="4">
        <v>1</v>
      </c>
      <c r="K302" s="6">
        <f t="shared" si="12"/>
        <v>3.8553825145495324E-3</v>
      </c>
      <c r="M302" s="5">
        <f t="shared" si="13"/>
        <v>108.84179465202867</v>
      </c>
      <c r="N302" s="5">
        <f t="shared" si="14"/>
        <v>121.85570004382306</v>
      </c>
    </row>
    <row r="303" spans="1:14" x14ac:dyDescent="0.25">
      <c r="A303" s="10">
        <v>45125</v>
      </c>
      <c r="B303" s="11">
        <f>VLOOKUP(A303,'sp500'!$A$2:$D$6121,4,FALSE)</f>
        <v>4554.97998046875</v>
      </c>
      <c r="E303" s="4">
        <v>1</v>
      </c>
      <c r="F303" s="4">
        <v>1</v>
      </c>
      <c r="K303" s="6">
        <f t="shared" si="12"/>
        <v>7.1172752058423772E-3</v>
      </c>
      <c r="M303" s="5">
        <f t="shared" si="13"/>
        <v>109.61645165846494</v>
      </c>
      <c r="N303" s="5">
        <f t="shared" si="14"/>
        <v>122.72298059643553</v>
      </c>
    </row>
    <row r="304" spans="1:14" x14ac:dyDescent="0.25">
      <c r="A304" s="10">
        <v>45126</v>
      </c>
      <c r="B304" s="11">
        <f>VLOOKUP(A304,'sp500'!$A$2:$D$6121,4,FALSE)</f>
        <v>4565.72021484375</v>
      </c>
      <c r="E304" s="4">
        <v>1</v>
      </c>
      <c r="F304" s="4">
        <v>0</v>
      </c>
      <c r="K304" s="6">
        <f t="shared" si="12"/>
        <v>2.3579103357320719E-3</v>
      </c>
      <c r="M304" s="5">
        <f t="shared" si="13"/>
        <v>109.87491742279671</v>
      </c>
      <c r="N304" s="5">
        <f t="shared" si="14"/>
        <v>123.01235038081572</v>
      </c>
    </row>
    <row r="305" spans="1:14" x14ac:dyDescent="0.25">
      <c r="A305" s="10">
        <v>45127</v>
      </c>
      <c r="B305" s="11">
        <f>VLOOKUP(A305,'sp500'!$A$2:$D$6121,4,FALSE)</f>
        <v>4534.8701171875</v>
      </c>
      <c r="E305" s="4">
        <v>0</v>
      </c>
      <c r="F305" s="4">
        <v>1</v>
      </c>
      <c r="K305" s="6">
        <f t="shared" si="12"/>
        <v>-6.7568962189037407E-3</v>
      </c>
      <c r="M305" s="5">
        <f t="shared" si="13"/>
        <v>109.13250400871026</v>
      </c>
      <c r="N305" s="5">
        <f t="shared" si="14"/>
        <v>122.18116869564912</v>
      </c>
    </row>
    <row r="306" spans="1:14" x14ac:dyDescent="0.25">
      <c r="A306" s="10">
        <v>45128</v>
      </c>
      <c r="B306" s="11">
        <f>VLOOKUP(A306,'sp500'!$A$2:$D$6121,4,FALSE)</f>
        <v>4536.33984375</v>
      </c>
      <c r="E306" s="4">
        <v>1</v>
      </c>
      <c r="F306" s="4">
        <v>1</v>
      </c>
      <c r="K306" s="6">
        <f t="shared" si="12"/>
        <v>3.240945218980773E-4</v>
      </c>
      <c r="M306" s="5">
        <f t="shared" si="13"/>
        <v>109.1678732554205</v>
      </c>
      <c r="N306" s="5">
        <f t="shared" si="14"/>
        <v>122.18116869564912</v>
      </c>
    </row>
    <row r="307" spans="1:14" x14ac:dyDescent="0.25">
      <c r="A307" s="10">
        <v>45131</v>
      </c>
      <c r="B307" s="11">
        <f>VLOOKUP(A307,'sp500'!$A$2:$D$6121,4,FALSE)</f>
        <v>4554.64013671875</v>
      </c>
      <c r="E307" s="4">
        <v>1</v>
      </c>
      <c r="F307" s="4">
        <v>1</v>
      </c>
      <c r="K307" s="6">
        <f t="shared" si="12"/>
        <v>4.0341538771535568E-3</v>
      </c>
      <c r="M307" s="5">
        <f t="shared" si="13"/>
        <v>109.60827325457447</v>
      </c>
      <c r="N307" s="5">
        <f t="shared" si="14"/>
        <v>122.67406633105783</v>
      </c>
    </row>
    <row r="308" spans="1:14" x14ac:dyDescent="0.25">
      <c r="A308" s="10">
        <v>45132</v>
      </c>
      <c r="B308" s="11">
        <f>VLOOKUP(A308,'sp500'!$A$2:$D$6121,4,FALSE)</f>
        <v>4567.4599609375</v>
      </c>
      <c r="E308" s="4">
        <v>1</v>
      </c>
      <c r="F308" s="4">
        <v>0</v>
      </c>
      <c r="K308" s="6">
        <f t="shared" si="12"/>
        <v>2.8146733515561628E-3</v>
      </c>
      <c r="M308" s="5">
        <f t="shared" si="13"/>
        <v>109.9167847404142</v>
      </c>
      <c r="N308" s="5">
        <f t="shared" si="14"/>
        <v>123.01935375648689</v>
      </c>
    </row>
    <row r="309" spans="1:14" x14ac:dyDescent="0.25">
      <c r="A309" s="10">
        <v>45133</v>
      </c>
      <c r="B309" s="11">
        <f>VLOOKUP(A309,'sp500'!$A$2:$D$6121,4,FALSE)</f>
        <v>4566.75</v>
      </c>
      <c r="E309" s="4">
        <v>1</v>
      </c>
      <c r="F309" s="4">
        <v>0</v>
      </c>
      <c r="K309" s="6">
        <f t="shared" si="12"/>
        <v>-1.5543889679858758E-4</v>
      </c>
      <c r="M309" s="5">
        <f t="shared" si="13"/>
        <v>109.8996993966545</v>
      </c>
      <c r="N309" s="5">
        <f t="shared" si="14"/>
        <v>123.0002317638541</v>
      </c>
    </row>
    <row r="310" spans="1:14" x14ac:dyDescent="0.25">
      <c r="A310" s="10">
        <v>45134</v>
      </c>
      <c r="B310" s="11">
        <f>VLOOKUP(A310,'sp500'!$A$2:$D$6121,4,FALSE)</f>
        <v>4537.41015625</v>
      </c>
      <c r="E310" s="4">
        <v>0</v>
      </c>
      <c r="F310" s="4">
        <v>1</v>
      </c>
      <c r="K310" s="6">
        <f t="shared" si="12"/>
        <v>-6.4246660644878828E-3</v>
      </c>
      <c r="M310" s="5">
        <f t="shared" si="13"/>
        <v>109.19363052744339</v>
      </c>
      <c r="N310" s="5">
        <f t="shared" si="14"/>
        <v>122.20999634891672</v>
      </c>
    </row>
    <row r="311" spans="1:14" x14ac:dyDescent="0.25">
      <c r="A311" s="10">
        <v>45135</v>
      </c>
      <c r="B311" s="11">
        <f>VLOOKUP(A311,'sp500'!$A$2:$D$6121,4,FALSE)</f>
        <v>4582.22998046875</v>
      </c>
      <c r="E311" s="4">
        <v>1</v>
      </c>
      <c r="F311" s="4">
        <v>1</v>
      </c>
      <c r="K311" s="6">
        <f t="shared" si="12"/>
        <v>9.8778427947523451E-3</v>
      </c>
      <c r="M311" s="5">
        <f t="shared" si="13"/>
        <v>110.27222804398174</v>
      </c>
      <c r="N311" s="5">
        <f t="shared" si="14"/>
        <v>122.20999634891672</v>
      </c>
    </row>
    <row r="312" spans="1:14" x14ac:dyDescent="0.25">
      <c r="A312" s="10">
        <v>45138</v>
      </c>
      <c r="B312" s="11">
        <f>VLOOKUP(A312,'sp500'!$A$2:$D$6121,4,FALSE)</f>
        <v>4588.9599609375</v>
      </c>
      <c r="E312" s="4">
        <v>1</v>
      </c>
      <c r="F312" s="4">
        <v>0</v>
      </c>
      <c r="K312" s="6">
        <f t="shared" si="12"/>
        <v>1.4687129405193122E-3</v>
      </c>
      <c r="M312" s="5">
        <f t="shared" si="13"/>
        <v>110.43418629228984</v>
      </c>
      <c r="N312" s="5">
        <f t="shared" si="14"/>
        <v>122.38948775201519</v>
      </c>
    </row>
    <row r="313" spans="1:14" x14ac:dyDescent="0.25">
      <c r="A313" s="10">
        <v>45139</v>
      </c>
      <c r="B313" s="11">
        <f>VLOOKUP(A313,'sp500'!$A$2:$D$6121,4,FALSE)</f>
        <v>4576.72998046875</v>
      </c>
      <c r="E313" s="4">
        <v>1</v>
      </c>
      <c r="F313" s="4">
        <v>0</v>
      </c>
      <c r="K313" s="6">
        <f t="shared" si="12"/>
        <v>-2.6650876392156908E-3</v>
      </c>
      <c r="M313" s="5">
        <f t="shared" si="13"/>
        <v>110.13986950745542</v>
      </c>
      <c r="N313" s="5">
        <f t="shared" si="14"/>
        <v>122.06330904103734</v>
      </c>
    </row>
    <row r="314" spans="1:14" x14ac:dyDescent="0.25">
      <c r="A314" s="10">
        <v>45140</v>
      </c>
      <c r="B314" s="11">
        <f>VLOOKUP(A314,'sp500'!$A$2:$D$6121,4,FALSE)</f>
        <v>4513.39013671875</v>
      </c>
      <c r="E314" s="4">
        <v>1</v>
      </c>
      <c r="F314" s="4">
        <v>0</v>
      </c>
      <c r="K314" s="6">
        <f t="shared" si="12"/>
        <v>-1.3839541336347905E-2</v>
      </c>
      <c r="M314" s="5">
        <f t="shared" si="13"/>
        <v>108.61558423062702</v>
      </c>
      <c r="N314" s="5">
        <f t="shared" si="14"/>
        <v>120.3740088299125</v>
      </c>
    </row>
    <row r="315" spans="1:14" x14ac:dyDescent="0.25">
      <c r="A315" s="10">
        <v>45141</v>
      </c>
      <c r="B315" s="11">
        <f>VLOOKUP(A315,'sp500'!$A$2:$D$6121,4,FALSE)</f>
        <v>4501.89013671875</v>
      </c>
      <c r="E315" s="4">
        <v>1</v>
      </c>
      <c r="F315" s="4">
        <v>0</v>
      </c>
      <c r="K315" s="6">
        <f t="shared" si="12"/>
        <v>-2.5479738404268204E-3</v>
      </c>
      <c r="M315" s="5">
        <f t="shared" si="13"/>
        <v>108.3388345633447</v>
      </c>
      <c r="N315" s="5">
        <f t="shared" si="14"/>
        <v>120.06729900434658</v>
      </c>
    </row>
    <row r="316" spans="1:14" x14ac:dyDescent="0.25">
      <c r="A316" s="10">
        <v>45142</v>
      </c>
      <c r="B316" s="11">
        <f>VLOOKUP(A316,'sp500'!$A$2:$D$6121,4,FALSE)</f>
        <v>4478.02978515625</v>
      </c>
      <c r="E316" s="4">
        <v>1</v>
      </c>
      <c r="F316" s="4">
        <v>1</v>
      </c>
      <c r="K316" s="6">
        <f t="shared" si="12"/>
        <v>-5.3000741550505159E-3</v>
      </c>
      <c r="M316" s="5">
        <f t="shared" si="13"/>
        <v>107.76463070628722</v>
      </c>
      <c r="N316" s="5">
        <f t="shared" si="14"/>
        <v>119.43093341602692</v>
      </c>
    </row>
    <row r="317" spans="1:14" x14ac:dyDescent="0.25">
      <c r="A317" s="10">
        <v>45145</v>
      </c>
      <c r="B317" s="11">
        <f>VLOOKUP(A317,'sp500'!$A$2:$D$6121,4,FALSE)</f>
        <v>4518.43994140625</v>
      </c>
      <c r="E317" s="4">
        <v>1</v>
      </c>
      <c r="F317" s="4">
        <v>0</v>
      </c>
      <c r="K317" s="6">
        <f t="shared" si="12"/>
        <v>9.0240927793627801E-3</v>
      </c>
      <c r="M317" s="5">
        <f t="shared" si="13"/>
        <v>108.73710873211452</v>
      </c>
      <c r="N317" s="5">
        <f t="shared" si="14"/>
        <v>120.50868923989904</v>
      </c>
    </row>
    <row r="318" spans="1:14" x14ac:dyDescent="0.25">
      <c r="A318" s="10">
        <v>45146</v>
      </c>
      <c r="B318" s="11">
        <f>VLOOKUP(A318,'sp500'!$A$2:$D$6121,4,FALSE)</f>
        <v>4499.3798828125</v>
      </c>
      <c r="E318" s="4">
        <v>1</v>
      </c>
      <c r="F318" s="4">
        <v>0</v>
      </c>
      <c r="K318" s="6">
        <f t="shared" si="12"/>
        <v>-4.218283044793103E-3</v>
      </c>
      <c r="M318" s="5">
        <f t="shared" si="13"/>
        <v>108.27842483001002</v>
      </c>
      <c r="N318" s="5">
        <f t="shared" si="14"/>
        <v>120.00034947932814</v>
      </c>
    </row>
    <row r="319" spans="1:14" x14ac:dyDescent="0.25">
      <c r="A319" s="10">
        <v>45147</v>
      </c>
      <c r="B319" s="11">
        <f>VLOOKUP(A319,'sp500'!$A$2:$D$6121,4,FALSE)</f>
        <v>4467.7099609375</v>
      </c>
      <c r="E319" s="4">
        <v>1</v>
      </c>
      <c r="F319" s="4">
        <v>1</v>
      </c>
      <c r="K319" s="6">
        <f t="shared" si="12"/>
        <v>-7.0387303805971024E-3</v>
      </c>
      <c r="M319" s="5">
        <f t="shared" si="13"/>
        <v>107.51628219159583</v>
      </c>
      <c r="N319" s="5">
        <f t="shared" si="14"/>
        <v>119.15569937376571</v>
      </c>
    </row>
    <row r="320" spans="1:14" x14ac:dyDescent="0.25">
      <c r="A320" s="10">
        <v>45148</v>
      </c>
      <c r="B320" s="11">
        <f>VLOOKUP(A320,'sp500'!$A$2:$D$6121,4,FALSE)</f>
        <v>4468.830078125</v>
      </c>
      <c r="E320" s="4">
        <v>1</v>
      </c>
      <c r="F320" s="4">
        <v>0</v>
      </c>
      <c r="K320" s="6">
        <f t="shared" si="12"/>
        <v>2.5071394456976925E-4</v>
      </c>
      <c r="M320" s="5">
        <f t="shared" si="13"/>
        <v>107.54323802280956</v>
      </c>
      <c r="N320" s="5">
        <f t="shared" si="14"/>
        <v>119.18557336917368</v>
      </c>
    </row>
    <row r="321" spans="1:14" x14ac:dyDescent="0.25">
      <c r="A321" s="10">
        <v>45149</v>
      </c>
      <c r="B321" s="11">
        <f>VLOOKUP(A321,'sp500'!$A$2:$D$6121,4,FALSE)</f>
        <v>4464.0498046875</v>
      </c>
      <c r="E321" s="4">
        <v>1</v>
      </c>
      <c r="F321" s="4">
        <v>1</v>
      </c>
      <c r="K321" s="6">
        <f t="shared" si="12"/>
        <v>-1.0696923700230787E-3</v>
      </c>
      <c r="M321" s="5">
        <f t="shared" si="13"/>
        <v>107.42819984164899</v>
      </c>
      <c r="N321" s="5">
        <f t="shared" si="14"/>
        <v>119.05808147072385</v>
      </c>
    </row>
    <row r="322" spans="1:14" x14ac:dyDescent="0.25">
      <c r="A322" s="10">
        <v>45152</v>
      </c>
      <c r="B322" s="11">
        <f>VLOOKUP(A322,'sp500'!$A$2:$D$6121,4,FALSE)</f>
        <v>4489.72021484375</v>
      </c>
      <c r="E322" s="4">
        <v>1</v>
      </c>
      <c r="F322" s="4">
        <v>0</v>
      </c>
      <c r="K322" s="6">
        <f t="shared" si="12"/>
        <v>5.7504757517030658E-3</v>
      </c>
      <c r="M322" s="5">
        <f t="shared" si="13"/>
        <v>108.0459630998875</v>
      </c>
      <c r="N322" s="5">
        <f t="shared" si="14"/>
        <v>119.74272208126554</v>
      </c>
    </row>
    <row r="323" spans="1:14" x14ac:dyDescent="0.25">
      <c r="A323" s="10">
        <v>45153</v>
      </c>
      <c r="B323" s="11">
        <f>VLOOKUP(A323,'sp500'!$A$2:$D$6121,4,FALSE)</f>
        <v>4437.85986328125</v>
      </c>
      <c r="E323" s="4">
        <v>1</v>
      </c>
      <c r="F323" s="4">
        <v>0</v>
      </c>
      <c r="K323" s="6">
        <f t="shared" si="12"/>
        <v>-1.1550909428841738E-2</v>
      </c>
      <c r="M323" s="5">
        <f t="shared" si="13"/>
        <v>106.79793396596872</v>
      </c>
      <c r="N323" s="5">
        <f t="shared" si="14"/>
        <v>118.35958474374188</v>
      </c>
    </row>
    <row r="324" spans="1:14" x14ac:dyDescent="0.25">
      <c r="A324" s="10">
        <v>45154</v>
      </c>
      <c r="B324" s="11">
        <f>VLOOKUP(A324,'sp500'!$A$2:$D$6121,4,FALSE)</f>
        <v>4404.330078125</v>
      </c>
      <c r="E324" s="4">
        <v>1</v>
      </c>
      <c r="F324" s="4">
        <v>0</v>
      </c>
      <c r="K324" s="6">
        <f t="shared" ref="K324:K387" si="15">B324/B323-1</f>
        <v>-7.5553952105776867E-3</v>
      </c>
      <c r="M324" s="5">
        <f t="shared" ref="M324:M387" si="16">M323*(1+$K324)</f>
        <v>105.99103336718265</v>
      </c>
      <c r="N324" s="5">
        <f t="shared" si="14"/>
        <v>117.46533130404305</v>
      </c>
    </row>
    <row r="325" spans="1:14" x14ac:dyDescent="0.25">
      <c r="A325" s="10">
        <v>45155</v>
      </c>
      <c r="B325" s="11">
        <f>VLOOKUP(A325,'sp500'!$A$2:$D$6121,4,FALSE)</f>
        <v>4370.35986328125</v>
      </c>
      <c r="E325" s="4">
        <v>1</v>
      </c>
      <c r="F325" s="4">
        <v>0</v>
      </c>
      <c r="K325" s="6">
        <f t="shared" si="15"/>
        <v>-7.7129130290369829E-3</v>
      </c>
      <c r="M325" s="5">
        <f t="shared" si="16"/>
        <v>105.17353374496382</v>
      </c>
      <c r="N325" s="5">
        <f t="shared" ref="N325:N388" si="17">N324*(1+IF(E324=1,$K325,0))</f>
        <v>116.55933141976794</v>
      </c>
    </row>
    <row r="326" spans="1:14" x14ac:dyDescent="0.25">
      <c r="A326" s="10">
        <v>45156</v>
      </c>
      <c r="B326" s="11">
        <f>VLOOKUP(A326,'sp500'!$A$2:$D$6121,4,FALSE)</f>
        <v>4369.7099609375</v>
      </c>
      <c r="E326" s="4">
        <v>1</v>
      </c>
      <c r="F326" s="4">
        <v>1</v>
      </c>
      <c r="K326" s="6">
        <f t="shared" si="15"/>
        <v>-1.4870682600087726E-4</v>
      </c>
      <c r="M326" s="5">
        <f t="shared" si="16"/>
        <v>105.15789372258131</v>
      </c>
      <c r="N326" s="5">
        <f t="shared" si="17"/>
        <v>116.54199825155173</v>
      </c>
    </row>
    <row r="327" spans="1:14" x14ac:dyDescent="0.25">
      <c r="A327" s="10">
        <v>45159</v>
      </c>
      <c r="B327" s="11">
        <f>VLOOKUP(A327,'sp500'!$A$2:$D$6121,4,FALSE)</f>
        <v>4399.77001953125</v>
      </c>
      <c r="E327" s="4">
        <v>1</v>
      </c>
      <c r="F327" s="4">
        <v>0</v>
      </c>
      <c r="K327" s="6">
        <f t="shared" si="15"/>
        <v>6.8791885187959867E-3</v>
      </c>
      <c r="M327" s="5">
        <f t="shared" si="16"/>
        <v>105.88129469773845</v>
      </c>
      <c r="N327" s="5">
        <f t="shared" si="17"/>
        <v>117.34371262788135</v>
      </c>
    </row>
    <row r="328" spans="1:14" x14ac:dyDescent="0.25">
      <c r="A328" s="10">
        <v>45160</v>
      </c>
      <c r="B328" s="11">
        <f>VLOOKUP(A328,'sp500'!$A$2:$D$6121,4,FALSE)</f>
        <v>4387.5498046875</v>
      </c>
      <c r="E328" s="4">
        <v>1</v>
      </c>
      <c r="F328" s="4">
        <v>1</v>
      </c>
      <c r="K328" s="6">
        <f t="shared" si="15"/>
        <v>-2.777466728829614E-3</v>
      </c>
      <c r="M328" s="5">
        <f t="shared" si="16"/>
        <v>105.58721292451008</v>
      </c>
      <c r="N328" s="5">
        <f t="shared" si="17"/>
        <v>117.01779437022006</v>
      </c>
    </row>
    <row r="329" spans="1:14" x14ac:dyDescent="0.25">
      <c r="A329" s="10">
        <v>45161</v>
      </c>
      <c r="B329" s="11">
        <f>VLOOKUP(A329,'sp500'!$A$2:$D$6121,4,FALSE)</f>
        <v>4436.009765625</v>
      </c>
      <c r="E329" s="4">
        <v>1</v>
      </c>
      <c r="F329" s="4">
        <v>0</v>
      </c>
      <c r="K329" s="6">
        <f t="shared" si="15"/>
        <v>1.1044879965972587E-2</v>
      </c>
      <c r="M329" s="5">
        <f t="shared" si="16"/>
        <v>106.75341101720289</v>
      </c>
      <c r="N329" s="5">
        <f t="shared" si="17"/>
        <v>118.310241862922</v>
      </c>
    </row>
    <row r="330" spans="1:14" x14ac:dyDescent="0.25">
      <c r="A330" s="10">
        <v>45162</v>
      </c>
      <c r="B330" s="11">
        <f>VLOOKUP(A330,'sp500'!$A$2:$D$6121,4,FALSE)</f>
        <v>4376.31005859375</v>
      </c>
      <c r="E330" s="4">
        <v>1</v>
      </c>
      <c r="F330" s="4">
        <v>1</v>
      </c>
      <c r="K330" s="6">
        <f t="shared" si="15"/>
        <v>-1.3457974663146133E-2</v>
      </c>
      <c r="M330" s="5">
        <f t="shared" si="16"/>
        <v>105.31672631652896</v>
      </c>
      <c r="N330" s="5">
        <f t="shared" si="17"/>
        <v>116.71802562554011</v>
      </c>
    </row>
    <row r="331" spans="1:14" x14ac:dyDescent="0.25">
      <c r="A331" s="10">
        <v>45163</v>
      </c>
      <c r="B331" s="11">
        <f>VLOOKUP(A331,'sp500'!$A$2:$D$6121,4,FALSE)</f>
        <v>4405.7099609375</v>
      </c>
      <c r="E331" s="4">
        <v>1</v>
      </c>
      <c r="F331" s="4">
        <v>1</v>
      </c>
      <c r="K331" s="6">
        <f t="shared" si="15"/>
        <v>6.7179660376250894E-3</v>
      </c>
      <c r="M331" s="5">
        <f t="shared" si="16"/>
        <v>106.02424050711726</v>
      </c>
      <c r="N331" s="5">
        <f t="shared" si="17"/>
        <v>117.50213335767114</v>
      </c>
    </row>
    <row r="332" spans="1:14" x14ac:dyDescent="0.25">
      <c r="A332" s="10">
        <v>45166</v>
      </c>
      <c r="B332" s="11">
        <f>VLOOKUP(A332,'sp500'!$A$2:$D$6121,4,FALSE)</f>
        <v>4433.31005859375</v>
      </c>
      <c r="E332" s="4">
        <v>1</v>
      </c>
      <c r="F332" s="4">
        <v>1</v>
      </c>
      <c r="K332" s="6">
        <f t="shared" si="15"/>
        <v>6.2646197550364491E-3</v>
      </c>
      <c r="M332" s="5">
        <f t="shared" si="16"/>
        <v>106.68844205871088</v>
      </c>
      <c r="N332" s="5">
        <f t="shared" si="17"/>
        <v>118.23823954356253</v>
      </c>
    </row>
    <row r="333" spans="1:14" x14ac:dyDescent="0.25">
      <c r="A333" s="10">
        <v>45167</v>
      </c>
      <c r="B333" s="11">
        <f>VLOOKUP(A333,'sp500'!$A$2:$D$6121,4,FALSE)</f>
        <v>4497.6298828125</v>
      </c>
      <c r="E333" s="4">
        <v>1</v>
      </c>
      <c r="F333" s="4">
        <v>1</v>
      </c>
      <c r="K333" s="6">
        <f t="shared" si="15"/>
        <v>1.4508307194546211E-2</v>
      </c>
      <c r="M333" s="5">
        <f t="shared" si="16"/>
        <v>108.2363107502062</v>
      </c>
      <c r="N333" s="5">
        <f t="shared" si="17"/>
        <v>119.95367624500288</v>
      </c>
    </row>
    <row r="334" spans="1:14" x14ac:dyDescent="0.25">
      <c r="A334" s="10">
        <v>45168</v>
      </c>
      <c r="B334" s="11">
        <f>VLOOKUP(A334,'sp500'!$A$2:$D$6121,4,FALSE)</f>
        <v>4514.8701171875</v>
      </c>
      <c r="E334" s="4">
        <v>1</v>
      </c>
      <c r="F334" s="4">
        <v>0</v>
      </c>
      <c r="K334" s="6">
        <f t="shared" si="15"/>
        <v>3.833182103508026E-3</v>
      </c>
      <c r="M334" s="5">
        <f t="shared" si="16"/>
        <v>108.65120023952362</v>
      </c>
      <c r="N334" s="5">
        <f t="shared" si="17"/>
        <v>120.41348053003522</v>
      </c>
    </row>
    <row r="335" spans="1:14" x14ac:dyDescent="0.25">
      <c r="A335" s="10">
        <v>45169</v>
      </c>
      <c r="B335" s="11">
        <f>VLOOKUP(A335,'sp500'!$A$2:$D$6121,4,FALSE)</f>
        <v>4507.66015625</v>
      </c>
      <c r="E335" s="4">
        <v>1</v>
      </c>
      <c r="F335" s="4">
        <v>1</v>
      </c>
      <c r="K335" s="6">
        <f t="shared" si="15"/>
        <v>-1.5969365120942491E-3</v>
      </c>
      <c r="M335" s="5">
        <f t="shared" si="16"/>
        <v>108.47769117077826</v>
      </c>
      <c r="N335" s="5">
        <f t="shared" si="17"/>
        <v>120.22118784642845</v>
      </c>
    </row>
    <row r="336" spans="1:14" x14ac:dyDescent="0.25">
      <c r="A336" s="10">
        <v>45170</v>
      </c>
      <c r="B336" s="11">
        <f>VLOOKUP(A336,'sp500'!$A$2:$D$6121,4,FALSE)</f>
        <v>4515.77001953125</v>
      </c>
      <c r="E336" s="4">
        <v>0</v>
      </c>
      <c r="F336" s="4">
        <v>0</v>
      </c>
      <c r="K336" s="6">
        <f t="shared" si="15"/>
        <v>1.7991292600010311E-3</v>
      </c>
      <c r="M336" s="5">
        <f t="shared" si="16"/>
        <v>108.67285655902096</v>
      </c>
      <c r="N336" s="5">
        <f t="shared" si="17"/>
        <v>120.43748130315504</v>
      </c>
    </row>
    <row r="337" spans="1:14" x14ac:dyDescent="0.25">
      <c r="A337" s="10">
        <v>45174</v>
      </c>
      <c r="B337" s="11">
        <f>VLOOKUP(A337,'sp500'!$A$2:$D$6121,4,FALSE)</f>
        <v>4496.830078125</v>
      </c>
      <c r="E337" s="4">
        <v>0</v>
      </c>
      <c r="F337" s="4">
        <v>0</v>
      </c>
      <c r="K337" s="6">
        <f t="shared" si="15"/>
        <v>-4.194177587506065E-3</v>
      </c>
      <c r="M337" s="5">
        <f t="shared" si="16"/>
        <v>108.21706329967085</v>
      </c>
      <c r="N337" s="5">
        <f t="shared" si="17"/>
        <v>120.43748130315504</v>
      </c>
    </row>
    <row r="338" spans="1:14" x14ac:dyDescent="0.25">
      <c r="A338" s="10">
        <v>45175</v>
      </c>
      <c r="B338" s="11">
        <f>VLOOKUP(A338,'sp500'!$A$2:$D$6121,4,FALSE)</f>
        <v>4465.47998046875</v>
      </c>
      <c r="E338" s="4">
        <v>1</v>
      </c>
      <c r="F338" s="4">
        <v>0</v>
      </c>
      <c r="K338" s="6">
        <f t="shared" si="15"/>
        <v>-6.9715993514528618E-3</v>
      </c>
      <c r="M338" s="5">
        <f t="shared" si="16"/>
        <v>107.46261729135473</v>
      </c>
      <c r="N338" s="5">
        <f t="shared" si="17"/>
        <v>120.43748130315504</v>
      </c>
    </row>
    <row r="339" spans="1:14" x14ac:dyDescent="0.25">
      <c r="A339" s="10">
        <v>45176</v>
      </c>
      <c r="B339" s="11">
        <f>VLOOKUP(A339,'sp500'!$A$2:$D$6121,4,FALSE)</f>
        <v>4451.14013671875</v>
      </c>
      <c r="E339" s="4">
        <v>1</v>
      </c>
      <c r="F339" s="4">
        <v>1</v>
      </c>
      <c r="K339" s="6">
        <f t="shared" si="15"/>
        <v>-3.2112659361860363E-3</v>
      </c>
      <c r="M339" s="5">
        <f t="shared" si="16"/>
        <v>107.1175262490336</v>
      </c>
      <c r="N339" s="5">
        <f t="shared" si="17"/>
        <v>120.05072452200618</v>
      </c>
    </row>
    <row r="340" spans="1:14" x14ac:dyDescent="0.25">
      <c r="A340" s="10">
        <v>45177</v>
      </c>
      <c r="B340" s="11">
        <f>VLOOKUP(A340,'sp500'!$A$2:$D$6121,4,FALSE)</f>
        <v>4457.490234375</v>
      </c>
      <c r="E340" s="4">
        <v>1</v>
      </c>
      <c r="F340" s="4">
        <v>1</v>
      </c>
      <c r="K340" s="6">
        <f t="shared" si="15"/>
        <v>1.4266227216406246E-3</v>
      </c>
      <c r="M340" s="5">
        <f t="shared" si="16"/>
        <v>107.27034254586641</v>
      </c>
      <c r="N340" s="5">
        <f t="shared" si="17"/>
        <v>120.2219916133587</v>
      </c>
    </row>
    <row r="341" spans="1:14" x14ac:dyDescent="0.25">
      <c r="A341" s="10">
        <v>45180</v>
      </c>
      <c r="B341" s="11">
        <f>VLOOKUP(A341,'sp500'!$A$2:$D$6121,4,FALSE)</f>
        <v>4487.4599609375</v>
      </c>
      <c r="E341" s="4">
        <v>1</v>
      </c>
      <c r="F341" s="4">
        <v>0</v>
      </c>
      <c r="K341" s="6">
        <f t="shared" si="15"/>
        <v>6.7234531062752012E-3</v>
      </c>
      <c r="M341" s="5">
        <f t="shared" si="16"/>
        <v>107.99156966366762</v>
      </c>
      <c r="N341" s="5">
        <f t="shared" si="17"/>
        <v>121.03029853631412</v>
      </c>
    </row>
    <row r="342" spans="1:14" x14ac:dyDescent="0.25">
      <c r="A342" s="10">
        <v>45181</v>
      </c>
      <c r="B342" s="11">
        <f>VLOOKUP(A342,'sp500'!$A$2:$D$6121,4,FALSE)</f>
        <v>4461.89990234375</v>
      </c>
      <c r="E342" s="4">
        <v>1</v>
      </c>
      <c r="F342" s="4">
        <v>1</v>
      </c>
      <c r="K342" s="6">
        <f t="shared" si="15"/>
        <v>-5.6958856048289208E-3</v>
      </c>
      <c r="M342" s="5">
        <f t="shared" si="16"/>
        <v>107.37646203657745</v>
      </c>
      <c r="N342" s="5">
        <f t="shared" si="17"/>
        <v>120.34092380113299</v>
      </c>
    </row>
    <row r="343" spans="1:14" x14ac:dyDescent="0.25">
      <c r="A343" s="10">
        <v>45182</v>
      </c>
      <c r="B343" s="11">
        <f>VLOOKUP(A343,'sp500'!$A$2:$D$6121,4,FALSE)</f>
        <v>4467.43994140625</v>
      </c>
      <c r="E343" s="4">
        <v>1</v>
      </c>
      <c r="F343" s="4">
        <v>1</v>
      </c>
      <c r="K343" s="6">
        <f t="shared" si="15"/>
        <v>1.2416323054647016E-3</v>
      </c>
      <c r="M343" s="5">
        <f t="shared" si="16"/>
        <v>107.50978412068856</v>
      </c>
      <c r="N343" s="5">
        <f t="shared" si="17"/>
        <v>120.49034297979394</v>
      </c>
    </row>
    <row r="344" spans="1:14" x14ac:dyDescent="0.25">
      <c r="A344" s="10">
        <v>45183</v>
      </c>
      <c r="B344" s="11">
        <f>VLOOKUP(A344,'sp500'!$A$2:$D$6121,4,FALSE)</f>
        <v>4505.10009765625</v>
      </c>
      <c r="E344" s="4">
        <v>1</v>
      </c>
      <c r="F344" s="4">
        <v>0</v>
      </c>
      <c r="K344" s="6">
        <f t="shared" si="15"/>
        <v>8.4299188671679293E-3</v>
      </c>
      <c r="M344" s="5">
        <f t="shared" si="16"/>
        <v>108.41608287825271</v>
      </c>
      <c r="N344" s="5">
        <f t="shared" si="17"/>
        <v>121.50606679539084</v>
      </c>
    </row>
    <row r="345" spans="1:14" x14ac:dyDescent="0.25">
      <c r="A345" s="10">
        <v>45184</v>
      </c>
      <c r="B345" s="11">
        <f>VLOOKUP(A345,'sp500'!$A$2:$D$6121,4,FALSE)</f>
        <v>4450.31982421875</v>
      </c>
      <c r="E345" s="4">
        <v>1</v>
      </c>
      <c r="F345" s="4">
        <v>1</v>
      </c>
      <c r="K345" s="6">
        <f t="shared" si="15"/>
        <v>-1.2159612938677844E-2</v>
      </c>
      <c r="M345" s="5">
        <f t="shared" si="16"/>
        <v>107.09778527412554</v>
      </c>
      <c r="N345" s="5">
        <f t="shared" si="17"/>
        <v>120.02860005345775</v>
      </c>
    </row>
    <row r="346" spans="1:14" x14ac:dyDescent="0.25">
      <c r="A346" s="10">
        <v>45187</v>
      </c>
      <c r="B346" s="11">
        <f>VLOOKUP(A346,'sp500'!$A$2:$D$6121,4,FALSE)</f>
        <v>4453.52978515625</v>
      </c>
      <c r="E346" s="4">
        <v>1</v>
      </c>
      <c r="F346" s="4">
        <v>0</v>
      </c>
      <c r="K346" s="6">
        <f t="shared" si="15"/>
        <v>7.2128769712942464E-4</v>
      </c>
      <c r="M346" s="5">
        <f t="shared" si="16"/>
        <v>107.17503358903357</v>
      </c>
      <c r="N346" s="5">
        <f t="shared" si="17"/>
        <v>120.11517520597998</v>
      </c>
    </row>
    <row r="347" spans="1:14" x14ac:dyDescent="0.25">
      <c r="A347" s="10">
        <v>45188</v>
      </c>
      <c r="B347" s="11">
        <f>VLOOKUP(A347,'sp500'!$A$2:$D$6121,4,FALSE)</f>
        <v>4443.9501953125</v>
      </c>
      <c r="E347" s="4">
        <v>1</v>
      </c>
      <c r="F347" s="4">
        <v>0</v>
      </c>
      <c r="K347" s="6">
        <f t="shared" si="15"/>
        <v>-2.151010615372817E-3</v>
      </c>
      <c r="M347" s="5">
        <f t="shared" si="16"/>
        <v>106.94449895408063</v>
      </c>
      <c r="N347" s="5">
        <f t="shared" si="17"/>
        <v>119.85680618904455</v>
      </c>
    </row>
    <row r="348" spans="1:14" x14ac:dyDescent="0.25">
      <c r="A348" s="10">
        <v>45189</v>
      </c>
      <c r="B348" s="11">
        <f>VLOOKUP(A348,'sp500'!$A$2:$D$6121,4,FALSE)</f>
        <v>4402.2001953125</v>
      </c>
      <c r="E348" s="4">
        <v>1</v>
      </c>
      <c r="F348" s="4">
        <v>0</v>
      </c>
      <c r="K348" s="6">
        <f t="shared" si="15"/>
        <v>-9.3947947580595992E-3</v>
      </c>
      <c r="M348" s="5">
        <f t="shared" si="16"/>
        <v>105.93977733590353</v>
      </c>
      <c r="N348" s="5">
        <f t="shared" si="17"/>
        <v>118.73077609454195</v>
      </c>
    </row>
    <row r="349" spans="1:14" x14ac:dyDescent="0.25">
      <c r="A349" s="10">
        <v>45190</v>
      </c>
      <c r="B349" s="11">
        <f>VLOOKUP(A349,'sp500'!$A$2:$D$6121,4,FALSE)</f>
        <v>4330</v>
      </c>
      <c r="E349" s="4">
        <v>1</v>
      </c>
      <c r="F349" s="4">
        <v>0</v>
      </c>
      <c r="K349" s="6">
        <f t="shared" si="15"/>
        <v>-1.6400934103219411E-2</v>
      </c>
      <c r="M349" s="5">
        <f t="shared" si="16"/>
        <v>104.20226602890764</v>
      </c>
      <c r="N349" s="5">
        <f t="shared" si="17"/>
        <v>116.78348045979126</v>
      </c>
    </row>
    <row r="350" spans="1:14" x14ac:dyDescent="0.25">
      <c r="A350" s="10">
        <v>45191</v>
      </c>
      <c r="B350" s="11">
        <f>VLOOKUP(A350,'sp500'!$A$2:$D$6121,4,FALSE)</f>
        <v>4320.06005859375</v>
      </c>
      <c r="E350" s="4">
        <v>1</v>
      </c>
      <c r="F350" s="4">
        <v>1</v>
      </c>
      <c r="K350" s="6">
        <f t="shared" si="15"/>
        <v>-2.2955984771939608E-3</v>
      </c>
      <c r="M350" s="5">
        <f t="shared" si="16"/>
        <v>103.96305946569153</v>
      </c>
      <c r="N350" s="5">
        <f t="shared" si="17"/>
        <v>116.51539247988636</v>
      </c>
    </row>
    <row r="351" spans="1:14" x14ac:dyDescent="0.25">
      <c r="A351" s="10">
        <v>45194</v>
      </c>
      <c r="B351" s="11">
        <f>VLOOKUP(A351,'sp500'!$A$2:$D$6121,4,FALSE)</f>
        <v>4337.43994140625</v>
      </c>
      <c r="E351" s="4">
        <v>1</v>
      </c>
      <c r="F351" s="4">
        <v>0</v>
      </c>
      <c r="K351" s="6">
        <f t="shared" si="15"/>
        <v>4.0230650909416354E-3</v>
      </c>
      <c r="M351" s="5">
        <f t="shared" si="16"/>
        <v>104.38130962097544</v>
      </c>
      <c r="N351" s="5">
        <f t="shared" si="17"/>
        <v>116.98414148792955</v>
      </c>
    </row>
    <row r="352" spans="1:14" x14ac:dyDescent="0.25">
      <c r="A352" s="10">
        <v>45195</v>
      </c>
      <c r="B352" s="11">
        <f>VLOOKUP(A352,'sp500'!$A$2:$D$6121,4,FALSE)</f>
        <v>4273.52978515625</v>
      </c>
      <c r="E352" s="4">
        <v>1</v>
      </c>
      <c r="F352" s="4">
        <v>1</v>
      </c>
      <c r="K352" s="6">
        <f t="shared" si="15"/>
        <v>-1.4734533990868215E-2</v>
      </c>
      <c r="M352" s="5">
        <f t="shared" si="16"/>
        <v>102.84329966635384</v>
      </c>
      <c r="N352" s="5">
        <f t="shared" si="17"/>
        <v>115.26043467878311</v>
      </c>
    </row>
    <row r="353" spans="1:14" x14ac:dyDescent="0.25">
      <c r="A353" s="10">
        <v>45196</v>
      </c>
      <c r="B353" s="11">
        <f>VLOOKUP(A353,'sp500'!$A$2:$D$6121,4,FALSE)</f>
        <v>4274.509765625</v>
      </c>
      <c r="E353" s="4">
        <v>1</v>
      </c>
      <c r="F353" s="4">
        <v>1</v>
      </c>
      <c r="K353" s="6">
        <f t="shared" si="15"/>
        <v>2.2931406074522265E-4</v>
      </c>
      <c r="M353" s="5">
        <f t="shared" si="16"/>
        <v>102.86688308102077</v>
      </c>
      <c r="N353" s="5">
        <f t="shared" si="17"/>
        <v>115.28686551710257</v>
      </c>
    </row>
    <row r="354" spans="1:14" x14ac:dyDescent="0.25">
      <c r="A354" s="10">
        <v>45197</v>
      </c>
      <c r="B354" s="11">
        <f>VLOOKUP(A354,'sp500'!$A$2:$D$6121,4,FALSE)</f>
        <v>4299.7001953125</v>
      </c>
      <c r="E354" s="4">
        <v>1</v>
      </c>
      <c r="F354" s="4">
        <v>0</v>
      </c>
      <c r="K354" s="6">
        <f t="shared" si="15"/>
        <v>5.8931739705165853E-3</v>
      </c>
      <c r="M354" s="5">
        <f t="shared" si="16"/>
        <v>103.47309551882202</v>
      </c>
      <c r="N354" s="5">
        <f t="shared" si="17"/>
        <v>115.9662710721104</v>
      </c>
    </row>
    <row r="355" spans="1:14" x14ac:dyDescent="0.25">
      <c r="A355" s="10">
        <v>45198</v>
      </c>
      <c r="B355" s="11">
        <f>VLOOKUP(A355,'sp500'!$A$2:$D$6121,4,FALSE)</f>
        <v>4288.0498046875</v>
      </c>
      <c r="E355" s="4">
        <v>1</v>
      </c>
      <c r="F355" s="4">
        <v>1</v>
      </c>
      <c r="K355" s="6">
        <f t="shared" si="15"/>
        <v>-2.7095820861420261E-3</v>
      </c>
      <c r="M355" s="5">
        <f t="shared" si="16"/>
        <v>103.19272667280656</v>
      </c>
      <c r="N355" s="5">
        <f t="shared" si="17"/>
        <v>115.65205094141672</v>
      </c>
    </row>
    <row r="356" spans="1:14" x14ac:dyDescent="0.25">
      <c r="A356" s="10">
        <v>45201</v>
      </c>
      <c r="B356" s="11">
        <f>VLOOKUP(A356,'sp500'!$A$2:$D$6121,4,FALSE)</f>
        <v>4288.39013671875</v>
      </c>
      <c r="E356" s="4">
        <v>1</v>
      </c>
      <c r="F356" s="4">
        <v>0</v>
      </c>
      <c r="K356" s="6">
        <f t="shared" si="15"/>
        <v>7.9367555590792449E-5</v>
      </c>
      <c r="M356" s="5">
        <f t="shared" si="16"/>
        <v>103.20091682727733</v>
      </c>
      <c r="N356" s="5">
        <f t="shared" si="17"/>
        <v>115.661229961999</v>
      </c>
    </row>
    <row r="357" spans="1:14" x14ac:dyDescent="0.25">
      <c r="A357" s="10">
        <v>45202</v>
      </c>
      <c r="B357" s="11">
        <f>VLOOKUP(A357,'sp500'!$A$2:$D$6121,4,FALSE)</f>
        <v>4229.4501953125</v>
      </c>
      <c r="E357" s="4">
        <v>0</v>
      </c>
      <c r="F357" s="4">
        <v>1</v>
      </c>
      <c r="K357" s="6">
        <f t="shared" si="15"/>
        <v>-1.3744071674259506E-2</v>
      </c>
      <c r="M357" s="5">
        <f t="shared" si="16"/>
        <v>101.78251602955393</v>
      </c>
      <c r="N357" s="5">
        <f t="shared" si="17"/>
        <v>114.07157372746828</v>
      </c>
    </row>
    <row r="358" spans="1:14" x14ac:dyDescent="0.25">
      <c r="A358" s="10">
        <v>45203</v>
      </c>
      <c r="B358" s="11">
        <f>VLOOKUP(A358,'sp500'!$A$2:$D$6121,4,FALSE)</f>
        <v>4263.75</v>
      </c>
      <c r="E358" s="4">
        <v>1</v>
      </c>
      <c r="F358" s="4">
        <v>0</v>
      </c>
      <c r="K358" s="6">
        <f t="shared" si="15"/>
        <v>8.1097549571607086E-3</v>
      </c>
      <c r="M358" s="5">
        <f t="shared" si="16"/>
        <v>102.6079472934769</v>
      </c>
      <c r="N358" s="5">
        <f t="shared" si="17"/>
        <v>114.07157372746828</v>
      </c>
    </row>
    <row r="359" spans="1:14" x14ac:dyDescent="0.25">
      <c r="A359" s="10">
        <v>45204</v>
      </c>
      <c r="B359" s="11">
        <f>VLOOKUP(A359,'sp500'!$A$2:$D$6121,4,FALSE)</f>
        <v>4258.18994140625</v>
      </c>
      <c r="E359" s="4">
        <v>1</v>
      </c>
      <c r="F359" s="4">
        <v>1</v>
      </c>
      <c r="K359" s="6">
        <f t="shared" si="15"/>
        <v>-1.304030159777203E-3</v>
      </c>
      <c r="M359" s="5">
        <f t="shared" si="16"/>
        <v>102.47414343557337</v>
      </c>
      <c r="N359" s="5">
        <f t="shared" si="17"/>
        <v>113.9228209549544</v>
      </c>
    </row>
    <row r="360" spans="1:14" x14ac:dyDescent="0.25">
      <c r="A360" s="10">
        <v>45205</v>
      </c>
      <c r="B360" s="11">
        <f>VLOOKUP(A360,'sp500'!$A$2:$D$6121,4,FALSE)</f>
        <v>4308.5</v>
      </c>
      <c r="E360" s="4">
        <v>1</v>
      </c>
      <c r="F360" s="4">
        <v>1</v>
      </c>
      <c r="K360" s="6">
        <f t="shared" si="15"/>
        <v>1.1814893014644445E-2</v>
      </c>
      <c r="M360" s="5">
        <f t="shared" si="16"/>
        <v>103.68486447703199</v>
      </c>
      <c r="N360" s="5">
        <f t="shared" si="17"/>
        <v>115.26880689646369</v>
      </c>
    </row>
    <row r="361" spans="1:14" x14ac:dyDescent="0.25">
      <c r="A361" s="10">
        <v>45209</v>
      </c>
      <c r="B361" s="11">
        <f>VLOOKUP(A361,'sp500'!$A$2:$D$6121,4,FALSE)</f>
        <v>4358.240234375</v>
      </c>
      <c r="E361" s="4">
        <v>1</v>
      </c>
      <c r="F361" s="4">
        <v>1</v>
      </c>
      <c r="K361" s="6">
        <f t="shared" si="15"/>
        <v>1.1544675496112378E-2</v>
      </c>
      <c r="M361" s="5">
        <f t="shared" si="16"/>
        <v>104.88187259127771</v>
      </c>
      <c r="N361" s="5">
        <f t="shared" si="17"/>
        <v>116.5995478669074</v>
      </c>
    </row>
    <row r="362" spans="1:14" x14ac:dyDescent="0.25">
      <c r="A362" s="10">
        <v>45210</v>
      </c>
      <c r="B362" s="11">
        <f>VLOOKUP(A362,'sp500'!$A$2:$D$6121,4,FALSE)</f>
        <v>4376.9501953125</v>
      </c>
      <c r="E362" s="4">
        <v>1</v>
      </c>
      <c r="F362" s="4">
        <v>0</v>
      </c>
      <c r="K362" s="6">
        <f t="shared" si="15"/>
        <v>4.2930081710337298E-3</v>
      </c>
      <c r="M362" s="5">
        <f t="shared" si="16"/>
        <v>105.33213132730539</v>
      </c>
      <c r="N362" s="5">
        <f t="shared" si="17"/>
        <v>117.10011067863887</v>
      </c>
    </row>
    <row r="363" spans="1:14" x14ac:dyDescent="0.25">
      <c r="A363" s="10">
        <v>45211</v>
      </c>
      <c r="B363" s="11">
        <f>VLOOKUP(A363,'sp500'!$A$2:$D$6121,4,FALSE)</f>
        <v>4349.60986328125</v>
      </c>
      <c r="E363" s="4">
        <v>0</v>
      </c>
      <c r="F363" s="4">
        <v>0</v>
      </c>
      <c r="K363" s="6">
        <f t="shared" si="15"/>
        <v>-6.2464343461184901E-3</v>
      </c>
      <c r="M363" s="5">
        <f t="shared" si="16"/>
        <v>104.67418108443265</v>
      </c>
      <c r="N363" s="5">
        <f t="shared" si="17"/>
        <v>116.36865252536154</v>
      </c>
    </row>
    <row r="364" spans="1:14" x14ac:dyDescent="0.25">
      <c r="A364" s="10">
        <v>45212</v>
      </c>
      <c r="B364" s="11">
        <f>VLOOKUP(A364,'sp500'!$A$2:$D$6121,4,FALSE)</f>
        <v>4327.77978515625</v>
      </c>
      <c r="E364" s="4">
        <v>1</v>
      </c>
      <c r="F364" s="4">
        <v>1</v>
      </c>
      <c r="K364" s="6">
        <f t="shared" si="15"/>
        <v>-5.018858888767519E-3</v>
      </c>
      <c r="M364" s="5">
        <f t="shared" si="16"/>
        <v>104.14883614027258</v>
      </c>
      <c r="N364" s="5">
        <f t="shared" si="17"/>
        <v>116.36865252536154</v>
      </c>
    </row>
    <row r="365" spans="1:14" x14ac:dyDescent="0.25">
      <c r="A365" s="10">
        <v>45215</v>
      </c>
      <c r="B365" s="11">
        <f>VLOOKUP(A365,'sp500'!$A$2:$D$6121,4,FALSE)</f>
        <v>4373.6298828125</v>
      </c>
      <c r="E365" s="4">
        <v>1</v>
      </c>
      <c r="F365" s="4">
        <v>0</v>
      </c>
      <c r="K365" s="6">
        <f t="shared" si="15"/>
        <v>1.059436938392988E-2</v>
      </c>
      <c r="M365" s="5">
        <f t="shared" si="16"/>
        <v>105.25222738124901</v>
      </c>
      <c r="N365" s="5">
        <f t="shared" si="17"/>
        <v>117.60150501492541</v>
      </c>
    </row>
    <row r="366" spans="1:14" x14ac:dyDescent="0.25">
      <c r="A366" s="10">
        <v>45216</v>
      </c>
      <c r="B366" s="11">
        <f>VLOOKUP(A366,'sp500'!$A$2:$D$6121,4,FALSE)</f>
        <v>4373.2001953125</v>
      </c>
      <c r="E366" s="4">
        <v>0</v>
      </c>
      <c r="F366" s="4">
        <v>0</v>
      </c>
      <c r="K366" s="6">
        <f t="shared" si="15"/>
        <v>-9.824505308242415E-5</v>
      </c>
      <c r="M366" s="5">
        <f t="shared" si="16"/>
        <v>105.2418868705829</v>
      </c>
      <c r="N366" s="5">
        <f t="shared" si="17"/>
        <v>117.58995124882264</v>
      </c>
    </row>
    <row r="367" spans="1:14" x14ac:dyDescent="0.25">
      <c r="A367" s="10">
        <v>45217</v>
      </c>
      <c r="B367" s="11">
        <f>VLOOKUP(A367,'sp500'!$A$2:$D$6121,4,FALSE)</f>
        <v>4314.60009765625</v>
      </c>
      <c r="E367" s="4">
        <v>0</v>
      </c>
      <c r="F367" s="4">
        <v>0</v>
      </c>
      <c r="K367" s="6">
        <f t="shared" si="15"/>
        <v>-1.3399820506516447E-2</v>
      </c>
      <c r="M367" s="5">
        <f t="shared" si="16"/>
        <v>103.83166447674998</v>
      </c>
      <c r="N367" s="5">
        <f t="shared" si="17"/>
        <v>117.58995124882264</v>
      </c>
    </row>
    <row r="368" spans="1:14" x14ac:dyDescent="0.25">
      <c r="A368" s="10">
        <v>45218</v>
      </c>
      <c r="B368" s="11">
        <f>VLOOKUP(A368,'sp500'!$A$2:$D$6121,4,FALSE)</f>
        <v>4278</v>
      </c>
      <c r="E368" s="4">
        <v>1</v>
      </c>
      <c r="F368" s="4">
        <v>0</v>
      </c>
      <c r="K368" s="6">
        <f t="shared" si="15"/>
        <v>-8.4828481963210578E-3</v>
      </c>
      <c r="M368" s="5">
        <f t="shared" si="16"/>
        <v>102.95087622902237</v>
      </c>
      <c r="N368" s="5">
        <f t="shared" si="17"/>
        <v>117.58995124882264</v>
      </c>
    </row>
    <row r="369" spans="1:14" x14ac:dyDescent="0.25">
      <c r="A369" s="10">
        <v>45219</v>
      </c>
      <c r="B369" s="11">
        <f>VLOOKUP(A369,'sp500'!$A$2:$D$6121,4,FALSE)</f>
        <v>4224.16015625</v>
      </c>
      <c r="E369" s="4">
        <v>1</v>
      </c>
      <c r="F369" s="4">
        <v>0</v>
      </c>
      <c r="K369" s="6">
        <f t="shared" si="15"/>
        <v>-1.2585283719027562E-2</v>
      </c>
      <c r="M369" s="5">
        <f t="shared" si="16"/>
        <v>101.65521024255763</v>
      </c>
      <c r="N369" s="5">
        <f t="shared" si="17"/>
        <v>116.11004834984959</v>
      </c>
    </row>
    <row r="370" spans="1:14" x14ac:dyDescent="0.25">
      <c r="A370" s="10">
        <v>45222</v>
      </c>
      <c r="B370" s="11">
        <f>VLOOKUP(A370,'sp500'!$A$2:$D$6121,4,FALSE)</f>
        <v>4217.0400390625</v>
      </c>
      <c r="E370" s="4">
        <v>1</v>
      </c>
      <c r="F370" s="4">
        <v>1</v>
      </c>
      <c r="K370" s="6">
        <f t="shared" si="15"/>
        <v>-1.6855698941634634E-3</v>
      </c>
      <c r="M370" s="5">
        <f t="shared" si="16"/>
        <v>101.48386328058791</v>
      </c>
      <c r="N370" s="5">
        <f t="shared" si="17"/>
        <v>115.91433674794122</v>
      </c>
    </row>
    <row r="371" spans="1:14" x14ac:dyDescent="0.25">
      <c r="A371" s="10">
        <v>45223</v>
      </c>
      <c r="B371" s="11">
        <f>VLOOKUP(A371,'sp500'!$A$2:$D$6121,4,FALSE)</f>
        <v>4247.68017578125</v>
      </c>
      <c r="E371" s="4">
        <v>1</v>
      </c>
      <c r="F371" s="4">
        <v>0</v>
      </c>
      <c r="K371" s="6">
        <f t="shared" si="15"/>
        <v>7.2657922227272742E-3</v>
      </c>
      <c r="M371" s="5">
        <f t="shared" si="16"/>
        <v>102.22122394514433</v>
      </c>
      <c r="N371" s="5">
        <f t="shared" si="17"/>
        <v>116.756546234387</v>
      </c>
    </row>
    <row r="372" spans="1:14" x14ac:dyDescent="0.25">
      <c r="A372" s="10">
        <v>45224</v>
      </c>
      <c r="B372" s="11">
        <f>VLOOKUP(A372,'sp500'!$A$2:$D$6121,4,FALSE)</f>
        <v>4186.77001953125</v>
      </c>
      <c r="E372" s="4">
        <v>0</v>
      </c>
      <c r="F372" s="4">
        <v>0</v>
      </c>
      <c r="K372" s="6">
        <f t="shared" si="15"/>
        <v>-1.4339628627712542E-2</v>
      </c>
      <c r="M372" s="5">
        <f t="shared" si="16"/>
        <v>100.75540955590073</v>
      </c>
      <c r="N372" s="5">
        <f t="shared" si="17"/>
        <v>115.08230072153154</v>
      </c>
    </row>
    <row r="373" spans="1:14" x14ac:dyDescent="0.25">
      <c r="A373" s="10">
        <v>45225</v>
      </c>
      <c r="B373" s="11">
        <f>VLOOKUP(A373,'sp500'!$A$2:$D$6121,4,FALSE)</f>
        <v>4137.22998046875</v>
      </c>
      <c r="E373" s="4">
        <v>1</v>
      </c>
      <c r="F373" s="4">
        <v>0</v>
      </c>
      <c r="K373" s="6">
        <f t="shared" si="15"/>
        <v>-1.1832519778109618E-2</v>
      </c>
      <c r="M373" s="5">
        <f t="shared" si="16"/>
        <v>99.563219179578994</v>
      </c>
      <c r="N373" s="5">
        <f t="shared" si="17"/>
        <v>115.08230072153154</v>
      </c>
    </row>
    <row r="374" spans="1:14" x14ac:dyDescent="0.25">
      <c r="A374" s="10">
        <v>45226</v>
      </c>
      <c r="B374" s="11">
        <f>VLOOKUP(A374,'sp500'!$A$2:$D$6121,4,FALSE)</f>
        <v>4117.3701171875</v>
      </c>
      <c r="E374" s="4">
        <v>1</v>
      </c>
      <c r="F374" s="4">
        <v>1</v>
      </c>
      <c r="K374" s="6">
        <f t="shared" si="15"/>
        <v>-4.8002802297685276E-3</v>
      </c>
      <c r="M374" s="5">
        <f t="shared" si="16"/>
        <v>99.085287826939151</v>
      </c>
      <c r="N374" s="5">
        <f t="shared" si="17"/>
        <v>114.52987342858169</v>
      </c>
    </row>
    <row r="375" spans="1:14" x14ac:dyDescent="0.25">
      <c r="A375" s="10">
        <v>45229</v>
      </c>
      <c r="B375" s="11">
        <f>VLOOKUP(A375,'sp500'!$A$2:$D$6121,4,FALSE)</f>
        <v>4166.81982421875</v>
      </c>
      <c r="E375" s="4">
        <v>1</v>
      </c>
      <c r="F375" s="4">
        <v>1</v>
      </c>
      <c r="K375" s="6">
        <f t="shared" si="15"/>
        <v>1.2010022325859904E-2</v>
      </c>
      <c r="M375" s="5">
        <f t="shared" si="16"/>
        <v>100.27530434590494</v>
      </c>
      <c r="N375" s="5">
        <f t="shared" si="17"/>
        <v>115.90537976543688</v>
      </c>
    </row>
    <row r="376" spans="1:14" x14ac:dyDescent="0.25">
      <c r="A376" s="10">
        <v>45230</v>
      </c>
      <c r="B376" s="11">
        <f>VLOOKUP(A376,'sp500'!$A$2:$D$6121,4,FALSE)</f>
        <v>4193.7998046875</v>
      </c>
      <c r="E376" s="4">
        <v>1</v>
      </c>
      <c r="F376" s="4">
        <v>1</v>
      </c>
      <c r="K376" s="6">
        <f t="shared" si="15"/>
        <v>6.4749573072333533E-3</v>
      </c>
      <c r="M376" s="5">
        <f t="shared" si="16"/>
        <v>100.9245826605145</v>
      </c>
      <c r="N376" s="5">
        <f t="shared" si="17"/>
        <v>116.65586215109676</v>
      </c>
    </row>
    <row r="377" spans="1:14" x14ac:dyDescent="0.25">
      <c r="A377" s="10">
        <v>45231</v>
      </c>
      <c r="B377" s="11">
        <f>VLOOKUP(A377,'sp500'!$A$2:$D$6121,4,FALSE)</f>
        <v>4237.85986328125</v>
      </c>
      <c r="E377" s="4">
        <v>1</v>
      </c>
      <c r="F377" s="4">
        <v>1</v>
      </c>
      <c r="K377" s="6">
        <f t="shared" si="15"/>
        <v>1.0505999486313922E-2</v>
      </c>
      <c r="M377" s="5">
        <f t="shared" si="16"/>
        <v>101.98489627410231</v>
      </c>
      <c r="N377" s="5">
        <f t="shared" si="17"/>
        <v>117.88144857893168</v>
      </c>
    </row>
    <row r="378" spans="1:14" x14ac:dyDescent="0.25">
      <c r="A378" s="10">
        <v>45232</v>
      </c>
      <c r="B378" s="11">
        <f>VLOOKUP(A378,'sp500'!$A$2:$D$6121,4,FALSE)</f>
        <v>4317.77978515625</v>
      </c>
      <c r="E378" s="4">
        <v>1</v>
      </c>
      <c r="F378" s="4">
        <v>1</v>
      </c>
      <c r="K378" s="6">
        <f t="shared" si="15"/>
        <v>1.885855702012762E-2</v>
      </c>
      <c r="M378" s="5">
        <f t="shared" si="16"/>
        <v>103.90818425567927</v>
      </c>
      <c r="N378" s="5">
        <f t="shared" si="17"/>
        <v>120.1045225985727</v>
      </c>
    </row>
    <row r="379" spans="1:14" x14ac:dyDescent="0.25">
      <c r="A379" s="10">
        <v>45233</v>
      </c>
      <c r="B379" s="11">
        <f>VLOOKUP(A379,'sp500'!$A$2:$D$6121,4,FALSE)</f>
        <v>4358.33984375</v>
      </c>
      <c r="E379" s="4">
        <v>1</v>
      </c>
      <c r="F379" s="4">
        <v>1</v>
      </c>
      <c r="K379" s="6">
        <f t="shared" si="15"/>
        <v>9.3937302530313627E-3</v>
      </c>
      <c r="M379" s="5">
        <f t="shared" si="16"/>
        <v>104.88426970965941</v>
      </c>
      <c r="N379" s="5">
        <f t="shared" si="17"/>
        <v>121.2327520860328</v>
      </c>
    </row>
    <row r="380" spans="1:14" x14ac:dyDescent="0.25">
      <c r="A380" s="10">
        <v>45236</v>
      </c>
      <c r="B380" s="11">
        <f>VLOOKUP(A380,'sp500'!$A$2:$D$6121,4,FALSE)</f>
        <v>4365.97998046875</v>
      </c>
      <c r="E380" s="4">
        <v>0</v>
      </c>
      <c r="F380" s="4">
        <v>1</v>
      </c>
      <c r="K380" s="6">
        <f t="shared" si="15"/>
        <v>1.7529924220356374E-3</v>
      </c>
      <c r="M380" s="5">
        <f t="shared" si="16"/>
        <v>105.06813103965118</v>
      </c>
      <c r="N380" s="5">
        <f t="shared" si="17"/>
        <v>121.44527218174214</v>
      </c>
    </row>
    <row r="381" spans="1:14" x14ac:dyDescent="0.25">
      <c r="A381" s="10">
        <v>45237</v>
      </c>
      <c r="B381" s="11">
        <f>VLOOKUP(A381,'sp500'!$A$2:$D$6121,4,FALSE)</f>
        <v>4378.3798828125</v>
      </c>
      <c r="E381" s="4">
        <v>1</v>
      </c>
      <c r="F381" s="4">
        <v>1</v>
      </c>
      <c r="K381" s="6">
        <f t="shared" si="15"/>
        <v>2.8401189192852616E-3</v>
      </c>
      <c r="M381" s="5">
        <f t="shared" si="16"/>
        <v>105.36653702643083</v>
      </c>
      <c r="N381" s="5">
        <f t="shared" si="17"/>
        <v>121.44527218174214</v>
      </c>
    </row>
    <row r="382" spans="1:14" x14ac:dyDescent="0.25">
      <c r="A382" s="10">
        <v>45238</v>
      </c>
      <c r="B382" s="11">
        <f>VLOOKUP(A382,'sp500'!$A$2:$D$6121,4,FALSE)</f>
        <v>4382.77978515625</v>
      </c>
      <c r="E382" s="4">
        <v>1</v>
      </c>
      <c r="F382" s="4">
        <v>0</v>
      </c>
      <c r="K382" s="6">
        <f t="shared" si="15"/>
        <v>1.0049156221052513E-3</v>
      </c>
      <c r="M382" s="5">
        <f t="shared" si="16"/>
        <v>105.47242150553582</v>
      </c>
      <c r="N382" s="5">
        <f t="shared" si="17"/>
        <v>121.5673144329884</v>
      </c>
    </row>
    <row r="383" spans="1:14" x14ac:dyDescent="0.25">
      <c r="A383" s="10">
        <v>45239</v>
      </c>
      <c r="B383" s="11">
        <f>VLOOKUP(A383,'sp500'!$A$2:$D$6121,4,FALSE)</f>
        <v>4347.35009765625</v>
      </c>
      <c r="E383" s="4">
        <v>0</v>
      </c>
      <c r="F383" s="4">
        <v>0</v>
      </c>
      <c r="K383" s="6">
        <f t="shared" si="15"/>
        <v>-8.0838393067328429E-3</v>
      </c>
      <c r="M383" s="5">
        <f t="shared" si="16"/>
        <v>104.61979939879308</v>
      </c>
      <c r="N383" s="5">
        <f t="shared" si="17"/>
        <v>120.58458379816105</v>
      </c>
    </row>
    <row r="384" spans="1:14" x14ac:dyDescent="0.25">
      <c r="A384" s="10">
        <v>45243</v>
      </c>
      <c r="B384" s="11">
        <f>VLOOKUP(A384,'sp500'!$A$2:$D$6121,4,FALSE)</f>
        <v>4411.5498046875</v>
      </c>
      <c r="E384" s="4">
        <v>1</v>
      </c>
      <c r="F384" s="4">
        <v>1</v>
      </c>
      <c r="K384" s="6">
        <f t="shared" si="15"/>
        <v>1.4767549332146412E-2</v>
      </c>
      <c r="M384" s="5">
        <f t="shared" si="16"/>
        <v>106.16477744753402</v>
      </c>
      <c r="N384" s="5">
        <f t="shared" si="17"/>
        <v>120.58458379816105</v>
      </c>
    </row>
    <row r="385" spans="1:14" x14ac:dyDescent="0.25">
      <c r="A385" s="10">
        <v>45244</v>
      </c>
      <c r="B385" s="11">
        <f>VLOOKUP(A385,'sp500'!$A$2:$D$6121,4,FALSE)</f>
        <v>4495.7001953125</v>
      </c>
      <c r="E385" s="4">
        <v>1</v>
      </c>
      <c r="F385" s="4">
        <v>1</v>
      </c>
      <c r="K385" s="6">
        <f t="shared" si="15"/>
        <v>1.9075017703661823E-2</v>
      </c>
      <c r="M385" s="5">
        <f t="shared" si="16"/>
        <v>108.18987245685105</v>
      </c>
      <c r="N385" s="5">
        <f t="shared" si="17"/>
        <v>122.88473686889967</v>
      </c>
    </row>
    <row r="386" spans="1:14" x14ac:dyDescent="0.25">
      <c r="A386" s="10">
        <v>45245</v>
      </c>
      <c r="B386" s="11">
        <f>VLOOKUP(A386,'sp500'!$A$2:$D$6121,4,FALSE)</f>
        <v>4502.8798828125</v>
      </c>
      <c r="E386" s="4">
        <v>0</v>
      </c>
      <c r="F386" s="4">
        <v>1</v>
      </c>
      <c r="K386" s="6">
        <f t="shared" si="15"/>
        <v>1.5970120755575135E-3</v>
      </c>
      <c r="M386" s="5">
        <f t="shared" si="16"/>
        <v>108.36265298961767</v>
      </c>
      <c r="N386" s="5">
        <f t="shared" si="17"/>
        <v>123.08098527758101</v>
      </c>
    </row>
    <row r="387" spans="1:14" x14ac:dyDescent="0.25">
      <c r="A387" s="10">
        <v>45246</v>
      </c>
      <c r="B387" s="11">
        <f>VLOOKUP(A387,'sp500'!$A$2:$D$6121,4,FALSE)</f>
        <v>4508.240234375</v>
      </c>
      <c r="E387" s="4">
        <v>1</v>
      </c>
      <c r="F387" s="4">
        <v>1</v>
      </c>
      <c r="K387" s="6">
        <f t="shared" si="15"/>
        <v>1.1904273935798848E-3</v>
      </c>
      <c r="M387" s="5">
        <f t="shared" si="16"/>
        <v>108.4916508601775</v>
      </c>
      <c r="N387" s="5">
        <f t="shared" si="17"/>
        <v>123.08098527758101</v>
      </c>
    </row>
    <row r="388" spans="1:14" x14ac:dyDescent="0.25">
      <c r="A388" s="10">
        <v>45247</v>
      </c>
      <c r="B388" s="11">
        <f>VLOOKUP(A388,'sp500'!$A$2:$D$6121,4,FALSE)</f>
        <v>4514.02001953125</v>
      </c>
      <c r="E388" s="4">
        <v>1</v>
      </c>
      <c r="F388" s="4">
        <v>1</v>
      </c>
      <c r="K388" s="6">
        <f t="shared" ref="K388:K451" si="18">B388/B387-1</f>
        <v>1.2820490603360213E-3</v>
      </c>
      <c r="M388" s="5">
        <f t="shared" ref="M388:M451" si="19">M387*(1+$K388)</f>
        <v>108.63074247921709</v>
      </c>
      <c r="N388" s="5">
        <f t="shared" si="17"/>
        <v>123.23878113910136</v>
      </c>
    </row>
    <row r="389" spans="1:14" x14ac:dyDescent="0.25">
      <c r="A389" s="10">
        <v>45250</v>
      </c>
      <c r="B389" s="11">
        <f>VLOOKUP(A389,'sp500'!$A$2:$D$6121,4,FALSE)</f>
        <v>4547.3798828125</v>
      </c>
      <c r="E389" s="4">
        <v>1</v>
      </c>
      <c r="F389" s="4">
        <v>0</v>
      </c>
      <c r="K389" s="6">
        <f t="shared" si="18"/>
        <v>7.3902780973298388E-3</v>
      </c>
      <c r="M389" s="5">
        <f t="shared" si="19"/>
        <v>109.43355387605793</v>
      </c>
      <c r="N389" s="5">
        <f t="shared" ref="N389:N452" si="20">N388*(1+IF(E388=1,$K389,0))</f>
        <v>124.14955000409529</v>
      </c>
    </row>
    <row r="390" spans="1:14" x14ac:dyDescent="0.25">
      <c r="A390" s="10">
        <v>45251</v>
      </c>
      <c r="B390" s="11">
        <f>VLOOKUP(A390,'sp500'!$A$2:$D$6121,4,FALSE)</f>
        <v>4538.18994140625</v>
      </c>
      <c r="E390" s="4">
        <v>1</v>
      </c>
      <c r="F390" s="4">
        <v>1</v>
      </c>
      <c r="K390" s="6">
        <f t="shared" si="18"/>
        <v>-2.0209310950652926E-3</v>
      </c>
      <c r="M390" s="5">
        <f t="shared" si="19"/>
        <v>109.21239620418631</v>
      </c>
      <c r="N390" s="5">
        <f t="shared" si="20"/>
        <v>123.89865231805365</v>
      </c>
    </row>
    <row r="391" spans="1:14" x14ac:dyDescent="0.25">
      <c r="A391" s="10">
        <v>45252</v>
      </c>
      <c r="B391" s="11">
        <f>VLOOKUP(A391,'sp500'!$A$2:$D$6121,4,FALSE)</f>
        <v>4556.6201171875</v>
      </c>
      <c r="E391" s="4">
        <v>1</v>
      </c>
      <c r="F391" s="4">
        <v>1</v>
      </c>
      <c r="K391" s="6">
        <f t="shared" si="18"/>
        <v>4.06112922094648E-3</v>
      </c>
      <c r="M391" s="5">
        <f t="shared" si="19"/>
        <v>109.6559218577007</v>
      </c>
      <c r="N391" s="5">
        <f t="shared" si="20"/>
        <v>124.40182075541838</v>
      </c>
    </row>
    <row r="392" spans="1:14" x14ac:dyDescent="0.25">
      <c r="A392" s="10">
        <v>45254</v>
      </c>
      <c r="B392" s="11">
        <f>VLOOKUP(A392,'sp500'!$A$2:$D$6121,4,FALSE)</f>
        <v>4559.33984375</v>
      </c>
      <c r="E392" s="4">
        <v>1</v>
      </c>
      <c r="F392" s="4">
        <v>0</v>
      </c>
      <c r="K392" s="6">
        <f t="shared" si="18"/>
        <v>5.9687366788407914E-4</v>
      </c>
      <c r="M392" s="5">
        <f t="shared" si="19"/>
        <v>109.72137258998512</v>
      </c>
      <c r="N392" s="5">
        <f t="shared" si="20"/>
        <v>124.47607292646413</v>
      </c>
    </row>
    <row r="393" spans="1:14" x14ac:dyDescent="0.25">
      <c r="A393" s="10">
        <v>45257</v>
      </c>
      <c r="B393" s="11">
        <f>VLOOKUP(A393,'sp500'!$A$2:$D$6121,4,FALSE)</f>
        <v>4550.43017578125</v>
      </c>
      <c r="E393" s="4">
        <v>1</v>
      </c>
      <c r="F393" s="4">
        <v>1</v>
      </c>
      <c r="K393" s="6">
        <f t="shared" si="18"/>
        <v>-1.9541574600900891E-3</v>
      </c>
      <c r="M393" s="5">
        <f t="shared" si="19"/>
        <v>109.50695975120708</v>
      </c>
      <c r="N393" s="5">
        <f t="shared" si="20"/>
        <v>124.23282707995216</v>
      </c>
    </row>
    <row r="394" spans="1:14" x14ac:dyDescent="0.25">
      <c r="A394" s="10">
        <v>45258</v>
      </c>
      <c r="B394" s="11">
        <f>VLOOKUP(A394,'sp500'!$A$2:$D$6121,4,FALSE)</f>
        <v>4554.89013671875</v>
      </c>
      <c r="E394" s="4">
        <v>1</v>
      </c>
      <c r="F394" s="4">
        <v>0</v>
      </c>
      <c r="K394" s="6">
        <f t="shared" si="18"/>
        <v>9.8011853060331333E-4</v>
      </c>
      <c r="M394" s="5">
        <f t="shared" si="19"/>
        <v>109.61428955168927</v>
      </c>
      <c r="N394" s="5">
        <f t="shared" si="20"/>
        <v>124.35458997588246</v>
      </c>
    </row>
    <row r="395" spans="1:14" x14ac:dyDescent="0.25">
      <c r="A395" s="10">
        <v>45259</v>
      </c>
      <c r="B395" s="11">
        <f>VLOOKUP(A395,'sp500'!$A$2:$D$6121,4,FALSE)</f>
        <v>4550.580078125</v>
      </c>
      <c r="E395" s="4">
        <v>1</v>
      </c>
      <c r="F395" s="4">
        <v>1</v>
      </c>
      <c r="K395" s="6">
        <f t="shared" si="18"/>
        <v>-9.4624863923831182E-4</v>
      </c>
      <c r="M395" s="5">
        <f t="shared" si="19"/>
        <v>109.51056717935991</v>
      </c>
      <c r="N395" s="5">
        <f t="shared" si="20"/>
        <v>124.23691961433474</v>
      </c>
    </row>
    <row r="396" spans="1:14" x14ac:dyDescent="0.25">
      <c r="A396" s="10">
        <v>45260</v>
      </c>
      <c r="B396" s="11">
        <f>VLOOKUP(A396,'sp500'!$A$2:$D$6121,4,FALSE)</f>
        <v>4567.7998046875</v>
      </c>
      <c r="E396" s="4">
        <v>0</v>
      </c>
      <c r="F396" s="4">
        <v>1</v>
      </c>
      <c r="K396" s="6">
        <f t="shared" si="18"/>
        <v>3.7840728581564065E-3</v>
      </c>
      <c r="M396" s="5">
        <f t="shared" si="19"/>
        <v>109.92496314430464</v>
      </c>
      <c r="N396" s="5">
        <f t="shared" si="20"/>
        <v>124.7070411698283</v>
      </c>
    </row>
    <row r="397" spans="1:14" x14ac:dyDescent="0.25">
      <c r="A397" s="10">
        <v>45261</v>
      </c>
      <c r="B397" s="11">
        <f>VLOOKUP(A397,'sp500'!$A$2:$D$6121,4,FALSE)</f>
        <v>4594.6298828125</v>
      </c>
      <c r="E397" s="4">
        <v>1</v>
      </c>
      <c r="F397" s="4">
        <v>0</v>
      </c>
      <c r="K397" s="6">
        <f t="shared" si="18"/>
        <v>5.8737421236076948E-3</v>
      </c>
      <c r="M397" s="5">
        <f t="shared" si="19"/>
        <v>110.57063403076137</v>
      </c>
      <c r="N397" s="5">
        <f t="shared" si="20"/>
        <v>124.7070411698283</v>
      </c>
    </row>
    <row r="398" spans="1:14" x14ac:dyDescent="0.25">
      <c r="A398" s="10">
        <v>45264</v>
      </c>
      <c r="B398" s="11">
        <f>VLOOKUP(A398,'sp500'!$A$2:$D$6121,4,FALSE)</f>
        <v>4569.77978515625</v>
      </c>
      <c r="E398" s="4">
        <v>1</v>
      </c>
      <c r="F398" s="4">
        <v>0</v>
      </c>
      <c r="K398" s="6">
        <f t="shared" si="18"/>
        <v>-5.4085091269721053E-3</v>
      </c>
      <c r="M398" s="5">
        <f t="shared" si="19"/>
        <v>109.9726117474309</v>
      </c>
      <c r="N398" s="5">
        <f t="shared" si="20"/>
        <v>124.0325619994636</v>
      </c>
    </row>
    <row r="399" spans="1:14" x14ac:dyDescent="0.25">
      <c r="A399" s="10">
        <v>45265</v>
      </c>
      <c r="B399" s="11">
        <f>VLOOKUP(A399,'sp500'!$A$2:$D$6121,4,FALSE)</f>
        <v>4567.18017578125</v>
      </c>
      <c r="E399" s="4">
        <v>1</v>
      </c>
      <c r="F399" s="4">
        <v>0</v>
      </c>
      <c r="K399" s="6">
        <f t="shared" si="18"/>
        <v>-5.6886972616143616E-4</v>
      </c>
      <c r="M399" s="5">
        <f t="shared" si="19"/>
        <v>109.91005165790088</v>
      </c>
      <c r="N399" s="5">
        <f t="shared" si="20"/>
        <v>123.96200362988385</v>
      </c>
    </row>
    <row r="400" spans="1:14" x14ac:dyDescent="0.25">
      <c r="A400" s="10">
        <v>45266</v>
      </c>
      <c r="B400" s="11">
        <f>VLOOKUP(A400,'sp500'!$A$2:$D$6121,4,FALSE)</f>
        <v>4549.33984375</v>
      </c>
      <c r="E400" s="4">
        <v>1</v>
      </c>
      <c r="F400" s="4">
        <v>1</v>
      </c>
      <c r="K400" s="6">
        <f t="shared" si="18"/>
        <v>-3.9062028088695522E-3</v>
      </c>
      <c r="M400" s="5">
        <f t="shared" si="19"/>
        <v>109.48072070539179</v>
      </c>
      <c r="N400" s="5">
        <f t="shared" si="20"/>
        <v>123.4777829031117</v>
      </c>
    </row>
    <row r="401" spans="1:14" x14ac:dyDescent="0.25">
      <c r="A401" s="10">
        <v>45267</v>
      </c>
      <c r="B401" s="11">
        <f>VLOOKUP(A401,'sp500'!$A$2:$D$6121,4,FALSE)</f>
        <v>4585.58984375</v>
      </c>
      <c r="E401" s="4">
        <v>1</v>
      </c>
      <c r="F401" s="4">
        <v>1</v>
      </c>
      <c r="K401" s="6">
        <f t="shared" si="18"/>
        <v>7.9681890658929166E-3</v>
      </c>
      <c r="M401" s="5">
        <f t="shared" si="19"/>
        <v>110.35308378704256</v>
      </c>
      <c r="N401" s="5">
        <f t="shared" si="20"/>
        <v>124.46167722272098</v>
      </c>
    </row>
    <row r="402" spans="1:14" x14ac:dyDescent="0.25">
      <c r="A402" s="10">
        <v>45268</v>
      </c>
      <c r="B402" s="11">
        <f>VLOOKUP(A402,'sp500'!$A$2:$D$6121,4,FALSE)</f>
        <v>4604.3701171875</v>
      </c>
      <c r="E402" s="4">
        <v>0</v>
      </c>
      <c r="F402" s="4">
        <v>1</v>
      </c>
      <c r="K402" s="6">
        <f t="shared" si="18"/>
        <v>4.0954978699407896E-3</v>
      </c>
      <c r="M402" s="5">
        <f t="shared" si="19"/>
        <v>110.8050346066338</v>
      </c>
      <c r="N402" s="5">
        <f t="shared" si="20"/>
        <v>124.9714097566759</v>
      </c>
    </row>
    <row r="403" spans="1:14" x14ac:dyDescent="0.25">
      <c r="A403" s="10">
        <v>45271</v>
      </c>
      <c r="B403" s="11">
        <f>VLOOKUP(A403,'sp500'!$A$2:$D$6121,4,FALSE)</f>
        <v>4622.43994140625</v>
      </c>
      <c r="E403" s="4">
        <v>1</v>
      </c>
      <c r="F403" s="4">
        <v>1</v>
      </c>
      <c r="K403" s="6">
        <f t="shared" si="18"/>
        <v>3.924494286698943E-3</v>
      </c>
      <c r="M403" s="5">
        <f t="shared" si="19"/>
        <v>111.23988833188501</v>
      </c>
      <c r="N403" s="5">
        <f t="shared" si="20"/>
        <v>124.9714097566759</v>
      </c>
    </row>
    <row r="404" spans="1:14" x14ac:dyDescent="0.25">
      <c r="A404" s="10">
        <v>45272</v>
      </c>
      <c r="B404" s="11">
        <f>VLOOKUP(A404,'sp500'!$A$2:$D$6121,4,FALSE)</f>
        <v>4643.7001953125</v>
      </c>
      <c r="E404" s="4">
        <v>1</v>
      </c>
      <c r="F404" s="4">
        <v>1</v>
      </c>
      <c r="K404" s="6">
        <f t="shared" si="18"/>
        <v>4.5993575202152304E-3</v>
      </c>
      <c r="M404" s="5">
        <f t="shared" si="19"/>
        <v>111.75152034883217</v>
      </c>
      <c r="N404" s="5">
        <f t="shared" si="20"/>
        <v>125.54619794995216</v>
      </c>
    </row>
    <row r="405" spans="1:14" x14ac:dyDescent="0.25">
      <c r="A405" s="10">
        <v>45273</v>
      </c>
      <c r="B405" s="11">
        <f>VLOOKUP(A405,'sp500'!$A$2:$D$6121,4,FALSE)</f>
        <v>4707.08984375</v>
      </c>
      <c r="E405" s="4">
        <v>1</v>
      </c>
      <c r="F405" s="4">
        <v>1</v>
      </c>
      <c r="K405" s="6">
        <f t="shared" si="18"/>
        <v>1.3650676351045998E-2</v>
      </c>
      <c r="M405" s="5">
        <f t="shared" si="19"/>
        <v>113.27700418485141</v>
      </c>
      <c r="N405" s="5">
        <f t="shared" si="20"/>
        <v>127.25998846527131</v>
      </c>
    </row>
    <row r="406" spans="1:14" x14ac:dyDescent="0.25">
      <c r="A406" s="10">
        <v>45274</v>
      </c>
      <c r="B406" s="11">
        <f>VLOOKUP(A406,'sp500'!$A$2:$D$6121,4,FALSE)</f>
        <v>4719.5498046875</v>
      </c>
      <c r="E406" s="4">
        <v>1</v>
      </c>
      <c r="F406" s="4">
        <v>0</v>
      </c>
      <c r="K406" s="6">
        <f t="shared" si="18"/>
        <v>2.6470624846992585E-3</v>
      </c>
      <c r="M406" s="5">
        <f t="shared" si="19"/>
        <v>113.57685549300825</v>
      </c>
      <c r="N406" s="5">
        <f t="shared" si="20"/>
        <v>127.59685360654099</v>
      </c>
    </row>
    <row r="407" spans="1:14" x14ac:dyDescent="0.25">
      <c r="A407" s="10">
        <v>45275</v>
      </c>
      <c r="B407" s="11">
        <f>VLOOKUP(A407,'sp500'!$A$2:$D$6121,4,FALSE)</f>
        <v>4719.18994140625</v>
      </c>
      <c r="E407" s="4">
        <v>1</v>
      </c>
      <c r="F407" s="4">
        <v>1</v>
      </c>
      <c r="K407" s="6">
        <f t="shared" si="18"/>
        <v>-7.62494933082003E-5</v>
      </c>
      <c r="M407" s="5">
        <f t="shared" si="19"/>
        <v>113.56819531532537</v>
      </c>
      <c r="N407" s="5">
        <f t="shared" si="20"/>
        <v>127.58712441110578</v>
      </c>
    </row>
    <row r="408" spans="1:14" x14ac:dyDescent="0.25">
      <c r="A408" s="10">
        <v>45278</v>
      </c>
      <c r="B408" s="11">
        <f>VLOOKUP(A408,'sp500'!$A$2:$D$6121,4,FALSE)</f>
        <v>4740.56005859375</v>
      </c>
      <c r="E408" s="4">
        <v>1</v>
      </c>
      <c r="F408" s="4">
        <v>1</v>
      </c>
      <c r="K408" s="6">
        <f t="shared" si="18"/>
        <v>4.5283443669004164E-3</v>
      </c>
      <c r="M408" s="5">
        <f t="shared" si="19"/>
        <v>114.08247121284057</v>
      </c>
      <c r="N408" s="5">
        <f t="shared" si="20"/>
        <v>128.16488284722183</v>
      </c>
    </row>
    <row r="409" spans="1:14" x14ac:dyDescent="0.25">
      <c r="A409" s="10">
        <v>45279</v>
      </c>
      <c r="B409" s="11">
        <f>VLOOKUP(A409,'sp500'!$A$2:$D$6121,4,FALSE)</f>
        <v>4768.3701171875</v>
      </c>
      <c r="E409" s="4">
        <v>1</v>
      </c>
      <c r="F409" s="4">
        <v>0</v>
      </c>
      <c r="K409" s="6">
        <f t="shared" si="18"/>
        <v>5.8664078189105684E-3</v>
      </c>
      <c r="M409" s="5">
        <f t="shared" si="19"/>
        <v>114.75172551396422</v>
      </c>
      <c r="N409" s="5">
        <f t="shared" si="20"/>
        <v>128.91675031806653</v>
      </c>
    </row>
    <row r="410" spans="1:14" x14ac:dyDescent="0.25">
      <c r="A410" s="10">
        <v>45280</v>
      </c>
      <c r="B410" s="11">
        <f>VLOOKUP(A410,'sp500'!$A$2:$D$6121,4,FALSE)</f>
        <v>4698.35009765625</v>
      </c>
      <c r="E410" s="4">
        <v>1</v>
      </c>
      <c r="F410" s="4">
        <v>1</v>
      </c>
      <c r="K410" s="6">
        <f t="shared" si="18"/>
        <v>-1.4684266911006771E-2</v>
      </c>
      <c r="M410" s="5">
        <f t="shared" si="19"/>
        <v>113.06668054801858</v>
      </c>
      <c r="N410" s="5">
        <f t="shared" si="20"/>
        <v>127.02370234709643</v>
      </c>
    </row>
    <row r="411" spans="1:14" x14ac:dyDescent="0.25">
      <c r="A411" s="10">
        <v>45281</v>
      </c>
      <c r="B411" s="11">
        <f>VLOOKUP(A411,'sp500'!$A$2:$D$6121,4,FALSE)</f>
        <v>4746.75</v>
      </c>
      <c r="E411" s="4">
        <v>1</v>
      </c>
      <c r="F411" s="4">
        <v>1</v>
      </c>
      <c r="K411" s="6">
        <f t="shared" si="18"/>
        <v>1.0301467821202559E-2</v>
      </c>
      <c r="M411" s="5">
        <f t="shared" si="19"/>
        <v>114.23143331933419</v>
      </c>
      <c r="N411" s="5">
        <f t="shared" si="20"/>
        <v>128.33223292935506</v>
      </c>
    </row>
    <row r="412" spans="1:14" x14ac:dyDescent="0.25">
      <c r="A412" s="10">
        <v>45282</v>
      </c>
      <c r="B412" s="11">
        <f>VLOOKUP(A412,'sp500'!$A$2:$D$6121,4,FALSE)</f>
        <v>4754.6298828125</v>
      </c>
      <c r="E412" s="4">
        <v>1</v>
      </c>
      <c r="F412" s="4">
        <v>1</v>
      </c>
      <c r="K412" s="6">
        <f t="shared" si="18"/>
        <v>1.6600585268868873E-3</v>
      </c>
      <c r="M412" s="5">
        <f t="shared" si="19"/>
        <v>114.42106418425446</v>
      </c>
      <c r="N412" s="5">
        <f t="shared" si="20"/>
        <v>128.54527194690388</v>
      </c>
    </row>
    <row r="413" spans="1:14" x14ac:dyDescent="0.25">
      <c r="A413" s="10">
        <v>45286</v>
      </c>
      <c r="B413" s="11">
        <f>VLOOKUP(A413,'sp500'!$A$2:$D$6121,4,FALSE)</f>
        <v>4774.75</v>
      </c>
      <c r="E413" s="4">
        <v>1</v>
      </c>
      <c r="F413" s="4">
        <v>1</v>
      </c>
      <c r="K413" s="6">
        <f t="shared" si="18"/>
        <v>4.2316894655107795E-3</v>
      </c>
      <c r="M413" s="5">
        <f t="shared" si="19"/>
        <v>114.90525859619551</v>
      </c>
      <c r="N413" s="5">
        <f t="shared" si="20"/>
        <v>129.08923562004281</v>
      </c>
    </row>
    <row r="414" spans="1:14" x14ac:dyDescent="0.25">
      <c r="A414" s="10">
        <v>45287</v>
      </c>
      <c r="B414" s="11">
        <f>VLOOKUP(A414,'sp500'!$A$2:$D$6121,4,FALSE)</f>
        <v>4781.580078125</v>
      </c>
      <c r="E414" s="4">
        <v>1</v>
      </c>
      <c r="F414" s="4">
        <v>1</v>
      </c>
      <c r="K414" s="6">
        <f t="shared" si="18"/>
        <v>1.4304577464787638E-3</v>
      </c>
      <c r="M414" s="5">
        <f t="shared" si="19"/>
        <v>115.06962571346558</v>
      </c>
      <c r="N414" s="5">
        <f t="shared" si="20"/>
        <v>129.27389231712252</v>
      </c>
    </row>
    <row r="415" spans="1:14" x14ac:dyDescent="0.25">
      <c r="A415" s="10">
        <v>45288</v>
      </c>
      <c r="B415" s="11">
        <f>VLOOKUP(A415,'sp500'!$A$2:$D$6121,4,FALSE)</f>
        <v>4783.35009765625</v>
      </c>
      <c r="E415" s="4">
        <v>1</v>
      </c>
      <c r="F415" s="4">
        <v>0</v>
      </c>
      <c r="K415" s="6">
        <f t="shared" si="18"/>
        <v>3.7017460804378288E-4</v>
      </c>
      <c r="M415" s="5">
        <f t="shared" si="19"/>
        <v>115.11222156706181</v>
      </c>
      <c r="N415" s="5">
        <f t="shared" si="20"/>
        <v>129.3217462295413</v>
      </c>
    </row>
    <row r="416" spans="1:14" x14ac:dyDescent="0.25">
      <c r="A416" s="10">
        <v>45289</v>
      </c>
      <c r="B416" s="11">
        <f>VLOOKUP(A416,'sp500'!$A$2:$D$6121,4,FALSE)</f>
        <v>4769.830078125</v>
      </c>
      <c r="E416" s="4">
        <v>1</v>
      </c>
      <c r="F416" s="4">
        <v>0</v>
      </c>
      <c r="K416" s="6">
        <f t="shared" si="18"/>
        <v>-2.8264750133749628E-3</v>
      </c>
      <c r="M416" s="5">
        <f t="shared" si="19"/>
        <v>114.78685974906843</v>
      </c>
      <c r="N416" s="5">
        <f t="shared" si="20"/>
        <v>128.95622154513748</v>
      </c>
    </row>
    <row r="417" spans="1:14" x14ac:dyDescent="0.25">
      <c r="A417" s="10">
        <v>45293</v>
      </c>
      <c r="B417" s="11">
        <f>VLOOKUP(A417,'sp500'!$A$2:$D$6121,4,FALSE)</f>
        <v>4742.830078125</v>
      </c>
      <c r="E417" s="4">
        <v>0</v>
      </c>
      <c r="F417" s="4">
        <v>0</v>
      </c>
      <c r="K417" s="6">
        <f t="shared" si="18"/>
        <v>-5.6605790054923277E-3</v>
      </c>
      <c r="M417" s="5">
        <f t="shared" si="19"/>
        <v>114.13709966066645</v>
      </c>
      <c r="N417" s="5">
        <f t="shared" si="20"/>
        <v>128.22625466483146</v>
      </c>
    </row>
    <row r="418" spans="1:14" x14ac:dyDescent="0.25">
      <c r="A418" s="10">
        <v>45294</v>
      </c>
      <c r="B418" s="11">
        <f>VLOOKUP(A418,'sp500'!$A$2:$D$6121,4,FALSE)</f>
        <v>4704.81005859375</v>
      </c>
      <c r="E418" s="4">
        <v>1</v>
      </c>
      <c r="F418" s="4">
        <v>0</v>
      </c>
      <c r="K418" s="6">
        <f t="shared" si="18"/>
        <v>-8.016314922730805E-3</v>
      </c>
      <c r="M418" s="5">
        <f t="shared" si="19"/>
        <v>113.22214072541944</v>
      </c>
      <c r="N418" s="5">
        <f t="shared" si="20"/>
        <v>128.22625466483146</v>
      </c>
    </row>
    <row r="419" spans="1:14" x14ac:dyDescent="0.25">
      <c r="A419" s="10">
        <v>45295</v>
      </c>
      <c r="B419" s="11">
        <f>VLOOKUP(A419,'sp500'!$A$2:$D$6121,4,FALSE)</f>
        <v>4688.68017578125</v>
      </c>
      <c r="E419" s="4">
        <v>1</v>
      </c>
      <c r="F419" s="4">
        <v>1</v>
      </c>
      <c r="K419" s="6">
        <f t="shared" si="18"/>
        <v>-3.4283812973570083E-3</v>
      </c>
      <c r="M419" s="5">
        <f t="shared" si="19"/>
        <v>112.83397205570968</v>
      </c>
      <c r="N419" s="5">
        <f t="shared" si="20"/>
        <v>127.78664617150841</v>
      </c>
    </row>
    <row r="420" spans="1:14" x14ac:dyDescent="0.25">
      <c r="A420" s="10">
        <v>45296</v>
      </c>
      <c r="B420" s="11">
        <f>VLOOKUP(A420,'sp500'!$A$2:$D$6121,4,FALSE)</f>
        <v>4697.240234375</v>
      </c>
      <c r="E420" s="4">
        <v>1</v>
      </c>
      <c r="F420" s="4">
        <v>1</v>
      </c>
      <c r="K420" s="6">
        <f t="shared" si="18"/>
        <v>1.8256861788026324E-3</v>
      </c>
      <c r="M420" s="5">
        <f t="shared" si="19"/>
        <v>113.03997147899119</v>
      </c>
      <c r="N420" s="5">
        <f t="shared" si="20"/>
        <v>128.01994448525929</v>
      </c>
    </row>
    <row r="421" spans="1:14" x14ac:dyDescent="0.25">
      <c r="A421" s="10">
        <v>45299</v>
      </c>
      <c r="B421" s="11">
        <f>VLOOKUP(A421,'sp500'!$A$2:$D$6121,4,FALSE)</f>
        <v>4763.5400390625</v>
      </c>
      <c r="E421" s="4">
        <v>1</v>
      </c>
      <c r="F421" s="4">
        <v>0</v>
      </c>
      <c r="K421" s="6">
        <f t="shared" si="18"/>
        <v>1.4114629309846638E-2</v>
      </c>
      <c r="M421" s="5">
        <f t="shared" si="19"/>
        <v>114.63548877361279</v>
      </c>
      <c r="N421" s="5">
        <f t="shared" si="20"/>
        <v>129.82689854593588</v>
      </c>
    </row>
    <row r="422" spans="1:14" x14ac:dyDescent="0.25">
      <c r="A422" s="10">
        <v>45300</v>
      </c>
      <c r="B422" s="11">
        <f>VLOOKUP(A422,'sp500'!$A$2:$D$6121,4,FALSE)</f>
        <v>4756.5</v>
      </c>
      <c r="E422" s="4">
        <v>1</v>
      </c>
      <c r="F422" s="4">
        <v>1</v>
      </c>
      <c r="K422" s="6">
        <f t="shared" si="18"/>
        <v>-1.4779006799081618E-3</v>
      </c>
      <c r="M422" s="5">
        <f t="shared" si="19"/>
        <v>114.46606890681267</v>
      </c>
      <c r="N422" s="5">
        <f t="shared" si="20"/>
        <v>129.63502728430447</v>
      </c>
    </row>
    <row r="423" spans="1:14" x14ac:dyDescent="0.25">
      <c r="A423" s="10">
        <v>45301</v>
      </c>
      <c r="B423" s="11">
        <f>VLOOKUP(A423,'sp500'!$A$2:$D$6121,4,FALSE)</f>
        <v>4783.4501953125</v>
      </c>
      <c r="E423" s="4">
        <v>1</v>
      </c>
      <c r="F423" s="4">
        <v>0</v>
      </c>
      <c r="K423" s="6">
        <f t="shared" si="18"/>
        <v>5.6659718937244197E-3</v>
      </c>
      <c r="M423" s="5">
        <f t="shared" si="19"/>
        <v>115.11463043602379</v>
      </c>
      <c r="N423" s="5">
        <f t="shared" si="20"/>
        <v>130.36953570533953</v>
      </c>
    </row>
    <row r="424" spans="1:14" x14ac:dyDescent="0.25">
      <c r="A424" s="10">
        <v>45302</v>
      </c>
      <c r="B424" s="11">
        <f>VLOOKUP(A424,'sp500'!$A$2:$D$6121,4,FALSE)</f>
        <v>4780.240234375</v>
      </c>
      <c r="E424" s="4">
        <v>1</v>
      </c>
      <c r="F424" s="4">
        <v>1</v>
      </c>
      <c r="K424" s="6">
        <f t="shared" si="18"/>
        <v>-6.7105557838686991E-4</v>
      </c>
      <c r="M424" s="5">
        <f t="shared" si="19"/>
        <v>115.03738212111575</v>
      </c>
      <c r="N424" s="5">
        <f t="shared" si="20"/>
        <v>130.28205050115275</v>
      </c>
    </row>
    <row r="425" spans="1:14" x14ac:dyDescent="0.25">
      <c r="A425" s="10">
        <v>45303</v>
      </c>
      <c r="B425" s="11">
        <f>VLOOKUP(A425,'sp500'!$A$2:$D$6121,4,FALSE)</f>
        <v>4783.830078125</v>
      </c>
      <c r="E425" s="4">
        <v>1</v>
      </c>
      <c r="F425" s="4">
        <v>0</v>
      </c>
      <c r="K425" s="6">
        <f t="shared" si="18"/>
        <v>7.5097559411041459E-4</v>
      </c>
      <c r="M425" s="5">
        <f t="shared" si="19"/>
        <v>115.12377238749907</v>
      </c>
      <c r="N425" s="5">
        <f t="shared" si="20"/>
        <v>130.37988914142977</v>
      </c>
    </row>
    <row r="426" spans="1:14" x14ac:dyDescent="0.25">
      <c r="A426" s="10">
        <v>45307</v>
      </c>
      <c r="B426" s="11">
        <f>VLOOKUP(A426,'sp500'!$A$2:$D$6121,4,FALSE)</f>
        <v>4765.97998046875</v>
      </c>
      <c r="E426" s="4">
        <v>0</v>
      </c>
      <c r="F426" s="4">
        <v>0</v>
      </c>
      <c r="K426" s="6">
        <f t="shared" si="18"/>
        <v>-3.7313402367431525E-3</v>
      </c>
      <c r="M426" s="5">
        <f t="shared" si="19"/>
        <v>114.69420642338393</v>
      </c>
      <c r="N426" s="5">
        <f t="shared" si="20"/>
        <v>129.89339741501425</v>
      </c>
    </row>
    <row r="427" spans="1:14" x14ac:dyDescent="0.25">
      <c r="A427" s="10">
        <v>45308</v>
      </c>
      <c r="B427" s="11">
        <f>VLOOKUP(A427,'sp500'!$A$2:$D$6121,4,FALSE)</f>
        <v>4739.2099609375</v>
      </c>
      <c r="E427" s="4">
        <v>1</v>
      </c>
      <c r="F427" s="4">
        <v>1</v>
      </c>
      <c r="K427" s="6">
        <f t="shared" si="18"/>
        <v>-5.6168971839904991E-3</v>
      </c>
      <c r="M427" s="5">
        <f t="shared" si="19"/>
        <v>114.04998085830441</v>
      </c>
      <c r="N427" s="5">
        <f t="shared" si="20"/>
        <v>129.89339741501425</v>
      </c>
    </row>
    <row r="428" spans="1:14" x14ac:dyDescent="0.25">
      <c r="A428" s="10">
        <v>45309</v>
      </c>
      <c r="B428" s="11">
        <f>VLOOKUP(A428,'sp500'!$A$2:$D$6121,4,FALSE)</f>
        <v>4780.93994140625</v>
      </c>
      <c r="E428" s="4">
        <v>1</v>
      </c>
      <c r="F428" s="4">
        <v>1</v>
      </c>
      <c r="K428" s="6">
        <f t="shared" si="18"/>
        <v>8.805260963896E-3</v>
      </c>
      <c r="M428" s="5">
        <f t="shared" si="19"/>
        <v>115.05422070268912</v>
      </c>
      <c r="N428" s="5">
        <f t="shared" si="20"/>
        <v>131.0371426767405</v>
      </c>
    </row>
    <row r="429" spans="1:14" x14ac:dyDescent="0.25">
      <c r="A429" s="10">
        <v>45310</v>
      </c>
      <c r="B429" s="11">
        <f>VLOOKUP(A429,'sp500'!$A$2:$D$6121,4,FALSE)</f>
        <v>4839.81005859375</v>
      </c>
      <c r="E429" s="4">
        <v>1</v>
      </c>
      <c r="F429" s="4">
        <v>1</v>
      </c>
      <c r="K429" s="6">
        <f t="shared" si="18"/>
        <v>1.2313502764936146E-2</v>
      </c>
      <c r="M429" s="5">
        <f t="shared" si="19"/>
        <v>116.47094116742926</v>
      </c>
      <c r="N429" s="5">
        <f t="shared" si="20"/>
        <v>132.65066889539989</v>
      </c>
    </row>
    <row r="430" spans="1:14" x14ac:dyDescent="0.25">
      <c r="A430" s="10">
        <v>45313</v>
      </c>
      <c r="B430" s="11">
        <f>VLOOKUP(A430,'sp500'!$A$2:$D$6121,4,FALSE)</f>
        <v>4850.43017578125</v>
      </c>
      <c r="E430" s="4">
        <v>1</v>
      </c>
      <c r="F430" s="4">
        <v>1</v>
      </c>
      <c r="K430" s="6">
        <f t="shared" si="18"/>
        <v>2.1943252026270788E-3</v>
      </c>
      <c r="M430" s="5">
        <f t="shared" si="19"/>
        <v>116.72651628900664</v>
      </c>
      <c r="N430" s="5">
        <f t="shared" si="20"/>
        <v>132.94174760130241</v>
      </c>
    </row>
    <row r="431" spans="1:14" x14ac:dyDescent="0.25">
      <c r="A431" s="10">
        <v>45314</v>
      </c>
      <c r="B431" s="11">
        <f>VLOOKUP(A431,'sp500'!$A$2:$D$6121,4,FALSE)</f>
        <v>4864.60009765625</v>
      </c>
      <c r="E431" s="4">
        <v>0</v>
      </c>
      <c r="F431" s="4">
        <v>1</v>
      </c>
      <c r="K431" s="6">
        <f t="shared" si="18"/>
        <v>2.921374261968035E-3</v>
      </c>
      <c r="M431" s="5">
        <f t="shared" si="19"/>
        <v>117.06751812938253</v>
      </c>
      <c r="N431" s="5">
        <f t="shared" si="20"/>
        <v>133.33012020108592</v>
      </c>
    </row>
    <row r="432" spans="1:14" x14ac:dyDescent="0.25">
      <c r="A432" s="10">
        <v>45315</v>
      </c>
      <c r="B432" s="11">
        <f>VLOOKUP(A432,'sp500'!$A$2:$D$6121,4,FALSE)</f>
        <v>4868.5498046875</v>
      </c>
      <c r="E432" s="4">
        <v>1</v>
      </c>
      <c r="F432" s="4">
        <v>1</v>
      </c>
      <c r="K432" s="6">
        <f t="shared" si="18"/>
        <v>8.1192841178312491E-4</v>
      </c>
      <c r="M432" s="5">
        <f t="shared" si="19"/>
        <v>117.16256857344872</v>
      </c>
      <c r="N432" s="5">
        <f t="shared" si="20"/>
        <v>133.33012020108592</v>
      </c>
    </row>
    <row r="433" spans="1:14" x14ac:dyDescent="0.25">
      <c r="A433" s="10">
        <v>45316</v>
      </c>
      <c r="B433" s="11">
        <f>VLOOKUP(A433,'sp500'!$A$2:$D$6121,4,FALSE)</f>
        <v>4894.16015625</v>
      </c>
      <c r="E433" s="4">
        <v>1</v>
      </c>
      <c r="F433" s="4">
        <v>0</v>
      </c>
      <c r="K433" s="6">
        <f t="shared" si="18"/>
        <v>5.2603655277063677E-3</v>
      </c>
      <c r="M433" s="5">
        <f t="shared" si="19"/>
        <v>117.77888651031003</v>
      </c>
      <c r="N433" s="5">
        <f t="shared" si="20"/>
        <v>134.03148536919664</v>
      </c>
    </row>
    <row r="434" spans="1:14" x14ac:dyDescent="0.25">
      <c r="A434" s="10">
        <v>45317</v>
      </c>
      <c r="B434" s="11">
        <f>VLOOKUP(A434,'sp500'!$A$2:$D$6121,4,FALSE)</f>
        <v>4890.97021484375</v>
      </c>
      <c r="E434" s="4">
        <v>1</v>
      </c>
      <c r="F434" s="4">
        <v>1</v>
      </c>
      <c r="K434" s="6">
        <f t="shared" si="18"/>
        <v>-6.5178525107645324E-4</v>
      </c>
      <c r="M434" s="5">
        <f t="shared" si="19"/>
        <v>117.7021199691944</v>
      </c>
      <c r="N434" s="5">
        <f t="shared" si="20"/>
        <v>133.94412562385313</v>
      </c>
    </row>
    <row r="435" spans="1:14" x14ac:dyDescent="0.25">
      <c r="A435" s="10">
        <v>45320</v>
      </c>
      <c r="B435" s="11">
        <f>VLOOKUP(A435,'sp500'!$A$2:$D$6121,4,FALSE)</f>
        <v>4927.93017578125</v>
      </c>
      <c r="E435" s="4">
        <v>1</v>
      </c>
      <c r="F435" s="4">
        <v>0</v>
      </c>
      <c r="K435" s="6">
        <f t="shared" si="18"/>
        <v>7.5567748961808956E-3</v>
      </c>
      <c r="M435" s="5">
        <f t="shared" si="19"/>
        <v>118.59156839460488</v>
      </c>
      <c r="N435" s="5">
        <f t="shared" si="20"/>
        <v>134.95631122985836</v>
      </c>
    </row>
    <row r="436" spans="1:14" x14ac:dyDescent="0.25">
      <c r="A436" s="10">
        <v>45321</v>
      </c>
      <c r="B436" s="11">
        <f>VLOOKUP(A436,'sp500'!$A$2:$D$6121,4,FALSE)</f>
        <v>4924.97021484375</v>
      </c>
      <c r="E436" s="4">
        <v>1</v>
      </c>
      <c r="F436" s="4">
        <v>0</v>
      </c>
      <c r="K436" s="6">
        <f t="shared" si="18"/>
        <v>-6.0064993453989857E-4</v>
      </c>
      <c r="M436" s="5">
        <f t="shared" si="19"/>
        <v>118.52033637681167</v>
      </c>
      <c r="N436" s="5">
        <f t="shared" si="20"/>
        <v>134.87524973035241</v>
      </c>
    </row>
    <row r="437" spans="1:14" x14ac:dyDescent="0.25">
      <c r="A437" s="10">
        <v>45322</v>
      </c>
      <c r="B437" s="11">
        <f>VLOOKUP(A437,'sp500'!$A$2:$D$6121,4,FALSE)</f>
        <v>4845.64990234375</v>
      </c>
      <c r="E437" s="4">
        <v>1</v>
      </c>
      <c r="F437" s="4">
        <v>1</v>
      </c>
      <c r="K437" s="6">
        <f t="shared" si="18"/>
        <v>-1.6105744611597972E-2</v>
      </c>
      <c r="M437" s="5">
        <f t="shared" si="19"/>
        <v>116.61147810784605</v>
      </c>
      <c r="N437" s="5">
        <f t="shared" si="20"/>
        <v>132.70298340376985</v>
      </c>
    </row>
    <row r="438" spans="1:14" x14ac:dyDescent="0.25">
      <c r="A438" s="10">
        <v>45323</v>
      </c>
      <c r="B438" s="11">
        <f>VLOOKUP(A438,'sp500'!$A$2:$D$6121,4,FALSE)</f>
        <v>4906.18994140625</v>
      </c>
      <c r="E438" s="4">
        <v>1</v>
      </c>
      <c r="F438" s="4">
        <v>1</v>
      </c>
      <c r="K438" s="6">
        <f t="shared" si="18"/>
        <v>1.2493688211609788E-2</v>
      </c>
      <c r="M438" s="5">
        <f t="shared" si="19"/>
        <v>118.06838555722044</v>
      </c>
      <c r="N438" s="5">
        <f t="shared" si="20"/>
        <v>134.36093310316699</v>
      </c>
    </row>
    <row r="439" spans="1:14" x14ac:dyDescent="0.25">
      <c r="A439" s="10">
        <v>45324</v>
      </c>
      <c r="B439" s="11">
        <f>VLOOKUP(A439,'sp500'!$A$2:$D$6121,4,FALSE)</f>
        <v>4958.60986328125</v>
      </c>
      <c r="E439" s="4">
        <v>0</v>
      </c>
      <c r="F439" s="4">
        <v>0</v>
      </c>
      <c r="K439" s="6">
        <f t="shared" si="18"/>
        <v>1.068444607751462E-2</v>
      </c>
      <c r="M439" s="5">
        <f t="shared" si="19"/>
        <v>119.32988085616577</v>
      </c>
      <c r="N439" s="5">
        <f t="shared" si="20"/>
        <v>135.79650524783233</v>
      </c>
    </row>
    <row r="440" spans="1:14" x14ac:dyDescent="0.25">
      <c r="A440" s="10">
        <v>45327</v>
      </c>
      <c r="B440" s="11">
        <f>VLOOKUP(A440,'sp500'!$A$2:$D$6121,4,FALSE)</f>
        <v>4942.81005859375</v>
      </c>
      <c r="E440" s="4">
        <v>0</v>
      </c>
      <c r="F440" s="4">
        <v>1</v>
      </c>
      <c r="K440" s="6">
        <f t="shared" si="18"/>
        <v>-3.1863375266721894E-3</v>
      </c>
      <c r="M440" s="5">
        <f t="shared" si="19"/>
        <v>118.94965557874045</v>
      </c>
      <c r="N440" s="5">
        <f t="shared" si="20"/>
        <v>135.79650524783233</v>
      </c>
    </row>
    <row r="441" spans="1:14" x14ac:dyDescent="0.25">
      <c r="A441" s="10">
        <v>45328</v>
      </c>
      <c r="B441" s="11">
        <f>VLOOKUP(A441,'sp500'!$A$2:$D$6121,4,FALSE)</f>
        <v>4954.22998046875</v>
      </c>
      <c r="E441" s="4">
        <v>1</v>
      </c>
      <c r="F441" s="4">
        <v>1</v>
      </c>
      <c r="K441" s="6">
        <f t="shared" si="18"/>
        <v>2.3104108269635937E-3</v>
      </c>
      <c r="M441" s="5">
        <f t="shared" si="19"/>
        <v>119.22447815085316</v>
      </c>
      <c r="N441" s="5">
        <f t="shared" si="20"/>
        <v>135.79650524783233</v>
      </c>
    </row>
    <row r="442" spans="1:14" x14ac:dyDescent="0.25">
      <c r="A442" s="10">
        <v>45329</v>
      </c>
      <c r="B442" s="11">
        <f>VLOOKUP(A442,'sp500'!$A$2:$D$6121,4,FALSE)</f>
        <v>4995.06005859375</v>
      </c>
      <c r="E442" s="4">
        <v>1</v>
      </c>
      <c r="F442" s="4">
        <v>1</v>
      </c>
      <c r="K442" s="6">
        <f t="shared" si="18"/>
        <v>8.241457963390042E-3</v>
      </c>
      <c r="M442" s="5">
        <f t="shared" si="19"/>
        <v>120.20706167574053</v>
      </c>
      <c r="N442" s="5">
        <f t="shared" si="20"/>
        <v>136.91566643740762</v>
      </c>
    </row>
    <row r="443" spans="1:14" x14ac:dyDescent="0.25">
      <c r="A443" s="10">
        <v>45330</v>
      </c>
      <c r="B443" s="11">
        <f>VLOOKUP(A443,'sp500'!$A$2:$D$6121,4,FALSE)</f>
        <v>4997.91015625</v>
      </c>
      <c r="E443" s="4">
        <v>1</v>
      </c>
      <c r="F443" s="4">
        <v>1</v>
      </c>
      <c r="K443" s="6">
        <f t="shared" si="18"/>
        <v>5.7058326082515265E-4</v>
      </c>
      <c r="M443" s="5">
        <f t="shared" si="19"/>
        <v>120.27564981296568</v>
      </c>
      <c r="N443" s="5">
        <f t="shared" si="20"/>
        <v>136.99378822482151</v>
      </c>
    </row>
    <row r="444" spans="1:14" x14ac:dyDescent="0.25">
      <c r="A444" s="10">
        <v>45331</v>
      </c>
      <c r="B444" s="11">
        <f>VLOOKUP(A444,'sp500'!$A$2:$D$6121,4,FALSE)</f>
        <v>5026.60986328125</v>
      </c>
      <c r="E444" s="4">
        <v>1</v>
      </c>
      <c r="F444" s="4">
        <v>0</v>
      </c>
      <c r="K444" s="6">
        <f t="shared" si="18"/>
        <v>5.7423415255595245E-3</v>
      </c>
      <c r="M444" s="5">
        <f t="shared" si="19"/>
        <v>120.96631367140033</v>
      </c>
      <c r="N444" s="5">
        <f t="shared" si="20"/>
        <v>137.78045334368861</v>
      </c>
    </row>
    <row r="445" spans="1:14" x14ac:dyDescent="0.25">
      <c r="A445" s="10">
        <v>45334</v>
      </c>
      <c r="B445" s="11">
        <f>VLOOKUP(A445,'sp500'!$A$2:$D$6121,4,FALSE)</f>
        <v>5021.83984375</v>
      </c>
      <c r="E445" s="4">
        <v>1</v>
      </c>
      <c r="F445" s="4">
        <v>0</v>
      </c>
      <c r="K445" s="6">
        <f t="shared" si="18"/>
        <v>-9.489536011326738E-4</v>
      </c>
      <c r="M445" s="5">
        <f t="shared" si="19"/>
        <v>120.85152225242611</v>
      </c>
      <c r="N445" s="5">
        <f t="shared" si="20"/>
        <v>137.64970608632242</v>
      </c>
    </row>
    <row r="446" spans="1:14" x14ac:dyDescent="0.25">
      <c r="A446" s="10">
        <v>45335</v>
      </c>
      <c r="B446" s="11">
        <f>VLOOKUP(A446,'sp500'!$A$2:$D$6121,4,FALSE)</f>
        <v>4953.169921875</v>
      </c>
      <c r="E446" s="4">
        <v>1</v>
      </c>
      <c r="F446" s="4">
        <v>1</v>
      </c>
      <c r="K446" s="6">
        <f t="shared" si="18"/>
        <v>-1.3674255653625456E-2</v>
      </c>
      <c r="M446" s="5">
        <f t="shared" si="19"/>
        <v>119.19896764101662</v>
      </c>
      <c r="N446" s="5">
        <f t="shared" si="20"/>
        <v>135.76744881465166</v>
      </c>
    </row>
    <row r="447" spans="1:14" x14ac:dyDescent="0.25">
      <c r="A447" s="10">
        <v>45336</v>
      </c>
      <c r="B447" s="11">
        <f>VLOOKUP(A447,'sp500'!$A$2:$D$6121,4,FALSE)</f>
        <v>5000.6201171875</v>
      </c>
      <c r="E447" s="4">
        <v>1</v>
      </c>
      <c r="F447" s="4">
        <v>1</v>
      </c>
      <c r="K447" s="6">
        <f t="shared" si="18"/>
        <v>9.5797632750176387E-3</v>
      </c>
      <c r="M447" s="5">
        <f t="shared" si="19"/>
        <v>120.34086553364405</v>
      </c>
      <c r="N447" s="5">
        <f t="shared" si="20"/>
        <v>137.06806883474908</v>
      </c>
    </row>
    <row r="448" spans="1:14" x14ac:dyDescent="0.25">
      <c r="A448" s="10">
        <v>45337</v>
      </c>
      <c r="B448" s="11">
        <f>VLOOKUP(A448,'sp500'!$A$2:$D$6121,4,FALSE)</f>
        <v>5029.72998046875</v>
      </c>
      <c r="E448" s="4">
        <v>1</v>
      </c>
      <c r="F448" s="4">
        <v>0</v>
      </c>
      <c r="K448" s="6">
        <f t="shared" si="18"/>
        <v>5.8212506847294954E-3</v>
      </c>
      <c r="M448" s="5">
        <f t="shared" si="19"/>
        <v>121.04139987953272</v>
      </c>
      <c r="N448" s="5">
        <f t="shared" si="20"/>
        <v>137.86597642430792</v>
      </c>
    </row>
    <row r="449" spans="1:14" x14ac:dyDescent="0.25">
      <c r="A449" s="10">
        <v>45338</v>
      </c>
      <c r="B449" s="11">
        <f>VLOOKUP(A449,'sp500'!$A$2:$D$6121,4,FALSE)</f>
        <v>5005.56982421875</v>
      </c>
      <c r="E449" s="4">
        <v>1</v>
      </c>
      <c r="F449" s="4">
        <v>0</v>
      </c>
      <c r="K449" s="6">
        <f t="shared" si="18"/>
        <v>-4.8034698371121065E-3</v>
      </c>
      <c r="M449" s="5">
        <f t="shared" si="19"/>
        <v>120.45998116616956</v>
      </c>
      <c r="N449" s="5">
        <f t="shared" si="20"/>
        <v>137.20374136498975</v>
      </c>
    </row>
    <row r="450" spans="1:14" x14ac:dyDescent="0.25">
      <c r="A450" s="10">
        <v>45342</v>
      </c>
      <c r="B450" s="11">
        <f>VLOOKUP(A450,'sp500'!$A$2:$D$6121,4,FALSE)</f>
        <v>4975.509765625</v>
      </c>
      <c r="E450" s="4">
        <v>1</v>
      </c>
      <c r="F450" s="4">
        <v>1</v>
      </c>
      <c r="K450" s="6">
        <f t="shared" si="18"/>
        <v>-6.0053220011653252E-3</v>
      </c>
      <c r="M450" s="5">
        <f t="shared" si="19"/>
        <v>119.73658019101239</v>
      </c>
      <c r="N450" s="5">
        <f t="shared" si="20"/>
        <v>136.37978871832837</v>
      </c>
    </row>
    <row r="451" spans="1:14" x14ac:dyDescent="0.25">
      <c r="A451" s="10">
        <v>45343</v>
      </c>
      <c r="B451" s="11">
        <f>VLOOKUP(A451,'sp500'!$A$2:$D$6121,4,FALSE)</f>
        <v>4981.7998046875</v>
      </c>
      <c r="E451" s="4">
        <v>1</v>
      </c>
      <c r="F451" s="4">
        <v>1</v>
      </c>
      <c r="K451" s="6">
        <f t="shared" si="18"/>
        <v>1.264199922982101E-3</v>
      </c>
      <c r="M451" s="5">
        <f t="shared" si="19"/>
        <v>119.88795116646801</v>
      </c>
      <c r="N451" s="5">
        <f t="shared" si="20"/>
        <v>136.55220003672238</v>
      </c>
    </row>
    <row r="452" spans="1:14" x14ac:dyDescent="0.25">
      <c r="A452" s="10">
        <v>45344</v>
      </c>
      <c r="B452" s="11">
        <f>VLOOKUP(A452,'sp500'!$A$2:$D$6121,4,FALSE)</f>
        <v>5087.02978515625</v>
      </c>
      <c r="E452" s="4">
        <v>1</v>
      </c>
      <c r="F452" s="4">
        <v>1</v>
      </c>
      <c r="K452" s="6">
        <f t="shared" ref="K452:K499" si="21">B452/B451-1</f>
        <v>2.112288421741404E-2</v>
      </c>
      <c r="M452" s="5">
        <f t="shared" ref="M452:M499" si="22">M451*(1+$K452)</f>
        <v>122.4203304780203</v>
      </c>
      <c r="N452" s="5">
        <f t="shared" si="20"/>
        <v>139.43657634773123</v>
      </c>
    </row>
    <row r="453" spans="1:14" x14ac:dyDescent="0.25">
      <c r="A453" s="10">
        <v>45345</v>
      </c>
      <c r="B453" s="11">
        <f>VLOOKUP(A453,'sp500'!$A$2:$D$6121,4,FALSE)</f>
        <v>5088.7998046875</v>
      </c>
      <c r="E453" s="4">
        <v>1</v>
      </c>
      <c r="F453" s="4">
        <v>0</v>
      </c>
      <c r="K453" s="6">
        <f t="shared" si="21"/>
        <v>3.4794754621159107E-4</v>
      </c>
      <c r="M453" s="5">
        <f t="shared" si="22"/>
        <v>122.46292633161654</v>
      </c>
      <c r="N453" s="5">
        <f t="shared" ref="N453:N499" si="23">N452*(1+IF(E452=1,$K453,0))</f>
        <v>139.48509296232356</v>
      </c>
    </row>
    <row r="454" spans="1:14" x14ac:dyDescent="0.25">
      <c r="A454" s="10">
        <v>45348</v>
      </c>
      <c r="B454" s="11">
        <f>VLOOKUP(A454,'sp500'!$A$2:$D$6121,4,FALSE)</f>
        <v>5069.52978515625</v>
      </c>
      <c r="E454" s="4">
        <v>1</v>
      </c>
      <c r="F454" s="4">
        <v>1</v>
      </c>
      <c r="K454" s="6">
        <f t="shared" si="21"/>
        <v>-3.7867513501905758E-3</v>
      </c>
      <c r="M454" s="5">
        <f t="shared" si="22"/>
        <v>121.99918967998201</v>
      </c>
      <c r="N454" s="5">
        <f t="shared" si="23"/>
        <v>138.95689759821704</v>
      </c>
    </row>
    <row r="455" spans="1:14" x14ac:dyDescent="0.25">
      <c r="A455" s="10">
        <v>45349</v>
      </c>
      <c r="B455" s="11">
        <f>VLOOKUP(A455,'sp500'!$A$2:$D$6121,4,FALSE)</f>
        <v>5078.18017578125</v>
      </c>
      <c r="E455" s="4">
        <v>1</v>
      </c>
      <c r="F455" s="4">
        <v>0</v>
      </c>
      <c r="K455" s="6">
        <f t="shared" si="21"/>
        <v>1.7063496993998672E-3</v>
      </c>
      <c r="M455" s="5">
        <f t="shared" si="22"/>
        <v>122.20736296061948</v>
      </c>
      <c r="N455" s="5">
        <f t="shared" si="23"/>
        <v>139.19400665866328</v>
      </c>
    </row>
    <row r="456" spans="1:14" x14ac:dyDescent="0.25">
      <c r="A456" s="10">
        <v>45350</v>
      </c>
      <c r="B456" s="11">
        <f>VLOOKUP(A456,'sp500'!$A$2:$D$6121,4,FALSE)</f>
        <v>5069.759765625</v>
      </c>
      <c r="E456" s="4">
        <v>1</v>
      </c>
      <c r="F456" s="4">
        <v>1</v>
      </c>
      <c r="K456" s="6">
        <f t="shared" si="21"/>
        <v>-1.6581550604305439E-3</v>
      </c>
      <c r="M456" s="5">
        <f t="shared" si="22"/>
        <v>122.00472420330445</v>
      </c>
      <c r="N456" s="5">
        <f t="shared" si="23"/>
        <v>138.96320141214062</v>
      </c>
    </row>
    <row r="457" spans="1:14" x14ac:dyDescent="0.25">
      <c r="A457" s="10">
        <v>45351</v>
      </c>
      <c r="B457" s="11">
        <f>VLOOKUP(A457,'sp500'!$A$2:$D$6121,4,FALSE)</f>
        <v>5096.27001953125</v>
      </c>
      <c r="E457" s="4">
        <v>1</v>
      </c>
      <c r="F457" s="4">
        <v>1</v>
      </c>
      <c r="K457" s="6">
        <f t="shared" si="21"/>
        <v>5.2290946971491614E-3</v>
      </c>
      <c r="M457" s="5">
        <f t="shared" si="22"/>
        <v>122.64269845966309</v>
      </c>
      <c r="N457" s="5">
        <f t="shared" si="23"/>
        <v>139.6898531517437</v>
      </c>
    </row>
    <row r="458" spans="1:14" x14ac:dyDescent="0.25">
      <c r="A458" s="10">
        <v>45352</v>
      </c>
      <c r="B458" s="11">
        <f>VLOOKUP(A458,'sp500'!$A$2:$D$6121,4,FALSE)</f>
        <v>5137.080078125</v>
      </c>
      <c r="E458" s="4">
        <v>1</v>
      </c>
      <c r="F458" s="4">
        <v>0</v>
      </c>
      <c r="K458" s="6">
        <f t="shared" si="21"/>
        <v>8.0078289488876297E-3</v>
      </c>
      <c r="M458" s="5">
        <f t="shared" si="22"/>
        <v>123.62480021075808</v>
      </c>
      <c r="N458" s="5">
        <f t="shared" si="23"/>
        <v>140.80846560167811</v>
      </c>
    </row>
    <row r="459" spans="1:14" x14ac:dyDescent="0.25">
      <c r="A459" s="10">
        <v>45355</v>
      </c>
      <c r="B459" s="11">
        <f>VLOOKUP(A459,'sp500'!$A$2:$D$6121,4,FALSE)</f>
        <v>5130.9501953125</v>
      </c>
      <c r="E459" s="4">
        <v>1</v>
      </c>
      <c r="F459" s="4">
        <v>0</v>
      </c>
      <c r="K459" s="6">
        <f t="shared" si="21"/>
        <v>-1.1932620709189656E-3</v>
      </c>
      <c r="M459" s="5">
        <f t="shared" si="22"/>
        <v>123.47728342564164</v>
      </c>
      <c r="N459" s="5">
        <f t="shared" si="23"/>
        <v>140.64044420041134</v>
      </c>
    </row>
    <row r="460" spans="1:14" x14ac:dyDescent="0.25">
      <c r="A460" s="10">
        <v>45356</v>
      </c>
      <c r="B460" s="11">
        <f>VLOOKUP(A460,'sp500'!$A$2:$D$6121,4,FALSE)</f>
        <v>5078.64990234375</v>
      </c>
      <c r="E460" s="4">
        <v>1</v>
      </c>
      <c r="F460" s="4">
        <v>1</v>
      </c>
      <c r="K460" s="6">
        <f t="shared" si="21"/>
        <v>-1.0193100883444606E-2</v>
      </c>
      <c r="M460" s="5">
        <f t="shared" si="22"/>
        <v>122.21866701887039</v>
      </c>
      <c r="N460" s="5">
        <f t="shared" si="23"/>
        <v>139.20688196438408</v>
      </c>
    </row>
    <row r="461" spans="1:14" x14ac:dyDescent="0.25">
      <c r="A461" s="10">
        <v>45357</v>
      </c>
      <c r="B461" s="11">
        <f>VLOOKUP(A461,'sp500'!$A$2:$D$6121,4,FALSE)</f>
        <v>5104.759765625</v>
      </c>
      <c r="E461" s="4">
        <v>1</v>
      </c>
      <c r="F461" s="4">
        <v>1</v>
      </c>
      <c r="K461" s="6">
        <f t="shared" si="21"/>
        <v>5.1411032032746551E-3</v>
      </c>
      <c r="M461" s="5">
        <f t="shared" si="22"/>
        <v>122.84700579938107</v>
      </c>
      <c r="N461" s="5">
        <f t="shared" si="23"/>
        <v>139.92255891116906</v>
      </c>
    </row>
    <row r="462" spans="1:14" x14ac:dyDescent="0.25">
      <c r="A462" s="10">
        <v>45358</v>
      </c>
      <c r="B462" s="11">
        <f>VLOOKUP(A462,'sp500'!$A$2:$D$6121,4,FALSE)</f>
        <v>5157.35986328125</v>
      </c>
      <c r="E462" s="4">
        <v>1</v>
      </c>
      <c r="F462" s="4">
        <v>0</v>
      </c>
      <c r="K462" s="6">
        <f t="shared" si="21"/>
        <v>1.0304127925951478E-2</v>
      </c>
      <c r="M462" s="5">
        <f t="shared" si="22"/>
        <v>124.11283706245798</v>
      </c>
      <c r="N462" s="5">
        <f t="shared" si="23"/>
        <v>141.36433885791624</v>
      </c>
    </row>
    <row r="463" spans="1:14" x14ac:dyDescent="0.25">
      <c r="A463" s="10">
        <v>45359</v>
      </c>
      <c r="B463" s="11">
        <f>VLOOKUP(A463,'sp500'!$A$2:$D$6121,4,FALSE)</f>
        <v>5123.68994140625</v>
      </c>
      <c r="E463" s="4">
        <v>1</v>
      </c>
      <c r="F463" s="4">
        <v>0</v>
      </c>
      <c r="K463" s="6">
        <f t="shared" si="21"/>
        <v>-6.5285190034379825E-3</v>
      </c>
      <c r="M463" s="5">
        <f t="shared" si="22"/>
        <v>123.30256404712513</v>
      </c>
      <c r="N463" s="5">
        <f t="shared" si="23"/>
        <v>140.44143908527388</v>
      </c>
    </row>
    <row r="464" spans="1:14" x14ac:dyDescent="0.25">
      <c r="A464" s="10">
        <v>45362</v>
      </c>
      <c r="B464" s="11">
        <f>VLOOKUP(A464,'sp500'!$A$2:$D$6121,4,FALSE)</f>
        <v>5117.93994140625</v>
      </c>
      <c r="E464" s="4">
        <v>1</v>
      </c>
      <c r="F464" s="4">
        <v>1</v>
      </c>
      <c r="K464" s="6">
        <f t="shared" si="21"/>
        <v>-1.122238087346461E-3</v>
      </c>
      <c r="M464" s="5">
        <f t="shared" si="22"/>
        <v>123.16418921348397</v>
      </c>
      <c r="N464" s="5">
        <f t="shared" si="23"/>
        <v>140.28383035329065</v>
      </c>
    </row>
    <row r="465" spans="1:14" x14ac:dyDescent="0.25">
      <c r="A465" s="10">
        <v>45363</v>
      </c>
      <c r="B465" s="11">
        <f>VLOOKUP(A465,'sp500'!$A$2:$D$6121,4,FALSE)</f>
        <v>5175.27001953125</v>
      </c>
      <c r="E465" s="4">
        <v>1</v>
      </c>
      <c r="F465" s="4">
        <v>0</v>
      </c>
      <c r="K465" s="6">
        <f t="shared" si="21"/>
        <v>1.1201787981366396E-2</v>
      </c>
      <c r="M465" s="5">
        <f t="shared" si="22"/>
        <v>124.5438483479503</v>
      </c>
      <c r="N465" s="5">
        <f t="shared" si="23"/>
        <v>141.8552600781222</v>
      </c>
    </row>
    <row r="466" spans="1:14" x14ac:dyDescent="0.25">
      <c r="A466" s="10">
        <v>45364</v>
      </c>
      <c r="B466" s="11">
        <f>VLOOKUP(A466,'sp500'!$A$2:$D$6121,4,FALSE)</f>
        <v>5165.31005859375</v>
      </c>
      <c r="E466" s="4">
        <v>1</v>
      </c>
      <c r="F466" s="4">
        <v>0</v>
      </c>
      <c r="K466" s="6">
        <f t="shared" si="21"/>
        <v>-1.9245297153407392E-3</v>
      </c>
      <c r="M466" s="5">
        <f t="shared" si="22"/>
        <v>124.30416001094179</v>
      </c>
      <c r="N466" s="5">
        <f t="shared" si="23"/>
        <v>141.58225541482446</v>
      </c>
    </row>
    <row r="467" spans="1:14" x14ac:dyDescent="0.25">
      <c r="A467" s="10">
        <v>45365</v>
      </c>
      <c r="B467" s="11">
        <f>VLOOKUP(A467,'sp500'!$A$2:$D$6121,4,FALSE)</f>
        <v>5150.47998046875</v>
      </c>
      <c r="E467" s="4">
        <v>1</v>
      </c>
      <c r="F467" s="4">
        <v>0</v>
      </c>
      <c r="K467" s="6">
        <f t="shared" si="21"/>
        <v>-2.8710915621273925E-3</v>
      </c>
      <c r="M467" s="5">
        <f t="shared" si="22"/>
        <v>123.94727138599704</v>
      </c>
      <c r="N467" s="5">
        <f t="shared" si="23"/>
        <v>141.175759795956</v>
      </c>
    </row>
    <row r="468" spans="1:14" x14ac:dyDescent="0.25">
      <c r="A468" s="10">
        <v>45366</v>
      </c>
      <c r="B468" s="11">
        <f>VLOOKUP(A468,'sp500'!$A$2:$D$6121,4,FALSE)</f>
        <v>5117.08984375</v>
      </c>
      <c r="E468" s="4">
        <v>1</v>
      </c>
      <c r="F468" s="4">
        <v>1</v>
      </c>
      <c r="K468" s="6">
        <f t="shared" si="21"/>
        <v>-6.4829174844615034E-3</v>
      </c>
      <c r="M468" s="5">
        <f t="shared" si="22"/>
        <v>123.14373145317747</v>
      </c>
      <c r="N468" s="5">
        <f t="shared" si="23"/>
        <v>140.26052899439264</v>
      </c>
    </row>
    <row r="469" spans="1:14" x14ac:dyDescent="0.25">
      <c r="A469" s="10">
        <v>45369</v>
      </c>
      <c r="B469" s="11">
        <f>VLOOKUP(A469,'sp500'!$A$2:$D$6121,4,FALSE)</f>
        <v>5149.419921875</v>
      </c>
      <c r="E469" s="4">
        <v>1</v>
      </c>
      <c r="F469" s="4">
        <v>1</v>
      </c>
      <c r="K469" s="6">
        <f t="shared" si="21"/>
        <v>6.3180595049523447E-3</v>
      </c>
      <c r="M469" s="5">
        <f t="shared" si="22"/>
        <v>123.92176087616052</v>
      </c>
      <c r="N469" s="5">
        <f t="shared" si="23"/>
        <v>141.1467033627753</v>
      </c>
    </row>
    <row r="470" spans="1:14" x14ac:dyDescent="0.25">
      <c r="A470" s="10">
        <v>45370</v>
      </c>
      <c r="B470" s="11">
        <f>VLOOKUP(A470,'sp500'!$A$2:$D$6121,4,FALSE)</f>
        <v>5178.509765625</v>
      </c>
      <c r="E470" s="4">
        <v>1</v>
      </c>
      <c r="F470" s="4">
        <v>1</v>
      </c>
      <c r="K470" s="6">
        <f t="shared" si="21"/>
        <v>5.6491496501236416E-3</v>
      </c>
      <c r="M470" s="5">
        <f t="shared" si="22"/>
        <v>124.62181344825679</v>
      </c>
      <c r="N470" s="5">
        <f t="shared" si="23"/>
        <v>141.94406221269324</v>
      </c>
    </row>
    <row r="471" spans="1:14" x14ac:dyDescent="0.25">
      <c r="A471" s="10">
        <v>45371</v>
      </c>
      <c r="B471" s="11">
        <f>VLOOKUP(A471,'sp500'!$A$2:$D$6121,4,FALSE)</f>
        <v>5224.6201171875</v>
      </c>
      <c r="E471" s="4">
        <v>1</v>
      </c>
      <c r="F471" s="4">
        <v>1</v>
      </c>
      <c r="K471" s="6">
        <f t="shared" si="21"/>
        <v>8.9041739128465913E-3</v>
      </c>
      <c r="M471" s="5">
        <f t="shared" si="22"/>
        <v>125.73146774853439</v>
      </c>
      <c r="N471" s="5">
        <f t="shared" si="23"/>
        <v>143.20795682853097</v>
      </c>
    </row>
    <row r="472" spans="1:14" x14ac:dyDescent="0.25">
      <c r="A472" s="10">
        <v>45372</v>
      </c>
      <c r="B472" s="11">
        <f>VLOOKUP(A472,'sp500'!$A$2:$D$6121,4,FALSE)</f>
        <v>5241.52978515625</v>
      </c>
      <c r="E472" s="4">
        <v>1</v>
      </c>
      <c r="F472" s="4">
        <v>0</v>
      </c>
      <c r="K472" s="6">
        <f t="shared" si="21"/>
        <v>3.2365354015160275E-3</v>
      </c>
      <c r="M472" s="5">
        <f t="shared" si="22"/>
        <v>126.13840209498709</v>
      </c>
      <c r="N472" s="5">
        <f t="shared" si="23"/>
        <v>143.67145445058529</v>
      </c>
    </row>
    <row r="473" spans="1:14" x14ac:dyDescent="0.25">
      <c r="A473" s="10">
        <v>45373</v>
      </c>
      <c r="B473" s="11">
        <f>VLOOKUP(A473,'sp500'!$A$2:$D$6121,4,FALSE)</f>
        <v>5234.18017578125</v>
      </c>
      <c r="E473" s="4">
        <v>1</v>
      </c>
      <c r="F473" s="4">
        <v>0</v>
      </c>
      <c r="K473" s="6">
        <f t="shared" si="21"/>
        <v>-1.4021878490156903E-3</v>
      </c>
      <c r="M473" s="5">
        <f t="shared" si="22"/>
        <v>125.96153236027524</v>
      </c>
      <c r="N473" s="5">
        <f t="shared" si="23"/>
        <v>143.47000008290428</v>
      </c>
    </row>
    <row r="474" spans="1:14" x14ac:dyDescent="0.25">
      <c r="A474" s="10">
        <v>45376</v>
      </c>
      <c r="B474" s="11">
        <f>VLOOKUP(A474,'sp500'!$A$2:$D$6121,4,FALSE)</f>
        <v>5218.18994140625</v>
      </c>
      <c r="E474" s="4">
        <v>1</v>
      </c>
      <c r="F474" s="4">
        <v>0</v>
      </c>
      <c r="K474" s="6">
        <f t="shared" si="21"/>
        <v>-3.0549644525015296E-3</v>
      </c>
      <c r="M474" s="5">
        <f t="shared" si="22"/>
        <v>125.57672435653198</v>
      </c>
      <c r="N474" s="5">
        <f t="shared" si="23"/>
        <v>143.03170433265061</v>
      </c>
    </row>
    <row r="475" spans="1:14" x14ac:dyDescent="0.25">
      <c r="A475" s="10">
        <v>45377</v>
      </c>
      <c r="B475" s="11">
        <f>VLOOKUP(A475,'sp500'!$A$2:$D$6121,4,FALSE)</f>
        <v>5203.580078125</v>
      </c>
      <c r="E475" s="4">
        <v>1</v>
      </c>
      <c r="F475" s="4">
        <v>1</v>
      </c>
      <c r="K475" s="6">
        <f t="shared" si="21"/>
        <v>-2.799795225030266E-3</v>
      </c>
      <c r="M475" s="5">
        <f t="shared" si="22"/>
        <v>125.22513524330363</v>
      </c>
      <c r="N475" s="5">
        <f t="shared" si="23"/>
        <v>142.63124484983211</v>
      </c>
    </row>
    <row r="476" spans="1:14" x14ac:dyDescent="0.25">
      <c r="A476" s="10">
        <v>45378</v>
      </c>
      <c r="B476" s="11">
        <f>VLOOKUP(A476,'sp500'!$A$2:$D$6121,4,FALSE)</f>
        <v>5248.490234375</v>
      </c>
      <c r="E476" s="4">
        <v>1</v>
      </c>
      <c r="F476" s="4">
        <v>1</v>
      </c>
      <c r="K476" s="6">
        <f t="shared" si="21"/>
        <v>8.6306265255329251E-3</v>
      </c>
      <c r="M476" s="5">
        <f t="shared" si="22"/>
        <v>126.30590661719793</v>
      </c>
      <c r="N476" s="5">
        <f t="shared" si="23"/>
        <v>143.86224185500285</v>
      </c>
    </row>
    <row r="477" spans="1:14" x14ac:dyDescent="0.25">
      <c r="A477" s="10">
        <v>45379</v>
      </c>
      <c r="B477" s="11">
        <f>VLOOKUP(A477,'sp500'!$A$2:$D$6121,4,FALSE)</f>
        <v>5254.35009765625</v>
      </c>
      <c r="E477" s="4">
        <v>1</v>
      </c>
      <c r="F477" s="4">
        <v>0</v>
      </c>
      <c r="K477" s="6">
        <f t="shared" si="21"/>
        <v>1.1164855071790214E-3</v>
      </c>
      <c r="M477" s="5">
        <f t="shared" si="22"/>
        <v>126.44692533140714</v>
      </c>
      <c r="N477" s="5">
        <f t="shared" si="23"/>
        <v>144.02286196306423</v>
      </c>
    </row>
    <row r="478" spans="1:14" x14ac:dyDescent="0.25">
      <c r="A478" s="10">
        <v>45383</v>
      </c>
      <c r="B478" s="11">
        <f>VLOOKUP(A478,'sp500'!$A$2:$D$6121,4,FALSE)</f>
        <v>5243.77001953125</v>
      </c>
      <c r="E478" s="4">
        <v>0</v>
      </c>
      <c r="F478" s="4">
        <v>0</v>
      </c>
      <c r="K478" s="6">
        <f t="shared" si="21"/>
        <v>-2.0135845401164643E-3</v>
      </c>
      <c r="M478" s="5">
        <f t="shared" si="22"/>
        <v>126.19231375741457</v>
      </c>
      <c r="N478" s="5">
        <f t="shared" si="23"/>
        <v>143.73285975479209</v>
      </c>
    </row>
    <row r="479" spans="1:14" x14ac:dyDescent="0.25">
      <c r="A479" s="10">
        <v>45384</v>
      </c>
      <c r="B479" s="11">
        <f>VLOOKUP(A479,'sp500'!$A$2:$D$6121,4,FALSE)</f>
        <v>5205.81005859375</v>
      </c>
      <c r="E479" s="4">
        <v>1</v>
      </c>
      <c r="F479" s="4">
        <v>1</v>
      </c>
      <c r="K479" s="6">
        <f t="shared" si="21"/>
        <v>-7.2390590731691296E-3</v>
      </c>
      <c r="M479" s="5">
        <f t="shared" si="22"/>
        <v>125.27880014354474</v>
      </c>
      <c r="N479" s="5">
        <f t="shared" si="23"/>
        <v>143.73285975479209</v>
      </c>
    </row>
    <row r="480" spans="1:14" x14ac:dyDescent="0.25">
      <c r="A480" s="10">
        <v>45385</v>
      </c>
      <c r="B480" s="11">
        <f>VLOOKUP(A480,'sp500'!$A$2:$D$6121,4,FALSE)</f>
        <v>5211.490234375</v>
      </c>
      <c r="E480" s="4">
        <v>1</v>
      </c>
      <c r="F480" s="4">
        <v>0</v>
      </c>
      <c r="K480" s="6">
        <f t="shared" si="21"/>
        <v>1.091122364688113E-3</v>
      </c>
      <c r="M480" s="5">
        <f t="shared" si="22"/>
        <v>125.41549464420265</v>
      </c>
      <c r="N480" s="5">
        <f t="shared" si="23"/>
        <v>143.88968989261113</v>
      </c>
    </row>
    <row r="481" spans="1:14" x14ac:dyDescent="0.25">
      <c r="A481" s="10">
        <v>45386</v>
      </c>
      <c r="B481" s="11">
        <f>VLOOKUP(A481,'sp500'!$A$2:$D$6121,4,FALSE)</f>
        <v>5147.2099609375</v>
      </c>
      <c r="E481" s="4">
        <v>1</v>
      </c>
      <c r="F481" s="4">
        <v>1</v>
      </c>
      <c r="K481" s="6">
        <f t="shared" si="21"/>
        <v>-1.2334336350379616E-2</v>
      </c>
      <c r="M481" s="5">
        <f t="shared" si="22"/>
        <v>123.86857774971182</v>
      </c>
      <c r="N481" s="5">
        <f t="shared" si="23"/>
        <v>142.11490606012384</v>
      </c>
    </row>
    <row r="482" spans="1:14" x14ac:dyDescent="0.25">
      <c r="A482" s="10">
        <v>45387</v>
      </c>
      <c r="B482" s="11">
        <f>VLOOKUP(A482,'sp500'!$A$2:$D$6121,4,FALSE)</f>
        <v>5204.33984375</v>
      </c>
      <c r="E482" s="4">
        <v>1</v>
      </c>
      <c r="F482" s="4">
        <v>0</v>
      </c>
      <c r="K482" s="6">
        <f t="shared" si="21"/>
        <v>1.1099194174331695E-2</v>
      </c>
      <c r="M482" s="5">
        <f t="shared" si="22"/>
        <v>125.24341914625417</v>
      </c>
      <c r="N482" s="5">
        <f t="shared" si="23"/>
        <v>143.69226699755205</v>
      </c>
    </row>
    <row r="483" spans="1:14" x14ac:dyDescent="0.25">
      <c r="A483" s="10">
        <v>45390</v>
      </c>
      <c r="B483" s="11">
        <f>VLOOKUP(A483,'sp500'!$A$2:$D$6121,4,FALSE)</f>
        <v>5202.39013671875</v>
      </c>
      <c r="E483" s="4">
        <v>1</v>
      </c>
      <c r="F483" s="4">
        <v>1</v>
      </c>
      <c r="K483" s="6">
        <f t="shared" si="21"/>
        <v>-3.7463099831791524E-4</v>
      </c>
      <c r="M483" s="5">
        <f t="shared" si="22"/>
        <v>125.19649907910666</v>
      </c>
      <c r="N483" s="5">
        <f t="shared" si="23"/>
        <v>143.6384354201162</v>
      </c>
    </row>
    <row r="484" spans="1:14" x14ac:dyDescent="0.25">
      <c r="A484" s="10">
        <v>45391</v>
      </c>
      <c r="B484" s="11">
        <f>VLOOKUP(A484,'sp500'!$A$2:$D$6121,4,FALSE)</f>
        <v>5209.91015625</v>
      </c>
      <c r="E484" s="4">
        <v>1</v>
      </c>
      <c r="F484" s="4">
        <v>0</v>
      </c>
      <c r="K484" s="6">
        <f t="shared" si="21"/>
        <v>1.4454931932483817E-3</v>
      </c>
      <c r="M484" s="5">
        <f t="shared" si="22"/>
        <v>125.37746976634403</v>
      </c>
      <c r="N484" s="5">
        <f t="shared" si="23"/>
        <v>143.84606380080481</v>
      </c>
    </row>
    <row r="485" spans="1:14" x14ac:dyDescent="0.25">
      <c r="A485" s="10">
        <v>45392</v>
      </c>
      <c r="B485" s="11">
        <f>VLOOKUP(A485,'sp500'!$A$2:$D$6121,4,FALSE)</f>
        <v>5160.64013671875</v>
      </c>
      <c r="E485" s="4">
        <v>0</v>
      </c>
      <c r="F485" s="4">
        <v>1</v>
      </c>
      <c r="K485" s="6">
        <f t="shared" si="21"/>
        <v>-9.4569806491084929E-3</v>
      </c>
      <c r="M485" s="5">
        <f t="shared" si="22"/>
        <v>124.19177746092953</v>
      </c>
      <c r="N485" s="5">
        <f t="shared" si="23"/>
        <v>142.48571435899018</v>
      </c>
    </row>
    <row r="486" spans="1:14" x14ac:dyDescent="0.25">
      <c r="A486" s="10">
        <v>45393</v>
      </c>
      <c r="B486" s="11">
        <f>VLOOKUP(A486,'sp500'!$A$2:$D$6121,4,FALSE)</f>
        <v>5199.06005859375</v>
      </c>
      <c r="E486" s="4">
        <v>1</v>
      </c>
      <c r="F486" s="4">
        <v>0</v>
      </c>
      <c r="K486" s="6">
        <f t="shared" si="21"/>
        <v>7.4447977105855934E-3</v>
      </c>
      <c r="M486" s="5">
        <f t="shared" si="22"/>
        <v>125.11636012144422</v>
      </c>
      <c r="N486" s="5">
        <f t="shared" si="23"/>
        <v>142.48571435899018</v>
      </c>
    </row>
    <row r="487" spans="1:14" x14ac:dyDescent="0.25">
      <c r="A487" s="10">
        <v>45394</v>
      </c>
      <c r="B487" s="11">
        <f>VLOOKUP(A487,'sp500'!$A$2:$D$6121,4,FALSE)</f>
        <v>5123.41015625</v>
      </c>
      <c r="E487" s="4">
        <v>1</v>
      </c>
      <c r="F487" s="4">
        <v>0</v>
      </c>
      <c r="K487" s="6">
        <f t="shared" si="21"/>
        <v>-1.4550688295801639E-2</v>
      </c>
      <c r="M487" s="5">
        <f t="shared" si="22"/>
        <v>123.29583096461181</v>
      </c>
      <c r="N487" s="5">
        <f t="shared" si="23"/>
        <v>140.41244914274787</v>
      </c>
    </row>
    <row r="488" spans="1:14" x14ac:dyDescent="0.25">
      <c r="A488" s="10">
        <v>45397</v>
      </c>
      <c r="B488" s="11">
        <f>VLOOKUP(A488,'sp500'!$A$2:$D$6121,4,FALSE)</f>
        <v>5061.81982421875</v>
      </c>
      <c r="E488" s="4">
        <v>0</v>
      </c>
      <c r="F488" s="4">
        <v>0</v>
      </c>
      <c r="K488" s="6">
        <f t="shared" si="21"/>
        <v>-1.202135494776202E-2</v>
      </c>
      <c r="M488" s="5">
        <f t="shared" si="22"/>
        <v>121.81364801700694</v>
      </c>
      <c r="N488" s="5">
        <f t="shared" si="23"/>
        <v>138.72450125251831</v>
      </c>
    </row>
    <row r="489" spans="1:14" x14ac:dyDescent="0.25">
      <c r="A489" s="10">
        <v>45398</v>
      </c>
      <c r="B489" s="11">
        <f>VLOOKUP(A489,'sp500'!$A$2:$D$6121,4,FALSE)</f>
        <v>5051.41015625</v>
      </c>
      <c r="E489" s="4">
        <v>1</v>
      </c>
      <c r="F489" s="4">
        <v>0</v>
      </c>
      <c r="K489" s="6">
        <f t="shared" si="21"/>
        <v>-2.0565070133361507E-3</v>
      </c>
      <c r="M489" s="5">
        <f t="shared" si="22"/>
        <v>121.56313739553991</v>
      </c>
      <c r="N489" s="5">
        <f t="shared" si="23"/>
        <v>138.72450125251831</v>
      </c>
    </row>
    <row r="490" spans="1:14" x14ac:dyDescent="0.25">
      <c r="A490" s="10">
        <v>45399</v>
      </c>
      <c r="B490" s="11">
        <f>VLOOKUP(A490,'sp500'!$A$2:$D$6121,4,FALSE)</f>
        <v>5022.2099609375</v>
      </c>
      <c r="E490" s="4">
        <v>1</v>
      </c>
      <c r="F490" s="4">
        <v>0</v>
      </c>
      <c r="K490" s="6">
        <f t="shared" si="21"/>
        <v>-5.780602724641426E-3</v>
      </c>
      <c r="M490" s="5">
        <f t="shared" si="22"/>
        <v>120.8604291922953</v>
      </c>
      <c r="N490" s="5">
        <f t="shared" si="23"/>
        <v>137.92259002260349</v>
      </c>
    </row>
    <row r="491" spans="1:14" x14ac:dyDescent="0.25">
      <c r="A491" s="10">
        <v>45400</v>
      </c>
      <c r="B491" s="11">
        <f>VLOOKUP(A491,'sp500'!$A$2:$D$6121,4,FALSE)</f>
        <v>5011.1201171875</v>
      </c>
      <c r="E491" s="4">
        <v>1</v>
      </c>
      <c r="F491" s="4">
        <v>0</v>
      </c>
      <c r="K491" s="6">
        <f t="shared" si="21"/>
        <v>-2.2081601199982481E-3</v>
      </c>
      <c r="M491" s="5">
        <f t="shared" si="22"/>
        <v>120.59355001246701</v>
      </c>
      <c r="N491" s="5">
        <f t="shared" si="23"/>
        <v>137.61803485966871</v>
      </c>
    </row>
    <row r="492" spans="1:14" x14ac:dyDescent="0.25">
      <c r="A492" s="10">
        <v>45401</v>
      </c>
      <c r="B492" s="11">
        <f>VLOOKUP(A492,'sp500'!$A$2:$D$6121,4,FALSE)</f>
        <v>4967.22998046875</v>
      </c>
      <c r="E492" s="4">
        <v>1</v>
      </c>
      <c r="F492" s="4">
        <v>1</v>
      </c>
      <c r="K492" s="6">
        <f t="shared" si="21"/>
        <v>-8.7585481274361499E-3</v>
      </c>
      <c r="M492" s="5">
        <f t="shared" si="22"/>
        <v>119.53732560082443</v>
      </c>
      <c r="N492" s="5">
        <f t="shared" si="23"/>
        <v>136.4127006781471</v>
      </c>
    </row>
    <row r="493" spans="1:14" x14ac:dyDescent="0.25">
      <c r="A493" s="10">
        <v>45404</v>
      </c>
      <c r="B493" s="11">
        <f>VLOOKUP(A493,'sp500'!$A$2:$D$6121,4,FALSE)</f>
        <v>5010.60009765625</v>
      </c>
      <c r="E493" s="4">
        <v>1</v>
      </c>
      <c r="F493" s="4">
        <v>1</v>
      </c>
      <c r="K493" s="6">
        <f t="shared" si="21"/>
        <v>8.7312480714667462E-3</v>
      </c>
      <c r="M493" s="5">
        <f t="shared" si="22"/>
        <v>120.58103564444492</v>
      </c>
      <c r="N493" s="5">
        <f t="shared" si="23"/>
        <v>137.60375380786675</v>
      </c>
    </row>
    <row r="494" spans="1:14" x14ac:dyDescent="0.25">
      <c r="A494" s="10">
        <v>45405</v>
      </c>
      <c r="B494" s="11">
        <f>VLOOKUP(A494,'sp500'!$A$2:$D$6121,4,FALSE)</f>
        <v>5070.5498046875</v>
      </c>
      <c r="E494" s="4">
        <v>1</v>
      </c>
      <c r="F494" s="4">
        <v>1</v>
      </c>
      <c r="K494" s="6">
        <f t="shared" si="21"/>
        <v>1.1964576270872662E-2</v>
      </c>
      <c r="M494" s="5">
        <f t="shared" si="22"/>
        <v>122.0237366422337</v>
      </c>
      <c r="N494" s="5">
        <f t="shared" si="23"/>
        <v>139.25012441545937</v>
      </c>
    </row>
    <row r="495" spans="1:14" x14ac:dyDescent="0.25">
      <c r="A495" s="10">
        <v>45406</v>
      </c>
      <c r="B495" s="11">
        <f>VLOOKUP(A495,'sp500'!$A$2:$D$6121,4,FALSE)</f>
        <v>5071.6298828125</v>
      </c>
      <c r="E495" s="4">
        <v>1</v>
      </c>
      <c r="F495" s="4">
        <v>0</v>
      </c>
      <c r="K495" s="6">
        <f t="shared" si="21"/>
        <v>2.130100613548791E-4</v>
      </c>
      <c r="M495" s="5">
        <f t="shared" si="22"/>
        <v>122.04972892586261</v>
      </c>
      <c r="N495" s="5">
        <f t="shared" si="23"/>
        <v>139.27978609300479</v>
      </c>
    </row>
    <row r="496" spans="1:14" x14ac:dyDescent="0.25">
      <c r="A496" s="10">
        <v>45407</v>
      </c>
      <c r="B496" s="11">
        <f>VLOOKUP(A496,'sp500'!$A$2:$D$6121,4,FALSE)</f>
        <v>5048.419921875</v>
      </c>
      <c r="E496" s="4">
        <v>1</v>
      </c>
      <c r="F496" s="4">
        <v>1</v>
      </c>
      <c r="K496" s="6">
        <f t="shared" si="21"/>
        <v>-4.5764303535156259E-3</v>
      </c>
      <c r="M496" s="5">
        <f t="shared" si="22"/>
        <v>121.49117684176794</v>
      </c>
      <c r="N496" s="5">
        <f t="shared" si="23"/>
        <v>138.6423818522976</v>
      </c>
    </row>
    <row r="497" spans="1:14" x14ac:dyDescent="0.25">
      <c r="A497" s="10">
        <v>45408</v>
      </c>
      <c r="B497" s="11">
        <f>VLOOKUP(A497,'sp500'!$A$2:$D$6121,4,FALSE)</f>
        <v>5099.9599609375</v>
      </c>
      <c r="E497" s="4">
        <v>1</v>
      </c>
      <c r="F497" s="4">
        <v>1</v>
      </c>
      <c r="K497" s="6">
        <f t="shared" si="21"/>
        <v>1.020914263474304E-2</v>
      </c>
      <c r="M497" s="5">
        <f t="shared" si="22"/>
        <v>122.73149759500834</v>
      </c>
      <c r="N497" s="5">
        <f t="shared" si="23"/>
        <v>140.05780170384821</v>
      </c>
    </row>
    <row r="498" spans="1:14" x14ac:dyDescent="0.25">
      <c r="A498" s="10">
        <v>45411</v>
      </c>
      <c r="B498" s="11">
        <f>VLOOKUP(A498,'sp500'!$A$2:$D$6121,4,FALSE)</f>
        <v>5116.169921875</v>
      </c>
      <c r="E498" s="4">
        <v>1</v>
      </c>
      <c r="F498" s="4">
        <v>0</v>
      </c>
      <c r="K498" s="6">
        <f t="shared" si="21"/>
        <v>3.1784486665891176E-3</v>
      </c>
      <c r="M498" s="5">
        <f t="shared" si="22"/>
        <v>123.12159335988767</v>
      </c>
      <c r="N498" s="5">
        <f t="shared" si="23"/>
        <v>140.5029682369192</v>
      </c>
    </row>
    <row r="499" spans="1:14" x14ac:dyDescent="0.25">
      <c r="A499" s="10">
        <v>45412</v>
      </c>
      <c r="B499" s="11">
        <f>VLOOKUP(A499,'sp500'!$A$2:$D$6121,4,FALSE)</f>
        <v>5035.68994140625</v>
      </c>
      <c r="E499" s="4">
        <v>0</v>
      </c>
      <c r="F499" s="4">
        <v>0</v>
      </c>
      <c r="K499" s="6">
        <f t="shared" si="21"/>
        <v>-1.5730513586862171E-2</v>
      </c>
      <c r="M499" s="5">
        <f t="shared" si="22"/>
        <v>121.18482746270384</v>
      </c>
      <c r="N499" s="5">
        <f t="shared" si="23"/>
        <v>138.29278438607389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56F-A2AE-4516-888E-5BFBD6EDD613}">
  <dimension ref="A1:T499"/>
  <sheetViews>
    <sheetView workbookViewId="0">
      <selection activeCell="O28" sqref="O28"/>
    </sheetView>
  </sheetViews>
  <sheetFormatPr defaultRowHeight="12" x14ac:dyDescent="0.25"/>
  <cols>
    <col min="1" max="1" width="10.109375" style="4" bestFit="1" customWidth="1"/>
    <col min="2" max="2" width="10.109375" style="11" customWidth="1"/>
    <col min="3" max="4" width="1.77734375" style="55" customWidth="1"/>
    <col min="5" max="6" width="8.88671875" style="4"/>
    <col min="7" max="7" width="1.77734375" style="57" customWidth="1"/>
    <col min="8" max="8" width="8.88671875" style="4"/>
    <col min="9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54"/>
      <c r="D1" s="54"/>
      <c r="E1" s="31" t="s">
        <v>3</v>
      </c>
      <c r="F1" s="31" t="s">
        <v>2</v>
      </c>
      <c r="G1" s="56"/>
      <c r="H1" s="31" t="s">
        <v>21</v>
      </c>
      <c r="I1" s="56"/>
      <c r="J1" s="56"/>
      <c r="K1" s="31" t="s">
        <v>9</v>
      </c>
      <c r="L1" s="80"/>
      <c r="M1" s="31" t="s">
        <v>8</v>
      </c>
      <c r="N1" s="31" t="s">
        <v>59</v>
      </c>
      <c r="R1" s="78" t="s">
        <v>7</v>
      </c>
      <c r="S1" s="79">
        <f>(S7+S9)/(SUM(S7:S10))</f>
        <v>0.49798387096774194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M2" s="5"/>
      <c r="N2" s="5"/>
      <c r="R2" s="70" t="s">
        <v>26</v>
      </c>
      <c r="S2" s="61">
        <f>S7/(S7+S8)</f>
        <v>0.4925373134328358</v>
      </c>
      <c r="T2" s="71" t="s">
        <v>31</v>
      </c>
    </row>
    <row r="3" spans="1:20" x14ac:dyDescent="0.25">
      <c r="A3" s="10">
        <v>44683</v>
      </c>
      <c r="B3" s="11">
        <f>VLOOKUP(A3,'sp500'!$A$2:$D$6121,4,FALSE)</f>
        <v>4155.3798828125</v>
      </c>
      <c r="E3" s="4">
        <v>0</v>
      </c>
      <c r="F3" s="13">
        <v>1</v>
      </c>
      <c r="H3" s="4">
        <f t="shared" ref="H3:H66" si="0">IF(E3=F3,1,0)</f>
        <v>0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0.13306451612903225</v>
      </c>
      <c r="T3" s="71" t="s">
        <v>30</v>
      </c>
    </row>
    <row r="4" spans="1:20" x14ac:dyDescent="0.25">
      <c r="A4" s="10">
        <v>44684</v>
      </c>
      <c r="B4" s="11">
        <f>VLOOKUP(A4,'sp500'!$A$2:$D$6121,4,FALSE)</f>
        <v>4175.47998046875</v>
      </c>
      <c r="E4" s="4">
        <v>1</v>
      </c>
      <c r="F4" s="14">
        <v>1</v>
      </c>
      <c r="H4" s="4">
        <f t="shared" si="0"/>
        <v>1</v>
      </c>
      <c r="K4" s="7">
        <f t="shared" ref="K4:K67" si="1">B4/B3-1</f>
        <v>4.8371263814863674E-3</v>
      </c>
      <c r="M4" s="5">
        <f t="shared" ref="M4:M67" si="2">M3*(1+$K4)</f>
        <v>100.48371263814863</v>
      </c>
      <c r="N4" s="5">
        <f>N3*(1+IF(E3=1,$K4,0))</f>
        <v>100</v>
      </c>
      <c r="R4" s="70" t="s">
        <v>28</v>
      </c>
      <c r="S4" s="61">
        <f>S9/(S9+S8)</f>
        <v>0.86290322580645162</v>
      </c>
      <c r="T4" s="71" t="s">
        <v>32</v>
      </c>
    </row>
    <row r="5" spans="1:20" x14ac:dyDescent="0.25">
      <c r="A5" s="10">
        <v>44685</v>
      </c>
      <c r="B5" s="11">
        <f>VLOOKUP(A5,'sp500'!$A$2:$D$6121,4,FALSE)</f>
        <v>4300.169921875</v>
      </c>
      <c r="E5" s="4">
        <v>0</v>
      </c>
      <c r="F5" s="15">
        <v>0</v>
      </c>
      <c r="H5" s="4">
        <f t="shared" si="0"/>
        <v>1</v>
      </c>
      <c r="K5" s="8">
        <f t="shared" si="1"/>
        <v>2.9862421084402291E-2</v>
      </c>
      <c r="M5" s="5">
        <f t="shared" si="2"/>
        <v>103.48439957707311</v>
      </c>
      <c r="N5" s="5">
        <f t="shared" ref="N5:N68" si="3">N4*(1+IF(E4=1,$K5,0))</f>
        <v>102.98624210844022</v>
      </c>
      <c r="R5" s="70" t="s">
        <v>29</v>
      </c>
      <c r="S5" s="61">
        <f>S9/(S9+S10)</f>
        <v>0.49883449883449882</v>
      </c>
      <c r="T5" s="71" t="s">
        <v>33</v>
      </c>
    </row>
    <row r="6" spans="1:20" x14ac:dyDescent="0.25">
      <c r="A6" s="10">
        <v>44686</v>
      </c>
      <c r="B6" s="11">
        <f>VLOOKUP(A6,'sp500'!$A$2:$D$6121,4,FALSE)</f>
        <v>4146.8701171875</v>
      </c>
      <c r="E6" s="4">
        <v>1</v>
      </c>
      <c r="F6" s="4">
        <v>0</v>
      </c>
      <c r="H6" s="4">
        <f t="shared" si="0"/>
        <v>0</v>
      </c>
      <c r="K6" s="9">
        <f t="shared" si="1"/>
        <v>-3.5649708609806985E-2</v>
      </c>
      <c r="M6" s="5">
        <f t="shared" si="2"/>
        <v>99.795210886489613</v>
      </c>
      <c r="N6" s="5">
        <f t="shared" si="3"/>
        <v>102.98624210844022</v>
      </c>
      <c r="R6" s="70"/>
      <c r="S6" s="60"/>
      <c r="T6" s="72"/>
    </row>
    <row r="7" spans="1:20" x14ac:dyDescent="0.25">
      <c r="A7" s="10">
        <v>44687</v>
      </c>
      <c r="B7" s="11">
        <f>VLOOKUP(A7,'sp500'!$A$2:$D$6121,4,FALSE)</f>
        <v>4123.33984375</v>
      </c>
      <c r="E7" s="4">
        <v>1</v>
      </c>
      <c r="F7" s="4">
        <v>0</v>
      </c>
      <c r="H7" s="4">
        <f t="shared" si="0"/>
        <v>0</v>
      </c>
      <c r="K7" s="6">
        <f t="shared" si="1"/>
        <v>-5.6742248424840325E-3</v>
      </c>
      <c r="M7" s="5">
        <f t="shared" si="2"/>
        <v>99.228950421716561</v>
      </c>
      <c r="N7" s="5">
        <f t="shared" si="3"/>
        <v>102.40187501503443</v>
      </c>
      <c r="R7" s="70" t="s">
        <v>22</v>
      </c>
      <c r="S7" s="60">
        <f>COUNTIFS($F$2:$F$498, 1, $E$2:$E$498, 1)</f>
        <v>33</v>
      </c>
      <c r="T7" s="72"/>
    </row>
    <row r="8" spans="1:20" x14ac:dyDescent="0.25">
      <c r="A8" s="10">
        <v>44690</v>
      </c>
      <c r="B8" s="11">
        <f>VLOOKUP(A8,'sp500'!$A$2:$D$6121,4,FALSE)</f>
        <v>3991.23999023437</v>
      </c>
      <c r="E8" s="4">
        <v>1</v>
      </c>
      <c r="F8" s="4">
        <v>1</v>
      </c>
      <c r="H8" s="4">
        <f t="shared" si="0"/>
        <v>1</v>
      </c>
      <c r="K8" s="6">
        <f t="shared" si="1"/>
        <v>-3.2037100632357984E-2</v>
      </c>
      <c r="M8" s="5">
        <f t="shared" si="2"/>
        <v>96.049942551412769</v>
      </c>
      <c r="N8" s="5">
        <f t="shared" si="3"/>
        <v>99.121215840235635</v>
      </c>
      <c r="R8" s="70" t="s">
        <v>23</v>
      </c>
      <c r="S8" s="60">
        <f>COUNTIFS($F$2:$F$498, 0, $E$2:$E$498, 1)</f>
        <v>34</v>
      </c>
      <c r="T8" s="72"/>
    </row>
    <row r="9" spans="1:20" x14ac:dyDescent="0.25">
      <c r="A9" s="10">
        <v>44691</v>
      </c>
      <c r="B9" s="11">
        <f>VLOOKUP(A9,'sp500'!$A$2:$D$6121,4,FALSE)</f>
        <v>4001.05004882812</v>
      </c>
      <c r="E9" s="4">
        <v>1</v>
      </c>
      <c r="F9" s="4">
        <v>0</v>
      </c>
      <c r="H9" s="4">
        <f t="shared" si="0"/>
        <v>0</v>
      </c>
      <c r="K9" s="6">
        <f t="shared" si="1"/>
        <v>2.4578974498534745E-3</v>
      </c>
      <c r="M9" s="5">
        <f t="shared" si="2"/>
        <v>96.286023460268453</v>
      </c>
      <c r="N9" s="5">
        <f t="shared" si="3"/>
        <v>99.364845623875723</v>
      </c>
      <c r="R9" s="70" t="s">
        <v>25</v>
      </c>
      <c r="S9" s="60">
        <f>COUNTIFS($F$2:$F$498, 0, $E$2:$E$498, 0)</f>
        <v>214</v>
      </c>
      <c r="T9" s="72"/>
    </row>
    <row r="10" spans="1:20" ht="12.6" thickBot="1" x14ac:dyDescent="0.3">
      <c r="A10" s="10">
        <v>44692</v>
      </c>
      <c r="B10" s="11">
        <f>VLOOKUP(A10,'sp500'!$A$2:$D$6121,4,FALSE)</f>
        <v>3935.17993164062</v>
      </c>
      <c r="E10" s="4">
        <v>1</v>
      </c>
      <c r="F10" s="4">
        <v>0</v>
      </c>
      <c r="H10" s="4">
        <f t="shared" si="0"/>
        <v>0</v>
      </c>
      <c r="K10" s="6">
        <f t="shared" si="1"/>
        <v>-1.6463207503938371E-2</v>
      </c>
      <c r="M10" s="5">
        <f t="shared" si="2"/>
        <v>94.700846676312977</v>
      </c>
      <c r="N10" s="5">
        <f t="shared" si="3"/>
        <v>97.72898155177306</v>
      </c>
      <c r="R10" s="73" t="s">
        <v>24</v>
      </c>
      <c r="S10" s="74">
        <f>COUNTIFS($F$2:$F$498, 1, $E$2:$E$498, 0)</f>
        <v>215</v>
      </c>
      <c r="T10" s="75"/>
    </row>
    <row r="11" spans="1:20" x14ac:dyDescent="0.25">
      <c r="A11" s="10">
        <v>44693</v>
      </c>
      <c r="B11" s="11">
        <f>VLOOKUP(A11,'sp500'!$A$2:$D$6121,4,FALSE)</f>
        <v>3930.080078125</v>
      </c>
      <c r="E11" s="4">
        <v>1</v>
      </c>
      <c r="F11" s="4">
        <v>1</v>
      </c>
      <c r="H11" s="4">
        <f t="shared" si="0"/>
        <v>1</v>
      </c>
      <c r="K11" s="6">
        <f t="shared" si="1"/>
        <v>-1.2959645058704394E-3</v>
      </c>
      <c r="M11" s="5">
        <f t="shared" si="2"/>
        <v>94.578117740344595</v>
      </c>
      <c r="N11" s="5">
        <f t="shared" si="3"/>
        <v>97.602328260487099</v>
      </c>
    </row>
    <row r="12" spans="1:20" x14ac:dyDescent="0.25">
      <c r="A12" s="10">
        <v>44694</v>
      </c>
      <c r="B12" s="11">
        <f>VLOOKUP(A12,'sp500'!$A$2:$D$6121,4,FALSE)</f>
        <v>4023.88989257812</v>
      </c>
      <c r="E12" s="4">
        <v>0</v>
      </c>
      <c r="F12" s="4">
        <v>0</v>
      </c>
      <c r="H12" s="4">
        <f t="shared" si="0"/>
        <v>1</v>
      </c>
      <c r="K12" s="6">
        <f t="shared" si="1"/>
        <v>2.3869695423070381E-2</v>
      </c>
      <c r="M12" s="5">
        <f t="shared" si="2"/>
        <v>96.835668604493904</v>
      </c>
      <c r="N12" s="5">
        <f t="shared" si="3"/>
        <v>99.932066108647462</v>
      </c>
    </row>
    <row r="13" spans="1:20" x14ac:dyDescent="0.25">
      <c r="A13" s="10">
        <v>44697</v>
      </c>
      <c r="B13" s="11">
        <f>VLOOKUP(A13,'sp500'!$A$2:$D$6121,4,FALSE)</f>
        <v>4008.01000976562</v>
      </c>
      <c r="E13" s="4">
        <v>0</v>
      </c>
      <c r="F13" s="4">
        <v>1</v>
      </c>
      <c r="H13" s="4">
        <f t="shared" si="0"/>
        <v>0</v>
      </c>
      <c r="K13" s="6">
        <f t="shared" si="1"/>
        <v>-3.9464009295556712E-3</v>
      </c>
      <c r="M13" s="5">
        <f t="shared" si="2"/>
        <v>96.453516231898988</v>
      </c>
      <c r="N13" s="5">
        <f t="shared" si="3"/>
        <v>99.932066108647462</v>
      </c>
    </row>
    <row r="14" spans="1:20" x14ac:dyDescent="0.25">
      <c r="A14" s="10">
        <v>44698</v>
      </c>
      <c r="B14" s="11">
        <f>VLOOKUP(A14,'sp500'!$A$2:$D$6121,4,FALSE)</f>
        <v>4088.85009765625</v>
      </c>
      <c r="E14" s="4">
        <v>0</v>
      </c>
      <c r="F14" s="4">
        <v>0</v>
      </c>
      <c r="H14" s="4">
        <f t="shared" si="0"/>
        <v>1</v>
      </c>
      <c r="K14" s="6">
        <f t="shared" si="1"/>
        <v>2.0169632234865009E-2</v>
      </c>
      <c r="M14" s="5">
        <f t="shared" si="2"/>
        <v>98.398948182055975</v>
      </c>
      <c r="N14" s="5">
        <f t="shared" si="3"/>
        <v>99.932066108647462</v>
      </c>
    </row>
    <row r="15" spans="1:20" x14ac:dyDescent="0.25">
      <c r="A15" s="10">
        <v>44699</v>
      </c>
      <c r="B15" s="11">
        <f>VLOOKUP(A15,'sp500'!$A$2:$D$6121,4,FALSE)</f>
        <v>3923.67993164062</v>
      </c>
      <c r="E15" s="4">
        <v>1</v>
      </c>
      <c r="F15" s="4">
        <v>0</v>
      </c>
      <c r="H15" s="4">
        <f t="shared" si="0"/>
        <v>0</v>
      </c>
      <c r="K15" s="6">
        <f t="shared" si="1"/>
        <v>-4.0395260787453813E-2</v>
      </c>
      <c r="M15" s="5">
        <f t="shared" si="2"/>
        <v>94.424097009030675</v>
      </c>
      <c r="N15" s="5">
        <f t="shared" si="3"/>
        <v>99.932066108647462</v>
      </c>
    </row>
    <row r="16" spans="1:20" x14ac:dyDescent="0.25">
      <c r="A16" s="10">
        <v>44700</v>
      </c>
      <c r="B16" s="11">
        <f>VLOOKUP(A16,'sp500'!$A$2:$D$6121,4,FALSE)</f>
        <v>3900.7900390625</v>
      </c>
      <c r="E16" s="4">
        <v>1</v>
      </c>
      <c r="F16" s="4">
        <v>1</v>
      </c>
      <c r="H16" s="4">
        <f t="shared" si="0"/>
        <v>1</v>
      </c>
      <c r="K16" s="6">
        <f t="shared" si="1"/>
        <v>-5.8337818009913667E-3</v>
      </c>
      <c r="M16" s="5">
        <f t="shared" si="2"/>
        <v>93.873247430324355</v>
      </c>
      <c r="N16" s="5">
        <f t="shared" si="3"/>
        <v>99.349084240047361</v>
      </c>
    </row>
    <row r="17" spans="1:14" x14ac:dyDescent="0.25">
      <c r="A17" s="10">
        <v>44701</v>
      </c>
      <c r="B17" s="11">
        <f>VLOOKUP(A17,'sp500'!$A$2:$D$6121,4,FALSE)</f>
        <v>3901.36010742187</v>
      </c>
      <c r="E17" s="4">
        <v>0</v>
      </c>
      <c r="F17" s="4">
        <v>1</v>
      </c>
      <c r="H17" s="4">
        <f t="shared" si="0"/>
        <v>0</v>
      </c>
      <c r="K17" s="6">
        <f t="shared" si="1"/>
        <v>1.4614176965732639E-4</v>
      </c>
      <c r="M17" s="5">
        <f t="shared" si="2"/>
        <v>93.886966232827305</v>
      </c>
      <c r="N17" s="5">
        <f t="shared" si="3"/>
        <v>99.363603291032035</v>
      </c>
    </row>
    <row r="18" spans="1:14" x14ac:dyDescent="0.25">
      <c r="A18" s="10">
        <v>44704</v>
      </c>
      <c r="B18" s="11">
        <f>VLOOKUP(A18,'sp500'!$A$2:$D$6121,4,FALSE)</f>
        <v>3973.75</v>
      </c>
      <c r="E18" s="4">
        <v>1</v>
      </c>
      <c r="F18" s="4">
        <v>0</v>
      </c>
      <c r="H18" s="4">
        <f t="shared" si="0"/>
        <v>0</v>
      </c>
      <c r="K18" s="6">
        <f t="shared" si="1"/>
        <v>1.8555039930924888E-2</v>
      </c>
      <c r="M18" s="5">
        <f t="shared" si="2"/>
        <v>95.629042640270811</v>
      </c>
      <c r="N18" s="5">
        <f t="shared" si="3"/>
        <v>99.363603291032035</v>
      </c>
    </row>
    <row r="19" spans="1:14" x14ac:dyDescent="0.25">
      <c r="A19" s="10">
        <v>44705</v>
      </c>
      <c r="B19" s="11">
        <f>VLOOKUP(A19,'sp500'!$A$2:$D$6121,4,FALSE)</f>
        <v>3941.47998046875</v>
      </c>
      <c r="E19" s="4">
        <v>0</v>
      </c>
      <c r="F19" s="4">
        <v>1</v>
      </c>
      <c r="H19" s="4">
        <f t="shared" si="0"/>
        <v>0</v>
      </c>
      <c r="K19" s="6">
        <f t="shared" si="1"/>
        <v>-8.1207976171752128E-3</v>
      </c>
      <c r="M19" s="5">
        <f t="shared" si="2"/>
        <v>94.852458538664948</v>
      </c>
      <c r="N19" s="5">
        <f t="shared" si="3"/>
        <v>98.556691578192286</v>
      </c>
    </row>
    <row r="20" spans="1:14" x14ac:dyDescent="0.25">
      <c r="A20" s="10">
        <v>44706</v>
      </c>
      <c r="B20" s="11">
        <f>VLOOKUP(A20,'sp500'!$A$2:$D$6121,4,FALSE)</f>
        <v>3978.72998046875</v>
      </c>
      <c r="E20" s="4">
        <v>0</v>
      </c>
      <c r="F20" s="4">
        <v>1</v>
      </c>
      <c r="H20" s="4">
        <f t="shared" si="0"/>
        <v>0</v>
      </c>
      <c r="K20" s="6">
        <f t="shared" si="1"/>
        <v>9.450764734207695E-3</v>
      </c>
      <c r="M20" s="5">
        <f t="shared" si="2"/>
        <v>95.748886808775055</v>
      </c>
      <c r="N20" s="5">
        <f t="shared" si="3"/>
        <v>98.556691578192286</v>
      </c>
    </row>
    <row r="21" spans="1:14" x14ac:dyDescent="0.25">
      <c r="A21" s="10">
        <v>44707</v>
      </c>
      <c r="B21" s="11">
        <f>VLOOKUP(A21,'sp500'!$A$2:$D$6121,4,FALSE)</f>
        <v>4057.84008789062</v>
      </c>
      <c r="E21" s="4">
        <v>1</v>
      </c>
      <c r="F21" s="4">
        <v>1</v>
      </c>
      <c r="H21" s="4">
        <f t="shared" si="0"/>
        <v>1</v>
      </c>
      <c r="K21" s="6">
        <f t="shared" si="1"/>
        <v>1.9883256167222862E-2</v>
      </c>
      <c r="M21" s="5">
        <f t="shared" si="2"/>
        <v>97.652686452920349</v>
      </c>
      <c r="N21" s="5">
        <f t="shared" si="3"/>
        <v>98.556691578192286</v>
      </c>
    </row>
    <row r="22" spans="1:14" x14ac:dyDescent="0.25">
      <c r="A22" s="10">
        <v>44708</v>
      </c>
      <c r="B22" s="11">
        <f>VLOOKUP(A22,'sp500'!$A$2:$D$6121,4,FALSE)</f>
        <v>4158.240234375</v>
      </c>
      <c r="E22" s="4">
        <v>0</v>
      </c>
      <c r="F22" s="4">
        <v>0</v>
      </c>
      <c r="H22" s="4">
        <f t="shared" si="0"/>
        <v>1</v>
      </c>
      <c r="K22" s="6">
        <f t="shared" si="1"/>
        <v>2.4742262955110839E-2</v>
      </c>
      <c r="M22" s="5">
        <f t="shared" si="2"/>
        <v>100.0688348994115</v>
      </c>
      <c r="N22" s="5">
        <f t="shared" si="3"/>
        <v>100.99520715720568</v>
      </c>
    </row>
    <row r="23" spans="1:14" x14ac:dyDescent="0.25">
      <c r="A23" s="10">
        <v>44712</v>
      </c>
      <c r="B23" s="11">
        <f>VLOOKUP(A23,'sp500'!$A$2:$D$6121,4,FALSE)</f>
        <v>4132.14990234375</v>
      </c>
      <c r="E23" s="4">
        <v>0</v>
      </c>
      <c r="F23" s="4">
        <v>0</v>
      </c>
      <c r="H23" s="4">
        <f t="shared" si="0"/>
        <v>1</v>
      </c>
      <c r="K23" s="6">
        <f t="shared" si="1"/>
        <v>-6.2743686176590652E-3</v>
      </c>
      <c r="M23" s="5">
        <f t="shared" si="2"/>
        <v>99.440966142112927</v>
      </c>
      <c r="N23" s="5">
        <f t="shared" si="3"/>
        <v>100.99520715720568</v>
      </c>
    </row>
    <row r="24" spans="1:14" x14ac:dyDescent="0.25">
      <c r="A24" s="10">
        <v>44713</v>
      </c>
      <c r="B24" s="11">
        <f>VLOOKUP(A24,'sp500'!$A$2:$D$6121,4,FALSE)</f>
        <v>4101.22998046875</v>
      </c>
      <c r="E24" s="4">
        <v>0</v>
      </c>
      <c r="F24" s="4">
        <v>1</v>
      </c>
      <c r="H24" s="4">
        <f t="shared" si="0"/>
        <v>0</v>
      </c>
      <c r="K24" s="6">
        <f t="shared" si="1"/>
        <v>-7.4827686811318461E-3</v>
      </c>
      <c r="M24" s="5">
        <f t="shared" si="2"/>
        <v>98.696872395043229</v>
      </c>
      <c r="N24" s="5">
        <f t="shared" si="3"/>
        <v>100.99520715720568</v>
      </c>
    </row>
    <row r="25" spans="1:14" x14ac:dyDescent="0.25">
      <c r="A25" s="10">
        <v>44714</v>
      </c>
      <c r="B25" s="11">
        <f>VLOOKUP(A25,'sp500'!$A$2:$D$6121,4,FALSE)</f>
        <v>4176.81982421875</v>
      </c>
      <c r="E25" s="4">
        <v>0</v>
      </c>
      <c r="F25" s="4">
        <v>0</v>
      </c>
      <c r="H25" s="4">
        <f t="shared" si="0"/>
        <v>1</v>
      </c>
      <c r="K25" s="6">
        <f t="shared" si="1"/>
        <v>1.8431018038486124E-2</v>
      </c>
      <c r="M25" s="5">
        <f t="shared" si="2"/>
        <v>100.51595623049843</v>
      </c>
      <c r="N25" s="5">
        <f t="shared" si="3"/>
        <v>100.99520715720568</v>
      </c>
    </row>
    <row r="26" spans="1:14" x14ac:dyDescent="0.25">
      <c r="A26" s="10">
        <v>44715</v>
      </c>
      <c r="B26" s="11">
        <f>VLOOKUP(A26,'sp500'!$A$2:$D$6121,4,FALSE)</f>
        <v>4108.5400390625</v>
      </c>
      <c r="E26" s="4">
        <v>0</v>
      </c>
      <c r="F26" s="4">
        <v>1</v>
      </c>
      <c r="H26" s="4">
        <f t="shared" si="0"/>
        <v>0</v>
      </c>
      <c r="K26" s="6">
        <f t="shared" si="1"/>
        <v>-1.6347313992415624E-2</v>
      </c>
      <c r="M26" s="5">
        <f t="shared" si="2"/>
        <v>98.872790332750569</v>
      </c>
      <c r="N26" s="5">
        <f t="shared" si="3"/>
        <v>100.99520715720568</v>
      </c>
    </row>
    <row r="27" spans="1:14" x14ac:dyDescent="0.25">
      <c r="A27" s="10">
        <v>44718</v>
      </c>
      <c r="B27" s="11">
        <f>VLOOKUP(A27,'sp500'!$A$2:$D$6121,4,FALSE)</f>
        <v>4121.43017578125</v>
      </c>
      <c r="E27" s="4">
        <v>0</v>
      </c>
      <c r="F27" s="4">
        <v>1</v>
      </c>
      <c r="H27" s="4">
        <f t="shared" si="0"/>
        <v>0</v>
      </c>
      <c r="K27" s="6">
        <f t="shared" si="1"/>
        <v>3.1374007789131131E-3</v>
      </c>
      <c r="M27" s="5">
        <f t="shared" si="2"/>
        <v>99.182993902153854</v>
      </c>
      <c r="N27" s="5">
        <f t="shared" si="3"/>
        <v>100.99520715720568</v>
      </c>
    </row>
    <row r="28" spans="1:14" x14ac:dyDescent="0.25">
      <c r="A28" s="10">
        <v>44719</v>
      </c>
      <c r="B28" s="11">
        <f>VLOOKUP(A28,'sp500'!$A$2:$D$6121,4,FALSE)</f>
        <v>4160.68017578125</v>
      </c>
      <c r="E28" s="4">
        <v>0</v>
      </c>
      <c r="F28" s="4">
        <v>0</v>
      </c>
      <c r="H28" s="4">
        <f t="shared" si="0"/>
        <v>1</v>
      </c>
      <c r="K28" s="6">
        <f t="shared" si="1"/>
        <v>9.5233931732350285E-3</v>
      </c>
      <c r="M28" s="5">
        <f t="shared" si="2"/>
        <v>100.12755254918264</v>
      </c>
      <c r="N28" s="5">
        <f t="shared" si="3"/>
        <v>100.99520715720568</v>
      </c>
    </row>
    <row r="29" spans="1:14" x14ac:dyDescent="0.25">
      <c r="A29" s="10">
        <v>44720</v>
      </c>
      <c r="B29" s="11">
        <f>VLOOKUP(A29,'sp500'!$A$2:$D$6121,4,FALSE)</f>
        <v>4115.77001953125</v>
      </c>
      <c r="E29" s="4">
        <v>0</v>
      </c>
      <c r="F29" s="4">
        <v>0</v>
      </c>
      <c r="H29" s="4">
        <f t="shared" si="0"/>
        <v>1</v>
      </c>
      <c r="K29" s="6">
        <f t="shared" si="1"/>
        <v>-1.0793945785935621E-2</v>
      </c>
      <c r="M29" s="5">
        <f t="shared" si="2"/>
        <v>99.046781175288345</v>
      </c>
      <c r="N29" s="5">
        <f t="shared" si="3"/>
        <v>100.99520715720568</v>
      </c>
    </row>
    <row r="30" spans="1:14" x14ac:dyDescent="0.25">
      <c r="A30" s="10">
        <v>44721</v>
      </c>
      <c r="B30" s="11">
        <f>VLOOKUP(A30,'sp500'!$A$2:$D$6121,4,FALSE)</f>
        <v>4017.82006835937</v>
      </c>
      <c r="E30" s="4">
        <v>1</v>
      </c>
      <c r="F30" s="4">
        <v>0</v>
      </c>
      <c r="H30" s="4">
        <f t="shared" si="0"/>
        <v>0</v>
      </c>
      <c r="K30" s="6">
        <f t="shared" si="1"/>
        <v>-2.3798693976354812E-2</v>
      </c>
      <c r="M30" s="5">
        <f t="shared" si="2"/>
        <v>96.689597140754671</v>
      </c>
      <c r="N30" s="5">
        <f t="shared" si="3"/>
        <v>100.99520715720568</v>
      </c>
    </row>
    <row r="31" spans="1:14" x14ac:dyDescent="0.25">
      <c r="A31" s="10">
        <v>44722</v>
      </c>
      <c r="B31" s="11">
        <f>VLOOKUP(A31,'sp500'!$A$2:$D$6121,4,FALSE)</f>
        <v>3900.86010742187</v>
      </c>
      <c r="E31" s="4">
        <v>0</v>
      </c>
      <c r="F31" s="4">
        <v>0</v>
      </c>
      <c r="H31" s="4">
        <f t="shared" si="0"/>
        <v>1</v>
      </c>
      <c r="K31" s="6">
        <f t="shared" si="1"/>
        <v>-2.9110303335524779E-2</v>
      </c>
      <c r="M31" s="5">
        <f t="shared" si="2"/>
        <v>93.874933638597611</v>
      </c>
      <c r="N31" s="5">
        <f t="shared" si="3"/>
        <v>98.055206041425265</v>
      </c>
    </row>
    <row r="32" spans="1:14" x14ac:dyDescent="0.25">
      <c r="A32" s="10">
        <v>44725</v>
      </c>
      <c r="B32" s="11">
        <f>VLOOKUP(A32,'sp500'!$A$2:$D$6121,4,FALSE)</f>
        <v>3749.6298828125</v>
      </c>
      <c r="E32" s="4">
        <v>1</v>
      </c>
      <c r="F32" s="4">
        <v>0</v>
      </c>
      <c r="H32" s="4">
        <f t="shared" si="0"/>
        <v>0</v>
      </c>
      <c r="K32" s="6">
        <f t="shared" si="1"/>
        <v>-3.8768430665236053E-2</v>
      </c>
      <c r="M32" s="5">
        <f t="shared" si="2"/>
        <v>90.235549782626009</v>
      </c>
      <c r="N32" s="5">
        <f t="shared" si="3"/>
        <v>98.055206041425265</v>
      </c>
    </row>
    <row r="33" spans="1:14" x14ac:dyDescent="0.25">
      <c r="A33" s="10">
        <v>44726</v>
      </c>
      <c r="B33" s="11">
        <f>VLOOKUP(A33,'sp500'!$A$2:$D$6121,4,FALSE)</f>
        <v>3735.47998046875</v>
      </c>
      <c r="E33" s="4">
        <v>1</v>
      </c>
      <c r="F33" s="4">
        <v>1</v>
      </c>
      <c r="H33" s="4">
        <f t="shared" si="0"/>
        <v>1</v>
      </c>
      <c r="K33" s="6">
        <f t="shared" si="1"/>
        <v>-3.7736797459957394E-3</v>
      </c>
      <c r="M33" s="5">
        <f t="shared" si="2"/>
        <v>89.895029716042529</v>
      </c>
      <c r="N33" s="5">
        <f t="shared" si="3"/>
        <v>97.685177096397297</v>
      </c>
    </row>
    <row r="34" spans="1:14" x14ac:dyDescent="0.25">
      <c r="A34" s="10">
        <v>44727</v>
      </c>
      <c r="B34" s="11">
        <f>VLOOKUP(A34,'sp500'!$A$2:$D$6121,4,FALSE)</f>
        <v>3789.98999023437</v>
      </c>
      <c r="E34" s="4">
        <v>0</v>
      </c>
      <c r="F34" s="4">
        <v>0</v>
      </c>
      <c r="H34" s="4">
        <f t="shared" si="0"/>
        <v>1</v>
      </c>
      <c r="K34" s="6">
        <f t="shared" si="1"/>
        <v>1.4592504858981892E-2</v>
      </c>
      <c r="M34" s="5">
        <f t="shared" si="2"/>
        <v>91.206823373972199</v>
      </c>
      <c r="N34" s="5">
        <f t="shared" si="3"/>
        <v>99.110648517826988</v>
      </c>
    </row>
    <row r="35" spans="1:14" x14ac:dyDescent="0.25">
      <c r="A35" s="10">
        <v>44728</v>
      </c>
      <c r="B35" s="11">
        <f>VLOOKUP(A35,'sp500'!$A$2:$D$6121,4,FALSE)</f>
        <v>3666.77001953125</v>
      </c>
      <c r="E35" s="4">
        <v>0</v>
      </c>
      <c r="F35" s="4">
        <v>1</v>
      </c>
      <c r="H35" s="4">
        <f t="shared" si="0"/>
        <v>0</v>
      </c>
      <c r="K35" s="6">
        <f t="shared" si="1"/>
        <v>-3.2511951488162105E-2</v>
      </c>
      <c r="M35" s="5">
        <f t="shared" si="2"/>
        <v>88.241511557048241</v>
      </c>
      <c r="N35" s="5">
        <f t="shared" si="3"/>
        <v>99.110648517826988</v>
      </c>
    </row>
    <row r="36" spans="1:14" x14ac:dyDescent="0.25">
      <c r="A36" s="10">
        <v>44729</v>
      </c>
      <c r="B36" s="11">
        <f>VLOOKUP(A36,'sp500'!$A$2:$D$6121,4,FALSE)</f>
        <v>3674.84008789062</v>
      </c>
      <c r="E36" s="4">
        <v>1</v>
      </c>
      <c r="F36" s="4">
        <v>1</v>
      </c>
      <c r="H36" s="4">
        <f t="shared" si="0"/>
        <v>1</v>
      </c>
      <c r="K36" s="6">
        <f t="shared" si="1"/>
        <v>2.2008656982532848E-3</v>
      </c>
      <c r="M36" s="5">
        <f t="shared" si="2"/>
        <v>88.435719272996167</v>
      </c>
      <c r="N36" s="5">
        <f t="shared" si="3"/>
        <v>99.110648517826988</v>
      </c>
    </row>
    <row r="37" spans="1:14" x14ac:dyDescent="0.25">
      <c r="A37" s="10">
        <v>44733</v>
      </c>
      <c r="B37" s="11">
        <f>VLOOKUP(A37,'sp500'!$A$2:$D$6121,4,FALSE)</f>
        <v>3764.7900390625</v>
      </c>
      <c r="E37" s="4">
        <v>0</v>
      </c>
      <c r="F37" s="4">
        <v>0</v>
      </c>
      <c r="H37" s="4">
        <f t="shared" si="0"/>
        <v>1</v>
      </c>
      <c r="K37" s="6">
        <f t="shared" si="1"/>
        <v>2.4477242280088296E-2</v>
      </c>
      <c r="M37" s="5">
        <f t="shared" si="2"/>
        <v>90.600381799855171</v>
      </c>
      <c r="N37" s="5">
        <f t="shared" si="3"/>
        <v>101.53660387413451</v>
      </c>
    </row>
    <row r="38" spans="1:14" x14ac:dyDescent="0.25">
      <c r="A38" s="10">
        <v>44734</v>
      </c>
      <c r="B38" s="11">
        <f>VLOOKUP(A38,'sp500'!$A$2:$D$6121,4,FALSE)</f>
        <v>3759.88989257812</v>
      </c>
      <c r="E38" s="4">
        <v>0</v>
      </c>
      <c r="F38" s="4">
        <v>1</v>
      </c>
      <c r="H38" s="4">
        <f t="shared" si="0"/>
        <v>0</v>
      </c>
      <c r="K38" s="6">
        <f t="shared" si="1"/>
        <v>-1.3015723144019775E-3</v>
      </c>
      <c r="M38" s="5">
        <f t="shared" si="2"/>
        <v>90.482458851230234</v>
      </c>
      <c r="N38" s="5">
        <f t="shared" si="3"/>
        <v>101.53660387413451</v>
      </c>
    </row>
    <row r="39" spans="1:14" x14ac:dyDescent="0.25">
      <c r="A39" s="10">
        <v>44735</v>
      </c>
      <c r="B39" s="11">
        <f>VLOOKUP(A39,'sp500'!$A$2:$D$6121,4,FALSE)</f>
        <v>3795.72998046875</v>
      </c>
      <c r="E39" s="4">
        <v>0</v>
      </c>
      <c r="F39" s="4">
        <v>1</v>
      </c>
      <c r="H39" s="4">
        <f t="shared" si="0"/>
        <v>0</v>
      </c>
      <c r="K39" s="6">
        <f t="shared" si="1"/>
        <v>9.5322174091792E-3</v>
      </c>
      <c r="M39" s="5">
        <f t="shared" si="2"/>
        <v>91.34495732071727</v>
      </c>
      <c r="N39" s="5">
        <f t="shared" si="3"/>
        <v>101.53660387413451</v>
      </c>
    </row>
    <row r="40" spans="1:14" x14ac:dyDescent="0.25">
      <c r="A40" s="10">
        <v>44736</v>
      </c>
      <c r="B40" s="11">
        <f>VLOOKUP(A40,'sp500'!$A$2:$D$6121,4,FALSE)</f>
        <v>3911.73999023437</v>
      </c>
      <c r="E40" s="4">
        <v>0</v>
      </c>
      <c r="F40" s="4">
        <v>0</v>
      </c>
      <c r="H40" s="4">
        <f t="shared" si="0"/>
        <v>1</v>
      </c>
      <c r="K40" s="6">
        <f t="shared" si="1"/>
        <v>3.0563293585834428E-2</v>
      </c>
      <c r="M40" s="5">
        <f t="shared" si="2"/>
        <v>94.136760068895867</v>
      </c>
      <c r="N40" s="5">
        <f t="shared" si="3"/>
        <v>101.53660387413451</v>
      </c>
    </row>
    <row r="41" spans="1:14" x14ac:dyDescent="0.25">
      <c r="A41" s="10">
        <v>44739</v>
      </c>
      <c r="B41" s="11">
        <f>VLOOKUP(A41,'sp500'!$A$2:$D$6121,4,FALSE)</f>
        <v>3900.11010742187</v>
      </c>
      <c r="E41" s="4">
        <v>0</v>
      </c>
      <c r="F41" s="4">
        <v>0</v>
      </c>
      <c r="H41" s="4">
        <f t="shared" si="0"/>
        <v>1</v>
      </c>
      <c r="K41" s="6">
        <f t="shared" si="1"/>
        <v>-2.9730715337762392E-3</v>
      </c>
      <c r="M41" s="5">
        <f t="shared" si="2"/>
        <v>93.856884747253105</v>
      </c>
      <c r="N41" s="5">
        <f t="shared" si="3"/>
        <v>101.53660387413451</v>
      </c>
    </row>
    <row r="42" spans="1:14" x14ac:dyDescent="0.25">
      <c r="A42" s="10">
        <v>44740</v>
      </c>
      <c r="B42" s="11">
        <f>VLOOKUP(A42,'sp500'!$A$2:$D$6121,4,FALSE)</f>
        <v>3821.55004882812</v>
      </c>
      <c r="E42" s="4">
        <v>0</v>
      </c>
      <c r="F42" s="4">
        <v>0</v>
      </c>
      <c r="H42" s="4">
        <f t="shared" si="0"/>
        <v>1</v>
      </c>
      <c r="K42" s="6">
        <f t="shared" si="1"/>
        <v>-2.0143036075892073E-2</v>
      </c>
      <c r="M42" s="5">
        <f t="shared" si="2"/>
        <v>91.966322131818345</v>
      </c>
      <c r="N42" s="5">
        <f t="shared" si="3"/>
        <v>101.53660387413451</v>
      </c>
    </row>
    <row r="43" spans="1:14" x14ac:dyDescent="0.25">
      <c r="A43" s="10">
        <v>44741</v>
      </c>
      <c r="B43" s="11">
        <f>VLOOKUP(A43,'sp500'!$A$2:$D$6121,4,FALSE)</f>
        <v>3818.830078125</v>
      </c>
      <c r="E43" s="4">
        <v>0</v>
      </c>
      <c r="F43" s="4">
        <v>0</v>
      </c>
      <c r="H43" s="4">
        <f t="shared" si="0"/>
        <v>1</v>
      </c>
      <c r="K43" s="6">
        <f t="shared" si="1"/>
        <v>-7.1174540915774909E-4</v>
      </c>
      <c r="M43" s="5">
        <f t="shared" si="2"/>
        <v>91.900865524243898</v>
      </c>
      <c r="N43" s="5">
        <f t="shared" si="3"/>
        <v>101.53660387413451</v>
      </c>
    </row>
    <row r="44" spans="1:14" x14ac:dyDescent="0.25">
      <c r="A44" s="10">
        <v>44742</v>
      </c>
      <c r="B44" s="11">
        <f>VLOOKUP(A44,'sp500'!$A$2:$D$6121,4,FALSE)</f>
        <v>3785.3798828125</v>
      </c>
      <c r="E44" s="4">
        <v>0</v>
      </c>
      <c r="F44" s="4">
        <v>1</v>
      </c>
      <c r="H44" s="4">
        <f t="shared" si="0"/>
        <v>0</v>
      </c>
      <c r="K44" s="6">
        <f t="shared" si="1"/>
        <v>-8.7592782679987158E-3</v>
      </c>
      <c r="M44" s="5">
        <f t="shared" si="2"/>
        <v>91.095880270047118</v>
      </c>
      <c r="N44" s="5">
        <f t="shared" si="3"/>
        <v>101.53660387413451</v>
      </c>
    </row>
    <row r="45" spans="1:14" x14ac:dyDescent="0.25">
      <c r="A45" s="10">
        <v>44743</v>
      </c>
      <c r="B45" s="11">
        <f>VLOOKUP(A45,'sp500'!$A$2:$D$6121,4,FALSE)</f>
        <v>3825.330078125</v>
      </c>
      <c r="E45" s="4">
        <v>0</v>
      </c>
      <c r="F45" s="4">
        <v>1</v>
      </c>
      <c r="H45" s="4">
        <f t="shared" si="0"/>
        <v>0</v>
      </c>
      <c r="K45" s="6">
        <f t="shared" si="1"/>
        <v>1.0553814029047315E-2</v>
      </c>
      <c r="M45" s="5">
        <f t="shared" si="2"/>
        <v>92.057289249229555</v>
      </c>
      <c r="N45" s="5">
        <f t="shared" si="3"/>
        <v>101.53660387413451</v>
      </c>
    </row>
    <row r="46" spans="1:14" x14ac:dyDescent="0.25">
      <c r="A46" s="10">
        <v>44747</v>
      </c>
      <c r="B46" s="11">
        <f>VLOOKUP(A46,'sp500'!$A$2:$D$6121,4,FALSE)</f>
        <v>3831.38989257812</v>
      </c>
      <c r="E46" s="4">
        <v>0</v>
      </c>
      <c r="F46" s="4">
        <v>1</v>
      </c>
      <c r="H46" s="4">
        <f t="shared" si="0"/>
        <v>0</v>
      </c>
      <c r="K46" s="6">
        <f t="shared" si="1"/>
        <v>1.5841285142352834E-3</v>
      </c>
      <c r="M46" s="5">
        <f t="shared" si="2"/>
        <v>92.203119826072466</v>
      </c>
      <c r="N46" s="5">
        <f t="shared" si="3"/>
        <v>101.53660387413451</v>
      </c>
    </row>
    <row r="47" spans="1:14" x14ac:dyDescent="0.25">
      <c r="A47" s="10">
        <v>44749</v>
      </c>
      <c r="B47" s="11">
        <f>VLOOKUP(A47,'sp500'!$A$2:$D$6121,4,FALSE)</f>
        <v>3902.6201171875</v>
      </c>
      <c r="E47" s="4">
        <v>0</v>
      </c>
      <c r="F47" s="4">
        <v>0</v>
      </c>
      <c r="H47" s="4">
        <f t="shared" si="0"/>
        <v>1</v>
      </c>
      <c r="K47" s="6">
        <f t="shared" si="1"/>
        <v>1.8591223187011563E-2</v>
      </c>
      <c r="M47" s="5">
        <f t="shared" si="2"/>
        <v>93.917288605297756</v>
      </c>
      <c r="N47" s="5">
        <f t="shared" si="3"/>
        <v>101.53660387413451</v>
      </c>
    </row>
    <row r="48" spans="1:14" x14ac:dyDescent="0.25">
      <c r="A48" s="10">
        <v>44750</v>
      </c>
      <c r="B48" s="11">
        <f>VLOOKUP(A48,'sp500'!$A$2:$D$6121,4,FALSE)</f>
        <v>3899.3798828125</v>
      </c>
      <c r="E48" s="4">
        <v>0</v>
      </c>
      <c r="F48" s="4">
        <v>0</v>
      </c>
      <c r="H48" s="4">
        <f t="shared" si="0"/>
        <v>1</v>
      </c>
      <c r="K48" s="6">
        <f t="shared" si="1"/>
        <v>-8.3027152981907104E-4</v>
      </c>
      <c r="M48" s="5">
        <f t="shared" si="2"/>
        <v>93.839311754410971</v>
      </c>
      <c r="N48" s="5">
        <f t="shared" si="3"/>
        <v>101.53660387413451</v>
      </c>
    </row>
    <row r="49" spans="1:14" x14ac:dyDescent="0.25">
      <c r="A49" s="10">
        <v>44753</v>
      </c>
      <c r="B49" s="11">
        <f>VLOOKUP(A49,'sp500'!$A$2:$D$6121,4,FALSE)</f>
        <v>3854.42993164062</v>
      </c>
      <c r="E49" s="4">
        <v>0</v>
      </c>
      <c r="F49" s="4">
        <v>0</v>
      </c>
      <c r="H49" s="4">
        <f t="shared" si="0"/>
        <v>1</v>
      </c>
      <c r="K49" s="6">
        <f t="shared" si="1"/>
        <v>-1.1527461422778607E-2</v>
      </c>
      <c r="M49" s="5">
        <f t="shared" si="2"/>
        <v>92.757582708221904</v>
      </c>
      <c r="N49" s="5">
        <f t="shared" si="3"/>
        <v>101.53660387413451</v>
      </c>
    </row>
    <row r="50" spans="1:14" x14ac:dyDescent="0.25">
      <c r="A50" s="10">
        <v>44754</v>
      </c>
      <c r="B50" s="11">
        <f>VLOOKUP(A50,'sp500'!$A$2:$D$6121,4,FALSE)</f>
        <v>3818.80004882812</v>
      </c>
      <c r="E50" s="4">
        <v>0</v>
      </c>
      <c r="F50" s="4">
        <v>0</v>
      </c>
      <c r="H50" s="4">
        <f t="shared" si="0"/>
        <v>1</v>
      </c>
      <c r="K50" s="6">
        <f t="shared" si="1"/>
        <v>-9.2438787173215742E-3</v>
      </c>
      <c r="M50" s="5">
        <f t="shared" si="2"/>
        <v>91.900142863555175</v>
      </c>
      <c r="N50" s="5">
        <f t="shared" si="3"/>
        <v>101.53660387413451</v>
      </c>
    </row>
    <row r="51" spans="1:14" x14ac:dyDescent="0.25">
      <c r="A51" s="10">
        <v>44755</v>
      </c>
      <c r="B51" s="11">
        <f>VLOOKUP(A51,'sp500'!$A$2:$D$6121,4,FALSE)</f>
        <v>3801.78002929687</v>
      </c>
      <c r="E51" s="4">
        <v>0</v>
      </c>
      <c r="F51" s="4">
        <v>0</v>
      </c>
      <c r="H51" s="4">
        <f t="shared" si="0"/>
        <v>1</v>
      </c>
      <c r="K51" s="6">
        <f t="shared" si="1"/>
        <v>-4.4569025122100925E-3</v>
      </c>
      <c r="M51" s="5">
        <f t="shared" si="2"/>
        <v>91.490552885954131</v>
      </c>
      <c r="N51" s="5">
        <f t="shared" si="3"/>
        <v>101.53660387413451</v>
      </c>
    </row>
    <row r="52" spans="1:14" x14ac:dyDescent="0.25">
      <c r="A52" s="10">
        <v>44756</v>
      </c>
      <c r="B52" s="11">
        <f>VLOOKUP(A52,'sp500'!$A$2:$D$6121,4,FALSE)</f>
        <v>3790.3798828125</v>
      </c>
      <c r="E52" s="4">
        <v>0</v>
      </c>
      <c r="F52" s="4">
        <v>1</v>
      </c>
      <c r="H52" s="4">
        <f t="shared" si="0"/>
        <v>0</v>
      </c>
      <c r="K52" s="6">
        <f t="shared" si="1"/>
        <v>-2.9986339021509378E-3</v>
      </c>
      <c r="M52" s="5">
        <f t="shared" si="2"/>
        <v>91.216206212343778</v>
      </c>
      <c r="N52" s="5">
        <f t="shared" si="3"/>
        <v>101.53660387413451</v>
      </c>
    </row>
    <row r="53" spans="1:14" x14ac:dyDescent="0.25">
      <c r="A53" s="10">
        <v>44757</v>
      </c>
      <c r="B53" s="11">
        <f>VLOOKUP(A53,'sp500'!$A$2:$D$6121,4,FALSE)</f>
        <v>3863.15991210937</v>
      </c>
      <c r="E53" s="4">
        <v>1</v>
      </c>
      <c r="F53" s="4">
        <v>0</v>
      </c>
      <c r="H53" s="4">
        <f t="shared" si="0"/>
        <v>0</v>
      </c>
      <c r="K53" s="6">
        <f t="shared" si="1"/>
        <v>1.9201249359435346E-2</v>
      </c>
      <c r="M53" s="5">
        <f t="shared" si="2"/>
        <v>92.967671333448664</v>
      </c>
      <c r="N53" s="5">
        <f t="shared" si="3"/>
        <v>101.53660387413451</v>
      </c>
    </row>
    <row r="54" spans="1:14" x14ac:dyDescent="0.25">
      <c r="A54" s="10">
        <v>44760</v>
      </c>
      <c r="B54" s="11">
        <f>VLOOKUP(A54,'sp500'!$A$2:$D$6121,4,FALSE)</f>
        <v>3830.85009765625</v>
      </c>
      <c r="E54" s="4">
        <v>0</v>
      </c>
      <c r="F54" s="4">
        <v>1</v>
      </c>
      <c r="H54" s="4">
        <f t="shared" si="0"/>
        <v>0</v>
      </c>
      <c r="K54" s="6">
        <f t="shared" si="1"/>
        <v>-8.3635715808301203E-3</v>
      </c>
      <c r="M54" s="5">
        <f t="shared" si="2"/>
        <v>92.190129559548282</v>
      </c>
      <c r="N54" s="5">
        <f t="shared" si="3"/>
        <v>100.68739521955879</v>
      </c>
    </row>
    <row r="55" spans="1:14" x14ac:dyDescent="0.25">
      <c r="A55" s="10">
        <v>44761</v>
      </c>
      <c r="B55" s="11">
        <f>VLOOKUP(A55,'sp500'!$A$2:$D$6121,4,FALSE)</f>
        <v>3936.68994140625</v>
      </c>
      <c r="E55" s="4">
        <v>0</v>
      </c>
      <c r="F55" s="4">
        <v>1</v>
      </c>
      <c r="H55" s="4">
        <f t="shared" si="0"/>
        <v>0</v>
      </c>
      <c r="K55" s="6">
        <f t="shared" si="1"/>
        <v>2.7628291645959591E-2</v>
      </c>
      <c r="M55" s="5">
        <f t="shared" si="2"/>
        <v>94.737185345898283</v>
      </c>
      <c r="N55" s="5">
        <f t="shared" si="3"/>
        <v>100.68739521955879</v>
      </c>
    </row>
    <row r="56" spans="1:14" x14ac:dyDescent="0.25">
      <c r="A56" s="10">
        <v>44762</v>
      </c>
      <c r="B56" s="11">
        <f>VLOOKUP(A56,'sp500'!$A$2:$D$6121,4,FALSE)</f>
        <v>3959.89990234375</v>
      </c>
      <c r="E56" s="4">
        <v>0</v>
      </c>
      <c r="F56" s="4">
        <v>1</v>
      </c>
      <c r="H56" s="4">
        <f t="shared" si="0"/>
        <v>0</v>
      </c>
      <c r="K56" s="6">
        <f t="shared" si="1"/>
        <v>5.8958061932632422E-3</v>
      </c>
      <c r="M56" s="5">
        <f t="shared" si="2"/>
        <v>95.295737429992954</v>
      </c>
      <c r="N56" s="5">
        <f t="shared" si="3"/>
        <v>100.68739521955879</v>
      </c>
    </row>
    <row r="57" spans="1:14" x14ac:dyDescent="0.25">
      <c r="A57" s="10">
        <v>44763</v>
      </c>
      <c r="B57" s="11">
        <f>VLOOKUP(A57,'sp500'!$A$2:$D$6121,4,FALSE)</f>
        <v>3998.94995117187</v>
      </c>
      <c r="E57" s="4">
        <v>0</v>
      </c>
      <c r="F57" s="4">
        <v>0</v>
      </c>
      <c r="H57" s="4">
        <f t="shared" si="0"/>
        <v>1</v>
      </c>
      <c r="K57" s="6">
        <f t="shared" si="1"/>
        <v>9.8613727091958481E-3</v>
      </c>
      <c r="M57" s="5">
        <f t="shared" si="2"/>
        <v>96.235484214387782</v>
      </c>
      <c r="N57" s="5">
        <f t="shared" si="3"/>
        <v>100.68739521955879</v>
      </c>
    </row>
    <row r="58" spans="1:14" x14ac:dyDescent="0.25">
      <c r="A58" s="10">
        <v>44764</v>
      </c>
      <c r="B58" s="11">
        <f>VLOOKUP(A58,'sp500'!$A$2:$D$6121,4,FALSE)</f>
        <v>3961.6298828125</v>
      </c>
      <c r="E58" s="4">
        <v>0</v>
      </c>
      <c r="F58" s="4">
        <v>1</v>
      </c>
      <c r="H58" s="4">
        <f t="shared" si="0"/>
        <v>0</v>
      </c>
      <c r="K58" s="6">
        <f t="shared" si="1"/>
        <v>-9.3324669763454882E-3</v>
      </c>
      <c r="M58" s="5">
        <f t="shared" si="2"/>
        <v>95.337369736004391</v>
      </c>
      <c r="N58" s="5">
        <f t="shared" si="3"/>
        <v>100.68739521955879</v>
      </c>
    </row>
    <row r="59" spans="1:14" x14ac:dyDescent="0.25">
      <c r="A59" s="10">
        <v>44767</v>
      </c>
      <c r="B59" s="11">
        <f>VLOOKUP(A59,'sp500'!$A$2:$D$6121,4,FALSE)</f>
        <v>3966.84008789062</v>
      </c>
      <c r="E59" s="4">
        <v>0</v>
      </c>
      <c r="F59" s="4">
        <v>0</v>
      </c>
      <c r="H59" s="4">
        <f t="shared" si="0"/>
        <v>1</v>
      </c>
      <c r="K59" s="6">
        <f t="shared" si="1"/>
        <v>1.3151670479678579E-3</v>
      </c>
      <c r="M59" s="5">
        <f t="shared" si="2"/>
        <v>95.462754303121116</v>
      </c>
      <c r="N59" s="5">
        <f t="shared" si="3"/>
        <v>100.68739521955879</v>
      </c>
    </row>
    <row r="60" spans="1:14" x14ac:dyDescent="0.25">
      <c r="A60" s="10">
        <v>44768</v>
      </c>
      <c r="B60" s="11">
        <f>VLOOKUP(A60,'sp500'!$A$2:$D$6121,4,FALSE)</f>
        <v>3921.05004882812</v>
      </c>
      <c r="E60" s="4">
        <v>1</v>
      </c>
      <c r="F60" s="4">
        <v>1</v>
      </c>
      <c r="H60" s="4">
        <f t="shared" si="0"/>
        <v>1</v>
      </c>
      <c r="K60" s="6">
        <f t="shared" si="1"/>
        <v>-1.154320266205866E-2</v>
      </c>
      <c r="M60" s="5">
        <f t="shared" si="2"/>
        <v>94.360808383521871</v>
      </c>
      <c r="N60" s="5">
        <f t="shared" si="3"/>
        <v>100.68739521955879</v>
      </c>
    </row>
    <row r="61" spans="1:14" x14ac:dyDescent="0.25">
      <c r="A61" s="10">
        <v>44769</v>
      </c>
      <c r="B61" s="11">
        <f>VLOOKUP(A61,'sp500'!$A$2:$D$6121,4,FALSE)</f>
        <v>4023.61010742187</v>
      </c>
      <c r="E61" s="4">
        <v>0</v>
      </c>
      <c r="F61" s="4">
        <v>1</v>
      </c>
      <c r="H61" s="4">
        <f t="shared" si="0"/>
        <v>0</v>
      </c>
      <c r="K61" s="6">
        <f t="shared" si="1"/>
        <v>2.6156273782937722E-2</v>
      </c>
      <c r="M61" s="5">
        <f t="shared" si="2"/>
        <v>96.828935521980597</v>
      </c>
      <c r="N61" s="5">
        <f t="shared" si="3"/>
        <v>103.32100229541243</v>
      </c>
    </row>
    <row r="62" spans="1:14" x14ac:dyDescent="0.25">
      <c r="A62" s="10">
        <v>44770</v>
      </c>
      <c r="B62" s="11">
        <f>VLOOKUP(A62,'sp500'!$A$2:$D$6121,4,FALSE)</f>
        <v>4072.42993164062</v>
      </c>
      <c r="E62" s="4">
        <v>0</v>
      </c>
      <c r="F62" s="4">
        <v>1</v>
      </c>
      <c r="H62" s="4">
        <f t="shared" si="0"/>
        <v>0</v>
      </c>
      <c r="K62" s="6">
        <f t="shared" si="1"/>
        <v>1.2133338697180918E-2</v>
      </c>
      <c r="M62" s="5">
        <f t="shared" si="2"/>
        <v>98.003793792356277</v>
      </c>
      <c r="N62" s="5">
        <f t="shared" si="3"/>
        <v>103.32100229541243</v>
      </c>
    </row>
    <row r="63" spans="1:14" x14ac:dyDescent="0.25">
      <c r="A63" s="10">
        <v>44771</v>
      </c>
      <c r="B63" s="11">
        <f>VLOOKUP(A63,'sp500'!$A$2:$D$6121,4,FALSE)</f>
        <v>4130.2900390625</v>
      </c>
      <c r="E63" s="4">
        <v>1</v>
      </c>
      <c r="F63" s="4">
        <v>0</v>
      </c>
      <c r="H63" s="4">
        <f t="shared" si="0"/>
        <v>0</v>
      </c>
      <c r="K63" s="6">
        <f t="shared" si="1"/>
        <v>1.4207760082582954E-2</v>
      </c>
      <c r="M63" s="5">
        <f t="shared" si="2"/>
        <v>99.396208181741002</v>
      </c>
      <c r="N63" s="5">
        <f t="shared" si="3"/>
        <v>103.32100229541243</v>
      </c>
    </row>
    <row r="64" spans="1:14" x14ac:dyDescent="0.25">
      <c r="A64" s="10">
        <v>44774</v>
      </c>
      <c r="B64" s="11">
        <f>VLOOKUP(A64,'sp500'!$A$2:$D$6121,4,FALSE)</f>
        <v>4118.6298828125</v>
      </c>
      <c r="E64" s="4">
        <v>0</v>
      </c>
      <c r="F64" s="4">
        <v>0</v>
      </c>
      <c r="H64" s="4">
        <f t="shared" si="0"/>
        <v>1</v>
      </c>
      <c r="K64" s="6">
        <f t="shared" si="1"/>
        <v>-2.8230841271976725E-3</v>
      </c>
      <c r="M64" s="5">
        <f t="shared" si="2"/>
        <v>99.115604324119488</v>
      </c>
      <c r="N64" s="5">
        <f t="shared" si="3"/>
        <v>103.02931841382609</v>
      </c>
    </row>
    <row r="65" spans="1:14" x14ac:dyDescent="0.25">
      <c r="A65" s="10">
        <v>44775</v>
      </c>
      <c r="B65" s="11">
        <f>VLOOKUP(A65,'sp500'!$A$2:$D$6121,4,FALSE)</f>
        <v>4091.18994140625</v>
      </c>
      <c r="E65" s="4">
        <v>0</v>
      </c>
      <c r="F65" s="4">
        <v>1</v>
      </c>
      <c r="H65" s="4">
        <f t="shared" si="0"/>
        <v>0</v>
      </c>
      <c r="K65" s="6">
        <f t="shared" si="1"/>
        <v>-6.6623955507048027E-3</v>
      </c>
      <c r="M65" s="5">
        <f t="shared" si="2"/>
        <v>98.45525696286505</v>
      </c>
      <c r="N65" s="5">
        <f t="shared" si="3"/>
        <v>103.02931841382609</v>
      </c>
    </row>
    <row r="66" spans="1:14" x14ac:dyDescent="0.25">
      <c r="A66" s="10">
        <v>44776</v>
      </c>
      <c r="B66" s="11">
        <f>VLOOKUP(A66,'sp500'!$A$2:$D$6121,4,FALSE)</f>
        <v>4155.169921875</v>
      </c>
      <c r="E66" s="4">
        <v>1</v>
      </c>
      <c r="F66" s="4">
        <v>0</v>
      </c>
      <c r="H66" s="4">
        <f t="shared" si="0"/>
        <v>0</v>
      </c>
      <c r="K66" s="6">
        <f t="shared" si="1"/>
        <v>1.5638477163140152E-2</v>
      </c>
      <c r="M66" s="5">
        <f t="shared" si="2"/>
        <v>99.994947250469906</v>
      </c>
      <c r="N66" s="5">
        <f t="shared" si="3"/>
        <v>103.02931841382609</v>
      </c>
    </row>
    <row r="67" spans="1:14" x14ac:dyDescent="0.25">
      <c r="A67" s="10">
        <v>44777</v>
      </c>
      <c r="B67" s="11">
        <f>VLOOKUP(A67,'sp500'!$A$2:$D$6121,4,FALSE)</f>
        <v>4151.93994140625</v>
      </c>
      <c r="E67" s="4">
        <v>0</v>
      </c>
      <c r="F67" s="4">
        <v>0</v>
      </c>
      <c r="H67" s="4">
        <f t="shared" ref="H67:H130" si="4">IF(E67=F67,1,0)</f>
        <v>1</v>
      </c>
      <c r="K67" s="6">
        <f t="shared" si="1"/>
        <v>-7.7734016405583972E-4</v>
      </c>
      <c r="M67" s="5">
        <f t="shared" si="2"/>
        <v>99.917217161769472</v>
      </c>
      <c r="N67" s="5">
        <f t="shared" si="3"/>
        <v>102.94922958654773</v>
      </c>
    </row>
    <row r="68" spans="1:14" x14ac:dyDescent="0.25">
      <c r="A68" s="10">
        <v>44778</v>
      </c>
      <c r="B68" s="11">
        <f>VLOOKUP(A68,'sp500'!$A$2:$D$6121,4,FALSE)</f>
        <v>4145.18994140625</v>
      </c>
      <c r="E68" s="4">
        <v>0</v>
      </c>
      <c r="F68" s="4">
        <v>0</v>
      </c>
      <c r="H68" s="4">
        <f t="shared" si="4"/>
        <v>1</v>
      </c>
      <c r="K68" s="6">
        <f t="shared" ref="K68:K131" si="5">B68/B67-1</f>
        <v>-1.6257460597355333E-3</v>
      </c>
      <c r="M68" s="5">
        <f t="shared" ref="M68:M131" si="6">M67*(1+$K68)</f>
        <v>99.754777139668988</v>
      </c>
      <c r="N68" s="5">
        <f t="shared" si="3"/>
        <v>102.94922958654773</v>
      </c>
    </row>
    <row r="69" spans="1:14" x14ac:dyDescent="0.25">
      <c r="A69" s="10">
        <v>44781</v>
      </c>
      <c r="B69" s="11">
        <f>VLOOKUP(A69,'sp500'!$A$2:$D$6121,4,FALSE)</f>
        <v>4140.06005859375</v>
      </c>
      <c r="E69" s="4">
        <v>0</v>
      </c>
      <c r="F69" s="4">
        <v>0</v>
      </c>
      <c r="H69" s="4">
        <f t="shared" si="4"/>
        <v>1</v>
      </c>
      <c r="K69" s="6">
        <f t="shared" si="5"/>
        <v>-1.2375507238541195E-3</v>
      </c>
      <c r="M69" s="5">
        <f t="shared" si="6"/>
        <v>99.631325543011883</v>
      </c>
      <c r="N69" s="5">
        <f t="shared" ref="N69:N132" si="7">N68*(1+IF(E68=1,$K69,0))</f>
        <v>102.94922958654773</v>
      </c>
    </row>
    <row r="70" spans="1:14" x14ac:dyDescent="0.25">
      <c r="A70" s="10">
        <v>44782</v>
      </c>
      <c r="B70" s="11">
        <f>VLOOKUP(A70,'sp500'!$A$2:$D$6121,4,FALSE)</f>
        <v>4122.47021484375</v>
      </c>
      <c r="E70" s="4">
        <v>0</v>
      </c>
      <c r="F70" s="4">
        <v>1</v>
      </c>
      <c r="H70" s="4">
        <f t="shared" si="4"/>
        <v>0</v>
      </c>
      <c r="K70" s="6">
        <f t="shared" si="5"/>
        <v>-4.248692893594086E-3</v>
      </c>
      <c r="M70" s="5">
        <f t="shared" si="6"/>
        <v>99.208022638197932</v>
      </c>
      <c r="N70" s="5">
        <f t="shared" si="7"/>
        <v>102.94922958654773</v>
      </c>
    </row>
    <row r="71" spans="1:14" x14ac:dyDescent="0.25">
      <c r="A71" s="10">
        <v>44783</v>
      </c>
      <c r="B71" s="11">
        <f>VLOOKUP(A71,'sp500'!$A$2:$D$6121,4,FALSE)</f>
        <v>4210.240234375</v>
      </c>
      <c r="E71" s="4">
        <v>0</v>
      </c>
      <c r="F71" s="4">
        <v>0</v>
      </c>
      <c r="H71" s="4">
        <f t="shared" si="4"/>
        <v>1</v>
      </c>
      <c r="K71" s="6">
        <f t="shared" si="5"/>
        <v>2.1290637641290244E-2</v>
      </c>
      <c r="M71" s="5">
        <f t="shared" si="6"/>
        <v>101.32022469929672</v>
      </c>
      <c r="N71" s="5">
        <f t="shared" si="7"/>
        <v>102.94922958654773</v>
      </c>
    </row>
    <row r="72" spans="1:14" x14ac:dyDescent="0.25">
      <c r="A72" s="10">
        <v>44784</v>
      </c>
      <c r="B72" s="11">
        <f>VLOOKUP(A72,'sp500'!$A$2:$D$6121,4,FALSE)</f>
        <v>4207.27001953125</v>
      </c>
      <c r="E72" s="4">
        <v>0</v>
      </c>
      <c r="F72" s="4">
        <v>1</v>
      </c>
      <c r="H72" s="4">
        <f t="shared" si="4"/>
        <v>0</v>
      </c>
      <c r="K72" s="6">
        <f t="shared" si="5"/>
        <v>-7.0547395835030002E-4</v>
      </c>
      <c r="M72" s="5">
        <f t="shared" si="6"/>
        <v>101.24874591931716</v>
      </c>
      <c r="N72" s="5">
        <f t="shared" si="7"/>
        <v>102.94922958654773</v>
      </c>
    </row>
    <row r="73" spans="1:14" x14ac:dyDescent="0.25">
      <c r="A73" s="10">
        <v>44785</v>
      </c>
      <c r="B73" s="11">
        <f>VLOOKUP(A73,'sp500'!$A$2:$D$6121,4,FALSE)</f>
        <v>4280.14990234375</v>
      </c>
      <c r="E73" s="4">
        <v>0</v>
      </c>
      <c r="F73" s="4">
        <v>1</v>
      </c>
      <c r="H73" s="4">
        <f t="shared" si="4"/>
        <v>0</v>
      </c>
      <c r="K73" s="6">
        <f t="shared" si="5"/>
        <v>1.7322368774566943E-2</v>
      </c>
      <c r="M73" s="5">
        <f t="shared" si="6"/>
        <v>103.00261403409399</v>
      </c>
      <c r="N73" s="5">
        <f t="shared" si="7"/>
        <v>102.94922958654773</v>
      </c>
    </row>
    <row r="74" spans="1:14" x14ac:dyDescent="0.25">
      <c r="A74" s="10">
        <v>44788</v>
      </c>
      <c r="B74" s="11">
        <f>VLOOKUP(A74,'sp500'!$A$2:$D$6121,4,FALSE)</f>
        <v>4297.14013671875</v>
      </c>
      <c r="E74" s="4">
        <v>0</v>
      </c>
      <c r="F74" s="4">
        <v>1</v>
      </c>
      <c r="H74" s="4">
        <f t="shared" si="4"/>
        <v>0</v>
      </c>
      <c r="K74" s="6">
        <f t="shared" si="5"/>
        <v>3.9695418998517695E-3</v>
      </c>
      <c r="M74" s="5">
        <f t="shared" si="6"/>
        <v>103.41148722629659</v>
      </c>
      <c r="N74" s="5">
        <f t="shared" si="7"/>
        <v>102.94922958654773</v>
      </c>
    </row>
    <row r="75" spans="1:14" x14ac:dyDescent="0.25">
      <c r="A75" s="10">
        <v>44789</v>
      </c>
      <c r="B75" s="11">
        <f>VLOOKUP(A75,'sp500'!$A$2:$D$6121,4,FALSE)</f>
        <v>4305.2001953125</v>
      </c>
      <c r="E75" s="4">
        <v>0</v>
      </c>
      <c r="F75" s="4">
        <v>0</v>
      </c>
      <c r="H75" s="4">
        <f t="shared" si="4"/>
        <v>1</v>
      </c>
      <c r="K75" s="6">
        <f t="shared" si="5"/>
        <v>1.8756797165810912E-3</v>
      </c>
      <c r="M75" s="5">
        <f t="shared" si="6"/>
        <v>103.60545405534843</v>
      </c>
      <c r="N75" s="5">
        <f t="shared" si="7"/>
        <v>102.94922958654773</v>
      </c>
    </row>
    <row r="76" spans="1:14" x14ac:dyDescent="0.25">
      <c r="A76" s="10">
        <v>44790</v>
      </c>
      <c r="B76" s="11">
        <f>VLOOKUP(A76,'sp500'!$A$2:$D$6121,4,FALSE)</f>
        <v>4274.0400390625</v>
      </c>
      <c r="E76" s="4">
        <v>0</v>
      </c>
      <c r="F76" s="4">
        <v>1</v>
      </c>
      <c r="H76" s="4">
        <f t="shared" si="4"/>
        <v>0</v>
      </c>
      <c r="K76" s="6">
        <f t="shared" si="5"/>
        <v>-7.2377949540946007E-3</v>
      </c>
      <c r="M76" s="5">
        <f t="shared" si="6"/>
        <v>102.85557902276994</v>
      </c>
      <c r="N76" s="5">
        <f t="shared" si="7"/>
        <v>102.94922958654773</v>
      </c>
    </row>
    <row r="77" spans="1:14" x14ac:dyDescent="0.25">
      <c r="A77" s="10">
        <v>44791</v>
      </c>
      <c r="B77" s="11">
        <f>VLOOKUP(A77,'sp500'!$A$2:$D$6121,4,FALSE)</f>
        <v>4283.740234375</v>
      </c>
      <c r="E77" s="4">
        <v>0</v>
      </c>
      <c r="F77" s="4">
        <v>0</v>
      </c>
      <c r="H77" s="4">
        <f t="shared" si="4"/>
        <v>1</v>
      </c>
      <c r="K77" s="6">
        <f t="shared" si="5"/>
        <v>2.2695611701915031E-3</v>
      </c>
      <c r="M77" s="5">
        <f t="shared" si="6"/>
        <v>103.08901605105758</v>
      </c>
      <c r="N77" s="5">
        <f t="shared" si="7"/>
        <v>102.94922958654773</v>
      </c>
    </row>
    <row r="78" spans="1:14" x14ac:dyDescent="0.25">
      <c r="A78" s="10">
        <v>44792</v>
      </c>
      <c r="B78" s="11">
        <f>VLOOKUP(A78,'sp500'!$A$2:$D$6121,4,FALSE)</f>
        <v>4228.47998046875</v>
      </c>
      <c r="E78" s="4">
        <v>0</v>
      </c>
      <c r="F78" s="4">
        <v>0</v>
      </c>
      <c r="H78" s="4">
        <f t="shared" si="4"/>
        <v>1</v>
      </c>
      <c r="K78" s="6">
        <f t="shared" si="5"/>
        <v>-1.2900001139847905E-2</v>
      </c>
      <c r="M78" s="5">
        <f t="shared" si="6"/>
        <v>101.75916762649314</v>
      </c>
      <c r="N78" s="5">
        <f t="shared" si="7"/>
        <v>102.94922958654773</v>
      </c>
    </row>
    <row r="79" spans="1:14" x14ac:dyDescent="0.25">
      <c r="A79" s="10">
        <v>44795</v>
      </c>
      <c r="B79" s="11">
        <f>VLOOKUP(A79,'sp500'!$A$2:$D$6121,4,FALSE)</f>
        <v>4137.990234375</v>
      </c>
      <c r="E79" s="4">
        <v>0</v>
      </c>
      <c r="F79" s="4">
        <v>0</v>
      </c>
      <c r="H79" s="4">
        <f t="shared" si="4"/>
        <v>1</v>
      </c>
      <c r="K79" s="6">
        <f t="shared" si="5"/>
        <v>-2.14000649197158E-2</v>
      </c>
      <c r="M79" s="5">
        <f t="shared" si="6"/>
        <v>99.581514833109949</v>
      </c>
      <c r="N79" s="5">
        <f t="shared" si="7"/>
        <v>102.94922958654773</v>
      </c>
    </row>
    <row r="80" spans="1:14" x14ac:dyDescent="0.25">
      <c r="A80" s="10">
        <v>44796</v>
      </c>
      <c r="B80" s="11">
        <f>VLOOKUP(A80,'sp500'!$A$2:$D$6121,4,FALSE)</f>
        <v>4128.72998046875</v>
      </c>
      <c r="E80" s="4">
        <v>0</v>
      </c>
      <c r="F80" s="4">
        <v>1</v>
      </c>
      <c r="H80" s="4">
        <f t="shared" si="4"/>
        <v>0</v>
      </c>
      <c r="K80" s="6">
        <f t="shared" si="5"/>
        <v>-2.2378626777133093E-3</v>
      </c>
      <c r="M80" s="5">
        <f t="shared" si="6"/>
        <v>99.358665077674772</v>
      </c>
      <c r="N80" s="5">
        <f t="shared" si="7"/>
        <v>102.94922958654773</v>
      </c>
    </row>
    <row r="81" spans="1:14" x14ac:dyDescent="0.25">
      <c r="A81" s="10">
        <v>44797</v>
      </c>
      <c r="B81" s="11">
        <f>VLOOKUP(A81,'sp500'!$A$2:$D$6121,4,FALSE)</f>
        <v>4140.77001953125</v>
      </c>
      <c r="E81" s="4">
        <v>1</v>
      </c>
      <c r="F81" s="4">
        <v>1</v>
      </c>
      <c r="H81" s="4">
        <f t="shared" si="4"/>
        <v>1</v>
      </c>
      <c r="K81" s="6">
        <f t="shared" si="5"/>
        <v>2.9161604463010526E-3</v>
      </c>
      <c r="M81" s="5">
        <f t="shared" si="6"/>
        <v>99.648410886771558</v>
      </c>
      <c r="N81" s="5">
        <f t="shared" si="7"/>
        <v>102.94922958654773</v>
      </c>
    </row>
    <row r="82" spans="1:14" x14ac:dyDescent="0.25">
      <c r="A82" s="10">
        <v>44798</v>
      </c>
      <c r="B82" s="11">
        <f>VLOOKUP(A82,'sp500'!$A$2:$D$6121,4,FALSE)</f>
        <v>4199.1201171875</v>
      </c>
      <c r="E82" s="4">
        <v>0</v>
      </c>
      <c r="F82" s="4">
        <v>0</v>
      </c>
      <c r="H82" s="4">
        <f t="shared" si="4"/>
        <v>1</v>
      </c>
      <c r="K82" s="6">
        <f t="shared" si="5"/>
        <v>1.4091605518061545E-2</v>
      </c>
      <c r="M82" s="5">
        <f t="shared" si="6"/>
        <v>101.05261698348966</v>
      </c>
      <c r="N82" s="5">
        <f t="shared" si="7"/>
        <v>104.39994951826971</v>
      </c>
    </row>
    <row r="83" spans="1:14" x14ac:dyDescent="0.25">
      <c r="A83" s="10">
        <v>44799</v>
      </c>
      <c r="B83" s="11">
        <f>VLOOKUP(A83,'sp500'!$A$2:$D$6121,4,FALSE)</f>
        <v>4057.65991210937</v>
      </c>
      <c r="E83" s="4">
        <v>1</v>
      </c>
      <c r="F83" s="4">
        <v>0</v>
      </c>
      <c r="H83" s="4">
        <f t="shared" si="4"/>
        <v>0</v>
      </c>
      <c r="K83" s="6">
        <f t="shared" si="5"/>
        <v>-3.3688058719519964E-2</v>
      </c>
      <c r="M83" s="5">
        <f t="shared" si="6"/>
        <v>97.648350488788694</v>
      </c>
      <c r="N83" s="5">
        <f t="shared" si="7"/>
        <v>104.39994951826971</v>
      </c>
    </row>
    <row r="84" spans="1:14" x14ac:dyDescent="0.25">
      <c r="A84" s="10">
        <v>44802</v>
      </c>
      <c r="B84" s="11">
        <f>VLOOKUP(A84,'sp500'!$A$2:$D$6121,4,FALSE)</f>
        <v>4030.61010742187</v>
      </c>
      <c r="E84" s="4">
        <v>1</v>
      </c>
      <c r="F84" s="4">
        <v>0</v>
      </c>
      <c r="H84" s="4">
        <f t="shared" si="4"/>
        <v>0</v>
      </c>
      <c r="K84" s="6">
        <f t="shared" si="5"/>
        <v>-6.666355799502699E-3</v>
      </c>
      <c r="M84" s="5">
        <f t="shared" si="6"/>
        <v>96.997391841195892</v>
      </c>
      <c r="N84" s="5">
        <f t="shared" si="7"/>
        <v>103.7039823093308</v>
      </c>
    </row>
    <row r="85" spans="1:14" x14ac:dyDescent="0.25">
      <c r="A85" s="10">
        <v>44803</v>
      </c>
      <c r="B85" s="11">
        <f>VLOOKUP(A85,'sp500'!$A$2:$D$6121,4,FALSE)</f>
        <v>3986.15991210937</v>
      </c>
      <c r="E85" s="4">
        <v>1</v>
      </c>
      <c r="F85" s="4">
        <v>0</v>
      </c>
      <c r="H85" s="4">
        <f t="shared" si="4"/>
        <v>0</v>
      </c>
      <c r="K85" s="6">
        <f t="shared" si="5"/>
        <v>-1.1028155571448206E-2</v>
      </c>
      <c r="M85" s="5">
        <f t="shared" si="6"/>
        <v>95.927689513946461</v>
      </c>
      <c r="N85" s="5">
        <f t="shared" si="7"/>
        <v>102.56031865904478</v>
      </c>
    </row>
    <row r="86" spans="1:14" x14ac:dyDescent="0.25">
      <c r="A86" s="10">
        <v>44804</v>
      </c>
      <c r="B86" s="11">
        <f>VLOOKUP(A86,'sp500'!$A$2:$D$6121,4,FALSE)</f>
        <v>3955</v>
      </c>
      <c r="E86" s="4">
        <v>0</v>
      </c>
      <c r="F86" s="4">
        <v>1</v>
      </c>
      <c r="H86" s="4">
        <f t="shared" si="4"/>
        <v>0</v>
      </c>
      <c r="K86" s="6">
        <f t="shared" si="5"/>
        <v>-7.8170251059699325E-3</v>
      </c>
      <c r="M86" s="5">
        <f t="shared" si="6"/>
        <v>95.177820356658259</v>
      </c>
      <c r="N86" s="5">
        <f t="shared" si="7"/>
        <v>101.75860207321075</v>
      </c>
    </row>
    <row r="87" spans="1:14" x14ac:dyDescent="0.25">
      <c r="A87" s="10">
        <v>44805</v>
      </c>
      <c r="B87" s="11">
        <f>VLOOKUP(A87,'sp500'!$A$2:$D$6121,4,FALSE)</f>
        <v>3966.85009765625</v>
      </c>
      <c r="E87" s="4">
        <v>0</v>
      </c>
      <c r="F87" s="4">
        <v>0</v>
      </c>
      <c r="H87" s="4">
        <f t="shared" si="4"/>
        <v>1</v>
      </c>
      <c r="K87" s="6">
        <f t="shared" si="5"/>
        <v>2.9962320243361873E-3</v>
      </c>
      <c r="M87" s="5">
        <f t="shared" si="6"/>
        <v>95.462995190017395</v>
      </c>
      <c r="N87" s="5">
        <f t="shared" si="7"/>
        <v>101.75860207321075</v>
      </c>
    </row>
    <row r="88" spans="1:14" x14ac:dyDescent="0.25">
      <c r="A88" s="10">
        <v>44806</v>
      </c>
      <c r="B88" s="11">
        <f>VLOOKUP(A88,'sp500'!$A$2:$D$6121,4,FALSE)</f>
        <v>3924.26000976562</v>
      </c>
      <c r="E88" s="4">
        <v>1</v>
      </c>
      <c r="F88" s="4">
        <v>0</v>
      </c>
      <c r="H88" s="4">
        <f t="shared" si="4"/>
        <v>0</v>
      </c>
      <c r="K88" s="6">
        <f t="shared" si="5"/>
        <v>-1.0736500458082276E-2</v>
      </c>
      <c r="M88" s="5">
        <f t="shared" si="6"/>
        <v>94.438056698429861</v>
      </c>
      <c r="N88" s="5">
        <f t="shared" si="7"/>
        <v>101.75860207321075</v>
      </c>
    </row>
    <row r="89" spans="1:14" x14ac:dyDescent="0.25">
      <c r="A89" s="10">
        <v>44810</v>
      </c>
      <c r="B89" s="11">
        <f>VLOOKUP(A89,'sp500'!$A$2:$D$6121,4,FALSE)</f>
        <v>3908.18994140625</v>
      </c>
      <c r="E89" s="4">
        <v>0</v>
      </c>
      <c r="F89" s="4">
        <v>1</v>
      </c>
      <c r="H89" s="4">
        <f t="shared" si="4"/>
        <v>0</v>
      </c>
      <c r="K89" s="6">
        <f t="shared" si="5"/>
        <v>-4.0950569838337225E-3</v>
      </c>
      <c r="M89" s="5">
        <f t="shared" si="6"/>
        <v>94.051327474807266</v>
      </c>
      <c r="N89" s="5">
        <f t="shared" si="7"/>
        <v>101.3418947991257</v>
      </c>
    </row>
    <row r="90" spans="1:14" x14ac:dyDescent="0.25">
      <c r="A90" s="10">
        <v>44811</v>
      </c>
      <c r="B90" s="11">
        <f>VLOOKUP(A90,'sp500'!$A$2:$D$6121,4,FALSE)</f>
        <v>3979.8701171875</v>
      </c>
      <c r="E90" s="4">
        <v>0</v>
      </c>
      <c r="F90" s="4">
        <v>1</v>
      </c>
      <c r="H90" s="4">
        <f t="shared" si="4"/>
        <v>0</v>
      </c>
      <c r="K90" s="6">
        <f t="shared" si="5"/>
        <v>1.8341016392734E-2</v>
      </c>
      <c r="M90" s="5">
        <f t="shared" si="6"/>
        <v>95.776324413781097</v>
      </c>
      <c r="N90" s="5">
        <f t="shared" si="7"/>
        <v>101.3418947991257</v>
      </c>
    </row>
    <row r="91" spans="1:14" x14ac:dyDescent="0.25">
      <c r="A91" s="10">
        <v>44812</v>
      </c>
      <c r="B91" s="11">
        <f>VLOOKUP(A91,'sp500'!$A$2:$D$6121,4,FALSE)</f>
        <v>4006.17993164062</v>
      </c>
      <c r="E91" s="4">
        <v>1</v>
      </c>
      <c r="F91" s="4">
        <v>1</v>
      </c>
      <c r="H91" s="4">
        <f t="shared" si="4"/>
        <v>1</v>
      </c>
      <c r="K91" s="6">
        <f t="shared" si="5"/>
        <v>6.6107218774547061E-3</v>
      </c>
      <c r="M91" s="5">
        <f t="shared" si="6"/>
        <v>96.409475056925473</v>
      </c>
      <c r="N91" s="5">
        <f t="shared" si="7"/>
        <v>101.3418947991257</v>
      </c>
    </row>
    <row r="92" spans="1:14" x14ac:dyDescent="0.25">
      <c r="A92" s="10">
        <v>44813</v>
      </c>
      <c r="B92" s="11">
        <f>VLOOKUP(A92,'sp500'!$A$2:$D$6121,4,FALSE)</f>
        <v>4067.36010742187</v>
      </c>
      <c r="E92" s="4">
        <v>1</v>
      </c>
      <c r="F92" s="4">
        <v>1</v>
      </c>
      <c r="H92" s="4">
        <f t="shared" si="4"/>
        <v>1</v>
      </c>
      <c r="K92" s="6">
        <f t="shared" si="5"/>
        <v>1.5271449816332883E-2</v>
      </c>
      <c r="M92" s="5">
        <f t="shared" si="6"/>
        <v>97.881787517076305</v>
      </c>
      <c r="N92" s="5">
        <f t="shared" si="7"/>
        <v>102.88953245984263</v>
      </c>
    </row>
    <row r="93" spans="1:14" x14ac:dyDescent="0.25">
      <c r="A93" s="10">
        <v>44816</v>
      </c>
      <c r="B93" s="11">
        <f>VLOOKUP(A93,'sp500'!$A$2:$D$6121,4,FALSE)</f>
        <v>4110.41015625</v>
      </c>
      <c r="E93" s="4">
        <v>0</v>
      </c>
      <c r="F93" s="4">
        <v>0</v>
      </c>
      <c r="H93" s="4">
        <f t="shared" si="4"/>
        <v>1</v>
      </c>
      <c r="K93" s="6">
        <f t="shared" si="5"/>
        <v>1.0584272769351033E-2</v>
      </c>
      <c r="M93" s="5">
        <f t="shared" si="6"/>
        <v>98.917795055308702</v>
      </c>
      <c r="N93" s="5">
        <f t="shared" si="7"/>
        <v>103.97854333650859</v>
      </c>
    </row>
    <row r="94" spans="1:14" x14ac:dyDescent="0.25">
      <c r="A94" s="10">
        <v>44817</v>
      </c>
      <c r="B94" s="11">
        <f>VLOOKUP(A94,'sp500'!$A$2:$D$6121,4,FALSE)</f>
        <v>3932.68994140625</v>
      </c>
      <c r="E94" s="4">
        <v>1</v>
      </c>
      <c r="F94" s="4">
        <v>1</v>
      </c>
      <c r="H94" s="4">
        <f t="shared" si="4"/>
        <v>1</v>
      </c>
      <c r="K94" s="6">
        <f t="shared" si="5"/>
        <v>-4.3236613400616797E-2</v>
      </c>
      <c r="M94" s="5">
        <f t="shared" si="6"/>
        <v>94.64092459206087</v>
      </c>
      <c r="N94" s="5">
        <f t="shared" si="7"/>
        <v>103.97854333650859</v>
      </c>
    </row>
    <row r="95" spans="1:14" x14ac:dyDescent="0.25">
      <c r="A95" s="10">
        <v>44818</v>
      </c>
      <c r="B95" s="11">
        <f>VLOOKUP(A95,'sp500'!$A$2:$D$6121,4,FALSE)</f>
        <v>3946.01000976562</v>
      </c>
      <c r="E95" s="4">
        <v>0</v>
      </c>
      <c r="F95" s="4">
        <v>0</v>
      </c>
      <c r="H95" s="4">
        <f t="shared" si="4"/>
        <v>1</v>
      </c>
      <c r="K95" s="6">
        <f t="shared" si="5"/>
        <v>3.3870120853227714E-3</v>
      </c>
      <c r="M95" s="5">
        <f t="shared" si="6"/>
        <v>94.961474547420295</v>
      </c>
      <c r="N95" s="5">
        <f t="shared" si="7"/>
        <v>104.33071991940361</v>
      </c>
    </row>
    <row r="96" spans="1:14" x14ac:dyDescent="0.25">
      <c r="A96" s="10">
        <v>44819</v>
      </c>
      <c r="B96" s="11">
        <f>VLOOKUP(A96,'sp500'!$A$2:$D$6121,4,FALSE)</f>
        <v>3901.35009765625</v>
      </c>
      <c r="E96" s="4">
        <v>0</v>
      </c>
      <c r="F96" s="4">
        <v>0</v>
      </c>
      <c r="H96" s="4">
        <f t="shared" si="4"/>
        <v>1</v>
      </c>
      <c r="K96" s="6">
        <f t="shared" si="5"/>
        <v>-1.1317739184352082E-2</v>
      </c>
      <c r="M96" s="5">
        <f t="shared" si="6"/>
        <v>93.886725345931097</v>
      </c>
      <c r="N96" s="5">
        <f t="shared" si="7"/>
        <v>104.33071991940361</v>
      </c>
    </row>
    <row r="97" spans="1:14" x14ac:dyDescent="0.25">
      <c r="A97" s="10">
        <v>44820</v>
      </c>
      <c r="B97" s="11">
        <f>VLOOKUP(A97,'sp500'!$A$2:$D$6121,4,FALSE)</f>
        <v>3873.330078125</v>
      </c>
      <c r="E97" s="4">
        <v>0</v>
      </c>
      <c r="F97" s="4">
        <v>1</v>
      </c>
      <c r="H97" s="4">
        <f t="shared" si="4"/>
        <v>0</v>
      </c>
      <c r="K97" s="6">
        <f t="shared" si="5"/>
        <v>-7.1821340894484553E-3</v>
      </c>
      <c r="M97" s="5">
        <f t="shared" si="6"/>
        <v>93.212418295277402</v>
      </c>
      <c r="N97" s="5">
        <f t="shared" si="7"/>
        <v>104.33071991940361</v>
      </c>
    </row>
    <row r="98" spans="1:14" x14ac:dyDescent="0.25">
      <c r="A98" s="10">
        <v>44823</v>
      </c>
      <c r="B98" s="11">
        <f>VLOOKUP(A98,'sp500'!$A$2:$D$6121,4,FALSE)</f>
        <v>3899.88989257812</v>
      </c>
      <c r="E98" s="4">
        <v>0</v>
      </c>
      <c r="F98" s="4">
        <v>0</v>
      </c>
      <c r="H98" s="4">
        <f t="shared" si="4"/>
        <v>1</v>
      </c>
      <c r="K98" s="6">
        <f t="shared" si="5"/>
        <v>6.8571007162852027E-3</v>
      </c>
      <c r="M98" s="5">
        <f t="shared" si="6"/>
        <v>93.851585235536618</v>
      </c>
      <c r="N98" s="5">
        <f t="shared" si="7"/>
        <v>104.33071991940361</v>
      </c>
    </row>
    <row r="99" spans="1:14" x14ac:dyDescent="0.25">
      <c r="A99" s="10">
        <v>44824</v>
      </c>
      <c r="B99" s="11">
        <f>VLOOKUP(A99,'sp500'!$A$2:$D$6121,4,FALSE)</f>
        <v>3855.92993164062</v>
      </c>
      <c r="E99" s="4">
        <v>0</v>
      </c>
      <c r="F99" s="4">
        <v>0</v>
      </c>
      <c r="H99" s="4">
        <f t="shared" si="4"/>
        <v>1</v>
      </c>
      <c r="K99" s="6">
        <f t="shared" si="5"/>
        <v>-1.1272103097361819E-2</v>
      </c>
      <c r="M99" s="5">
        <f t="shared" si="6"/>
        <v>92.793680490910802</v>
      </c>
      <c r="N99" s="5">
        <f t="shared" si="7"/>
        <v>104.33071991940361</v>
      </c>
    </row>
    <row r="100" spans="1:14" x14ac:dyDescent="0.25">
      <c r="A100" s="10">
        <v>44825</v>
      </c>
      <c r="B100" s="11">
        <f>VLOOKUP(A100,'sp500'!$A$2:$D$6121,4,FALSE)</f>
        <v>3789.92993164062</v>
      </c>
      <c r="E100" s="4">
        <v>0</v>
      </c>
      <c r="F100" s="4">
        <v>0</v>
      </c>
      <c r="H100" s="4">
        <f t="shared" si="4"/>
        <v>1</v>
      </c>
      <c r="K100" s="6">
        <f t="shared" si="5"/>
        <v>-1.7116493600784488E-2</v>
      </c>
      <c r="M100" s="5">
        <f t="shared" si="6"/>
        <v>91.205378052594881</v>
      </c>
      <c r="N100" s="5">
        <f t="shared" si="7"/>
        <v>104.33071991940361</v>
      </c>
    </row>
    <row r="101" spans="1:14" x14ac:dyDescent="0.25">
      <c r="A101" s="10">
        <v>44826</v>
      </c>
      <c r="B101" s="11">
        <f>VLOOKUP(A101,'sp500'!$A$2:$D$6121,4,FALSE)</f>
        <v>3757.98999023437</v>
      </c>
      <c r="E101" s="4">
        <v>1</v>
      </c>
      <c r="F101" s="4">
        <v>0</v>
      </c>
      <c r="H101" s="4">
        <f t="shared" si="4"/>
        <v>0</v>
      </c>
      <c r="K101" s="6">
        <f t="shared" si="5"/>
        <v>-8.4275809796894308E-3</v>
      </c>
      <c r="M101" s="5">
        <f t="shared" si="6"/>
        <v>90.43673734327345</v>
      </c>
      <c r="N101" s="5">
        <f t="shared" si="7"/>
        <v>104.33071991940361</v>
      </c>
    </row>
    <row r="102" spans="1:14" x14ac:dyDescent="0.25">
      <c r="A102" s="10">
        <v>44827</v>
      </c>
      <c r="B102" s="11">
        <f>VLOOKUP(A102,'sp500'!$A$2:$D$6121,4,FALSE)</f>
        <v>3693.22998046875</v>
      </c>
      <c r="E102" s="4">
        <v>0</v>
      </c>
      <c r="F102" s="4">
        <v>0</v>
      </c>
      <c r="H102" s="4">
        <f t="shared" si="4"/>
        <v>1</v>
      </c>
      <c r="K102" s="6">
        <f t="shared" si="5"/>
        <v>-1.7232619015459694E-2</v>
      </c>
      <c r="M102" s="5">
        <f t="shared" si="6"/>
        <v>88.878275503635621</v>
      </c>
      <c r="N102" s="5">
        <f t="shared" si="7"/>
        <v>102.53282837142389</v>
      </c>
    </row>
    <row r="103" spans="1:14" x14ac:dyDescent="0.25">
      <c r="A103" s="10">
        <v>44830</v>
      </c>
      <c r="B103" s="11">
        <f>VLOOKUP(A103,'sp500'!$A$2:$D$6121,4,FALSE)</f>
        <v>3655.0400390625</v>
      </c>
      <c r="E103" s="4">
        <v>0</v>
      </c>
      <c r="F103" s="4">
        <v>0</v>
      </c>
      <c r="H103" s="4">
        <f t="shared" si="4"/>
        <v>1</v>
      </c>
      <c r="K103" s="6">
        <f t="shared" si="5"/>
        <v>-1.0340526208282075E-2</v>
      </c>
      <c r="M103" s="5">
        <f t="shared" si="6"/>
        <v>87.959227366443358</v>
      </c>
      <c r="N103" s="5">
        <f t="shared" si="7"/>
        <v>102.53282837142389</v>
      </c>
    </row>
    <row r="104" spans="1:14" x14ac:dyDescent="0.25">
      <c r="A104" s="10">
        <v>44831</v>
      </c>
      <c r="B104" s="11">
        <f>VLOOKUP(A104,'sp500'!$A$2:$D$6121,4,FALSE)</f>
        <v>3647.2900390625</v>
      </c>
      <c r="E104" s="4">
        <v>0</v>
      </c>
      <c r="F104" s="4">
        <v>1</v>
      </c>
      <c r="H104" s="4">
        <f t="shared" si="4"/>
        <v>0</v>
      </c>
      <c r="K104" s="6">
        <f t="shared" si="5"/>
        <v>-2.1203598092424114E-3</v>
      </c>
      <c r="M104" s="5">
        <f t="shared" si="6"/>
        <v>87.772722155883542</v>
      </c>
      <c r="N104" s="5">
        <f t="shared" si="7"/>
        <v>102.53282837142389</v>
      </c>
    </row>
    <row r="105" spans="1:14" x14ac:dyDescent="0.25">
      <c r="A105" s="10">
        <v>44832</v>
      </c>
      <c r="B105" s="11">
        <f>VLOOKUP(A105,'sp500'!$A$2:$D$6121,4,FALSE)</f>
        <v>3719.0400390625</v>
      </c>
      <c r="E105" s="4">
        <v>1</v>
      </c>
      <c r="F105" s="4">
        <v>0</v>
      </c>
      <c r="H105" s="4">
        <f t="shared" si="4"/>
        <v>0</v>
      </c>
      <c r="K105" s="6">
        <f t="shared" si="5"/>
        <v>1.9672139926234733E-2</v>
      </c>
      <c r="M105" s="5">
        <f t="shared" si="6"/>
        <v>89.499399427840601</v>
      </c>
      <c r="N105" s="5">
        <f t="shared" si="7"/>
        <v>102.53282837142389</v>
      </c>
    </row>
    <row r="106" spans="1:14" x14ac:dyDescent="0.25">
      <c r="A106" s="10">
        <v>44833</v>
      </c>
      <c r="B106" s="11">
        <f>VLOOKUP(A106,'sp500'!$A$2:$D$6121,4,FALSE)</f>
        <v>3640.46997070312</v>
      </c>
      <c r="E106" s="4">
        <v>1</v>
      </c>
      <c r="F106" s="4">
        <v>0</v>
      </c>
      <c r="H106" s="4">
        <f t="shared" si="4"/>
        <v>0</v>
      </c>
      <c r="K106" s="6">
        <f t="shared" si="5"/>
        <v>-2.1126437880240156E-2</v>
      </c>
      <c r="M106" s="5">
        <f t="shared" si="6"/>
        <v>87.608595925509519</v>
      </c>
      <c r="N106" s="5">
        <f t="shared" si="7"/>
        <v>100.36667494214967</v>
      </c>
    </row>
    <row r="107" spans="1:14" x14ac:dyDescent="0.25">
      <c r="A107" s="10">
        <v>44834</v>
      </c>
      <c r="B107" s="11">
        <f>VLOOKUP(A107,'sp500'!$A$2:$D$6121,4,FALSE)</f>
        <v>3585.6201171875</v>
      </c>
      <c r="E107" s="4">
        <v>0</v>
      </c>
      <c r="F107" s="4">
        <v>1</v>
      </c>
      <c r="H107" s="4">
        <f t="shared" si="4"/>
        <v>0</v>
      </c>
      <c r="K107" s="6">
        <f t="shared" si="5"/>
        <v>-1.5066695771981942E-2</v>
      </c>
      <c r="M107" s="5">
        <f t="shared" si="6"/>
        <v>86.288623863689367</v>
      </c>
      <c r="N107" s="5">
        <f t="shared" si="7"/>
        <v>98.854480785150898</v>
      </c>
    </row>
    <row r="108" spans="1:14" x14ac:dyDescent="0.25">
      <c r="A108" s="10">
        <v>44837</v>
      </c>
      <c r="B108" s="11">
        <f>VLOOKUP(A108,'sp500'!$A$2:$D$6121,4,FALSE)</f>
        <v>3678.42993164062</v>
      </c>
      <c r="E108" s="4">
        <v>1</v>
      </c>
      <c r="F108" s="4">
        <v>1</v>
      </c>
      <c r="H108" s="4">
        <f t="shared" si="4"/>
        <v>1</v>
      </c>
      <c r="K108" s="6">
        <f t="shared" si="5"/>
        <v>2.5883894952574815E-2</v>
      </c>
      <c r="M108" s="5">
        <f t="shared" si="6"/>
        <v>88.522109539379343</v>
      </c>
      <c r="N108" s="5">
        <f t="shared" si="7"/>
        <v>98.854480785150898</v>
      </c>
    </row>
    <row r="109" spans="1:14" x14ac:dyDescent="0.25">
      <c r="A109" s="10">
        <v>44838</v>
      </c>
      <c r="B109" s="11">
        <f>VLOOKUP(A109,'sp500'!$A$2:$D$6121,4,FALSE)</f>
        <v>3790.92993164062</v>
      </c>
      <c r="E109" s="4">
        <v>1</v>
      </c>
      <c r="F109" s="4">
        <v>0</v>
      </c>
      <c r="H109" s="4">
        <f t="shared" si="4"/>
        <v>0</v>
      </c>
      <c r="K109" s="6">
        <f t="shared" si="5"/>
        <v>3.0583700679551518E-2</v>
      </c>
      <c r="M109" s="5">
        <f t="shared" si="6"/>
        <v>91.229443241054199</v>
      </c>
      <c r="N109" s="5">
        <f t="shared" si="7"/>
        <v>101.87781663631642</v>
      </c>
    </row>
    <row r="110" spans="1:14" x14ac:dyDescent="0.25">
      <c r="A110" s="10">
        <v>44839</v>
      </c>
      <c r="B110" s="11">
        <f>VLOOKUP(A110,'sp500'!$A$2:$D$6121,4,FALSE)</f>
        <v>3783.28002929687</v>
      </c>
      <c r="E110" s="4">
        <v>0</v>
      </c>
      <c r="F110" s="4">
        <v>0</v>
      </c>
      <c r="H110" s="4">
        <f t="shared" si="4"/>
        <v>1</v>
      </c>
      <c r="K110" s="6">
        <f t="shared" si="5"/>
        <v>-2.0179487570848309E-3</v>
      </c>
      <c r="M110" s="5">
        <f t="shared" si="6"/>
        <v>91.045346899456376</v>
      </c>
      <c r="N110" s="5">
        <f t="shared" si="7"/>
        <v>101.67223242286066</v>
      </c>
    </row>
    <row r="111" spans="1:14" x14ac:dyDescent="0.25">
      <c r="A111" s="10">
        <v>44840</v>
      </c>
      <c r="B111" s="11">
        <f>VLOOKUP(A111,'sp500'!$A$2:$D$6121,4,FALSE)</f>
        <v>3744.52001953125</v>
      </c>
      <c r="E111" s="4">
        <v>0</v>
      </c>
      <c r="F111" s="4">
        <v>0</v>
      </c>
      <c r="H111" s="4">
        <f t="shared" si="4"/>
        <v>1</v>
      </c>
      <c r="K111" s="6">
        <f t="shared" si="5"/>
        <v>-1.0245080846638666E-2</v>
      </c>
      <c r="M111" s="5">
        <f t="shared" si="6"/>
        <v>90.112579959761177</v>
      </c>
      <c r="N111" s="5">
        <f t="shared" si="7"/>
        <v>101.67223242286066</v>
      </c>
    </row>
    <row r="112" spans="1:14" x14ac:dyDescent="0.25">
      <c r="A112" s="10">
        <v>44841</v>
      </c>
      <c r="B112" s="11">
        <f>VLOOKUP(A112,'sp500'!$A$2:$D$6121,4,FALSE)</f>
        <v>3639.65991210937</v>
      </c>
      <c r="E112" s="4">
        <v>1</v>
      </c>
      <c r="F112" s="4">
        <v>0</v>
      </c>
      <c r="H112" s="4">
        <f t="shared" si="4"/>
        <v>0</v>
      </c>
      <c r="K112" s="6">
        <f t="shared" si="5"/>
        <v>-2.8003617786774848E-2</v>
      </c>
      <c r="M112" s="5">
        <f t="shared" si="6"/>
        <v>87.589101712787837</v>
      </c>
      <c r="N112" s="5">
        <f t="shared" si="7"/>
        <v>101.67223242286066</v>
      </c>
    </row>
    <row r="113" spans="1:14" x14ac:dyDescent="0.25">
      <c r="A113" s="10">
        <v>44845</v>
      </c>
      <c r="B113" s="11">
        <f>VLOOKUP(A113,'sp500'!$A$2:$D$6121,4,FALSE)</f>
        <v>3588.84008789062</v>
      </c>
      <c r="E113" s="4">
        <v>0</v>
      </c>
      <c r="F113" s="4">
        <v>0</v>
      </c>
      <c r="H113" s="4">
        <f t="shared" si="4"/>
        <v>1</v>
      </c>
      <c r="K113" s="6">
        <f t="shared" si="5"/>
        <v>-1.3962794724218464E-2</v>
      </c>
      <c r="M113" s="5">
        <f t="shared" si="6"/>
        <v>86.366113065493494</v>
      </c>
      <c r="N113" s="5">
        <f t="shared" si="7"/>
        <v>100.25260391238723</v>
      </c>
    </row>
    <row r="114" spans="1:14" x14ac:dyDescent="0.25">
      <c r="A114" s="10">
        <v>44846</v>
      </c>
      <c r="B114" s="11">
        <f>VLOOKUP(A114,'sp500'!$A$2:$D$6121,4,FALSE)</f>
        <v>3577.03002929687</v>
      </c>
      <c r="E114" s="4">
        <v>0</v>
      </c>
      <c r="F114" s="4">
        <v>1</v>
      </c>
      <c r="H114" s="4">
        <f t="shared" si="4"/>
        <v>0</v>
      </c>
      <c r="K114" s="6">
        <f t="shared" si="5"/>
        <v>-3.2907731480149582E-3</v>
      </c>
      <c r="M114" s="5">
        <f t="shared" si="6"/>
        <v>86.081901779719146</v>
      </c>
      <c r="N114" s="5">
        <f t="shared" si="7"/>
        <v>100.25260391238723</v>
      </c>
    </row>
    <row r="115" spans="1:14" x14ac:dyDescent="0.25">
      <c r="A115" s="10">
        <v>44847</v>
      </c>
      <c r="B115" s="11">
        <f>VLOOKUP(A115,'sp500'!$A$2:$D$6121,4,FALSE)</f>
        <v>3669.90991210937</v>
      </c>
      <c r="E115" s="4">
        <v>1</v>
      </c>
      <c r="F115" s="4">
        <v>0</v>
      </c>
      <c r="H115" s="4">
        <f t="shared" si="4"/>
        <v>0</v>
      </c>
      <c r="K115" s="6">
        <f t="shared" si="5"/>
        <v>2.5965642460864968E-2</v>
      </c>
      <c r="M115" s="5">
        <f t="shared" si="6"/>
        <v>88.317073663682635</v>
      </c>
      <c r="N115" s="5">
        <f t="shared" si="7"/>
        <v>100.25260391238723</v>
      </c>
    </row>
    <row r="116" spans="1:14" x14ac:dyDescent="0.25">
      <c r="A116" s="10">
        <v>44848</v>
      </c>
      <c r="B116" s="11">
        <f>VLOOKUP(A116,'sp500'!$A$2:$D$6121,4,FALSE)</f>
        <v>3583.07006835937</v>
      </c>
      <c r="E116" s="4">
        <v>1</v>
      </c>
      <c r="F116" s="4">
        <v>1</v>
      </c>
      <c r="H116" s="4">
        <f t="shared" si="4"/>
        <v>1</v>
      </c>
      <c r="K116" s="6">
        <f t="shared" si="5"/>
        <v>-2.36626636156545E-2</v>
      </c>
      <c r="M116" s="5">
        <f t="shared" si="6"/>
        <v>86.227256458059927</v>
      </c>
      <c r="N116" s="5">
        <f t="shared" si="7"/>
        <v>97.880360269414965</v>
      </c>
    </row>
    <row r="117" spans="1:14" x14ac:dyDescent="0.25">
      <c r="A117" s="10">
        <v>44851</v>
      </c>
      <c r="B117" s="11">
        <f>VLOOKUP(A117,'sp500'!$A$2:$D$6121,4,FALSE)</f>
        <v>3677.94995117187</v>
      </c>
      <c r="E117" s="4">
        <v>0</v>
      </c>
      <c r="F117" s="4">
        <v>1</v>
      </c>
      <c r="H117" s="4">
        <f t="shared" si="4"/>
        <v>0</v>
      </c>
      <c r="K117" s="6">
        <f t="shared" si="5"/>
        <v>2.6480052302171098E-2</v>
      </c>
      <c r="M117" s="5">
        <f t="shared" si="6"/>
        <v>88.510558718942079</v>
      </c>
      <c r="N117" s="5">
        <f t="shared" si="7"/>
        <v>100.47223732870442</v>
      </c>
    </row>
    <row r="118" spans="1:14" x14ac:dyDescent="0.25">
      <c r="A118" s="10">
        <v>44852</v>
      </c>
      <c r="B118" s="11">
        <f>VLOOKUP(A118,'sp500'!$A$2:$D$6121,4,FALSE)</f>
        <v>3719.97998046875</v>
      </c>
      <c r="E118" s="4">
        <v>0</v>
      </c>
      <c r="F118" s="4">
        <v>0</v>
      </c>
      <c r="H118" s="4">
        <f t="shared" si="4"/>
        <v>1</v>
      </c>
      <c r="K118" s="6">
        <f t="shared" si="5"/>
        <v>1.1427569666490056E-2</v>
      </c>
      <c r="M118" s="5">
        <f t="shared" si="6"/>
        <v>89.522019294922742</v>
      </c>
      <c r="N118" s="5">
        <f t="shared" si="7"/>
        <v>100.47223732870442</v>
      </c>
    </row>
    <row r="119" spans="1:14" x14ac:dyDescent="0.25">
      <c r="A119" s="10">
        <v>44853</v>
      </c>
      <c r="B119" s="11">
        <f>VLOOKUP(A119,'sp500'!$A$2:$D$6121,4,FALSE)</f>
        <v>3695.15991210937</v>
      </c>
      <c r="E119" s="4">
        <v>0</v>
      </c>
      <c r="F119" s="4">
        <v>0</v>
      </c>
      <c r="H119" s="4">
        <f t="shared" si="4"/>
        <v>1</v>
      </c>
      <c r="K119" s="6">
        <f t="shared" si="5"/>
        <v>-6.6720972934516398E-3</v>
      </c>
      <c r="M119" s="5">
        <f t="shared" si="6"/>
        <v>88.924719672280759</v>
      </c>
      <c r="N119" s="5">
        <f t="shared" si="7"/>
        <v>100.47223732870442</v>
      </c>
    </row>
    <row r="120" spans="1:14" x14ac:dyDescent="0.25">
      <c r="A120" s="10">
        <v>44854</v>
      </c>
      <c r="B120" s="11">
        <f>VLOOKUP(A120,'sp500'!$A$2:$D$6121,4,FALSE)</f>
        <v>3665.78002929687</v>
      </c>
      <c r="E120" s="4">
        <v>0</v>
      </c>
      <c r="F120" s="4">
        <v>1</v>
      </c>
      <c r="H120" s="4">
        <f t="shared" si="4"/>
        <v>0</v>
      </c>
      <c r="K120" s="6">
        <f t="shared" si="5"/>
        <v>-7.9509097065649792E-3</v>
      </c>
      <c r="M120" s="5">
        <f t="shared" si="6"/>
        <v>88.217687255484847</v>
      </c>
      <c r="N120" s="5">
        <f t="shared" si="7"/>
        <v>100.47223732870442</v>
      </c>
    </row>
    <row r="121" spans="1:14" x14ac:dyDescent="0.25">
      <c r="A121" s="10">
        <v>44855</v>
      </c>
      <c r="B121" s="11">
        <f>VLOOKUP(A121,'sp500'!$A$2:$D$6121,4,FALSE)</f>
        <v>3752.75</v>
      </c>
      <c r="E121" s="4">
        <v>1</v>
      </c>
      <c r="F121" s="4">
        <v>1</v>
      </c>
      <c r="H121" s="4">
        <f t="shared" si="4"/>
        <v>1</v>
      </c>
      <c r="K121" s="6">
        <f t="shared" si="5"/>
        <v>2.3724819822266152E-2</v>
      </c>
      <c r="M121" s="5">
        <f t="shared" si="6"/>
        <v>90.310635990758257</v>
      </c>
      <c r="N121" s="5">
        <f t="shared" si="7"/>
        <v>100.47223732870442</v>
      </c>
    </row>
    <row r="122" spans="1:14" x14ac:dyDescent="0.25">
      <c r="A122" s="10">
        <v>44858</v>
      </c>
      <c r="B122" s="11">
        <f>VLOOKUP(A122,'sp500'!$A$2:$D$6121,4,FALSE)</f>
        <v>3797.34008789062</v>
      </c>
      <c r="E122" s="4">
        <v>0</v>
      </c>
      <c r="F122" s="4">
        <v>1</v>
      </c>
      <c r="H122" s="4">
        <f t="shared" si="4"/>
        <v>0</v>
      </c>
      <c r="K122" s="6">
        <f t="shared" si="5"/>
        <v>1.1881976654618542E-2</v>
      </c>
      <c r="M122" s="5">
        <f t="shared" si="6"/>
        <v>91.383704859264199</v>
      </c>
      <c r="N122" s="5">
        <f t="shared" si="7"/>
        <v>101.66604610708139</v>
      </c>
    </row>
    <row r="123" spans="1:14" x14ac:dyDescent="0.25">
      <c r="A123" s="10">
        <v>44859</v>
      </c>
      <c r="B123" s="11">
        <f>VLOOKUP(A123,'sp500'!$A$2:$D$6121,4,FALSE)</f>
        <v>3859.11010742187</v>
      </c>
      <c r="E123" s="4">
        <v>0</v>
      </c>
      <c r="F123" s="4">
        <v>0</v>
      </c>
      <c r="H123" s="4">
        <f t="shared" si="4"/>
        <v>1</v>
      </c>
      <c r="K123" s="6">
        <f t="shared" si="5"/>
        <v>1.6266654579669915E-2</v>
      </c>
      <c r="M123" s="5">
        <f t="shared" si="6"/>
        <v>92.870212020420354</v>
      </c>
      <c r="N123" s="5">
        <f t="shared" si="7"/>
        <v>101.66604610708139</v>
      </c>
    </row>
    <row r="124" spans="1:14" x14ac:dyDescent="0.25">
      <c r="A124" s="10">
        <v>44860</v>
      </c>
      <c r="B124" s="11">
        <f>VLOOKUP(A124,'sp500'!$A$2:$D$6121,4,FALSE)</f>
        <v>3830.60009765625</v>
      </c>
      <c r="E124" s="4">
        <v>0</v>
      </c>
      <c r="F124" s="4">
        <v>0</v>
      </c>
      <c r="H124" s="4">
        <f t="shared" si="4"/>
        <v>1</v>
      </c>
      <c r="K124" s="6">
        <f t="shared" si="5"/>
        <v>-7.3877160723632151E-3</v>
      </c>
      <c r="M124" s="5">
        <f t="shared" si="6"/>
        <v>92.184113262433314</v>
      </c>
      <c r="N124" s="5">
        <f t="shared" si="7"/>
        <v>101.66604610708139</v>
      </c>
    </row>
    <row r="125" spans="1:14" x14ac:dyDescent="0.25">
      <c r="A125" s="10">
        <v>44861</v>
      </c>
      <c r="B125" s="11">
        <f>VLOOKUP(A125,'sp500'!$A$2:$D$6121,4,FALSE)</f>
        <v>3807.30004882812</v>
      </c>
      <c r="E125" s="4">
        <v>0</v>
      </c>
      <c r="F125" s="4">
        <v>1</v>
      </c>
      <c r="H125" s="4">
        <f t="shared" si="4"/>
        <v>0</v>
      </c>
      <c r="K125" s="6">
        <f t="shared" si="5"/>
        <v>-6.0826106182125805E-3</v>
      </c>
      <c r="M125" s="5">
        <f t="shared" si="6"/>
        <v>91.62339319627273</v>
      </c>
      <c r="N125" s="5">
        <f t="shared" si="7"/>
        <v>101.66604610708139</v>
      </c>
    </row>
    <row r="126" spans="1:14" x14ac:dyDescent="0.25">
      <c r="A126" s="10">
        <v>44862</v>
      </c>
      <c r="B126" s="11">
        <f>VLOOKUP(A126,'sp500'!$A$2:$D$6121,4,FALSE)</f>
        <v>3901.06005859375</v>
      </c>
      <c r="E126" s="4">
        <v>0</v>
      </c>
      <c r="F126" s="4">
        <v>0</v>
      </c>
      <c r="H126" s="4">
        <f t="shared" si="4"/>
        <v>1</v>
      </c>
      <c r="K126" s="6">
        <f t="shared" si="5"/>
        <v>2.462637789592903E-2</v>
      </c>
      <c r="M126" s="5">
        <f t="shared" si="6"/>
        <v>93.87974550123144</v>
      </c>
      <c r="N126" s="5">
        <f t="shared" si="7"/>
        <v>101.66604610708139</v>
      </c>
    </row>
    <row r="127" spans="1:14" x14ac:dyDescent="0.25">
      <c r="A127" s="10">
        <v>44865</v>
      </c>
      <c r="B127" s="11">
        <f>VLOOKUP(A127,'sp500'!$A$2:$D$6121,4,FALSE)</f>
        <v>3871.97998046875</v>
      </c>
      <c r="E127" s="4">
        <v>0</v>
      </c>
      <c r="F127" s="4">
        <v>0</v>
      </c>
      <c r="H127" s="4">
        <f t="shared" si="4"/>
        <v>1</v>
      </c>
      <c r="K127" s="6">
        <f t="shared" si="5"/>
        <v>-7.4544041076575196E-3</v>
      </c>
      <c r="M127" s="5">
        <f t="shared" si="6"/>
        <v>93.179927940741223</v>
      </c>
      <c r="N127" s="5">
        <f t="shared" si="7"/>
        <v>101.66604610708139</v>
      </c>
    </row>
    <row r="128" spans="1:14" x14ac:dyDescent="0.25">
      <c r="A128" s="10">
        <v>44866</v>
      </c>
      <c r="B128" s="11">
        <f>VLOOKUP(A128,'sp500'!$A$2:$D$6121,4,FALSE)</f>
        <v>3856.10009765625</v>
      </c>
      <c r="E128" s="4">
        <v>0</v>
      </c>
      <c r="F128" s="4">
        <v>0</v>
      </c>
      <c r="H128" s="4">
        <f t="shared" si="4"/>
        <v>1</v>
      </c>
      <c r="K128" s="6">
        <f t="shared" si="5"/>
        <v>-4.1012306087846451E-3</v>
      </c>
      <c r="M128" s="5">
        <f t="shared" si="6"/>
        <v>92.797775568146307</v>
      </c>
      <c r="N128" s="5">
        <f t="shared" si="7"/>
        <v>101.66604610708139</v>
      </c>
    </row>
    <row r="129" spans="1:14" x14ac:dyDescent="0.25">
      <c r="A129" s="10">
        <v>44867</v>
      </c>
      <c r="B129" s="11">
        <f>VLOOKUP(A129,'sp500'!$A$2:$D$6121,4,FALSE)</f>
        <v>3759.68994140625</v>
      </c>
      <c r="E129" s="4">
        <v>0</v>
      </c>
      <c r="F129" s="4">
        <v>0</v>
      </c>
      <c r="H129" s="4">
        <f t="shared" si="4"/>
        <v>1</v>
      </c>
      <c r="K129" s="6">
        <f t="shared" si="5"/>
        <v>-2.500198485734284E-2</v>
      </c>
      <c r="M129" s="5">
        <f t="shared" si="6"/>
        <v>90.477646988596419</v>
      </c>
      <c r="N129" s="5">
        <f t="shared" si="7"/>
        <v>101.66604610708139</v>
      </c>
    </row>
    <row r="130" spans="1:14" x14ac:dyDescent="0.25">
      <c r="A130" s="10">
        <v>44868</v>
      </c>
      <c r="B130" s="11">
        <f>VLOOKUP(A130,'sp500'!$A$2:$D$6121,4,FALSE)</f>
        <v>3719.88989257812</v>
      </c>
      <c r="E130" s="4">
        <v>0</v>
      </c>
      <c r="F130" s="4">
        <v>1</v>
      </c>
      <c r="H130" s="4">
        <f t="shared" si="4"/>
        <v>0</v>
      </c>
      <c r="K130" s="6">
        <f t="shared" si="5"/>
        <v>-1.0585992315431003E-2</v>
      </c>
      <c r="M130" s="5">
        <f t="shared" si="6"/>
        <v>89.519851312856858</v>
      </c>
      <c r="N130" s="5">
        <f t="shared" si="7"/>
        <v>101.66604610708139</v>
      </c>
    </row>
    <row r="131" spans="1:14" x14ac:dyDescent="0.25">
      <c r="A131" s="10">
        <v>44869</v>
      </c>
      <c r="B131" s="11">
        <f>VLOOKUP(A131,'sp500'!$A$2:$D$6121,4,FALSE)</f>
        <v>3770.55004882812</v>
      </c>
      <c r="E131" s="4">
        <v>0</v>
      </c>
      <c r="F131" s="4">
        <v>1</v>
      </c>
      <c r="H131" s="4">
        <f t="shared" ref="H131:H194" si="8">IF(E131=F131,1,0)</f>
        <v>0</v>
      </c>
      <c r="K131" s="6">
        <f t="shared" si="5"/>
        <v>1.3618724670070526E-2</v>
      </c>
      <c r="M131" s="5">
        <f t="shared" si="6"/>
        <v>90.738997520392303</v>
      </c>
      <c r="N131" s="5">
        <f t="shared" si="7"/>
        <v>101.66604610708139</v>
      </c>
    </row>
    <row r="132" spans="1:14" x14ac:dyDescent="0.25">
      <c r="A132" s="10">
        <v>44872</v>
      </c>
      <c r="B132" s="11">
        <f>VLOOKUP(A132,'sp500'!$A$2:$D$6121,4,FALSE)</f>
        <v>3806.80004882812</v>
      </c>
      <c r="E132" s="4">
        <v>1</v>
      </c>
      <c r="F132" s="4">
        <v>1</v>
      </c>
      <c r="H132" s="4">
        <f t="shared" si="8"/>
        <v>1</v>
      </c>
      <c r="K132" s="6">
        <f t="shared" ref="K132:K195" si="9">B132/B131-1</f>
        <v>9.6139819205598442E-3</v>
      </c>
      <c r="M132" s="5">
        <f t="shared" ref="M132:M195" si="10">M131*(1+$K132)</f>
        <v>91.611360602043078</v>
      </c>
      <c r="N132" s="5">
        <f t="shared" si="7"/>
        <v>101.66604610708139</v>
      </c>
    </row>
    <row r="133" spans="1:14" x14ac:dyDescent="0.25">
      <c r="A133" s="10">
        <v>44873</v>
      </c>
      <c r="B133" s="11">
        <f>VLOOKUP(A133,'sp500'!$A$2:$D$6121,4,FALSE)</f>
        <v>3828.11010742187</v>
      </c>
      <c r="E133" s="4">
        <v>1</v>
      </c>
      <c r="F133" s="4">
        <v>0</v>
      </c>
      <c r="H133" s="4">
        <f t="shared" si="8"/>
        <v>0</v>
      </c>
      <c r="K133" s="6">
        <f t="shared" si="9"/>
        <v>5.5978928024627006E-3</v>
      </c>
      <c r="M133" s="5">
        <f t="shared" si="10"/>
        <v>92.124191178181064</v>
      </c>
      <c r="N133" s="5">
        <f t="shared" ref="N133:N196" si="11">N132*(1+IF(E132=1,$K133,0))</f>
        <v>102.23516173483905</v>
      </c>
    </row>
    <row r="134" spans="1:14" x14ac:dyDescent="0.25">
      <c r="A134" s="10">
        <v>44874</v>
      </c>
      <c r="B134" s="11">
        <f>VLOOKUP(A134,'sp500'!$A$2:$D$6121,4,FALSE)</f>
        <v>3748.57006835937</v>
      </c>
      <c r="E134" s="4">
        <v>0</v>
      </c>
      <c r="F134" s="4">
        <v>1</v>
      </c>
      <c r="H134" s="4">
        <f t="shared" si="8"/>
        <v>0</v>
      </c>
      <c r="K134" s="6">
        <f t="shared" si="9"/>
        <v>-2.0777886954789881E-2</v>
      </c>
      <c r="M134" s="5">
        <f t="shared" si="10"/>
        <v>90.210045148079374</v>
      </c>
      <c r="N134" s="5">
        <f t="shared" si="11"/>
        <v>100.1109311015079</v>
      </c>
    </row>
    <row r="135" spans="1:14" x14ac:dyDescent="0.25">
      <c r="A135" s="10">
        <v>44875</v>
      </c>
      <c r="B135" s="11">
        <f>VLOOKUP(A135,'sp500'!$A$2:$D$6121,4,FALSE)</f>
        <v>3956.3701171875</v>
      </c>
      <c r="E135" s="4">
        <v>0</v>
      </c>
      <c r="F135" s="4">
        <v>0</v>
      </c>
      <c r="H135" s="4">
        <f t="shared" si="8"/>
        <v>1</v>
      </c>
      <c r="K135" s="6">
        <f t="shared" si="9"/>
        <v>5.5434484360346259E-2</v>
      </c>
      <c r="M135" s="5">
        <f t="shared" si="10"/>
        <v>95.210792484986712</v>
      </c>
      <c r="N135" s="5">
        <f t="shared" si="11"/>
        <v>100.1109311015079</v>
      </c>
    </row>
    <row r="136" spans="1:14" x14ac:dyDescent="0.25">
      <c r="A136" s="10">
        <v>44879</v>
      </c>
      <c r="B136" s="11">
        <f>VLOOKUP(A136,'sp500'!$A$2:$D$6121,4,FALSE)</f>
        <v>3957.25</v>
      </c>
      <c r="E136" s="4">
        <v>0</v>
      </c>
      <c r="F136" s="4">
        <v>1</v>
      </c>
      <c r="H136" s="4">
        <f t="shared" si="8"/>
        <v>0</v>
      </c>
      <c r="K136" s="6">
        <f t="shared" si="9"/>
        <v>2.2239648628352704E-4</v>
      </c>
      <c r="M136" s="5">
        <f t="shared" si="10"/>
        <v>95.231967030691649</v>
      </c>
      <c r="N136" s="5">
        <f t="shared" si="11"/>
        <v>100.1109311015079</v>
      </c>
    </row>
    <row r="137" spans="1:14" x14ac:dyDescent="0.25">
      <c r="A137" s="10">
        <v>44880</v>
      </c>
      <c r="B137" s="11">
        <f>VLOOKUP(A137,'sp500'!$A$2:$D$6121,4,FALSE)</f>
        <v>3991.72998046875</v>
      </c>
      <c r="E137" s="4">
        <v>1</v>
      </c>
      <c r="F137" s="4">
        <v>0</v>
      </c>
      <c r="H137" s="4">
        <f t="shared" si="8"/>
        <v>0</v>
      </c>
      <c r="K137" s="6">
        <f t="shared" si="9"/>
        <v>8.7131165503191443E-3</v>
      </c>
      <c r="M137" s="5">
        <f t="shared" si="10"/>
        <v>96.061734258746213</v>
      </c>
      <c r="N137" s="5">
        <f t="shared" si="11"/>
        <v>100.1109311015079</v>
      </c>
    </row>
    <row r="138" spans="1:14" x14ac:dyDescent="0.25">
      <c r="A138" s="10">
        <v>44881</v>
      </c>
      <c r="B138" s="11">
        <f>VLOOKUP(A138,'sp500'!$A$2:$D$6121,4,FALSE)</f>
        <v>3958.7900390625</v>
      </c>
      <c r="E138" s="4">
        <v>0</v>
      </c>
      <c r="F138" s="4">
        <v>0</v>
      </c>
      <c r="H138" s="4">
        <f t="shared" si="8"/>
        <v>1</v>
      </c>
      <c r="K138" s="6">
        <f t="shared" si="9"/>
        <v>-8.252046497990273E-3</v>
      </c>
      <c r="M138" s="5">
        <f t="shared" si="10"/>
        <v>95.26902836096545</v>
      </c>
      <c r="N138" s="5">
        <f t="shared" si="11"/>
        <v>99.284811043101158</v>
      </c>
    </row>
    <row r="139" spans="1:14" x14ac:dyDescent="0.25">
      <c r="A139" s="10">
        <v>44882</v>
      </c>
      <c r="B139" s="11">
        <f>VLOOKUP(A139,'sp500'!$A$2:$D$6121,4,FALSE)</f>
        <v>3946.56005859375</v>
      </c>
      <c r="E139" s="4">
        <v>0</v>
      </c>
      <c r="F139" s="4">
        <v>1</v>
      </c>
      <c r="H139" s="4">
        <f t="shared" si="8"/>
        <v>0</v>
      </c>
      <c r="K139" s="6">
        <f t="shared" si="9"/>
        <v>-3.0893228355314273E-3</v>
      </c>
      <c r="M139" s="5">
        <f t="shared" si="10"/>
        <v>94.974711576131028</v>
      </c>
      <c r="N139" s="5">
        <f t="shared" si="11"/>
        <v>99.284811043101158</v>
      </c>
    </row>
    <row r="140" spans="1:14" x14ac:dyDescent="0.25">
      <c r="A140" s="10">
        <v>44883</v>
      </c>
      <c r="B140" s="11">
        <f>VLOOKUP(A140,'sp500'!$A$2:$D$6121,4,FALSE)</f>
        <v>3965.34008789062</v>
      </c>
      <c r="E140" s="4">
        <v>0</v>
      </c>
      <c r="F140" s="4">
        <v>0</v>
      </c>
      <c r="H140" s="4">
        <f t="shared" si="8"/>
        <v>1</v>
      </c>
      <c r="K140" s="6">
        <f t="shared" si="9"/>
        <v>4.7585819088133974E-3</v>
      </c>
      <c r="M140" s="5">
        <f t="shared" si="10"/>
        <v>95.426656520431976</v>
      </c>
      <c r="N140" s="5">
        <f t="shared" si="11"/>
        <v>99.284811043101158</v>
      </c>
    </row>
    <row r="141" spans="1:14" x14ac:dyDescent="0.25">
      <c r="A141" s="10">
        <v>44886</v>
      </c>
      <c r="B141" s="11">
        <f>VLOOKUP(A141,'sp500'!$A$2:$D$6121,4,FALSE)</f>
        <v>3949.93994140625</v>
      </c>
      <c r="E141" s="4">
        <v>0</v>
      </c>
      <c r="F141" s="4">
        <v>1</v>
      </c>
      <c r="H141" s="4">
        <f t="shared" si="8"/>
        <v>0</v>
      </c>
      <c r="K141" s="6">
        <f t="shared" si="9"/>
        <v>-3.8836886983285579E-3</v>
      </c>
      <c r="M141" s="5">
        <f t="shared" si="10"/>
        <v>95.056049092984296</v>
      </c>
      <c r="N141" s="5">
        <f t="shared" si="11"/>
        <v>99.284811043101158</v>
      </c>
    </row>
    <row r="142" spans="1:14" x14ac:dyDescent="0.25">
      <c r="A142" s="10">
        <v>44887</v>
      </c>
      <c r="B142" s="11">
        <f>VLOOKUP(A142,'sp500'!$A$2:$D$6121,4,FALSE)</f>
        <v>4003.580078125</v>
      </c>
      <c r="E142" s="4">
        <v>0</v>
      </c>
      <c r="F142" s="4">
        <v>1</v>
      </c>
      <c r="H142" s="4">
        <f t="shared" si="8"/>
        <v>0</v>
      </c>
      <c r="K142" s="6">
        <f t="shared" si="9"/>
        <v>1.3579987927526016E-2</v>
      </c>
      <c r="M142" s="5">
        <f t="shared" si="10"/>
        <v>96.346909092105349</v>
      </c>
      <c r="N142" s="5">
        <f t="shared" si="11"/>
        <v>99.284811043101158</v>
      </c>
    </row>
    <row r="143" spans="1:14" x14ac:dyDescent="0.25">
      <c r="A143" s="10">
        <v>44888</v>
      </c>
      <c r="B143" s="11">
        <f>VLOOKUP(A143,'sp500'!$A$2:$D$6121,4,FALSE)</f>
        <v>4027.26000976562</v>
      </c>
      <c r="E143" s="4">
        <v>0</v>
      </c>
      <c r="F143" s="4">
        <v>0</v>
      </c>
      <c r="H143" s="4">
        <f t="shared" si="8"/>
        <v>1</v>
      </c>
      <c r="K143" s="6">
        <f t="shared" si="9"/>
        <v>5.9146891478463193E-3</v>
      </c>
      <c r="M143" s="5">
        <f t="shared" si="10"/>
        <v>96.916771109740964</v>
      </c>
      <c r="N143" s="5">
        <f t="shared" si="11"/>
        <v>99.284811043101158</v>
      </c>
    </row>
    <row r="144" spans="1:14" x14ac:dyDescent="0.25">
      <c r="A144" s="10">
        <v>44890</v>
      </c>
      <c r="B144" s="11">
        <f>VLOOKUP(A144,'sp500'!$A$2:$D$6121,4,FALSE)</f>
        <v>4026.1201171875</v>
      </c>
      <c r="E144" s="4">
        <v>0</v>
      </c>
      <c r="F144" s="4">
        <v>0</v>
      </c>
      <c r="H144" s="4">
        <f t="shared" si="8"/>
        <v>1</v>
      </c>
      <c r="K144" s="6">
        <f t="shared" si="9"/>
        <v>-2.8304419763214295E-4</v>
      </c>
      <c r="M144" s="5">
        <f t="shared" si="10"/>
        <v>96.889339380025106</v>
      </c>
      <c r="N144" s="5">
        <f t="shared" si="11"/>
        <v>99.284811043101158</v>
      </c>
    </row>
    <row r="145" spans="1:14" x14ac:dyDescent="0.25">
      <c r="A145" s="10">
        <v>44893</v>
      </c>
      <c r="B145" s="11">
        <f>VLOOKUP(A145,'sp500'!$A$2:$D$6121,4,FALSE)</f>
        <v>3963.93994140625</v>
      </c>
      <c r="E145" s="4">
        <v>0</v>
      </c>
      <c r="F145" s="4">
        <v>0</v>
      </c>
      <c r="H145" s="4">
        <f t="shared" si="8"/>
        <v>1</v>
      </c>
      <c r="K145" s="6">
        <f t="shared" si="9"/>
        <v>-1.5444192913123267E-2</v>
      </c>
      <c r="M145" s="5">
        <f t="shared" si="10"/>
        <v>95.392961731414928</v>
      </c>
      <c r="N145" s="5">
        <f t="shared" si="11"/>
        <v>99.284811043101158</v>
      </c>
    </row>
    <row r="146" spans="1:14" x14ac:dyDescent="0.25">
      <c r="A146" s="10">
        <v>44894</v>
      </c>
      <c r="B146" s="11">
        <f>VLOOKUP(A146,'sp500'!$A$2:$D$6121,4,FALSE)</f>
        <v>3957.6298828125</v>
      </c>
      <c r="E146" s="4">
        <v>0</v>
      </c>
      <c r="F146" s="4">
        <v>1</v>
      </c>
      <c r="H146" s="4">
        <f t="shared" si="8"/>
        <v>0</v>
      </c>
      <c r="K146" s="6">
        <f t="shared" si="9"/>
        <v>-1.5918653377758885E-3</v>
      </c>
      <c r="M146" s="5">
        <f t="shared" si="10"/>
        <v>95.241108982166907</v>
      </c>
      <c r="N146" s="5">
        <f t="shared" si="11"/>
        <v>99.284811043101158</v>
      </c>
    </row>
    <row r="147" spans="1:14" x14ac:dyDescent="0.25">
      <c r="A147" s="10">
        <v>44895</v>
      </c>
      <c r="B147" s="11">
        <f>VLOOKUP(A147,'sp500'!$A$2:$D$6121,4,FALSE)</f>
        <v>4080.11010742187</v>
      </c>
      <c r="E147" s="4">
        <v>1</v>
      </c>
      <c r="F147" s="4">
        <v>0</v>
      </c>
      <c r="H147" s="4">
        <f t="shared" si="8"/>
        <v>0</v>
      </c>
      <c r="K147" s="6">
        <f t="shared" si="9"/>
        <v>3.0947872397387721E-2</v>
      </c>
      <c r="M147" s="5">
        <f t="shared" si="10"/>
        <v>98.188618669932708</v>
      </c>
      <c r="N147" s="5">
        <f t="shared" si="11"/>
        <v>99.284811043101158</v>
      </c>
    </row>
    <row r="148" spans="1:14" x14ac:dyDescent="0.25">
      <c r="A148" s="10">
        <v>44896</v>
      </c>
      <c r="B148" s="11">
        <f>VLOOKUP(A148,'sp500'!$A$2:$D$6121,4,FALSE)</f>
        <v>4076.57006835937</v>
      </c>
      <c r="E148" s="4">
        <v>0</v>
      </c>
      <c r="F148" s="4">
        <v>0</v>
      </c>
      <c r="H148" s="4">
        <f t="shared" si="8"/>
        <v>1</v>
      </c>
      <c r="K148" s="6">
        <f t="shared" si="9"/>
        <v>-8.6763321804983473E-4</v>
      </c>
      <c r="M148" s="5">
        <f t="shared" si="10"/>
        <v>98.103426962740244</v>
      </c>
      <c r="N148" s="5">
        <f t="shared" si="11"/>
        <v>99.198668242992369</v>
      </c>
    </row>
    <row r="149" spans="1:14" x14ac:dyDescent="0.25">
      <c r="A149" s="10">
        <v>44897</v>
      </c>
      <c r="B149" s="11">
        <f>VLOOKUP(A149,'sp500'!$A$2:$D$6121,4,FALSE)</f>
        <v>4071.69995117187</v>
      </c>
      <c r="E149" s="4">
        <v>0</v>
      </c>
      <c r="F149" s="4">
        <v>0</v>
      </c>
      <c r="H149" s="4">
        <f t="shared" si="8"/>
        <v>1</v>
      </c>
      <c r="K149" s="6">
        <f t="shared" si="9"/>
        <v>-1.194660488065602E-3</v>
      </c>
      <c r="M149" s="5">
        <f t="shared" si="10"/>
        <v>97.98622667480403</v>
      </c>
      <c r="N149" s="5">
        <f t="shared" si="11"/>
        <v>99.198668242992369</v>
      </c>
    </row>
    <row r="150" spans="1:14" x14ac:dyDescent="0.25">
      <c r="A150" s="10">
        <v>44900</v>
      </c>
      <c r="B150" s="11">
        <f>VLOOKUP(A150,'sp500'!$A$2:$D$6121,4,FALSE)</f>
        <v>3998.84008789062</v>
      </c>
      <c r="E150" s="4">
        <v>0</v>
      </c>
      <c r="F150" s="4">
        <v>0</v>
      </c>
      <c r="H150" s="4">
        <f t="shared" si="8"/>
        <v>1</v>
      </c>
      <c r="K150" s="6">
        <f t="shared" si="9"/>
        <v>-1.7894212283564803E-2</v>
      </c>
      <c r="M150" s="5">
        <f t="shared" si="10"/>
        <v>96.232840333819581</v>
      </c>
      <c r="N150" s="5">
        <f t="shared" si="11"/>
        <v>99.198668242992369</v>
      </c>
    </row>
    <row r="151" spans="1:14" x14ac:dyDescent="0.25">
      <c r="A151" s="10">
        <v>44901</v>
      </c>
      <c r="B151" s="11">
        <f>VLOOKUP(A151,'sp500'!$A$2:$D$6121,4,FALSE)</f>
        <v>3941.26000976562</v>
      </c>
      <c r="E151" s="4">
        <v>0</v>
      </c>
      <c r="F151" s="4">
        <v>0</v>
      </c>
      <c r="H151" s="4">
        <f t="shared" si="8"/>
        <v>1</v>
      </c>
      <c r="K151" s="6">
        <f t="shared" si="9"/>
        <v>-1.4399194981406072E-2</v>
      </c>
      <c r="M151" s="5">
        <f t="shared" si="10"/>
        <v>94.84716490223839</v>
      </c>
      <c r="N151" s="5">
        <f t="shared" si="11"/>
        <v>99.198668242992369</v>
      </c>
    </row>
    <row r="152" spans="1:14" x14ac:dyDescent="0.25">
      <c r="A152" s="10">
        <v>44902</v>
      </c>
      <c r="B152" s="11">
        <f>VLOOKUP(A152,'sp500'!$A$2:$D$6121,4,FALSE)</f>
        <v>3933.919921875</v>
      </c>
      <c r="E152" s="4">
        <v>0</v>
      </c>
      <c r="F152" s="4">
        <v>1</v>
      </c>
      <c r="H152" s="4">
        <f t="shared" si="8"/>
        <v>0</v>
      </c>
      <c r="K152" s="6">
        <f t="shared" si="9"/>
        <v>-1.8623708845477704E-3</v>
      </c>
      <c r="M152" s="5">
        <f t="shared" si="10"/>
        <v>94.670524303842555</v>
      </c>
      <c r="N152" s="5">
        <f t="shared" si="11"/>
        <v>99.198668242992369</v>
      </c>
    </row>
    <row r="153" spans="1:14" x14ac:dyDescent="0.25">
      <c r="A153" s="10">
        <v>44903</v>
      </c>
      <c r="B153" s="11">
        <f>VLOOKUP(A153,'sp500'!$A$2:$D$6121,4,FALSE)</f>
        <v>3963.51000976562</v>
      </c>
      <c r="E153" s="4">
        <v>0</v>
      </c>
      <c r="F153" s="4">
        <v>0</v>
      </c>
      <c r="H153" s="4">
        <f t="shared" si="8"/>
        <v>1</v>
      </c>
      <c r="K153" s="6">
        <f t="shared" si="9"/>
        <v>7.5217819575026379E-3</v>
      </c>
      <c r="M153" s="5">
        <f t="shared" si="10"/>
        <v>95.382615345458518</v>
      </c>
      <c r="N153" s="5">
        <f t="shared" si="11"/>
        <v>99.198668242992369</v>
      </c>
    </row>
    <row r="154" spans="1:14" x14ac:dyDescent="0.25">
      <c r="A154" s="10">
        <v>44904</v>
      </c>
      <c r="B154" s="11">
        <f>VLOOKUP(A154,'sp500'!$A$2:$D$6121,4,FALSE)</f>
        <v>3934.3798828125</v>
      </c>
      <c r="E154" s="4">
        <v>0</v>
      </c>
      <c r="F154" s="4">
        <v>1</v>
      </c>
      <c r="H154" s="4">
        <f t="shared" si="8"/>
        <v>0</v>
      </c>
      <c r="K154" s="6">
        <f t="shared" si="9"/>
        <v>-7.3495782479031657E-3</v>
      </c>
      <c r="M154" s="5">
        <f t="shared" si="10"/>
        <v>94.681593350487418</v>
      </c>
      <c r="N154" s="5">
        <f t="shared" si="11"/>
        <v>99.198668242992369</v>
      </c>
    </row>
    <row r="155" spans="1:14" x14ac:dyDescent="0.25">
      <c r="A155" s="10">
        <v>44907</v>
      </c>
      <c r="B155" s="11">
        <f>VLOOKUP(A155,'sp500'!$A$2:$D$6121,4,FALSE)</f>
        <v>3990.56005859375</v>
      </c>
      <c r="E155" s="4">
        <v>0</v>
      </c>
      <c r="F155" s="4">
        <v>1</v>
      </c>
      <c r="H155" s="4">
        <f t="shared" si="8"/>
        <v>0</v>
      </c>
      <c r="K155" s="6">
        <f t="shared" si="9"/>
        <v>1.4279296218109305E-2</v>
      </c>
      <c r="M155" s="5">
        <f t="shared" si="10"/>
        <v>96.03357986834159</v>
      </c>
      <c r="N155" s="5">
        <f t="shared" si="11"/>
        <v>99.198668242992369</v>
      </c>
    </row>
    <row r="156" spans="1:14" x14ac:dyDescent="0.25">
      <c r="A156" s="10">
        <v>44908</v>
      </c>
      <c r="B156" s="11">
        <f>VLOOKUP(A156,'sp500'!$A$2:$D$6121,4,FALSE)</f>
        <v>4019.64990234375</v>
      </c>
      <c r="E156" s="4">
        <v>0</v>
      </c>
      <c r="F156" s="4">
        <v>0</v>
      </c>
      <c r="H156" s="4">
        <f t="shared" si="8"/>
        <v>1</v>
      </c>
      <c r="K156" s="6">
        <f t="shared" si="9"/>
        <v>7.2896644387934195E-3</v>
      </c>
      <c r="M156" s="5">
        <f t="shared" si="10"/>
        <v>96.733632440437873</v>
      </c>
      <c r="N156" s="5">
        <f t="shared" si="11"/>
        <v>99.198668242992369</v>
      </c>
    </row>
    <row r="157" spans="1:14" x14ac:dyDescent="0.25">
      <c r="A157" s="10">
        <v>44909</v>
      </c>
      <c r="B157" s="11">
        <f>VLOOKUP(A157,'sp500'!$A$2:$D$6121,4,FALSE)</f>
        <v>3995.32006835937</v>
      </c>
      <c r="E157" s="4">
        <v>0</v>
      </c>
      <c r="F157" s="4">
        <v>0</v>
      </c>
      <c r="H157" s="4">
        <f t="shared" si="8"/>
        <v>1</v>
      </c>
      <c r="K157" s="6">
        <f t="shared" si="9"/>
        <v>-6.0527246341015584E-3</v>
      </c>
      <c r="M157" s="5">
        <f t="shared" si="10"/>
        <v>96.148130400419504</v>
      </c>
      <c r="N157" s="5">
        <f t="shared" si="11"/>
        <v>99.198668242992369</v>
      </c>
    </row>
    <row r="158" spans="1:14" x14ac:dyDescent="0.25">
      <c r="A158" s="10">
        <v>44910</v>
      </c>
      <c r="B158" s="11">
        <f>VLOOKUP(A158,'sp500'!$A$2:$D$6121,4,FALSE)</f>
        <v>3895.75</v>
      </c>
      <c r="E158" s="4">
        <v>0</v>
      </c>
      <c r="F158" s="4">
        <v>0</v>
      </c>
      <c r="H158" s="4">
        <f t="shared" si="8"/>
        <v>1</v>
      </c>
      <c r="K158" s="6">
        <f t="shared" si="9"/>
        <v>-2.4921675023712786E-2</v>
      </c>
      <c r="M158" s="5">
        <f t="shared" si="10"/>
        <v>93.751957940442693</v>
      </c>
      <c r="N158" s="5">
        <f t="shared" si="11"/>
        <v>99.198668242992369</v>
      </c>
    </row>
    <row r="159" spans="1:14" x14ac:dyDescent="0.25">
      <c r="A159" s="10">
        <v>44911</v>
      </c>
      <c r="B159" s="11">
        <f>VLOOKUP(A159,'sp500'!$A$2:$D$6121,4,FALSE)</f>
        <v>3852.36010742187</v>
      </c>
      <c r="E159" s="4">
        <v>0</v>
      </c>
      <c r="F159" s="4">
        <v>0</v>
      </c>
      <c r="H159" s="4">
        <f t="shared" si="8"/>
        <v>1</v>
      </c>
      <c r="K159" s="6">
        <f t="shared" si="9"/>
        <v>-1.1137750774081967E-2</v>
      </c>
      <c r="M159" s="5">
        <f t="shared" si="10"/>
        <v>92.707771998319828</v>
      </c>
      <c r="N159" s="5">
        <f t="shared" si="11"/>
        <v>99.198668242992369</v>
      </c>
    </row>
    <row r="160" spans="1:14" x14ac:dyDescent="0.25">
      <c r="A160" s="10">
        <v>44914</v>
      </c>
      <c r="B160" s="11">
        <f>VLOOKUP(A160,'sp500'!$A$2:$D$6121,4,FALSE)</f>
        <v>3817.65991210937</v>
      </c>
      <c r="E160" s="4">
        <v>0</v>
      </c>
      <c r="F160" s="4">
        <v>1</v>
      </c>
      <c r="H160" s="4">
        <f t="shared" si="8"/>
        <v>0</v>
      </c>
      <c r="K160" s="6">
        <f t="shared" si="9"/>
        <v>-9.0075160018523448E-3</v>
      </c>
      <c r="M160" s="5">
        <f t="shared" si="10"/>
        <v>91.872705258548876</v>
      </c>
      <c r="N160" s="5">
        <f t="shared" si="11"/>
        <v>99.198668242992369</v>
      </c>
    </row>
    <row r="161" spans="1:14" x14ac:dyDescent="0.25">
      <c r="A161" s="10">
        <v>44915</v>
      </c>
      <c r="B161" s="11">
        <f>VLOOKUP(A161,'sp500'!$A$2:$D$6121,4,FALSE)</f>
        <v>3821.6201171875</v>
      </c>
      <c r="E161" s="4">
        <v>0</v>
      </c>
      <c r="F161" s="4">
        <v>1</v>
      </c>
      <c r="H161" s="4">
        <f t="shared" si="8"/>
        <v>0</v>
      </c>
      <c r="K161" s="6">
        <f t="shared" si="9"/>
        <v>1.0373383615362997E-3</v>
      </c>
      <c r="M161" s="5">
        <f t="shared" si="10"/>
        <v>91.968008340091686</v>
      </c>
      <c r="N161" s="5">
        <f t="shared" si="11"/>
        <v>99.198668242992369</v>
      </c>
    </row>
    <row r="162" spans="1:14" x14ac:dyDescent="0.25">
      <c r="A162" s="10">
        <v>44916</v>
      </c>
      <c r="B162" s="11">
        <f>VLOOKUP(A162,'sp500'!$A$2:$D$6121,4,FALSE)</f>
        <v>3878.43994140625</v>
      </c>
      <c r="E162" s="4">
        <v>0</v>
      </c>
      <c r="F162" s="4">
        <v>0</v>
      </c>
      <c r="H162" s="4">
        <f t="shared" si="8"/>
        <v>1</v>
      </c>
      <c r="K162" s="6">
        <f t="shared" si="9"/>
        <v>1.4867993802734736E-2</v>
      </c>
      <c r="M162" s="5">
        <f t="shared" si="10"/>
        <v>93.335388118142021</v>
      </c>
      <c r="N162" s="5">
        <f t="shared" si="11"/>
        <v>99.198668242992369</v>
      </c>
    </row>
    <row r="163" spans="1:14" x14ac:dyDescent="0.25">
      <c r="A163" s="10">
        <v>44917</v>
      </c>
      <c r="B163" s="11">
        <f>VLOOKUP(A163,'sp500'!$A$2:$D$6121,4,FALSE)</f>
        <v>3822.38989257812</v>
      </c>
      <c r="E163" s="4">
        <v>0</v>
      </c>
      <c r="F163" s="4">
        <v>1</v>
      </c>
      <c r="H163" s="4">
        <f t="shared" si="8"/>
        <v>0</v>
      </c>
      <c r="K163" s="6">
        <f t="shared" si="9"/>
        <v>-1.4451699568617582E-2</v>
      </c>
      <c r="M163" s="5">
        <f t="shared" si="10"/>
        <v>91.986533129938309</v>
      </c>
      <c r="N163" s="5">
        <f t="shared" si="11"/>
        <v>99.198668242992369</v>
      </c>
    </row>
    <row r="164" spans="1:14" x14ac:dyDescent="0.25">
      <c r="A164" s="10">
        <v>44918</v>
      </c>
      <c r="B164" s="11">
        <f>VLOOKUP(A164,'sp500'!$A$2:$D$6121,4,FALSE)</f>
        <v>3844.82006835937</v>
      </c>
      <c r="E164" s="4">
        <v>0</v>
      </c>
      <c r="F164" s="4">
        <v>0</v>
      </c>
      <c r="H164" s="4">
        <f t="shared" si="8"/>
        <v>1</v>
      </c>
      <c r="K164" s="6">
        <f t="shared" si="9"/>
        <v>5.8681025252820262E-3</v>
      </c>
      <c r="M164" s="5">
        <f t="shared" si="10"/>
        <v>92.526319537290036</v>
      </c>
      <c r="N164" s="5">
        <f t="shared" si="11"/>
        <v>99.198668242992369</v>
      </c>
    </row>
    <row r="165" spans="1:14" x14ac:dyDescent="0.25">
      <c r="A165" s="10">
        <v>44922</v>
      </c>
      <c r="B165" s="11">
        <f>VLOOKUP(A165,'sp500'!$A$2:$D$6121,4,FALSE)</f>
        <v>3829.25</v>
      </c>
      <c r="E165" s="4">
        <v>0</v>
      </c>
      <c r="F165" s="4">
        <v>0</v>
      </c>
      <c r="H165" s="4">
        <f t="shared" si="8"/>
        <v>1</v>
      </c>
      <c r="K165" s="6">
        <f t="shared" si="9"/>
        <v>-4.0496221104083796E-3</v>
      </c>
      <c r="M165" s="5">
        <f t="shared" si="10"/>
        <v>92.151622907897121</v>
      </c>
      <c r="N165" s="5">
        <f t="shared" si="11"/>
        <v>99.198668242992369</v>
      </c>
    </row>
    <row r="166" spans="1:14" x14ac:dyDescent="0.25">
      <c r="A166" s="10">
        <v>44923</v>
      </c>
      <c r="B166" s="11">
        <f>VLOOKUP(A166,'sp500'!$A$2:$D$6121,4,FALSE)</f>
        <v>3783.21997070312</v>
      </c>
      <c r="E166" s="4">
        <v>1</v>
      </c>
      <c r="F166" s="4">
        <v>1</v>
      </c>
      <c r="H166" s="4">
        <f t="shared" si="8"/>
        <v>1</v>
      </c>
      <c r="K166" s="6">
        <f t="shared" si="9"/>
        <v>-1.2020638322616684E-2</v>
      </c>
      <c r="M166" s="5">
        <f t="shared" si="10"/>
        <v>91.043901578079129</v>
      </c>
      <c r="N166" s="5">
        <f t="shared" si="11"/>
        <v>99.198668242992369</v>
      </c>
    </row>
    <row r="167" spans="1:14" x14ac:dyDescent="0.25">
      <c r="A167" s="10">
        <v>44924</v>
      </c>
      <c r="B167" s="11">
        <f>VLOOKUP(A167,'sp500'!$A$2:$D$6121,4,FALSE)</f>
        <v>3849.28002929687</v>
      </c>
      <c r="E167" s="4">
        <v>0</v>
      </c>
      <c r="F167" s="4">
        <v>0</v>
      </c>
      <c r="H167" s="4">
        <f t="shared" si="8"/>
        <v>1</v>
      </c>
      <c r="K167" s="6">
        <f t="shared" si="9"/>
        <v>1.7461331644819111E-2</v>
      </c>
      <c r="M167" s="5">
        <f t="shared" si="10"/>
        <v>92.633649337772241</v>
      </c>
      <c r="N167" s="5">
        <f t="shared" si="11"/>
        <v>100.93080908790765</v>
      </c>
    </row>
    <row r="168" spans="1:14" x14ac:dyDescent="0.25">
      <c r="A168" s="10">
        <v>44925</v>
      </c>
      <c r="B168" s="11">
        <f>VLOOKUP(A168,'sp500'!$A$2:$D$6121,4,FALSE)</f>
        <v>3839.5</v>
      </c>
      <c r="E168" s="4">
        <v>0</v>
      </c>
      <c r="F168" s="4">
        <v>0</v>
      </c>
      <c r="H168" s="4">
        <f t="shared" si="8"/>
        <v>1</v>
      </c>
      <c r="K168" s="6">
        <f t="shared" si="9"/>
        <v>-2.5407424823432612E-3</v>
      </c>
      <c r="M168" s="5">
        <f t="shared" si="10"/>
        <v>92.39829108960528</v>
      </c>
      <c r="N168" s="5">
        <f t="shared" si="11"/>
        <v>100.93080908790765</v>
      </c>
    </row>
    <row r="169" spans="1:14" x14ac:dyDescent="0.25">
      <c r="A169" s="10">
        <v>44929</v>
      </c>
      <c r="B169" s="11">
        <f>VLOOKUP(A169,'sp500'!$A$2:$D$6121,4,FALSE)</f>
        <v>3824.13989257812</v>
      </c>
      <c r="E169" s="4">
        <v>1</v>
      </c>
      <c r="F169" s="4">
        <v>1</v>
      </c>
      <c r="H169" s="4">
        <f t="shared" si="8"/>
        <v>1</v>
      </c>
      <c r="K169" s="6">
        <f t="shared" si="9"/>
        <v>-4.0005488792499433E-3</v>
      </c>
      <c r="M169" s="5">
        <f t="shared" si="10"/>
        <v>92.028647209742147</v>
      </c>
      <c r="N169" s="5">
        <f t="shared" si="11"/>
        <v>100.93080908790765</v>
      </c>
    </row>
    <row r="170" spans="1:14" x14ac:dyDescent="0.25">
      <c r="A170" s="10">
        <v>44930</v>
      </c>
      <c r="B170" s="11">
        <f>VLOOKUP(A170,'sp500'!$A$2:$D$6121,4,FALSE)</f>
        <v>3852.96997070312</v>
      </c>
      <c r="E170" s="4">
        <v>0</v>
      </c>
      <c r="F170" s="4">
        <v>0</v>
      </c>
      <c r="H170" s="4">
        <f t="shared" si="8"/>
        <v>1</v>
      </c>
      <c r="K170" s="6">
        <f t="shared" si="9"/>
        <v>7.5389705750443792E-3</v>
      </c>
      <c r="M170" s="5">
        <f t="shared" si="10"/>
        <v>92.722448473117538</v>
      </c>
      <c r="N170" s="5">
        <f t="shared" si="11"/>
        <v>101.69172348773681</v>
      </c>
    </row>
    <row r="171" spans="1:14" x14ac:dyDescent="0.25">
      <c r="A171" s="10">
        <v>44931</v>
      </c>
      <c r="B171" s="11">
        <f>VLOOKUP(A171,'sp500'!$A$2:$D$6121,4,FALSE)</f>
        <v>3808.10009765625</v>
      </c>
      <c r="E171" s="4">
        <v>0</v>
      </c>
      <c r="F171" s="4">
        <v>1</v>
      </c>
      <c r="H171" s="4">
        <f t="shared" si="8"/>
        <v>0</v>
      </c>
      <c r="K171" s="6">
        <f t="shared" si="9"/>
        <v>-1.1645528874620781E-2</v>
      </c>
      <c r="M171" s="5">
        <f t="shared" si="10"/>
        <v>91.642646522098303</v>
      </c>
      <c r="N171" s="5">
        <f t="shared" si="11"/>
        <v>101.69172348773681</v>
      </c>
    </row>
    <row r="172" spans="1:14" x14ac:dyDescent="0.25">
      <c r="A172" s="10">
        <v>44932</v>
      </c>
      <c r="B172" s="11">
        <f>VLOOKUP(A172,'sp500'!$A$2:$D$6121,4,FALSE)</f>
        <v>3895.080078125</v>
      </c>
      <c r="E172" s="4">
        <v>0</v>
      </c>
      <c r="F172" s="4">
        <v>0</v>
      </c>
      <c r="H172" s="4">
        <f t="shared" si="8"/>
        <v>1</v>
      </c>
      <c r="K172" s="6">
        <f t="shared" si="9"/>
        <v>2.284078102943865E-2</v>
      </c>
      <c r="M172" s="5">
        <f t="shared" si="10"/>
        <v>93.735836144267793</v>
      </c>
      <c r="N172" s="5">
        <f t="shared" si="11"/>
        <v>101.69172348773681</v>
      </c>
    </row>
    <row r="173" spans="1:14" x14ac:dyDescent="0.25">
      <c r="A173" s="10">
        <v>44935</v>
      </c>
      <c r="B173" s="11">
        <f>VLOOKUP(A173,'sp500'!$A$2:$D$6121,4,FALSE)</f>
        <v>3892.09008789062</v>
      </c>
      <c r="E173" s="4">
        <v>0</v>
      </c>
      <c r="F173" s="4">
        <v>1</v>
      </c>
      <c r="H173" s="4">
        <f t="shared" si="8"/>
        <v>0</v>
      </c>
      <c r="K173" s="6">
        <f t="shared" si="9"/>
        <v>-7.6763254526446278E-4</v>
      </c>
      <c r="M173" s="5">
        <f t="shared" si="10"/>
        <v>93.663881465785877</v>
      </c>
      <c r="N173" s="5">
        <f t="shared" si="11"/>
        <v>101.69172348773681</v>
      </c>
    </row>
    <row r="174" spans="1:14" x14ac:dyDescent="0.25">
      <c r="A174" s="10">
        <v>44936</v>
      </c>
      <c r="B174" s="11">
        <f>VLOOKUP(A174,'sp500'!$A$2:$D$6121,4,FALSE)</f>
        <v>3919.25</v>
      </c>
      <c r="E174" s="4">
        <v>0</v>
      </c>
      <c r="F174" s="4">
        <v>1</v>
      </c>
      <c r="H174" s="4">
        <f t="shared" si="8"/>
        <v>0</v>
      </c>
      <c r="K174" s="6">
        <f t="shared" si="9"/>
        <v>6.9782331590633184E-3</v>
      </c>
      <c r="M174" s="5">
        <f t="shared" si="10"/>
        <v>94.317489869236994</v>
      </c>
      <c r="N174" s="5">
        <f t="shared" si="11"/>
        <v>101.69172348773681</v>
      </c>
    </row>
    <row r="175" spans="1:14" x14ac:dyDescent="0.25">
      <c r="A175" s="10">
        <v>44937</v>
      </c>
      <c r="B175" s="11">
        <f>VLOOKUP(A175,'sp500'!$A$2:$D$6121,4,FALSE)</f>
        <v>3969.61010742187</v>
      </c>
      <c r="E175" s="4">
        <v>0</v>
      </c>
      <c r="F175" s="4">
        <v>1</v>
      </c>
      <c r="H175" s="4">
        <f t="shared" si="8"/>
        <v>0</v>
      </c>
      <c r="K175" s="6">
        <f t="shared" si="9"/>
        <v>1.2849424614880478E-2</v>
      </c>
      <c r="M175" s="5">
        <f t="shared" si="10"/>
        <v>95.529415345176503</v>
      </c>
      <c r="N175" s="5">
        <f t="shared" si="11"/>
        <v>101.69172348773681</v>
      </c>
    </row>
    <row r="176" spans="1:14" x14ac:dyDescent="0.25">
      <c r="A176" s="10">
        <v>44938</v>
      </c>
      <c r="B176" s="11">
        <f>VLOOKUP(A176,'sp500'!$A$2:$D$6121,4,FALSE)</f>
        <v>3983.169921875</v>
      </c>
      <c r="E176" s="4">
        <v>0</v>
      </c>
      <c r="F176" s="4">
        <v>1</v>
      </c>
      <c r="H176" s="4">
        <f t="shared" si="8"/>
        <v>0</v>
      </c>
      <c r="K176" s="6">
        <f t="shared" si="9"/>
        <v>3.4159058663665309E-3</v>
      </c>
      <c r="M176" s="5">
        <f t="shared" si="10"/>
        <v>95.855734835464659</v>
      </c>
      <c r="N176" s="5">
        <f t="shared" si="11"/>
        <v>101.69172348773681</v>
      </c>
    </row>
    <row r="177" spans="1:14" x14ac:dyDescent="0.25">
      <c r="A177" s="10">
        <v>44939</v>
      </c>
      <c r="B177" s="11">
        <f>VLOOKUP(A177,'sp500'!$A$2:$D$6121,4,FALSE)</f>
        <v>3999.09008789062</v>
      </c>
      <c r="E177" s="4">
        <v>0</v>
      </c>
      <c r="F177" s="4">
        <v>0</v>
      </c>
      <c r="H177" s="4">
        <f t="shared" si="8"/>
        <v>1</v>
      </c>
      <c r="K177" s="6">
        <f t="shared" si="9"/>
        <v>3.9968583635332511E-3</v>
      </c>
      <c r="M177" s="5">
        <f t="shared" si="10"/>
        <v>96.238856630934407</v>
      </c>
      <c r="N177" s="5">
        <f t="shared" si="11"/>
        <v>101.69172348773681</v>
      </c>
    </row>
    <row r="178" spans="1:14" x14ac:dyDescent="0.25">
      <c r="A178" s="10">
        <v>44943</v>
      </c>
      <c r="B178" s="11">
        <f>VLOOKUP(A178,'sp500'!$A$2:$D$6121,4,FALSE)</f>
        <v>3990.96997070312</v>
      </c>
      <c r="E178" s="4">
        <v>0</v>
      </c>
      <c r="F178" s="4">
        <v>0</v>
      </c>
      <c r="H178" s="4">
        <f t="shared" si="8"/>
        <v>1</v>
      </c>
      <c r="K178" s="6">
        <f t="shared" si="9"/>
        <v>-2.0304911890052235E-3</v>
      </c>
      <c r="M178" s="5">
        <f t="shared" si="10"/>
        <v>96.043444480505357</v>
      </c>
      <c r="N178" s="5">
        <f t="shared" si="11"/>
        <v>101.69172348773681</v>
      </c>
    </row>
    <row r="179" spans="1:14" x14ac:dyDescent="0.25">
      <c r="A179" s="10">
        <v>44944</v>
      </c>
      <c r="B179" s="11">
        <f>VLOOKUP(A179,'sp500'!$A$2:$D$6121,4,FALSE)</f>
        <v>3928.86010742187</v>
      </c>
      <c r="E179" s="4">
        <v>0</v>
      </c>
      <c r="F179" s="4">
        <v>0</v>
      </c>
      <c r="H179" s="4">
        <f t="shared" si="8"/>
        <v>1</v>
      </c>
      <c r="K179" s="6">
        <f t="shared" si="9"/>
        <v>-1.5562598500411085E-2</v>
      </c>
      <c r="M179" s="5">
        <f t="shared" si="10"/>
        <v>94.548758915458734</v>
      </c>
      <c r="N179" s="5">
        <f t="shared" si="11"/>
        <v>101.69172348773681</v>
      </c>
    </row>
    <row r="180" spans="1:14" x14ac:dyDescent="0.25">
      <c r="A180" s="10">
        <v>44945</v>
      </c>
      <c r="B180" s="11">
        <f>VLOOKUP(A180,'sp500'!$A$2:$D$6121,4,FALSE)</f>
        <v>3898.85009765625</v>
      </c>
      <c r="E180" s="4">
        <v>0</v>
      </c>
      <c r="F180" s="4">
        <v>1</v>
      </c>
      <c r="H180" s="4">
        <f t="shared" si="8"/>
        <v>0</v>
      </c>
      <c r="K180" s="6">
        <f t="shared" si="9"/>
        <v>-7.6383502962931171E-3</v>
      </c>
      <c r="M180" s="5">
        <f t="shared" si="10"/>
        <v>93.826562374782696</v>
      </c>
      <c r="N180" s="5">
        <f t="shared" si="11"/>
        <v>101.69172348773681</v>
      </c>
    </row>
    <row r="181" spans="1:14" x14ac:dyDescent="0.25">
      <c r="A181" s="10">
        <v>44946</v>
      </c>
      <c r="B181" s="11">
        <f>VLOOKUP(A181,'sp500'!$A$2:$D$6121,4,FALSE)</f>
        <v>3972.61010742187</v>
      </c>
      <c r="E181" s="4">
        <v>0</v>
      </c>
      <c r="F181" s="4">
        <v>1</v>
      </c>
      <c r="H181" s="4">
        <f t="shared" si="8"/>
        <v>0</v>
      </c>
      <c r="K181" s="6">
        <f t="shared" si="9"/>
        <v>1.8918401045980193E-2</v>
      </c>
      <c r="M181" s="5">
        <f t="shared" si="10"/>
        <v>95.601610910554513</v>
      </c>
      <c r="N181" s="5">
        <f t="shared" si="11"/>
        <v>101.69172348773681</v>
      </c>
    </row>
    <row r="182" spans="1:14" x14ac:dyDescent="0.25">
      <c r="A182" s="10">
        <v>44949</v>
      </c>
      <c r="B182" s="11">
        <f>VLOOKUP(A182,'sp500'!$A$2:$D$6121,4,FALSE)</f>
        <v>4019.81005859375</v>
      </c>
      <c r="E182" s="4">
        <v>0</v>
      </c>
      <c r="F182" s="4">
        <v>0</v>
      </c>
      <c r="H182" s="4">
        <f t="shared" si="8"/>
        <v>1</v>
      </c>
      <c r="K182" s="6">
        <f t="shared" si="9"/>
        <v>1.1881344983666553E-2</v>
      </c>
      <c r="M182" s="5">
        <f t="shared" si="10"/>
        <v>96.73748663077707</v>
      </c>
      <c r="N182" s="5">
        <f t="shared" si="11"/>
        <v>101.69172348773681</v>
      </c>
    </row>
    <row r="183" spans="1:14" x14ac:dyDescent="0.25">
      <c r="A183" s="10">
        <v>44950</v>
      </c>
      <c r="B183" s="11">
        <f>VLOOKUP(A183,'sp500'!$A$2:$D$6121,4,FALSE)</f>
        <v>4016.94995117187</v>
      </c>
      <c r="E183" s="4">
        <v>0</v>
      </c>
      <c r="F183" s="4">
        <v>0</v>
      </c>
      <c r="H183" s="4">
        <f t="shared" si="8"/>
        <v>1</v>
      </c>
      <c r="K183" s="6">
        <f t="shared" si="9"/>
        <v>-7.1150312581702568E-4</v>
      </c>
      <c r="M183" s="5">
        <f t="shared" si="10"/>
        <v>96.668657606655586</v>
      </c>
      <c r="N183" s="5">
        <f t="shared" si="11"/>
        <v>101.69172348773681</v>
      </c>
    </row>
    <row r="184" spans="1:14" x14ac:dyDescent="0.25">
      <c r="A184" s="10">
        <v>44951</v>
      </c>
      <c r="B184" s="11">
        <f>VLOOKUP(A184,'sp500'!$A$2:$D$6121,4,FALSE)</f>
        <v>4016.21997070312</v>
      </c>
      <c r="E184" s="4">
        <v>0</v>
      </c>
      <c r="F184" s="4">
        <v>1</v>
      </c>
      <c r="H184" s="4">
        <f t="shared" si="8"/>
        <v>0</v>
      </c>
      <c r="K184" s="6">
        <f t="shared" si="9"/>
        <v>-1.8172505946634221E-4</v>
      </c>
      <c r="M184" s="5">
        <f t="shared" si="10"/>
        <v>96.651090489103481</v>
      </c>
      <c r="N184" s="5">
        <f t="shared" si="11"/>
        <v>101.69172348773681</v>
      </c>
    </row>
    <row r="185" spans="1:14" x14ac:dyDescent="0.25">
      <c r="A185" s="10">
        <v>44952</v>
      </c>
      <c r="B185" s="11">
        <f>VLOOKUP(A185,'sp500'!$A$2:$D$6121,4,FALSE)</f>
        <v>4060.42993164062</v>
      </c>
      <c r="E185" s="4">
        <v>0</v>
      </c>
      <c r="F185" s="4">
        <v>1</v>
      </c>
      <c r="H185" s="4">
        <f t="shared" si="8"/>
        <v>0</v>
      </c>
      <c r="K185" s="6">
        <f t="shared" si="9"/>
        <v>1.1007853469181317E-2</v>
      </c>
      <c r="M185" s="5">
        <f t="shared" si="10"/>
        <v>97.715011530844123</v>
      </c>
      <c r="N185" s="5">
        <f t="shared" si="11"/>
        <v>101.69172348773681</v>
      </c>
    </row>
    <row r="186" spans="1:14" x14ac:dyDescent="0.25">
      <c r="A186" s="10">
        <v>44953</v>
      </c>
      <c r="B186" s="11">
        <f>VLOOKUP(A186,'sp500'!$A$2:$D$6121,4,FALSE)</f>
        <v>4070.56005859375</v>
      </c>
      <c r="E186" s="4">
        <v>0</v>
      </c>
      <c r="F186" s="4">
        <v>0</v>
      </c>
      <c r="H186" s="4">
        <f t="shared" si="8"/>
        <v>1</v>
      </c>
      <c r="K186" s="6">
        <f t="shared" si="9"/>
        <v>2.4948409709502073E-3</v>
      </c>
      <c r="M186" s="5">
        <f t="shared" si="10"/>
        <v>97.958794945088144</v>
      </c>
      <c r="N186" s="5">
        <f t="shared" si="11"/>
        <v>101.69172348773681</v>
      </c>
    </row>
    <row r="187" spans="1:14" x14ac:dyDescent="0.25">
      <c r="A187" s="10">
        <v>44956</v>
      </c>
      <c r="B187" s="11">
        <f>VLOOKUP(A187,'sp500'!$A$2:$D$6121,4,FALSE)</f>
        <v>4017.77001953125</v>
      </c>
      <c r="E187" s="4">
        <v>0</v>
      </c>
      <c r="F187" s="4">
        <v>1</v>
      </c>
      <c r="H187" s="4">
        <f t="shared" si="8"/>
        <v>0</v>
      </c>
      <c r="K187" s="6">
        <f t="shared" si="9"/>
        <v>-1.2968740984683369E-2</v>
      </c>
      <c r="M187" s="5">
        <f t="shared" si="10"/>
        <v>96.688392706273589</v>
      </c>
      <c r="N187" s="5">
        <f t="shared" si="11"/>
        <v>101.69172348773681</v>
      </c>
    </row>
    <row r="188" spans="1:14" x14ac:dyDescent="0.25">
      <c r="A188" s="10">
        <v>44957</v>
      </c>
      <c r="B188" s="11">
        <f>VLOOKUP(A188,'sp500'!$A$2:$D$6121,4,FALSE)</f>
        <v>4076.60009765625</v>
      </c>
      <c r="E188" s="4">
        <v>0</v>
      </c>
      <c r="F188" s="4">
        <v>1</v>
      </c>
      <c r="H188" s="4">
        <f t="shared" si="8"/>
        <v>0</v>
      </c>
      <c r="K188" s="6">
        <f t="shared" si="9"/>
        <v>1.4642470285510134E-2</v>
      </c>
      <c r="M188" s="5">
        <f t="shared" si="10"/>
        <v>98.104149623428938</v>
      </c>
      <c r="N188" s="5">
        <f t="shared" si="11"/>
        <v>101.69172348773681</v>
      </c>
    </row>
    <row r="189" spans="1:14" x14ac:dyDescent="0.25">
      <c r="A189" s="10">
        <v>44958</v>
      </c>
      <c r="B189" s="11">
        <f>VLOOKUP(A189,'sp500'!$A$2:$D$6121,4,FALSE)</f>
        <v>4119.2099609375</v>
      </c>
      <c r="E189" s="4">
        <v>0</v>
      </c>
      <c r="F189" s="4">
        <v>1</v>
      </c>
      <c r="H189" s="4">
        <f t="shared" si="8"/>
        <v>0</v>
      </c>
      <c r="K189" s="6">
        <f t="shared" si="9"/>
        <v>1.0452303944590291E-2</v>
      </c>
      <c r="M189" s="5">
        <f t="shared" si="10"/>
        <v>99.129564013518575</v>
      </c>
      <c r="N189" s="5">
        <f t="shared" si="11"/>
        <v>101.69172348773681</v>
      </c>
    </row>
    <row r="190" spans="1:14" x14ac:dyDescent="0.25">
      <c r="A190" s="10">
        <v>44959</v>
      </c>
      <c r="B190" s="11">
        <f>VLOOKUP(A190,'sp500'!$A$2:$D$6121,4,FALSE)</f>
        <v>4179.759765625</v>
      </c>
      <c r="E190" s="4">
        <v>0</v>
      </c>
      <c r="F190" s="4">
        <v>0</v>
      </c>
      <c r="H190" s="4">
        <f t="shared" si="8"/>
        <v>1</v>
      </c>
      <c r="K190" s="6">
        <f t="shared" si="9"/>
        <v>1.4699373244309921E-2</v>
      </c>
      <c r="M190" s="5">
        <f t="shared" si="10"/>
        <v>100.586706474499</v>
      </c>
      <c r="N190" s="5">
        <f t="shared" si="11"/>
        <v>101.69172348773681</v>
      </c>
    </row>
    <row r="191" spans="1:14" x14ac:dyDescent="0.25">
      <c r="A191" s="10">
        <v>44960</v>
      </c>
      <c r="B191" s="11">
        <f>VLOOKUP(A191,'sp500'!$A$2:$D$6121,4,FALSE)</f>
        <v>4136.47998046875</v>
      </c>
      <c r="E191" s="4">
        <v>0</v>
      </c>
      <c r="F191" s="4">
        <v>0</v>
      </c>
      <c r="H191" s="4">
        <f t="shared" si="8"/>
        <v>1</v>
      </c>
      <c r="K191" s="6">
        <f t="shared" si="9"/>
        <v>-1.0354610691310495E-2</v>
      </c>
      <c r="M191" s="5">
        <f t="shared" si="10"/>
        <v>99.545170288234445</v>
      </c>
      <c r="N191" s="5">
        <f t="shared" si="11"/>
        <v>101.69172348773681</v>
      </c>
    </row>
    <row r="192" spans="1:14" x14ac:dyDescent="0.25">
      <c r="A192" s="10">
        <v>44963</v>
      </c>
      <c r="B192" s="11">
        <f>VLOOKUP(A192,'sp500'!$A$2:$D$6121,4,FALSE)</f>
        <v>4111.080078125</v>
      </c>
      <c r="E192" s="4">
        <v>0</v>
      </c>
      <c r="F192" s="4">
        <v>1</v>
      </c>
      <c r="H192" s="4">
        <f t="shared" si="8"/>
        <v>0</v>
      </c>
      <c r="K192" s="6">
        <f t="shared" si="9"/>
        <v>-6.140463017754394E-3</v>
      </c>
      <c r="M192" s="5">
        <f t="shared" si="10"/>
        <v>98.933916851483474</v>
      </c>
      <c r="N192" s="5">
        <f t="shared" si="11"/>
        <v>101.69172348773681</v>
      </c>
    </row>
    <row r="193" spans="1:14" x14ac:dyDescent="0.25">
      <c r="A193" s="10">
        <v>44964</v>
      </c>
      <c r="B193" s="11">
        <f>VLOOKUP(A193,'sp500'!$A$2:$D$6121,4,FALSE)</f>
        <v>4164</v>
      </c>
      <c r="E193" s="4">
        <v>0</v>
      </c>
      <c r="F193" s="4">
        <v>0</v>
      </c>
      <c r="H193" s="4">
        <f t="shared" si="8"/>
        <v>1</v>
      </c>
      <c r="K193" s="6">
        <f t="shared" si="9"/>
        <v>1.2872510598026521E-2</v>
      </c>
      <c r="M193" s="5">
        <f t="shared" si="10"/>
        <v>100.20744474465847</v>
      </c>
      <c r="N193" s="5">
        <f t="shared" si="11"/>
        <v>101.69172348773681</v>
      </c>
    </row>
    <row r="194" spans="1:14" x14ac:dyDescent="0.25">
      <c r="A194" s="10">
        <v>44965</v>
      </c>
      <c r="B194" s="11">
        <f>VLOOKUP(A194,'sp500'!$A$2:$D$6121,4,FALSE)</f>
        <v>4117.85986328125</v>
      </c>
      <c r="E194" s="4">
        <v>0</v>
      </c>
      <c r="F194" s="4">
        <v>0</v>
      </c>
      <c r="H194" s="4">
        <f t="shared" si="8"/>
        <v>1</v>
      </c>
      <c r="K194" s="6">
        <f t="shared" si="9"/>
        <v>-1.1080724476164705E-2</v>
      </c>
      <c r="M194" s="5">
        <f t="shared" si="10"/>
        <v>99.09707365898241</v>
      </c>
      <c r="N194" s="5">
        <f t="shared" si="11"/>
        <v>101.69172348773681</v>
      </c>
    </row>
    <row r="195" spans="1:14" x14ac:dyDescent="0.25">
      <c r="A195" s="10">
        <v>44966</v>
      </c>
      <c r="B195" s="11">
        <f>VLOOKUP(A195,'sp500'!$A$2:$D$6121,4,FALSE)</f>
        <v>4081.5</v>
      </c>
      <c r="E195" s="4">
        <v>0</v>
      </c>
      <c r="F195" s="4">
        <v>1</v>
      </c>
      <c r="H195" s="4">
        <f t="shared" ref="H195:H258" si="12">IF(E195=F195,1,0)</f>
        <v>0</v>
      </c>
      <c r="K195" s="6">
        <f t="shared" si="9"/>
        <v>-8.8297961777351608E-3</v>
      </c>
      <c r="M195" s="5">
        <f t="shared" si="10"/>
        <v>98.222066696763591</v>
      </c>
      <c r="N195" s="5">
        <f t="shared" si="11"/>
        <v>101.69172348773681</v>
      </c>
    </row>
    <row r="196" spans="1:14" x14ac:dyDescent="0.25">
      <c r="A196" s="10">
        <v>44967</v>
      </c>
      <c r="B196" s="11">
        <f>VLOOKUP(A196,'sp500'!$A$2:$D$6121,4,FALSE)</f>
        <v>4090.4599609375</v>
      </c>
      <c r="E196" s="4">
        <v>0</v>
      </c>
      <c r="F196" s="4">
        <v>1</v>
      </c>
      <c r="H196" s="4">
        <f t="shared" si="12"/>
        <v>0</v>
      </c>
      <c r="K196" s="6">
        <f t="shared" ref="K196:K259" si="13">B196/B195-1</f>
        <v>2.1952617756952897E-3</v>
      </c>
      <c r="M196" s="5">
        <f t="shared" ref="M196:M259" si="14">M195*(1+$K196)</f>
        <v>98.437689845312789</v>
      </c>
      <c r="N196" s="5">
        <f t="shared" si="11"/>
        <v>101.69172348773681</v>
      </c>
    </row>
    <row r="197" spans="1:14" x14ac:dyDescent="0.25">
      <c r="A197" s="10">
        <v>44970</v>
      </c>
      <c r="B197" s="11">
        <f>VLOOKUP(A197,'sp500'!$A$2:$D$6121,4,FALSE)</f>
        <v>4137.2900390625</v>
      </c>
      <c r="E197" s="4">
        <v>0</v>
      </c>
      <c r="F197" s="4">
        <v>0</v>
      </c>
      <c r="H197" s="4">
        <f t="shared" si="12"/>
        <v>1</v>
      </c>
      <c r="K197" s="6">
        <f t="shared" si="13"/>
        <v>1.1448609342766147E-2</v>
      </c>
      <c r="M197" s="5">
        <f t="shared" si="14"/>
        <v>99.564664500956155</v>
      </c>
      <c r="N197" s="5">
        <f t="shared" ref="N197:N260" si="15">N196*(1+IF(E196=1,$K197,0))</f>
        <v>101.69172348773681</v>
      </c>
    </row>
    <row r="198" spans="1:14" x14ac:dyDescent="0.25">
      <c r="A198" s="10">
        <v>44971</v>
      </c>
      <c r="B198" s="11">
        <f>VLOOKUP(A198,'sp500'!$A$2:$D$6121,4,FALSE)</f>
        <v>4136.1298828125</v>
      </c>
      <c r="E198" s="4">
        <v>0</v>
      </c>
      <c r="F198" s="4">
        <v>1</v>
      </c>
      <c r="H198" s="4">
        <f t="shared" si="12"/>
        <v>0</v>
      </c>
      <c r="K198" s="6">
        <f t="shared" si="13"/>
        <v>-2.8041453198746069E-4</v>
      </c>
      <c r="M198" s="5">
        <f t="shared" si="14"/>
        <v>99.536745122157626</v>
      </c>
      <c r="N198" s="5">
        <f t="shared" si="15"/>
        <v>101.69172348773681</v>
      </c>
    </row>
    <row r="199" spans="1:14" x14ac:dyDescent="0.25">
      <c r="A199" s="10">
        <v>44972</v>
      </c>
      <c r="B199" s="11">
        <f>VLOOKUP(A199,'sp500'!$A$2:$D$6121,4,FALSE)</f>
        <v>4147.60009765625</v>
      </c>
      <c r="E199" s="4">
        <v>0</v>
      </c>
      <c r="F199" s="4">
        <v>0</v>
      </c>
      <c r="H199" s="4">
        <f t="shared" si="12"/>
        <v>1</v>
      </c>
      <c r="K199" s="6">
        <f t="shared" si="13"/>
        <v>2.7731756904960658E-3</v>
      </c>
      <c r="M199" s="5">
        <f t="shared" si="14"/>
        <v>99.81277800404149</v>
      </c>
      <c r="N199" s="5">
        <f t="shared" si="15"/>
        <v>101.69172348773681</v>
      </c>
    </row>
    <row r="200" spans="1:14" x14ac:dyDescent="0.25">
      <c r="A200" s="10">
        <v>44973</v>
      </c>
      <c r="B200" s="11">
        <f>VLOOKUP(A200,'sp500'!$A$2:$D$6121,4,FALSE)</f>
        <v>4090.40991210937</v>
      </c>
      <c r="E200" s="4">
        <v>0</v>
      </c>
      <c r="F200" s="4">
        <v>0</v>
      </c>
      <c r="H200" s="4">
        <f t="shared" si="12"/>
        <v>1</v>
      </c>
      <c r="K200" s="6">
        <f t="shared" si="13"/>
        <v>-1.3788741489131784E-2</v>
      </c>
      <c r="M200" s="5">
        <f t="shared" si="14"/>
        <v>98.436485410831665</v>
      </c>
      <c r="N200" s="5">
        <f t="shared" si="15"/>
        <v>101.69172348773681</v>
      </c>
    </row>
    <row r="201" spans="1:14" x14ac:dyDescent="0.25">
      <c r="A201" s="10">
        <v>44974</v>
      </c>
      <c r="B201" s="11">
        <f>VLOOKUP(A201,'sp500'!$A$2:$D$6121,4,FALSE)</f>
        <v>4079.09008789062</v>
      </c>
      <c r="E201" s="4">
        <v>0</v>
      </c>
      <c r="F201" s="4">
        <v>0</v>
      </c>
      <c r="H201" s="4">
        <f t="shared" si="12"/>
        <v>1</v>
      </c>
      <c r="K201" s="6">
        <f t="shared" si="13"/>
        <v>-2.7674058253277511E-3</v>
      </c>
      <c r="M201" s="5">
        <f t="shared" si="14"/>
        <v>98.164071707680932</v>
      </c>
      <c r="N201" s="5">
        <f t="shared" si="15"/>
        <v>101.69172348773681</v>
      </c>
    </row>
    <row r="202" spans="1:14" x14ac:dyDescent="0.25">
      <c r="A202" s="10">
        <v>44978</v>
      </c>
      <c r="B202" s="11">
        <f>VLOOKUP(A202,'sp500'!$A$2:$D$6121,4,FALSE)</f>
        <v>3997.34008789062</v>
      </c>
      <c r="E202" s="4">
        <v>0</v>
      </c>
      <c r="F202" s="4">
        <v>0</v>
      </c>
      <c r="H202" s="4">
        <f t="shared" si="12"/>
        <v>1</v>
      </c>
      <c r="K202" s="6">
        <f t="shared" si="13"/>
        <v>-2.0041234255327445E-2</v>
      </c>
      <c r="M202" s="5">
        <f t="shared" si="14"/>
        <v>96.196742551130541</v>
      </c>
      <c r="N202" s="5">
        <f t="shared" si="15"/>
        <v>101.69172348773681</v>
      </c>
    </row>
    <row r="203" spans="1:14" x14ac:dyDescent="0.25">
      <c r="A203" s="10">
        <v>44979</v>
      </c>
      <c r="B203" s="11">
        <f>VLOOKUP(A203,'sp500'!$A$2:$D$6121,4,FALSE)</f>
        <v>3991.05004882812</v>
      </c>
      <c r="E203" s="4">
        <v>0</v>
      </c>
      <c r="F203" s="4">
        <v>1</v>
      </c>
      <c r="H203" s="4">
        <f t="shared" si="12"/>
        <v>0</v>
      </c>
      <c r="K203" s="6">
        <f t="shared" si="13"/>
        <v>-1.5735561458868341E-3</v>
      </c>
      <c r="M203" s="5">
        <f t="shared" si="14"/>
        <v>96.04537157567492</v>
      </c>
      <c r="N203" s="5">
        <f t="shared" si="15"/>
        <v>101.69172348773681</v>
      </c>
    </row>
    <row r="204" spans="1:14" x14ac:dyDescent="0.25">
      <c r="A204" s="10">
        <v>44980</v>
      </c>
      <c r="B204" s="11">
        <f>VLOOKUP(A204,'sp500'!$A$2:$D$6121,4,FALSE)</f>
        <v>4012.32006835937</v>
      </c>
      <c r="E204" s="4">
        <v>0</v>
      </c>
      <c r="F204" s="4">
        <v>0</v>
      </c>
      <c r="H204" s="4">
        <f t="shared" si="12"/>
        <v>1</v>
      </c>
      <c r="K204" s="6">
        <f t="shared" si="13"/>
        <v>5.3294294160743938E-3</v>
      </c>
      <c r="M204" s="5">
        <f t="shared" si="14"/>
        <v>96.557238604228118</v>
      </c>
      <c r="N204" s="5">
        <f t="shared" si="15"/>
        <v>101.69172348773681</v>
      </c>
    </row>
    <row r="205" spans="1:14" x14ac:dyDescent="0.25">
      <c r="A205" s="10">
        <v>44981</v>
      </c>
      <c r="B205" s="11">
        <f>VLOOKUP(A205,'sp500'!$A$2:$D$6121,4,FALSE)</f>
        <v>3970.0400390625</v>
      </c>
      <c r="E205" s="4">
        <v>0</v>
      </c>
      <c r="F205" s="4">
        <v>1</v>
      </c>
      <c r="H205" s="4">
        <f t="shared" si="12"/>
        <v>0</v>
      </c>
      <c r="K205" s="6">
        <f t="shared" si="13"/>
        <v>-1.0537551485556906E-2</v>
      </c>
      <c r="M205" s="5">
        <f t="shared" si="14"/>
        <v>95.539761731132856</v>
      </c>
      <c r="N205" s="5">
        <f t="shared" si="15"/>
        <v>101.69172348773681</v>
      </c>
    </row>
    <row r="206" spans="1:14" x14ac:dyDescent="0.25">
      <c r="A206" s="10">
        <v>44984</v>
      </c>
      <c r="B206" s="11">
        <f>VLOOKUP(A206,'sp500'!$A$2:$D$6121,4,FALSE)</f>
        <v>3982.23999023437</v>
      </c>
      <c r="E206" s="4">
        <v>0</v>
      </c>
      <c r="F206" s="4">
        <v>0</v>
      </c>
      <c r="H206" s="4">
        <f t="shared" si="12"/>
        <v>1</v>
      </c>
      <c r="K206" s="6">
        <f t="shared" si="13"/>
        <v>3.0730045671658601E-3</v>
      </c>
      <c r="M206" s="5">
        <f t="shared" si="14"/>
        <v>95.833355855278569</v>
      </c>
      <c r="N206" s="5">
        <f t="shared" si="15"/>
        <v>101.69172348773681</v>
      </c>
    </row>
    <row r="207" spans="1:14" x14ac:dyDescent="0.25">
      <c r="A207" s="10">
        <v>44985</v>
      </c>
      <c r="B207" s="11">
        <f>VLOOKUP(A207,'sp500'!$A$2:$D$6121,4,FALSE)</f>
        <v>3970.14990234375</v>
      </c>
      <c r="E207" s="4">
        <v>1</v>
      </c>
      <c r="F207" s="4">
        <v>0</v>
      </c>
      <c r="H207" s="4">
        <f t="shared" si="12"/>
        <v>0</v>
      </c>
      <c r="K207" s="6">
        <f t="shared" si="13"/>
        <v>-3.0360018281843093E-3</v>
      </c>
      <c r="M207" s="5">
        <f t="shared" si="14"/>
        <v>95.5424056117009</v>
      </c>
      <c r="N207" s="5">
        <f t="shared" si="15"/>
        <v>101.69172348773681</v>
      </c>
    </row>
    <row r="208" spans="1:14" x14ac:dyDescent="0.25">
      <c r="A208" s="10">
        <v>44986</v>
      </c>
      <c r="B208" s="11">
        <f>VLOOKUP(A208,'sp500'!$A$2:$D$6121,4,FALSE)</f>
        <v>3951.38989257812</v>
      </c>
      <c r="E208" s="4">
        <v>0</v>
      </c>
      <c r="F208" s="4">
        <v>1</v>
      </c>
      <c r="H208" s="4">
        <f t="shared" si="12"/>
        <v>0</v>
      </c>
      <c r="K208" s="6">
        <f t="shared" si="13"/>
        <v>-4.725264845681254E-3</v>
      </c>
      <c r="M208" s="5">
        <f t="shared" si="14"/>
        <v>95.090942441192112</v>
      </c>
      <c r="N208" s="5">
        <f t="shared" si="15"/>
        <v>101.21120316164347</v>
      </c>
    </row>
    <row r="209" spans="1:14" x14ac:dyDescent="0.25">
      <c r="A209" s="10">
        <v>44987</v>
      </c>
      <c r="B209" s="11">
        <f>VLOOKUP(A209,'sp500'!$A$2:$D$6121,4,FALSE)</f>
        <v>3981.35009765625</v>
      </c>
      <c r="E209" s="4">
        <v>0</v>
      </c>
      <c r="F209" s="4">
        <v>1</v>
      </c>
      <c r="H209" s="4">
        <f t="shared" si="12"/>
        <v>0</v>
      </c>
      <c r="K209" s="6">
        <f t="shared" si="13"/>
        <v>7.5821940867957238E-3</v>
      </c>
      <c r="M209" s="5">
        <f t="shared" si="14"/>
        <v>95.811940422677552</v>
      </c>
      <c r="N209" s="5">
        <f t="shared" si="15"/>
        <v>101.21120316164347</v>
      </c>
    </row>
    <row r="210" spans="1:14" x14ac:dyDescent="0.25">
      <c r="A210" s="10">
        <v>44988</v>
      </c>
      <c r="B210" s="11">
        <f>VLOOKUP(A210,'sp500'!$A$2:$D$6121,4,FALSE)</f>
        <v>4045.63989257812</v>
      </c>
      <c r="E210" s="4">
        <v>0</v>
      </c>
      <c r="F210" s="4">
        <v>1</v>
      </c>
      <c r="H210" s="4">
        <f t="shared" si="12"/>
        <v>0</v>
      </c>
      <c r="K210" s="6">
        <f t="shared" si="13"/>
        <v>1.6147737160747688E-2</v>
      </c>
      <c r="M210" s="5">
        <f t="shared" si="14"/>
        <v>97.359086453484167</v>
      </c>
      <c r="N210" s="5">
        <f t="shared" si="15"/>
        <v>101.21120316164347</v>
      </c>
    </row>
    <row r="211" spans="1:14" x14ac:dyDescent="0.25">
      <c r="A211" s="10">
        <v>44991</v>
      </c>
      <c r="B211" s="11">
        <f>VLOOKUP(A211,'sp500'!$A$2:$D$6121,4,FALSE)</f>
        <v>4048.419921875</v>
      </c>
      <c r="E211" s="4">
        <v>0</v>
      </c>
      <c r="F211" s="4">
        <v>0</v>
      </c>
      <c r="H211" s="4">
        <f t="shared" si="12"/>
        <v>1</v>
      </c>
      <c r="K211" s="6">
        <f t="shared" si="13"/>
        <v>6.8716676983049396E-4</v>
      </c>
      <c r="M211" s="5">
        <f t="shared" si="14"/>
        <v>97.42598838243606</v>
      </c>
      <c r="N211" s="5">
        <f t="shared" si="15"/>
        <v>101.21120316164347</v>
      </c>
    </row>
    <row r="212" spans="1:14" x14ac:dyDescent="0.25">
      <c r="A212" s="10">
        <v>44992</v>
      </c>
      <c r="B212" s="11">
        <f>VLOOKUP(A212,'sp500'!$A$2:$D$6121,4,FALSE)</f>
        <v>3986.3701171875</v>
      </c>
      <c r="E212" s="4">
        <v>0</v>
      </c>
      <c r="F212" s="4">
        <v>1</v>
      </c>
      <c r="H212" s="4">
        <f t="shared" si="12"/>
        <v>0</v>
      </c>
      <c r="K212" s="6">
        <f t="shared" si="13"/>
        <v>-1.5326919115337678E-2</v>
      </c>
      <c r="M212" s="5">
        <f t="shared" si="14"/>
        <v>95.932748138766641</v>
      </c>
      <c r="N212" s="5">
        <f t="shared" si="15"/>
        <v>101.21120316164347</v>
      </c>
    </row>
    <row r="213" spans="1:14" x14ac:dyDescent="0.25">
      <c r="A213" s="10">
        <v>44993</v>
      </c>
      <c r="B213" s="11">
        <f>VLOOKUP(A213,'sp500'!$A$2:$D$6121,4,FALSE)</f>
        <v>3992.01000976562</v>
      </c>
      <c r="E213" s="4">
        <v>0</v>
      </c>
      <c r="F213" s="4">
        <v>0</v>
      </c>
      <c r="H213" s="4">
        <f t="shared" si="12"/>
        <v>1</v>
      </c>
      <c r="K213" s="6">
        <f t="shared" si="13"/>
        <v>1.4147940136826076E-3</v>
      </c>
      <c r="M213" s="5">
        <f t="shared" si="14"/>
        <v>96.068473216549492</v>
      </c>
      <c r="N213" s="5">
        <f t="shared" si="15"/>
        <v>101.21120316164347</v>
      </c>
    </row>
    <row r="214" spans="1:14" x14ac:dyDescent="0.25">
      <c r="A214" s="10">
        <v>44994</v>
      </c>
      <c r="B214" s="11">
        <f>VLOOKUP(A214,'sp500'!$A$2:$D$6121,4,FALSE)</f>
        <v>3918.32006835937</v>
      </c>
      <c r="E214" s="4">
        <v>0</v>
      </c>
      <c r="F214" s="4">
        <v>0</v>
      </c>
      <c r="H214" s="4">
        <f t="shared" si="12"/>
        <v>1</v>
      </c>
      <c r="K214" s="6">
        <f t="shared" si="13"/>
        <v>-1.8459357873848781E-2</v>
      </c>
      <c r="M214" s="5">
        <f t="shared" si="14"/>
        <v>94.295110889050946</v>
      </c>
      <c r="N214" s="5">
        <f t="shared" si="15"/>
        <v>101.21120316164347</v>
      </c>
    </row>
    <row r="215" spans="1:14" x14ac:dyDescent="0.25">
      <c r="A215" s="10">
        <v>44995</v>
      </c>
      <c r="B215" s="11">
        <f>VLOOKUP(A215,'sp500'!$A$2:$D$6121,4,FALSE)</f>
        <v>3861.59008789062</v>
      </c>
      <c r="E215" s="4">
        <v>1</v>
      </c>
      <c r="F215" s="4">
        <v>0</v>
      </c>
      <c r="H215" s="4">
        <f t="shared" si="12"/>
        <v>0</v>
      </c>
      <c r="K215" s="6">
        <f t="shared" si="13"/>
        <v>-1.447813845705137E-2</v>
      </c>
      <c r="M215" s="5">
        <f t="shared" si="14"/>
        <v>92.929893217776254</v>
      </c>
      <c r="N215" s="5">
        <f t="shared" si="15"/>
        <v>101.21120316164347</v>
      </c>
    </row>
    <row r="216" spans="1:14" x14ac:dyDescent="0.25">
      <c r="A216" s="10">
        <v>44998</v>
      </c>
      <c r="B216" s="11">
        <f>VLOOKUP(A216,'sp500'!$A$2:$D$6121,4,FALSE)</f>
        <v>3855.76000976562</v>
      </c>
      <c r="E216" s="4">
        <v>0</v>
      </c>
      <c r="F216" s="4">
        <v>1</v>
      </c>
      <c r="H216" s="4">
        <f t="shared" si="12"/>
        <v>0</v>
      </c>
      <c r="K216" s="6">
        <f t="shared" si="13"/>
        <v>-1.5097610031894471E-3</v>
      </c>
      <c r="M216" s="5">
        <f t="shared" si="14"/>
        <v>92.789591288965497</v>
      </c>
      <c r="N216" s="5">
        <f t="shared" si="15"/>
        <v>101.05839843402413</v>
      </c>
    </row>
    <row r="217" spans="1:14" x14ac:dyDescent="0.25">
      <c r="A217" s="10">
        <v>44999</v>
      </c>
      <c r="B217" s="11">
        <f>VLOOKUP(A217,'sp500'!$A$2:$D$6121,4,FALSE)</f>
        <v>3919.2900390625</v>
      </c>
      <c r="E217" s="4">
        <v>0</v>
      </c>
      <c r="F217" s="4">
        <v>0</v>
      </c>
      <c r="H217" s="4">
        <f t="shared" si="12"/>
        <v>1</v>
      </c>
      <c r="K217" s="6">
        <f t="shared" si="13"/>
        <v>1.6476655480625046E-2</v>
      </c>
      <c r="M217" s="5">
        <f t="shared" si="14"/>
        <v>94.318453416821782</v>
      </c>
      <c r="N217" s="5">
        <f t="shared" si="15"/>
        <v>101.05839843402413</v>
      </c>
    </row>
    <row r="218" spans="1:14" x14ac:dyDescent="0.25">
      <c r="A218" s="10">
        <v>45000</v>
      </c>
      <c r="B218" s="11">
        <f>VLOOKUP(A218,'sp500'!$A$2:$D$6121,4,FALSE)</f>
        <v>3891.92993164062</v>
      </c>
      <c r="E218" s="4">
        <v>0</v>
      </c>
      <c r="F218" s="4">
        <v>1</v>
      </c>
      <c r="H218" s="4">
        <f t="shared" si="12"/>
        <v>0</v>
      </c>
      <c r="K218" s="6">
        <f t="shared" si="13"/>
        <v>-6.9808835654389112E-3</v>
      </c>
      <c r="M218" s="5">
        <f t="shared" si="14"/>
        <v>93.66002727544668</v>
      </c>
      <c r="N218" s="5">
        <f t="shared" si="15"/>
        <v>101.05839843402413</v>
      </c>
    </row>
    <row r="219" spans="1:14" x14ac:dyDescent="0.25">
      <c r="A219" s="10">
        <v>45001</v>
      </c>
      <c r="B219" s="11">
        <f>VLOOKUP(A219,'sp500'!$A$2:$D$6121,4,FALSE)</f>
        <v>3960.28002929687</v>
      </c>
      <c r="E219" s="4">
        <v>0</v>
      </c>
      <c r="F219" s="4">
        <v>0</v>
      </c>
      <c r="H219" s="4">
        <f t="shared" si="12"/>
        <v>1</v>
      </c>
      <c r="K219" s="6">
        <f t="shared" si="13"/>
        <v>1.7562006217166859E-2</v>
      </c>
      <c r="M219" s="5">
        <f t="shared" si="14"/>
        <v>95.304885256758098</v>
      </c>
      <c r="N219" s="5">
        <f t="shared" si="15"/>
        <v>101.05839843402413</v>
      </c>
    </row>
    <row r="220" spans="1:14" x14ac:dyDescent="0.25">
      <c r="A220" s="10">
        <v>45002</v>
      </c>
      <c r="B220" s="11">
        <f>VLOOKUP(A220,'sp500'!$A$2:$D$6121,4,FALSE)</f>
        <v>3916.63989257812</v>
      </c>
      <c r="E220" s="4">
        <v>0</v>
      </c>
      <c r="F220" s="4">
        <v>1</v>
      </c>
      <c r="H220" s="4">
        <f t="shared" si="12"/>
        <v>0</v>
      </c>
      <c r="K220" s="6">
        <f t="shared" si="13"/>
        <v>-1.1019457310067593E-2</v>
      </c>
      <c r="M220" s="5">
        <f t="shared" si="14"/>
        <v>94.254677142230364</v>
      </c>
      <c r="N220" s="5">
        <f t="shared" si="15"/>
        <v>101.05839843402413</v>
      </c>
    </row>
    <row r="221" spans="1:14" x14ac:dyDescent="0.25">
      <c r="A221" s="10">
        <v>45005</v>
      </c>
      <c r="B221" s="11">
        <f>VLOOKUP(A221,'sp500'!$A$2:$D$6121,4,FALSE)</f>
        <v>3951.57006835937</v>
      </c>
      <c r="E221" s="4">
        <v>0</v>
      </c>
      <c r="F221" s="4">
        <v>1</v>
      </c>
      <c r="H221" s="4">
        <f t="shared" si="12"/>
        <v>0</v>
      </c>
      <c r="K221" s="6">
        <f t="shared" si="13"/>
        <v>8.9184037183100973E-3</v>
      </c>
      <c r="M221" s="5">
        <f t="shared" si="14"/>
        <v>95.095278405323754</v>
      </c>
      <c r="N221" s="5">
        <f t="shared" si="15"/>
        <v>101.05839843402413</v>
      </c>
    </row>
    <row r="222" spans="1:14" x14ac:dyDescent="0.25">
      <c r="A222" s="10">
        <v>45006</v>
      </c>
      <c r="B222" s="11">
        <f>VLOOKUP(A222,'sp500'!$A$2:$D$6121,4,FALSE)</f>
        <v>4002.8701171875</v>
      </c>
      <c r="E222" s="4">
        <v>0</v>
      </c>
      <c r="F222" s="4">
        <v>0</v>
      </c>
      <c r="H222" s="4">
        <f t="shared" si="12"/>
        <v>1</v>
      </c>
      <c r="K222" s="6">
        <f t="shared" si="13"/>
        <v>1.298219389778632E-2</v>
      </c>
      <c r="M222" s="5">
        <f t="shared" si="14"/>
        <v>96.329823748345632</v>
      </c>
      <c r="N222" s="5">
        <f t="shared" si="15"/>
        <v>101.05839843402413</v>
      </c>
    </row>
    <row r="223" spans="1:14" x14ac:dyDescent="0.25">
      <c r="A223" s="10">
        <v>45007</v>
      </c>
      <c r="B223" s="11">
        <f>VLOOKUP(A223,'sp500'!$A$2:$D$6121,4,FALSE)</f>
        <v>3936.96997070312</v>
      </c>
      <c r="E223" s="4">
        <v>0</v>
      </c>
      <c r="F223" s="4">
        <v>1</v>
      </c>
      <c r="H223" s="4">
        <f t="shared" si="12"/>
        <v>0</v>
      </c>
      <c r="K223" s="6">
        <f t="shared" si="13"/>
        <v>-1.6463223775714964E-2</v>
      </c>
      <c r="M223" s="5">
        <f t="shared" si="14"/>
        <v>94.743924303701434</v>
      </c>
      <c r="N223" s="5">
        <f t="shared" si="15"/>
        <v>101.05839843402413</v>
      </c>
    </row>
    <row r="224" spans="1:14" x14ac:dyDescent="0.25">
      <c r="A224" s="10">
        <v>45008</v>
      </c>
      <c r="B224" s="11">
        <f>VLOOKUP(A224,'sp500'!$A$2:$D$6121,4,FALSE)</f>
        <v>3948.71997070312</v>
      </c>
      <c r="E224" s="4">
        <v>0</v>
      </c>
      <c r="F224" s="4">
        <v>1</v>
      </c>
      <c r="H224" s="4">
        <f t="shared" si="12"/>
        <v>0</v>
      </c>
      <c r="K224" s="6">
        <f t="shared" si="13"/>
        <v>2.9845287333754023E-3</v>
      </c>
      <c r="M224" s="5">
        <f t="shared" si="14"/>
        <v>95.026690268098577</v>
      </c>
      <c r="N224" s="5">
        <f t="shared" si="15"/>
        <v>101.05839843402413</v>
      </c>
    </row>
    <row r="225" spans="1:14" x14ac:dyDescent="0.25">
      <c r="A225" s="10">
        <v>45009</v>
      </c>
      <c r="B225" s="11">
        <f>VLOOKUP(A225,'sp500'!$A$2:$D$6121,4,FALSE)</f>
        <v>3970.98999023437</v>
      </c>
      <c r="E225" s="4">
        <v>0</v>
      </c>
      <c r="F225" s="4">
        <v>1</v>
      </c>
      <c r="H225" s="4">
        <f t="shared" si="12"/>
        <v>0</v>
      </c>
      <c r="K225" s="6">
        <f t="shared" si="13"/>
        <v>5.639807253104534E-3</v>
      </c>
      <c r="M225" s="5">
        <f t="shared" si="14"/>
        <v>95.56262248511112</v>
      </c>
      <c r="N225" s="5">
        <f t="shared" si="15"/>
        <v>101.05839843402413</v>
      </c>
    </row>
    <row r="226" spans="1:14" x14ac:dyDescent="0.25">
      <c r="A226" s="10">
        <v>45012</v>
      </c>
      <c r="B226" s="11">
        <f>VLOOKUP(A226,'sp500'!$A$2:$D$6121,4,FALSE)</f>
        <v>3977.53002929687</v>
      </c>
      <c r="E226" s="4">
        <v>0</v>
      </c>
      <c r="F226" s="4">
        <v>0</v>
      </c>
      <c r="H226" s="4">
        <f t="shared" si="12"/>
        <v>1</v>
      </c>
      <c r="K226" s="6">
        <f t="shared" si="13"/>
        <v>1.6469543057482383E-3</v>
      </c>
      <c r="M226" s="5">
        <f t="shared" si="14"/>
        <v>95.720009757681566</v>
      </c>
      <c r="N226" s="5">
        <f t="shared" si="15"/>
        <v>101.05839843402413</v>
      </c>
    </row>
    <row r="227" spans="1:14" x14ac:dyDescent="0.25">
      <c r="A227" s="10">
        <v>45013</v>
      </c>
      <c r="B227" s="11">
        <f>VLOOKUP(A227,'sp500'!$A$2:$D$6121,4,FALSE)</f>
        <v>3971.27001953125</v>
      </c>
      <c r="E227" s="4">
        <v>0</v>
      </c>
      <c r="F227" s="4">
        <v>1</v>
      </c>
      <c r="H227" s="4">
        <f t="shared" si="12"/>
        <v>0</v>
      </c>
      <c r="K227" s="6">
        <f t="shared" si="13"/>
        <v>-1.5738434957149883E-3</v>
      </c>
      <c r="M227" s="5">
        <f t="shared" si="14"/>
        <v>95.569361442914669</v>
      </c>
      <c r="N227" s="5">
        <f t="shared" si="15"/>
        <v>101.05839843402413</v>
      </c>
    </row>
    <row r="228" spans="1:14" x14ac:dyDescent="0.25">
      <c r="A228" s="10">
        <v>45014</v>
      </c>
      <c r="B228" s="11">
        <f>VLOOKUP(A228,'sp500'!$A$2:$D$6121,4,FALSE)</f>
        <v>4027.81005859375</v>
      </c>
      <c r="E228" s="4">
        <v>1</v>
      </c>
      <c r="F228" s="4">
        <v>1</v>
      </c>
      <c r="H228" s="4">
        <f t="shared" si="12"/>
        <v>1</v>
      </c>
      <c r="K228" s="6">
        <f t="shared" si="13"/>
        <v>1.4237268879836451E-2</v>
      </c>
      <c r="M228" s="5">
        <f t="shared" si="14"/>
        <v>96.930008138451726</v>
      </c>
      <c r="N228" s="5">
        <f t="shared" si="15"/>
        <v>101.05839843402413</v>
      </c>
    </row>
    <row r="229" spans="1:14" x14ac:dyDescent="0.25">
      <c r="A229" s="10">
        <v>45015</v>
      </c>
      <c r="B229" s="11">
        <f>VLOOKUP(A229,'sp500'!$A$2:$D$6121,4,FALSE)</f>
        <v>4050.830078125</v>
      </c>
      <c r="E229" s="4">
        <v>1</v>
      </c>
      <c r="F229" s="4">
        <v>1</v>
      </c>
      <c r="H229" s="4">
        <f t="shared" si="12"/>
        <v>1</v>
      </c>
      <c r="K229" s="6">
        <f t="shared" si="13"/>
        <v>5.715269388667954E-3</v>
      </c>
      <c r="M229" s="5">
        <f t="shared" si="14"/>
        <v>97.483989246808761</v>
      </c>
      <c r="N229" s="5">
        <f t="shared" si="15"/>
        <v>101.63597440506192</v>
      </c>
    </row>
    <row r="230" spans="1:14" x14ac:dyDescent="0.25">
      <c r="A230" s="10">
        <v>45016</v>
      </c>
      <c r="B230" s="11">
        <f>VLOOKUP(A230,'sp500'!$A$2:$D$6121,4,FALSE)</f>
        <v>4109.31005859375</v>
      </c>
      <c r="E230" s="4">
        <v>0</v>
      </c>
      <c r="F230" s="4">
        <v>1</v>
      </c>
      <c r="H230" s="4">
        <f t="shared" si="12"/>
        <v>0</v>
      </c>
      <c r="K230" s="6">
        <f t="shared" si="13"/>
        <v>1.4436542471763847E-2</v>
      </c>
      <c r="M230" s="5">
        <f t="shared" si="14"/>
        <v>98.891320997887291</v>
      </c>
      <c r="N230" s="5">
        <f t="shared" si="15"/>
        <v>103.1032464662197</v>
      </c>
    </row>
    <row r="231" spans="1:14" x14ac:dyDescent="0.25">
      <c r="A231" s="10">
        <v>45019</v>
      </c>
      <c r="B231" s="11">
        <f>VLOOKUP(A231,'sp500'!$A$2:$D$6121,4,FALSE)</f>
        <v>4124.509765625</v>
      </c>
      <c r="E231" s="4">
        <v>0</v>
      </c>
      <c r="F231" s="4">
        <v>0</v>
      </c>
      <c r="H231" s="4">
        <f t="shared" si="12"/>
        <v>1</v>
      </c>
      <c r="K231" s="6">
        <f t="shared" si="13"/>
        <v>3.6988464765423945E-3</v>
      </c>
      <c r="M231" s="5">
        <f t="shared" si="14"/>
        <v>99.257104812120943</v>
      </c>
      <c r="N231" s="5">
        <f t="shared" si="15"/>
        <v>103.1032464662197</v>
      </c>
    </row>
    <row r="232" spans="1:14" x14ac:dyDescent="0.25">
      <c r="A232" s="10">
        <v>45020</v>
      </c>
      <c r="B232" s="11">
        <f>VLOOKUP(A232,'sp500'!$A$2:$D$6121,4,FALSE)</f>
        <v>4100.60009765625</v>
      </c>
      <c r="E232" s="4">
        <v>1</v>
      </c>
      <c r="F232" s="4">
        <v>0</v>
      </c>
      <c r="H232" s="4">
        <f t="shared" si="12"/>
        <v>0</v>
      </c>
      <c r="K232" s="6">
        <f t="shared" si="13"/>
        <v>-5.7969720833299654E-3</v>
      </c>
      <c r="M232" s="5">
        <f t="shared" si="14"/>
        <v>98.681714146452919</v>
      </c>
      <c r="N232" s="5">
        <f t="shared" si="15"/>
        <v>103.1032464662197</v>
      </c>
    </row>
    <row r="233" spans="1:14" x14ac:dyDescent="0.25">
      <c r="A233" s="10">
        <v>45021</v>
      </c>
      <c r="B233" s="11">
        <f>VLOOKUP(A233,'sp500'!$A$2:$D$6121,4,FALSE)</f>
        <v>4090.3798828125</v>
      </c>
      <c r="E233" s="4">
        <v>0</v>
      </c>
      <c r="F233" s="4">
        <v>1</v>
      </c>
      <c r="H233" s="4">
        <f t="shared" si="12"/>
        <v>0</v>
      </c>
      <c r="K233" s="6">
        <f t="shared" si="13"/>
        <v>-2.4923705312281941E-3</v>
      </c>
      <c r="M233" s="5">
        <f t="shared" si="14"/>
        <v>98.435762750143212</v>
      </c>
      <c r="N233" s="5">
        <f t="shared" si="15"/>
        <v>102.84627497305334</v>
      </c>
    </row>
    <row r="234" spans="1:14" x14ac:dyDescent="0.25">
      <c r="A234" s="10">
        <v>45022</v>
      </c>
      <c r="B234" s="11">
        <f>VLOOKUP(A234,'sp500'!$A$2:$D$6121,4,FALSE)</f>
        <v>4105.02001953125</v>
      </c>
      <c r="E234" s="4">
        <v>1</v>
      </c>
      <c r="F234" s="4">
        <v>1</v>
      </c>
      <c r="H234" s="4">
        <f t="shared" si="12"/>
        <v>1</v>
      </c>
      <c r="K234" s="6">
        <f t="shared" si="13"/>
        <v>3.5791630944272956E-3</v>
      </c>
      <c r="M234" s="5">
        <f t="shared" si="14"/>
        <v>98.788080399350321</v>
      </c>
      <c r="N234" s="5">
        <f t="shared" si="15"/>
        <v>102.84627497305334</v>
      </c>
    </row>
    <row r="235" spans="1:14" x14ac:dyDescent="0.25">
      <c r="A235" s="10">
        <v>45026</v>
      </c>
      <c r="B235" s="11">
        <f>VLOOKUP(A235,'sp500'!$A$2:$D$6121,4,FALSE)</f>
        <v>4109.10986328125</v>
      </c>
      <c r="E235" s="4">
        <v>0</v>
      </c>
      <c r="F235" s="4">
        <v>0</v>
      </c>
      <c r="H235" s="4">
        <f t="shared" si="12"/>
        <v>1</v>
      </c>
      <c r="K235" s="6">
        <f t="shared" si="13"/>
        <v>9.9630299743758144E-4</v>
      </c>
      <c r="M235" s="5">
        <f t="shared" si="14"/>
        <v>98.886503259963291</v>
      </c>
      <c r="N235" s="5">
        <f t="shared" si="15"/>
        <v>102.94874102508429</v>
      </c>
    </row>
    <row r="236" spans="1:14" x14ac:dyDescent="0.25">
      <c r="A236" s="10">
        <v>45027</v>
      </c>
      <c r="B236" s="11">
        <f>VLOOKUP(A236,'sp500'!$A$2:$D$6121,4,FALSE)</f>
        <v>4108.93994140625</v>
      </c>
      <c r="E236" s="4">
        <v>0</v>
      </c>
      <c r="F236" s="4">
        <v>0</v>
      </c>
      <c r="H236" s="4">
        <f t="shared" si="12"/>
        <v>1</v>
      </c>
      <c r="K236" s="6">
        <f t="shared" si="13"/>
        <v>-4.1352477946232646E-5</v>
      </c>
      <c r="M236" s="5">
        <f t="shared" si="14"/>
        <v>98.882414058018057</v>
      </c>
      <c r="N236" s="5">
        <f t="shared" si="15"/>
        <v>102.94874102508429</v>
      </c>
    </row>
    <row r="237" spans="1:14" x14ac:dyDescent="0.25">
      <c r="A237" s="10">
        <v>45028</v>
      </c>
      <c r="B237" s="11">
        <f>VLOOKUP(A237,'sp500'!$A$2:$D$6121,4,FALSE)</f>
        <v>4091.94995117187</v>
      </c>
      <c r="E237" s="4">
        <v>0</v>
      </c>
      <c r="F237" s="4">
        <v>1</v>
      </c>
      <c r="H237" s="4">
        <f t="shared" si="12"/>
        <v>0</v>
      </c>
      <c r="K237" s="6">
        <f t="shared" si="13"/>
        <v>-4.1348840520081254E-3</v>
      </c>
      <c r="M237" s="5">
        <f t="shared" si="14"/>
        <v>98.473546741105494</v>
      </c>
      <c r="N237" s="5">
        <f t="shared" si="15"/>
        <v>102.94874102508429</v>
      </c>
    </row>
    <row r="238" spans="1:14" x14ac:dyDescent="0.25">
      <c r="A238" s="10">
        <v>45029</v>
      </c>
      <c r="B238" s="11">
        <f>VLOOKUP(A238,'sp500'!$A$2:$D$6121,4,FALSE)</f>
        <v>4146.22021484375</v>
      </c>
      <c r="E238" s="4">
        <v>0</v>
      </c>
      <c r="F238" s="4">
        <v>0</v>
      </c>
      <c r="H238" s="4">
        <f t="shared" si="12"/>
        <v>1</v>
      </c>
      <c r="K238" s="6">
        <f t="shared" si="13"/>
        <v>1.3262689993639221E-2</v>
      </c>
      <c r="M238" s="5">
        <f t="shared" si="14"/>
        <v>99.779570864106915</v>
      </c>
      <c r="N238" s="5">
        <f t="shared" si="15"/>
        <v>102.94874102508429</v>
      </c>
    </row>
    <row r="239" spans="1:14" x14ac:dyDescent="0.25">
      <c r="A239" s="10">
        <v>45030</v>
      </c>
      <c r="B239" s="11">
        <f>VLOOKUP(A239,'sp500'!$A$2:$D$6121,4,FALSE)</f>
        <v>4137.64013671875</v>
      </c>
      <c r="E239" s="4">
        <v>1</v>
      </c>
      <c r="F239" s="4">
        <v>1</v>
      </c>
      <c r="H239" s="4">
        <f t="shared" si="12"/>
        <v>1</v>
      </c>
      <c r="K239" s="6">
        <f t="shared" si="13"/>
        <v>-2.0693734728036706E-3</v>
      </c>
      <c r="M239" s="5">
        <f t="shared" si="14"/>
        <v>99.573089667033003</v>
      </c>
      <c r="N239" s="5">
        <f t="shared" si="15"/>
        <v>102.94874102508429</v>
      </c>
    </row>
    <row r="240" spans="1:14" x14ac:dyDescent="0.25">
      <c r="A240" s="10">
        <v>45033</v>
      </c>
      <c r="B240" s="11">
        <f>VLOOKUP(A240,'sp500'!$A$2:$D$6121,4,FALSE)</f>
        <v>4151.31982421875</v>
      </c>
      <c r="E240" s="4">
        <v>0</v>
      </c>
      <c r="F240" s="4">
        <v>1</v>
      </c>
      <c r="H240" s="4">
        <f t="shared" si="12"/>
        <v>0</v>
      </c>
      <c r="K240" s="6">
        <f t="shared" si="13"/>
        <v>3.3061569029655402E-3</v>
      </c>
      <c r="M240" s="5">
        <f t="shared" si="14"/>
        <v>99.902293924785269</v>
      </c>
      <c r="N240" s="5">
        <f t="shared" si="15"/>
        <v>103.28910571587598</v>
      </c>
    </row>
    <row r="241" spans="1:14" x14ac:dyDescent="0.25">
      <c r="A241" s="10">
        <v>45034</v>
      </c>
      <c r="B241" s="11">
        <f>VLOOKUP(A241,'sp500'!$A$2:$D$6121,4,FALSE)</f>
        <v>4154.8701171875</v>
      </c>
      <c r="E241" s="4">
        <v>0</v>
      </c>
      <c r="F241" s="4">
        <v>0</v>
      </c>
      <c r="H241" s="4">
        <f t="shared" si="12"/>
        <v>1</v>
      </c>
      <c r="K241" s="6">
        <f t="shared" si="13"/>
        <v>8.5522029597373539E-4</v>
      </c>
      <c r="M241" s="5">
        <f t="shared" si="14"/>
        <v>99.987732394164084</v>
      </c>
      <c r="N241" s="5">
        <f t="shared" si="15"/>
        <v>103.28910571587598</v>
      </c>
    </row>
    <row r="242" spans="1:14" x14ac:dyDescent="0.25">
      <c r="A242" s="10">
        <v>45035</v>
      </c>
      <c r="B242" s="11">
        <f>VLOOKUP(A242,'sp500'!$A$2:$D$6121,4,FALSE)</f>
        <v>4154.52001953125</v>
      </c>
      <c r="E242" s="4">
        <v>0</v>
      </c>
      <c r="F242" s="4">
        <v>0</v>
      </c>
      <c r="H242" s="4">
        <f t="shared" si="12"/>
        <v>1</v>
      </c>
      <c r="K242" s="6">
        <f t="shared" si="13"/>
        <v>-8.4261997698065194E-5</v>
      </c>
      <c r="M242" s="5">
        <f t="shared" si="14"/>
        <v>99.979307228087251</v>
      </c>
      <c r="N242" s="5">
        <f t="shared" si="15"/>
        <v>103.28910571587598</v>
      </c>
    </row>
    <row r="243" spans="1:14" x14ac:dyDescent="0.25">
      <c r="A243" s="10">
        <v>45036</v>
      </c>
      <c r="B243" s="11">
        <f>VLOOKUP(A243,'sp500'!$A$2:$D$6121,4,FALSE)</f>
        <v>4129.7900390625</v>
      </c>
      <c r="E243" s="4">
        <v>0</v>
      </c>
      <c r="F243" s="4">
        <v>1</v>
      </c>
      <c r="H243" s="4">
        <f t="shared" si="12"/>
        <v>0</v>
      </c>
      <c r="K243" s="6">
        <f t="shared" si="13"/>
        <v>-5.9525481529729696E-3</v>
      </c>
      <c r="M243" s="5">
        <f t="shared" si="14"/>
        <v>99.38417558751118</v>
      </c>
      <c r="N243" s="5">
        <f t="shared" si="15"/>
        <v>103.28910571587598</v>
      </c>
    </row>
    <row r="244" spans="1:14" x14ac:dyDescent="0.25">
      <c r="A244" s="10">
        <v>45037</v>
      </c>
      <c r="B244" s="11">
        <f>VLOOKUP(A244,'sp500'!$A$2:$D$6121,4,FALSE)</f>
        <v>4133.52001953125</v>
      </c>
      <c r="E244" s="4">
        <v>0</v>
      </c>
      <c r="F244" s="4">
        <v>1</v>
      </c>
      <c r="H244" s="4">
        <f t="shared" si="12"/>
        <v>0</v>
      </c>
      <c r="K244" s="6">
        <f t="shared" si="13"/>
        <v>9.031888869577287E-4</v>
      </c>
      <c r="M244" s="5">
        <f t="shared" si="14"/>
        <v>99.47393827044128</v>
      </c>
      <c r="N244" s="5">
        <f t="shared" si="15"/>
        <v>103.28910571587598</v>
      </c>
    </row>
    <row r="245" spans="1:14" x14ac:dyDescent="0.25">
      <c r="A245" s="10">
        <v>45040</v>
      </c>
      <c r="B245" s="11">
        <f>VLOOKUP(A245,'sp500'!$A$2:$D$6121,4,FALSE)</f>
        <v>4137.0400390625</v>
      </c>
      <c r="E245" s="4">
        <v>0</v>
      </c>
      <c r="F245" s="4">
        <v>0</v>
      </c>
      <c r="H245" s="4">
        <f t="shared" si="12"/>
        <v>1</v>
      </c>
      <c r="K245" s="6">
        <f t="shared" si="13"/>
        <v>8.5157916609035489E-4</v>
      </c>
      <c r="M245" s="5">
        <f t="shared" si="14"/>
        <v>99.558648203841344</v>
      </c>
      <c r="N245" s="5">
        <f t="shared" si="15"/>
        <v>103.28910571587598</v>
      </c>
    </row>
    <row r="246" spans="1:14" x14ac:dyDescent="0.25">
      <c r="A246" s="10">
        <v>45041</v>
      </c>
      <c r="B246" s="11">
        <f>VLOOKUP(A246,'sp500'!$A$2:$D$6121,4,FALSE)</f>
        <v>4071.6298828125</v>
      </c>
      <c r="E246" s="4">
        <v>0</v>
      </c>
      <c r="F246" s="4">
        <v>0</v>
      </c>
      <c r="H246" s="4">
        <f t="shared" si="12"/>
        <v>1</v>
      </c>
      <c r="K246" s="6">
        <f t="shared" si="13"/>
        <v>-1.5810858882773227E-2</v>
      </c>
      <c r="M246" s="5">
        <f t="shared" si="14"/>
        <v>97.984540466530746</v>
      </c>
      <c r="N246" s="5">
        <f t="shared" si="15"/>
        <v>103.28910571587598</v>
      </c>
    </row>
    <row r="247" spans="1:14" x14ac:dyDescent="0.25">
      <c r="A247" s="10">
        <v>45042</v>
      </c>
      <c r="B247" s="11">
        <f>VLOOKUP(A247,'sp500'!$A$2:$D$6121,4,FALSE)</f>
        <v>4055.98999023437</v>
      </c>
      <c r="E247" s="4">
        <v>1</v>
      </c>
      <c r="F247" s="4">
        <v>1</v>
      </c>
      <c r="H247" s="4">
        <f t="shared" si="12"/>
        <v>1</v>
      </c>
      <c r="K247" s="6">
        <f t="shared" si="13"/>
        <v>-3.8411871973310641E-3</v>
      </c>
      <c r="M247" s="5">
        <f t="shared" si="14"/>
        <v>97.608163504154334</v>
      </c>
      <c r="N247" s="5">
        <f t="shared" si="15"/>
        <v>103.28910571587598</v>
      </c>
    </row>
    <row r="248" spans="1:14" x14ac:dyDescent="0.25">
      <c r="A248" s="10">
        <v>45043</v>
      </c>
      <c r="B248" s="11">
        <f>VLOOKUP(A248,'sp500'!$A$2:$D$6121,4,FALSE)</f>
        <v>4135.35009765625</v>
      </c>
      <c r="E248" s="4">
        <v>0</v>
      </c>
      <c r="F248" s="4">
        <v>1</v>
      </c>
      <c r="H248" s="4">
        <f t="shared" si="12"/>
        <v>0</v>
      </c>
      <c r="K248" s="6">
        <f t="shared" si="13"/>
        <v>1.9566149722498372E-2</v>
      </c>
      <c r="M248" s="5">
        <f t="shared" si="14"/>
        <v>99.517979445414724</v>
      </c>
      <c r="N248" s="5">
        <f t="shared" si="15"/>
        <v>105.31007582301577</v>
      </c>
    </row>
    <row r="249" spans="1:14" x14ac:dyDescent="0.25">
      <c r="A249" s="10">
        <v>45044</v>
      </c>
      <c r="B249" s="11">
        <f>VLOOKUP(A249,'sp500'!$A$2:$D$6121,4,FALSE)</f>
        <v>4169.47998046875</v>
      </c>
      <c r="E249" s="4">
        <v>1</v>
      </c>
      <c r="F249" s="4">
        <v>0</v>
      </c>
      <c r="H249" s="4">
        <f t="shared" si="12"/>
        <v>0</v>
      </c>
      <c r="K249" s="6">
        <f t="shared" si="13"/>
        <v>8.2532027534605312E-3</v>
      </c>
      <c r="M249" s="5">
        <f t="shared" si="14"/>
        <v>100.33932150739246</v>
      </c>
      <c r="N249" s="5">
        <f t="shared" si="15"/>
        <v>105.31007582301577</v>
      </c>
    </row>
    <row r="250" spans="1:14" x14ac:dyDescent="0.25">
      <c r="A250" s="10">
        <v>45047</v>
      </c>
      <c r="B250" s="11">
        <f>VLOOKUP(A250,'sp500'!$A$2:$D$6121,4,FALSE)</f>
        <v>4167.8701171875</v>
      </c>
      <c r="E250" s="4">
        <v>0</v>
      </c>
      <c r="F250" s="4">
        <v>0</v>
      </c>
      <c r="H250" s="4">
        <f t="shared" si="12"/>
        <v>1</v>
      </c>
      <c r="K250" s="6">
        <f t="shared" si="13"/>
        <v>-3.8610649020764942E-4</v>
      </c>
      <c r="M250" s="5">
        <f t="shared" si="14"/>
        <v>100.30057984413541</v>
      </c>
      <c r="N250" s="5">
        <f t="shared" si="15"/>
        <v>105.26941491925623</v>
      </c>
    </row>
    <row r="251" spans="1:14" x14ac:dyDescent="0.25">
      <c r="A251" s="10">
        <v>45048</v>
      </c>
      <c r="B251" s="11">
        <f>VLOOKUP(A251,'sp500'!$A$2:$D$6121,4,FALSE)</f>
        <v>4119.580078125</v>
      </c>
      <c r="E251" s="4">
        <v>1</v>
      </c>
      <c r="F251" s="4">
        <v>0</v>
      </c>
      <c r="H251" s="4">
        <f t="shared" si="12"/>
        <v>0</v>
      </c>
      <c r="K251" s="6">
        <f t="shared" si="13"/>
        <v>-1.1586262936400304E-2</v>
      </c>
      <c r="M251" s="5">
        <f t="shared" si="14"/>
        <v>99.138470953387852</v>
      </c>
      <c r="N251" s="5">
        <f t="shared" si="15"/>
        <v>105.26941491925623</v>
      </c>
    </row>
    <row r="252" spans="1:14" x14ac:dyDescent="0.25">
      <c r="A252" s="10">
        <v>45049</v>
      </c>
      <c r="B252" s="11">
        <f>VLOOKUP(A252,'sp500'!$A$2:$D$6121,4,FALSE)</f>
        <v>4090.75</v>
      </c>
      <c r="E252" s="4">
        <v>0</v>
      </c>
      <c r="F252" s="4">
        <v>0</v>
      </c>
      <c r="H252" s="4">
        <f t="shared" si="12"/>
        <v>1</v>
      </c>
      <c r="K252" s="6">
        <f t="shared" si="13"/>
        <v>-6.9983050646564848E-3</v>
      </c>
      <c r="M252" s="5">
        <f t="shared" si="14"/>
        <v>98.444669690012461</v>
      </c>
      <c r="N252" s="5">
        <f t="shared" si="15"/>
        <v>104.53270743967337</v>
      </c>
    </row>
    <row r="253" spans="1:14" x14ac:dyDescent="0.25">
      <c r="A253" s="10">
        <v>45050</v>
      </c>
      <c r="B253" s="11">
        <f>VLOOKUP(A253,'sp500'!$A$2:$D$6121,4,FALSE)</f>
        <v>4061.21997070312</v>
      </c>
      <c r="E253" s="4">
        <v>1</v>
      </c>
      <c r="F253" s="4">
        <v>1</v>
      </c>
      <c r="H253" s="4">
        <f t="shared" si="12"/>
        <v>1</v>
      </c>
      <c r="K253" s="6">
        <f t="shared" si="13"/>
        <v>-7.2187323343836374E-3</v>
      </c>
      <c r="M253" s="5">
        <f t="shared" si="14"/>
        <v>97.734023969773446</v>
      </c>
      <c r="N253" s="5">
        <f t="shared" si="15"/>
        <v>104.53270743967337</v>
      </c>
    </row>
    <row r="254" spans="1:14" x14ac:dyDescent="0.25">
      <c r="A254" s="10">
        <v>45051</v>
      </c>
      <c r="B254" s="11">
        <f>VLOOKUP(A254,'sp500'!$A$2:$D$6121,4,FALSE)</f>
        <v>4136.25</v>
      </c>
      <c r="E254" s="4">
        <v>1</v>
      </c>
      <c r="F254" s="4">
        <v>1</v>
      </c>
      <c r="H254" s="4">
        <f t="shared" si="12"/>
        <v>1</v>
      </c>
      <c r="K254" s="6">
        <f t="shared" si="13"/>
        <v>1.8474751389516486E-2</v>
      </c>
      <c r="M254" s="5">
        <f t="shared" si="14"/>
        <v>99.539635764912049</v>
      </c>
      <c r="N254" s="5">
        <f t="shared" si="15"/>
        <v>106.4639232216944</v>
      </c>
    </row>
    <row r="255" spans="1:14" x14ac:dyDescent="0.25">
      <c r="A255" s="10">
        <v>45054</v>
      </c>
      <c r="B255" s="11">
        <f>VLOOKUP(A255,'sp500'!$A$2:$D$6121,4,FALSE)</f>
        <v>4138.1201171875</v>
      </c>
      <c r="E255" s="4">
        <v>1</v>
      </c>
      <c r="F255" s="4">
        <v>0</v>
      </c>
      <c r="H255" s="4">
        <f t="shared" si="12"/>
        <v>0</v>
      </c>
      <c r="K255" s="6">
        <f t="shared" si="13"/>
        <v>4.5212866424892972E-4</v>
      </c>
      <c r="M255" s="5">
        <f t="shared" si="14"/>
        <v>99.584640487470267</v>
      </c>
      <c r="N255" s="5">
        <f t="shared" si="15"/>
        <v>106.51205861309133</v>
      </c>
    </row>
    <row r="256" spans="1:14" x14ac:dyDescent="0.25">
      <c r="A256" s="10">
        <v>45055</v>
      </c>
      <c r="B256" s="11">
        <f>VLOOKUP(A256,'sp500'!$A$2:$D$6121,4,FALSE)</f>
        <v>4119.169921875</v>
      </c>
      <c r="E256" s="4">
        <v>0</v>
      </c>
      <c r="F256" s="4">
        <v>1</v>
      </c>
      <c r="H256" s="4">
        <f t="shared" si="12"/>
        <v>0</v>
      </c>
      <c r="K256" s="6">
        <f t="shared" si="13"/>
        <v>-4.5794212772585219E-3</v>
      </c>
      <c r="M256" s="5">
        <f t="shared" si="14"/>
        <v>99.1286004659338</v>
      </c>
      <c r="N256" s="5">
        <f t="shared" si="15"/>
        <v>106.02429502559393</v>
      </c>
    </row>
    <row r="257" spans="1:14" x14ac:dyDescent="0.25">
      <c r="A257" s="10">
        <v>45056</v>
      </c>
      <c r="B257" s="11">
        <f>VLOOKUP(A257,'sp500'!$A$2:$D$6121,4,FALSE)</f>
        <v>4137.64013671875</v>
      </c>
      <c r="E257" s="4">
        <v>0</v>
      </c>
      <c r="F257" s="4">
        <v>0</v>
      </c>
      <c r="H257" s="4">
        <f t="shared" si="12"/>
        <v>1</v>
      </c>
      <c r="K257" s="6">
        <f t="shared" si="13"/>
        <v>4.4839652634049987E-3</v>
      </c>
      <c r="M257" s="5">
        <f t="shared" si="14"/>
        <v>99.573089667033003</v>
      </c>
      <c r="N257" s="5">
        <f t="shared" si="15"/>
        <v>106.02429502559393</v>
      </c>
    </row>
    <row r="258" spans="1:14" x14ac:dyDescent="0.25">
      <c r="A258" s="10">
        <v>45057</v>
      </c>
      <c r="B258" s="11">
        <f>VLOOKUP(A258,'sp500'!$A$2:$D$6121,4,FALSE)</f>
        <v>4130.6201171875</v>
      </c>
      <c r="E258" s="4">
        <v>1</v>
      </c>
      <c r="F258" s="4">
        <v>0</v>
      </c>
      <c r="H258" s="4">
        <f t="shared" si="12"/>
        <v>0</v>
      </c>
      <c r="K258" s="6">
        <f t="shared" si="13"/>
        <v>-1.6966239932159066E-3</v>
      </c>
      <c r="M258" s="5">
        <f t="shared" si="14"/>
        <v>99.404151574025278</v>
      </c>
      <c r="N258" s="5">
        <f t="shared" si="15"/>
        <v>106.02429502559393</v>
      </c>
    </row>
    <row r="259" spans="1:14" x14ac:dyDescent="0.25">
      <c r="A259" s="10">
        <v>45058</v>
      </c>
      <c r="B259" s="11">
        <f>VLOOKUP(A259,'sp500'!$A$2:$D$6121,4,FALSE)</f>
        <v>4124.080078125</v>
      </c>
      <c r="E259" s="4">
        <v>0</v>
      </c>
      <c r="F259" s="4">
        <v>1</v>
      </c>
      <c r="H259" s="4">
        <f t="shared" ref="H259:H322" si="16">IF(E259=F259,1,0)</f>
        <v>0</v>
      </c>
      <c r="K259" s="6">
        <f t="shared" si="13"/>
        <v>-1.5833068345566526E-3</v>
      </c>
      <c r="M259" s="5">
        <f t="shared" si="14"/>
        <v>99.246764301454817</v>
      </c>
      <c r="N259" s="5">
        <f t="shared" si="15"/>
        <v>105.85642603465085</v>
      </c>
    </row>
    <row r="260" spans="1:14" x14ac:dyDescent="0.25">
      <c r="A260" s="10">
        <v>45061</v>
      </c>
      <c r="B260" s="11">
        <f>VLOOKUP(A260,'sp500'!$A$2:$D$6121,4,FALSE)</f>
        <v>4136.27978515625</v>
      </c>
      <c r="E260" s="4">
        <v>0</v>
      </c>
      <c r="F260" s="4">
        <v>0</v>
      </c>
      <c r="H260" s="4">
        <f t="shared" si="16"/>
        <v>1</v>
      </c>
      <c r="K260" s="6">
        <f t="shared" ref="K260:K323" si="17">B260/B259-1</f>
        <v>2.9581644391338813E-3</v>
      </c>
      <c r="M260" s="5">
        <f t="shared" ref="M260:M323" si="18">M259*(1+$K260)</f>
        <v>99.540352550310487</v>
      </c>
      <c r="N260" s="5">
        <f t="shared" si="15"/>
        <v>105.85642603465085</v>
      </c>
    </row>
    <row r="261" spans="1:14" x14ac:dyDescent="0.25">
      <c r="A261" s="10">
        <v>45062</v>
      </c>
      <c r="B261" s="11">
        <f>VLOOKUP(A261,'sp500'!$A$2:$D$6121,4,FALSE)</f>
        <v>4109.89990234375</v>
      </c>
      <c r="E261" s="4">
        <v>0</v>
      </c>
      <c r="F261" s="4">
        <v>1</v>
      </c>
      <c r="H261" s="4">
        <f t="shared" si="16"/>
        <v>0</v>
      </c>
      <c r="K261" s="6">
        <f t="shared" si="17"/>
        <v>-6.3776833731530314E-3</v>
      </c>
      <c r="M261" s="5">
        <f t="shared" si="18"/>
        <v>98.905515698892586</v>
      </c>
      <c r="N261" s="5">
        <f t="shared" ref="N261:N324" si="19">N260*(1+IF(E260=1,$K261,0))</f>
        <v>105.85642603465085</v>
      </c>
    </row>
    <row r="262" spans="1:14" x14ac:dyDescent="0.25">
      <c r="A262" s="10">
        <v>45063</v>
      </c>
      <c r="B262" s="11">
        <f>VLOOKUP(A262,'sp500'!$A$2:$D$6121,4,FALSE)</f>
        <v>4158.77001953125</v>
      </c>
      <c r="E262" s="4">
        <v>1</v>
      </c>
      <c r="F262" s="4">
        <v>1</v>
      </c>
      <c r="H262" s="4">
        <f t="shared" si="16"/>
        <v>1</v>
      </c>
      <c r="K262" s="6">
        <f t="shared" si="17"/>
        <v>1.1890829058788244E-2</v>
      </c>
      <c r="M262" s="5">
        <f t="shared" si="18"/>
        <v>100.08158427903942</v>
      </c>
      <c r="N262" s="5">
        <f t="shared" si="19"/>
        <v>105.85642603465085</v>
      </c>
    </row>
    <row r="263" spans="1:14" x14ac:dyDescent="0.25">
      <c r="A263" s="10">
        <v>45064</v>
      </c>
      <c r="B263" s="11">
        <f>VLOOKUP(A263,'sp500'!$A$2:$D$6121,4,FALSE)</f>
        <v>4198.0498046875</v>
      </c>
      <c r="E263" s="4">
        <v>0</v>
      </c>
      <c r="F263" s="4">
        <v>0</v>
      </c>
      <c r="H263" s="4">
        <f t="shared" si="16"/>
        <v>1</v>
      </c>
      <c r="K263" s="6">
        <f t="shared" si="17"/>
        <v>9.445048649426635E-3</v>
      </c>
      <c r="M263" s="5">
        <f t="shared" si="18"/>
        <v>101.02685971146664</v>
      </c>
      <c r="N263" s="5">
        <f t="shared" si="19"/>
        <v>106.85624512840256</v>
      </c>
    </row>
    <row r="264" spans="1:14" x14ac:dyDescent="0.25">
      <c r="A264" s="10">
        <v>45065</v>
      </c>
      <c r="B264" s="11">
        <f>VLOOKUP(A264,'sp500'!$A$2:$D$6121,4,FALSE)</f>
        <v>4191.97998046875</v>
      </c>
      <c r="E264" s="4">
        <v>1</v>
      </c>
      <c r="F264" s="4">
        <v>1</v>
      </c>
      <c r="H264" s="4">
        <f t="shared" si="16"/>
        <v>1</v>
      </c>
      <c r="K264" s="6">
        <f t="shared" si="17"/>
        <v>-1.4458676054706077E-3</v>
      </c>
      <c r="M264" s="5">
        <f t="shared" si="18"/>
        <v>100.88078824772741</v>
      </c>
      <c r="N264" s="5">
        <f t="shared" si="19"/>
        <v>106.85624512840256</v>
      </c>
    </row>
    <row r="265" spans="1:14" x14ac:dyDescent="0.25">
      <c r="A265" s="10">
        <v>45068</v>
      </c>
      <c r="B265" s="11">
        <f>VLOOKUP(A265,'sp500'!$A$2:$D$6121,4,FALSE)</f>
        <v>4192.6298828125</v>
      </c>
      <c r="E265" s="4">
        <v>1</v>
      </c>
      <c r="F265" s="4">
        <v>0</v>
      </c>
      <c r="H265" s="4">
        <f t="shared" si="16"/>
        <v>0</v>
      </c>
      <c r="K265" s="6">
        <f t="shared" si="17"/>
        <v>1.550346964389604E-4</v>
      </c>
      <c r="M265" s="5">
        <f t="shared" si="18"/>
        <v>100.89642827010992</v>
      </c>
      <c r="N265" s="5">
        <f t="shared" si="19"/>
        <v>106.87281155392866</v>
      </c>
    </row>
    <row r="266" spans="1:14" x14ac:dyDescent="0.25">
      <c r="A266" s="10">
        <v>45069</v>
      </c>
      <c r="B266" s="11">
        <f>VLOOKUP(A266,'sp500'!$A$2:$D$6121,4,FALSE)</f>
        <v>4145.580078125</v>
      </c>
      <c r="E266" s="4">
        <v>0</v>
      </c>
      <c r="F266" s="4">
        <v>0</v>
      </c>
      <c r="H266" s="4">
        <f t="shared" si="16"/>
        <v>1</v>
      </c>
      <c r="K266" s="6">
        <f t="shared" si="17"/>
        <v>-1.1222026747550129E-2</v>
      </c>
      <c r="M266" s="5">
        <f t="shared" si="18"/>
        <v>99.764165853330482</v>
      </c>
      <c r="N266" s="5">
        <f t="shared" si="19"/>
        <v>105.67348200408459</v>
      </c>
    </row>
    <row r="267" spans="1:14" x14ac:dyDescent="0.25">
      <c r="A267" s="10">
        <v>45070</v>
      </c>
      <c r="B267" s="11">
        <f>VLOOKUP(A267,'sp500'!$A$2:$D$6121,4,FALSE)</f>
        <v>4115.240234375</v>
      </c>
      <c r="E267" s="4">
        <v>0</v>
      </c>
      <c r="F267" s="4">
        <v>1</v>
      </c>
      <c r="H267" s="4">
        <f t="shared" si="16"/>
        <v>0</v>
      </c>
      <c r="K267" s="6">
        <f t="shared" si="17"/>
        <v>-7.3186003353533646E-3</v>
      </c>
      <c r="M267" s="5">
        <f t="shared" si="18"/>
        <v>99.034031795660056</v>
      </c>
      <c r="N267" s="5">
        <f t="shared" si="19"/>
        <v>105.67348200408459</v>
      </c>
    </row>
    <row r="268" spans="1:14" x14ac:dyDescent="0.25">
      <c r="A268" s="10">
        <v>45071</v>
      </c>
      <c r="B268" s="11">
        <f>VLOOKUP(A268,'sp500'!$A$2:$D$6121,4,FALSE)</f>
        <v>4151.27978515625</v>
      </c>
      <c r="E268" s="4">
        <v>0</v>
      </c>
      <c r="F268" s="4">
        <v>1</v>
      </c>
      <c r="H268" s="4">
        <f t="shared" si="16"/>
        <v>0</v>
      </c>
      <c r="K268" s="6">
        <f t="shared" si="17"/>
        <v>8.7575812659024255E-3</v>
      </c>
      <c r="M268" s="5">
        <f t="shared" si="18"/>
        <v>99.901330377200509</v>
      </c>
      <c r="N268" s="5">
        <f t="shared" si="19"/>
        <v>105.67348200408459</v>
      </c>
    </row>
    <row r="269" spans="1:14" x14ac:dyDescent="0.25">
      <c r="A269" s="10">
        <v>45072</v>
      </c>
      <c r="B269" s="11">
        <f>VLOOKUP(A269,'sp500'!$A$2:$D$6121,4,FALSE)</f>
        <v>4205.4501953125</v>
      </c>
      <c r="E269" s="4">
        <v>1</v>
      </c>
      <c r="F269" s="4">
        <v>1</v>
      </c>
      <c r="H269" s="4">
        <f t="shared" si="16"/>
        <v>1</v>
      </c>
      <c r="K269" s="6">
        <f t="shared" si="17"/>
        <v>1.3049086777997321E-2</v>
      </c>
      <c r="M269" s="5">
        <f t="shared" si="18"/>
        <v>101.20495150652998</v>
      </c>
      <c r="N269" s="5">
        <f t="shared" si="19"/>
        <v>105.67348200408459</v>
      </c>
    </row>
    <row r="270" spans="1:14" x14ac:dyDescent="0.25">
      <c r="A270" s="10">
        <v>45076</v>
      </c>
      <c r="B270" s="11">
        <f>VLOOKUP(A270,'sp500'!$A$2:$D$6121,4,FALSE)</f>
        <v>4205.52001953125</v>
      </c>
      <c r="E270" s="4">
        <v>0</v>
      </c>
      <c r="F270" s="4">
        <v>0</v>
      </c>
      <c r="H270" s="4">
        <f t="shared" si="16"/>
        <v>1</v>
      </c>
      <c r="K270" s="6">
        <f t="shared" si="17"/>
        <v>1.660326849850513E-5</v>
      </c>
      <c r="M270" s="5">
        <f t="shared" si="18"/>
        <v>101.20663183951322</v>
      </c>
      <c r="N270" s="5">
        <f t="shared" si="19"/>
        <v>105.67523652927947</v>
      </c>
    </row>
    <row r="271" spans="1:14" x14ac:dyDescent="0.25">
      <c r="A271" s="10">
        <v>45077</v>
      </c>
      <c r="B271" s="11">
        <f>VLOOKUP(A271,'sp500'!$A$2:$D$6121,4,FALSE)</f>
        <v>4179.830078125</v>
      </c>
      <c r="E271" s="4">
        <v>0</v>
      </c>
      <c r="F271" s="4">
        <v>1</v>
      </c>
      <c r="H271" s="4">
        <f t="shared" si="16"/>
        <v>0</v>
      </c>
      <c r="K271" s="6">
        <f t="shared" si="17"/>
        <v>-6.1086242098339349E-3</v>
      </c>
      <c r="M271" s="5">
        <f t="shared" si="18"/>
        <v>100.58839855806262</v>
      </c>
      <c r="N271" s="5">
        <f t="shared" si="19"/>
        <v>105.67523652927947</v>
      </c>
    </row>
    <row r="272" spans="1:14" x14ac:dyDescent="0.25">
      <c r="A272" s="10">
        <v>45078</v>
      </c>
      <c r="B272" s="11">
        <f>VLOOKUP(A272,'sp500'!$A$2:$D$6121,4,FALSE)</f>
        <v>4221.02001953125</v>
      </c>
      <c r="E272" s="4">
        <v>1</v>
      </c>
      <c r="F272" s="4">
        <v>1</v>
      </c>
      <c r="H272" s="4">
        <f t="shared" si="16"/>
        <v>1</v>
      </c>
      <c r="K272" s="6">
        <f t="shared" si="17"/>
        <v>9.8544535630327168E-3</v>
      </c>
      <c r="M272" s="5">
        <f t="shared" si="18"/>
        <v>101.57964226063288</v>
      </c>
      <c r="N272" s="5">
        <f t="shared" si="19"/>
        <v>105.67523652927947</v>
      </c>
    </row>
    <row r="273" spans="1:14" x14ac:dyDescent="0.25">
      <c r="A273" s="10">
        <v>45079</v>
      </c>
      <c r="B273" s="11">
        <f>VLOOKUP(A273,'sp500'!$A$2:$D$6121,4,FALSE)</f>
        <v>4282.3701171875</v>
      </c>
      <c r="E273" s="4">
        <v>1</v>
      </c>
      <c r="F273" s="4">
        <v>0</v>
      </c>
      <c r="H273" s="4">
        <f t="shared" si="16"/>
        <v>0</v>
      </c>
      <c r="K273" s="6">
        <f t="shared" si="17"/>
        <v>1.4534424705965554E-2</v>
      </c>
      <c r="M273" s="5">
        <f t="shared" si="18"/>
        <v>103.05604392272896</v>
      </c>
      <c r="N273" s="5">
        <f t="shared" si="19"/>
        <v>107.21116529789938</v>
      </c>
    </row>
    <row r="274" spans="1:14" x14ac:dyDescent="0.25">
      <c r="A274" s="10">
        <v>45082</v>
      </c>
      <c r="B274" s="11">
        <f>VLOOKUP(A274,'sp500'!$A$2:$D$6121,4,FALSE)</f>
        <v>4273.7900390625</v>
      </c>
      <c r="E274" s="4">
        <v>0</v>
      </c>
      <c r="F274" s="4">
        <v>1</v>
      </c>
      <c r="H274" s="4">
        <f t="shared" si="16"/>
        <v>0</v>
      </c>
      <c r="K274" s="6">
        <f t="shared" si="17"/>
        <v>-2.0035816359177394E-3</v>
      </c>
      <c r="M274" s="5">
        <f t="shared" si="18"/>
        <v>102.84956272565505</v>
      </c>
      <c r="N274" s="5">
        <f t="shared" si="19"/>
        <v>106.99635897594317</v>
      </c>
    </row>
    <row r="275" spans="1:14" x14ac:dyDescent="0.25">
      <c r="A275" s="10">
        <v>45083</v>
      </c>
      <c r="B275" s="11">
        <f>VLOOKUP(A275,'sp500'!$A$2:$D$6121,4,FALSE)</f>
        <v>4283.85009765625</v>
      </c>
      <c r="E275" s="4">
        <v>0</v>
      </c>
      <c r="F275" s="4">
        <v>0</v>
      </c>
      <c r="H275" s="4">
        <f t="shared" si="16"/>
        <v>1</v>
      </c>
      <c r="K275" s="6">
        <f t="shared" si="17"/>
        <v>2.3538963079141606E-3</v>
      </c>
      <c r="M275" s="5">
        <f t="shared" si="18"/>
        <v>103.09165993162556</v>
      </c>
      <c r="N275" s="5">
        <f t="shared" si="19"/>
        <v>106.99635897594317</v>
      </c>
    </row>
    <row r="276" spans="1:14" x14ac:dyDescent="0.25">
      <c r="A276" s="10">
        <v>45084</v>
      </c>
      <c r="B276" s="11">
        <f>VLOOKUP(A276,'sp500'!$A$2:$D$6121,4,FALSE)</f>
        <v>4267.52001953125</v>
      </c>
      <c r="E276" s="4">
        <v>0</v>
      </c>
      <c r="F276" s="4">
        <v>1</v>
      </c>
      <c r="H276" s="4">
        <f t="shared" si="16"/>
        <v>0</v>
      </c>
      <c r="K276" s="6">
        <f t="shared" si="17"/>
        <v>-3.8120096998572883E-3</v>
      </c>
      <c r="M276" s="5">
        <f t="shared" si="18"/>
        <v>102.69867352399181</v>
      </c>
      <c r="N276" s="5">
        <f t="shared" si="19"/>
        <v>106.99635897594317</v>
      </c>
    </row>
    <row r="277" spans="1:14" x14ac:dyDescent="0.25">
      <c r="A277" s="10">
        <v>45085</v>
      </c>
      <c r="B277" s="11">
        <f>VLOOKUP(A277,'sp500'!$A$2:$D$6121,4,FALSE)</f>
        <v>4293.93017578125</v>
      </c>
      <c r="E277" s="4">
        <v>0</v>
      </c>
      <c r="F277" s="4">
        <v>1</v>
      </c>
      <c r="H277" s="4">
        <f t="shared" si="16"/>
        <v>0</v>
      </c>
      <c r="K277" s="6">
        <f t="shared" si="17"/>
        <v>6.1886426142414575E-3</v>
      </c>
      <c r="M277" s="5">
        <f t="shared" si="18"/>
        <v>103.33423891138847</v>
      </c>
      <c r="N277" s="5">
        <f t="shared" si="19"/>
        <v>106.99635897594317</v>
      </c>
    </row>
    <row r="278" spans="1:14" x14ac:dyDescent="0.25">
      <c r="A278" s="10">
        <v>45086</v>
      </c>
      <c r="B278" s="11">
        <f>VLOOKUP(A278,'sp500'!$A$2:$D$6121,4,FALSE)</f>
        <v>4298.85986328125</v>
      </c>
      <c r="E278" s="4">
        <v>0</v>
      </c>
      <c r="F278" s="4">
        <v>1</v>
      </c>
      <c r="H278" s="4">
        <f t="shared" si="16"/>
        <v>0</v>
      </c>
      <c r="K278" s="6">
        <f t="shared" si="17"/>
        <v>1.148059539441082E-3</v>
      </c>
      <c r="M278" s="5">
        <f t="shared" si="18"/>
        <v>103.45287277012157</v>
      </c>
      <c r="N278" s="5">
        <f t="shared" si="19"/>
        <v>106.99635897594317</v>
      </c>
    </row>
    <row r="279" spans="1:14" x14ac:dyDescent="0.25">
      <c r="A279" s="10">
        <v>45089</v>
      </c>
      <c r="B279" s="11">
        <f>VLOOKUP(A279,'sp500'!$A$2:$D$6121,4,FALSE)</f>
        <v>4338.93017578125</v>
      </c>
      <c r="E279" s="4">
        <v>0</v>
      </c>
      <c r="F279" s="4">
        <v>1</v>
      </c>
      <c r="H279" s="4">
        <f t="shared" si="16"/>
        <v>0</v>
      </c>
      <c r="K279" s="6">
        <f t="shared" si="17"/>
        <v>9.3211488102371565E-3</v>
      </c>
      <c r="M279" s="5">
        <f t="shared" si="18"/>
        <v>104.4171723920584</v>
      </c>
      <c r="N279" s="5">
        <f t="shared" si="19"/>
        <v>106.99635897594317</v>
      </c>
    </row>
    <row r="280" spans="1:14" x14ac:dyDescent="0.25">
      <c r="A280" s="10">
        <v>45090</v>
      </c>
      <c r="B280" s="11">
        <f>VLOOKUP(A280,'sp500'!$A$2:$D$6121,4,FALSE)</f>
        <v>4369.009765625</v>
      </c>
      <c r="E280" s="4">
        <v>0</v>
      </c>
      <c r="F280" s="4">
        <v>1</v>
      </c>
      <c r="H280" s="4">
        <f t="shared" si="16"/>
        <v>0</v>
      </c>
      <c r="K280" s="6">
        <f t="shared" si="17"/>
        <v>6.9324899514737748E-3</v>
      </c>
      <c r="M280" s="5">
        <f t="shared" si="18"/>
        <v>105.14104339042765</v>
      </c>
      <c r="N280" s="5">
        <f t="shared" si="19"/>
        <v>106.99635897594317</v>
      </c>
    </row>
    <row r="281" spans="1:14" x14ac:dyDescent="0.25">
      <c r="A281" s="10">
        <v>45091</v>
      </c>
      <c r="B281" s="11">
        <f>VLOOKUP(A281,'sp500'!$A$2:$D$6121,4,FALSE)</f>
        <v>4372.58984375</v>
      </c>
      <c r="E281" s="4">
        <v>0</v>
      </c>
      <c r="F281" s="4">
        <v>1</v>
      </c>
      <c r="H281" s="4">
        <f t="shared" si="16"/>
        <v>0</v>
      </c>
      <c r="K281" s="6">
        <f t="shared" si="17"/>
        <v>8.1942552593217144E-4</v>
      </c>
      <c r="M281" s="5">
        <f t="shared" si="18"/>
        <v>105.22719864520491</v>
      </c>
      <c r="N281" s="5">
        <f t="shared" si="19"/>
        <v>106.99635897594317</v>
      </c>
    </row>
    <row r="282" spans="1:14" x14ac:dyDescent="0.25">
      <c r="A282" s="10">
        <v>45092</v>
      </c>
      <c r="B282" s="11">
        <f>VLOOKUP(A282,'sp500'!$A$2:$D$6121,4,FALSE)</f>
        <v>4425.83984375</v>
      </c>
      <c r="E282" s="4">
        <v>0</v>
      </c>
      <c r="F282" s="4">
        <v>0</v>
      </c>
      <c r="H282" s="4">
        <f t="shared" si="16"/>
        <v>1</v>
      </c>
      <c r="K282" s="6">
        <f t="shared" si="17"/>
        <v>1.217813742034668E-2</v>
      </c>
      <c r="M282" s="5">
        <f t="shared" si="18"/>
        <v>106.50866993066433</v>
      </c>
      <c r="N282" s="5">
        <f t="shared" si="19"/>
        <v>106.99635897594317</v>
      </c>
    </row>
    <row r="283" spans="1:14" x14ac:dyDescent="0.25">
      <c r="A283" s="10">
        <v>45093</v>
      </c>
      <c r="B283" s="11">
        <f>VLOOKUP(A283,'sp500'!$A$2:$D$6121,4,FALSE)</f>
        <v>4409.58984375</v>
      </c>
      <c r="E283" s="4">
        <v>0</v>
      </c>
      <c r="F283" s="4">
        <v>0</v>
      </c>
      <c r="H283" s="4">
        <f t="shared" si="16"/>
        <v>1</v>
      </c>
      <c r="K283" s="6">
        <f t="shared" si="17"/>
        <v>-3.6716195284263176E-3</v>
      </c>
      <c r="M283" s="5">
        <f t="shared" si="18"/>
        <v>106.11761061820019</v>
      </c>
      <c r="N283" s="5">
        <f t="shared" si="19"/>
        <v>106.99635897594317</v>
      </c>
    </row>
    <row r="284" spans="1:14" x14ac:dyDescent="0.25">
      <c r="A284" s="10">
        <v>45097</v>
      </c>
      <c r="B284" s="11">
        <f>VLOOKUP(A284,'sp500'!$A$2:$D$6121,4,FALSE)</f>
        <v>4388.7099609375</v>
      </c>
      <c r="E284" s="4">
        <v>0</v>
      </c>
      <c r="F284" s="4">
        <v>0</v>
      </c>
      <c r="H284" s="4">
        <f t="shared" si="16"/>
        <v>1</v>
      </c>
      <c r="K284" s="6">
        <f t="shared" si="17"/>
        <v>-4.7351076976228645E-3</v>
      </c>
      <c r="M284" s="5">
        <f t="shared" si="18"/>
        <v>105.6151323033086</v>
      </c>
      <c r="N284" s="5">
        <f t="shared" si="19"/>
        <v>106.99635897594317</v>
      </c>
    </row>
    <row r="285" spans="1:14" x14ac:dyDescent="0.25">
      <c r="A285" s="10">
        <v>45098</v>
      </c>
      <c r="B285" s="11">
        <f>VLOOKUP(A285,'sp500'!$A$2:$D$6121,4,FALSE)</f>
        <v>4365.68994140625</v>
      </c>
      <c r="E285" s="4">
        <v>0</v>
      </c>
      <c r="F285" s="4">
        <v>1</v>
      </c>
      <c r="H285" s="4">
        <f t="shared" si="16"/>
        <v>0</v>
      </c>
      <c r="K285" s="6">
        <f t="shared" si="17"/>
        <v>-5.2452815830036359E-3</v>
      </c>
      <c r="M285" s="5">
        <f t="shared" si="18"/>
        <v>105.06115119495156</v>
      </c>
      <c r="N285" s="5">
        <f t="shared" si="19"/>
        <v>106.99635897594317</v>
      </c>
    </row>
    <row r="286" spans="1:14" x14ac:dyDescent="0.25">
      <c r="A286" s="10">
        <v>45099</v>
      </c>
      <c r="B286" s="11">
        <f>VLOOKUP(A286,'sp500'!$A$2:$D$6121,4,FALSE)</f>
        <v>4381.89013671875</v>
      </c>
      <c r="E286" s="4">
        <v>0</v>
      </c>
      <c r="F286" s="4">
        <v>0</v>
      </c>
      <c r="H286" s="4">
        <f t="shared" si="16"/>
        <v>1</v>
      </c>
      <c r="K286" s="6">
        <f t="shared" si="17"/>
        <v>3.7107984144384432E-3</v>
      </c>
      <c r="M286" s="5">
        <f t="shared" si="18"/>
        <v>105.45101194822486</v>
      </c>
      <c r="N286" s="5">
        <f t="shared" si="19"/>
        <v>106.99635897594317</v>
      </c>
    </row>
    <row r="287" spans="1:14" x14ac:dyDescent="0.25">
      <c r="A287" s="10">
        <v>45100</v>
      </c>
      <c r="B287" s="11">
        <f>VLOOKUP(A287,'sp500'!$A$2:$D$6121,4,FALSE)</f>
        <v>4348.330078125</v>
      </c>
      <c r="E287" s="4">
        <v>0</v>
      </c>
      <c r="F287" s="4">
        <v>0</v>
      </c>
      <c r="H287" s="4">
        <f t="shared" si="16"/>
        <v>1</v>
      </c>
      <c r="K287" s="6">
        <f t="shared" si="17"/>
        <v>-7.6588087666845661E-3</v>
      </c>
      <c r="M287" s="5">
        <f t="shared" si="18"/>
        <v>104.64338281346004</v>
      </c>
      <c r="N287" s="5">
        <f t="shared" si="19"/>
        <v>106.99635897594317</v>
      </c>
    </row>
    <row r="288" spans="1:14" x14ac:dyDescent="0.25">
      <c r="A288" s="10">
        <v>45103</v>
      </c>
      <c r="B288" s="11">
        <f>VLOOKUP(A288,'sp500'!$A$2:$D$6121,4,FALSE)</f>
        <v>4328.81982421875</v>
      </c>
      <c r="E288" s="4">
        <v>0</v>
      </c>
      <c r="F288" s="4">
        <v>1</v>
      </c>
      <c r="H288" s="4">
        <f t="shared" si="16"/>
        <v>0</v>
      </c>
      <c r="K288" s="6">
        <f t="shared" si="17"/>
        <v>-4.4868382932564677E-3</v>
      </c>
      <c r="M288" s="5">
        <f t="shared" si="18"/>
        <v>104.17386487631671</v>
      </c>
      <c r="N288" s="5">
        <f t="shared" si="19"/>
        <v>106.99635897594317</v>
      </c>
    </row>
    <row r="289" spans="1:14" x14ac:dyDescent="0.25">
      <c r="A289" s="10">
        <v>45104</v>
      </c>
      <c r="B289" s="11">
        <f>VLOOKUP(A289,'sp500'!$A$2:$D$6121,4,FALSE)</f>
        <v>4378.41015625</v>
      </c>
      <c r="E289" s="4">
        <v>0</v>
      </c>
      <c r="F289" s="4">
        <v>0</v>
      </c>
      <c r="H289" s="4">
        <f t="shared" si="16"/>
        <v>1</v>
      </c>
      <c r="K289" s="6">
        <f t="shared" si="17"/>
        <v>1.1455854954693034E-2</v>
      </c>
      <c r="M289" s="5">
        <f t="shared" si="18"/>
        <v>105.36726556240959</v>
      </c>
      <c r="N289" s="5">
        <f t="shared" si="19"/>
        <v>106.99635897594317</v>
      </c>
    </row>
    <row r="290" spans="1:14" x14ac:dyDescent="0.25">
      <c r="A290" s="10">
        <v>45105</v>
      </c>
      <c r="B290" s="11">
        <f>VLOOKUP(A290,'sp500'!$A$2:$D$6121,4,FALSE)</f>
        <v>4376.85986328125</v>
      </c>
      <c r="E290" s="4">
        <v>0</v>
      </c>
      <c r="F290" s="4">
        <v>1</v>
      </c>
      <c r="H290" s="4">
        <f t="shared" si="16"/>
        <v>0</v>
      </c>
      <c r="K290" s="6">
        <f t="shared" si="17"/>
        <v>-3.5407668843834283E-4</v>
      </c>
      <c r="M290" s="5">
        <f t="shared" si="18"/>
        <v>105.32995746994945</v>
      </c>
      <c r="N290" s="5">
        <f t="shared" si="19"/>
        <v>106.99635897594317</v>
      </c>
    </row>
    <row r="291" spans="1:14" x14ac:dyDescent="0.25">
      <c r="A291" s="10">
        <v>45106</v>
      </c>
      <c r="B291" s="11">
        <f>VLOOKUP(A291,'sp500'!$A$2:$D$6121,4,FALSE)</f>
        <v>4396.43994140625</v>
      </c>
      <c r="E291" s="4">
        <v>0</v>
      </c>
      <c r="F291" s="4">
        <v>1</v>
      </c>
      <c r="H291" s="4">
        <f t="shared" si="16"/>
        <v>0</v>
      </c>
      <c r="K291" s="6">
        <f t="shared" si="17"/>
        <v>4.4735446728059181E-3</v>
      </c>
      <c r="M291" s="5">
        <f t="shared" si="18"/>
        <v>105.80115574007601</v>
      </c>
      <c r="N291" s="5">
        <f t="shared" si="19"/>
        <v>106.99635897594317</v>
      </c>
    </row>
    <row r="292" spans="1:14" x14ac:dyDescent="0.25">
      <c r="A292" s="10">
        <v>45107</v>
      </c>
      <c r="B292" s="11">
        <f>VLOOKUP(A292,'sp500'!$A$2:$D$6121,4,FALSE)</f>
        <v>4450.3798828125</v>
      </c>
      <c r="E292" s="4">
        <v>0</v>
      </c>
      <c r="F292" s="4">
        <v>1</v>
      </c>
      <c r="H292" s="4">
        <f t="shared" si="16"/>
        <v>0</v>
      </c>
      <c r="K292" s="6">
        <f t="shared" si="17"/>
        <v>1.2269004495714109E-2</v>
      </c>
      <c r="M292" s="5">
        <f t="shared" si="18"/>
        <v>107.09923059550276</v>
      </c>
      <c r="N292" s="5">
        <f t="shared" si="19"/>
        <v>106.99635897594317</v>
      </c>
    </row>
    <row r="293" spans="1:14" x14ac:dyDescent="0.25">
      <c r="A293" s="10">
        <v>45110</v>
      </c>
      <c r="B293" s="11">
        <f>VLOOKUP(A293,'sp500'!$A$2:$D$6121,4,FALSE)</f>
        <v>4455.58984375</v>
      </c>
      <c r="E293" s="4">
        <v>0</v>
      </c>
      <c r="F293" s="4">
        <v>0</v>
      </c>
      <c r="H293" s="4">
        <f t="shared" si="16"/>
        <v>1</v>
      </c>
      <c r="K293" s="6">
        <f t="shared" si="17"/>
        <v>1.1706778016009611E-3</v>
      </c>
      <c r="M293" s="5">
        <f t="shared" si="18"/>
        <v>107.22460928732946</v>
      </c>
      <c r="N293" s="5">
        <f t="shared" si="19"/>
        <v>106.99635897594317</v>
      </c>
    </row>
    <row r="294" spans="1:14" x14ac:dyDescent="0.25">
      <c r="A294" s="10">
        <v>45112</v>
      </c>
      <c r="B294" s="11">
        <f>VLOOKUP(A294,'sp500'!$A$2:$D$6121,4,FALSE)</f>
        <v>4446.81982421875</v>
      </c>
      <c r="E294" s="4">
        <v>0</v>
      </c>
      <c r="F294" s="4">
        <v>0</v>
      </c>
      <c r="H294" s="4">
        <f t="shared" si="16"/>
        <v>1</v>
      </c>
      <c r="K294" s="6">
        <f t="shared" si="17"/>
        <v>-1.9683184132291975E-3</v>
      </c>
      <c r="M294" s="5">
        <f t="shared" si="18"/>
        <v>107.01355711451789</v>
      </c>
      <c r="N294" s="5">
        <f t="shared" si="19"/>
        <v>106.99635897594317</v>
      </c>
    </row>
    <row r="295" spans="1:14" x14ac:dyDescent="0.25">
      <c r="A295" s="10">
        <v>45113</v>
      </c>
      <c r="B295" s="11">
        <f>VLOOKUP(A295,'sp500'!$A$2:$D$6121,4,FALSE)</f>
        <v>4411.58984375</v>
      </c>
      <c r="E295" s="4">
        <v>0</v>
      </c>
      <c r="F295" s="4">
        <v>0</v>
      </c>
      <c r="H295" s="4">
        <f t="shared" si="16"/>
        <v>1</v>
      </c>
      <c r="K295" s="6">
        <f t="shared" si="17"/>
        <v>-7.9225113365009037E-3</v>
      </c>
      <c r="M295" s="5">
        <f t="shared" si="18"/>
        <v>106.16574099511884</v>
      </c>
      <c r="N295" s="5">
        <f t="shared" si="19"/>
        <v>106.99635897594317</v>
      </c>
    </row>
    <row r="296" spans="1:14" x14ac:dyDescent="0.25">
      <c r="A296" s="10">
        <v>45114</v>
      </c>
      <c r="B296" s="11">
        <f>VLOOKUP(A296,'sp500'!$A$2:$D$6121,4,FALSE)</f>
        <v>4398.9501953125</v>
      </c>
      <c r="E296" s="4">
        <v>0</v>
      </c>
      <c r="F296" s="4">
        <v>1</v>
      </c>
      <c r="H296" s="4">
        <f t="shared" si="16"/>
        <v>0</v>
      </c>
      <c r="K296" s="6">
        <f t="shared" si="17"/>
        <v>-2.8651005386203243E-3</v>
      </c>
      <c r="M296" s="5">
        <f t="shared" si="18"/>
        <v>105.86156547341069</v>
      </c>
      <c r="N296" s="5">
        <f t="shared" si="19"/>
        <v>106.99635897594317</v>
      </c>
    </row>
    <row r="297" spans="1:14" x14ac:dyDescent="0.25">
      <c r="A297" s="10">
        <v>45117</v>
      </c>
      <c r="B297" s="11">
        <f>VLOOKUP(A297,'sp500'!$A$2:$D$6121,4,FALSE)</f>
        <v>4409.52978515625</v>
      </c>
      <c r="E297" s="4">
        <v>0</v>
      </c>
      <c r="F297" s="4">
        <v>1</v>
      </c>
      <c r="H297" s="4">
        <f t="shared" si="16"/>
        <v>0</v>
      </c>
      <c r="K297" s="6">
        <f t="shared" si="17"/>
        <v>2.405026057131332E-3</v>
      </c>
      <c r="M297" s="5">
        <f t="shared" si="18"/>
        <v>106.11616529682296</v>
      </c>
      <c r="N297" s="5">
        <f t="shared" si="19"/>
        <v>106.99635897594317</v>
      </c>
    </row>
    <row r="298" spans="1:14" x14ac:dyDescent="0.25">
      <c r="A298" s="10">
        <v>45118</v>
      </c>
      <c r="B298" s="11">
        <f>VLOOKUP(A298,'sp500'!$A$2:$D$6121,4,FALSE)</f>
        <v>4439.259765625</v>
      </c>
      <c r="E298" s="4">
        <v>1</v>
      </c>
      <c r="F298" s="4">
        <v>1</v>
      </c>
      <c r="H298" s="4">
        <f t="shared" si="16"/>
        <v>1</v>
      </c>
      <c r="K298" s="6">
        <f t="shared" si="17"/>
        <v>6.7422110558885695E-3</v>
      </c>
      <c r="M298" s="5">
        <f t="shared" si="18"/>
        <v>106.8316228796957</v>
      </c>
      <c r="N298" s="5">
        <f t="shared" si="19"/>
        <v>106.99635897594317</v>
      </c>
    </row>
    <row r="299" spans="1:14" x14ac:dyDescent="0.25">
      <c r="A299" s="10">
        <v>45119</v>
      </c>
      <c r="B299" s="11">
        <f>VLOOKUP(A299,'sp500'!$A$2:$D$6121,4,FALSE)</f>
        <v>4472.16015625</v>
      </c>
      <c r="E299" s="4">
        <v>0</v>
      </c>
      <c r="F299" s="4">
        <v>1</v>
      </c>
      <c r="H299" s="4">
        <f t="shared" si="16"/>
        <v>0</v>
      </c>
      <c r="K299" s="6">
        <f t="shared" si="17"/>
        <v>7.4112334853124739E-3</v>
      </c>
      <c r="M299" s="5">
        <f t="shared" si="18"/>
        <v>107.62337698047197</v>
      </c>
      <c r="N299" s="5">
        <f t="shared" si="19"/>
        <v>107.78933397439219</v>
      </c>
    </row>
    <row r="300" spans="1:14" x14ac:dyDescent="0.25">
      <c r="A300" s="10">
        <v>45120</v>
      </c>
      <c r="B300" s="11">
        <f>VLOOKUP(A300,'sp500'!$A$2:$D$6121,4,FALSE)</f>
        <v>4510.0400390625</v>
      </c>
      <c r="E300" s="4">
        <v>0</v>
      </c>
      <c r="F300" s="4">
        <v>0</v>
      </c>
      <c r="H300" s="4">
        <f t="shared" si="16"/>
        <v>1</v>
      </c>
      <c r="K300" s="6">
        <f t="shared" si="17"/>
        <v>8.4701534580691185E-3</v>
      </c>
      <c r="M300" s="5">
        <f t="shared" si="18"/>
        <v>108.53496349917219</v>
      </c>
      <c r="N300" s="5">
        <f t="shared" si="19"/>
        <v>107.78933397439219</v>
      </c>
    </row>
    <row r="301" spans="1:14" x14ac:dyDescent="0.25">
      <c r="A301" s="10">
        <v>45121</v>
      </c>
      <c r="B301" s="11">
        <f>VLOOKUP(A301,'sp500'!$A$2:$D$6121,4,FALSE)</f>
        <v>4505.419921875</v>
      </c>
      <c r="E301" s="4">
        <v>0</v>
      </c>
      <c r="F301" s="4">
        <v>1</v>
      </c>
      <c r="H301" s="4">
        <f t="shared" si="16"/>
        <v>0</v>
      </c>
      <c r="K301" s="6">
        <f t="shared" si="17"/>
        <v>-1.0244071333035398E-3</v>
      </c>
      <c r="M301" s="5">
        <f t="shared" si="18"/>
        <v>108.4237795083508</v>
      </c>
      <c r="N301" s="5">
        <f t="shared" si="19"/>
        <v>107.78933397439219</v>
      </c>
    </row>
    <row r="302" spans="1:14" x14ac:dyDescent="0.25">
      <c r="A302" s="10">
        <v>45124</v>
      </c>
      <c r="B302" s="11">
        <f>VLOOKUP(A302,'sp500'!$A$2:$D$6121,4,FALSE)</f>
        <v>4522.7900390625</v>
      </c>
      <c r="E302" s="4">
        <v>0</v>
      </c>
      <c r="F302" s="4">
        <v>1</v>
      </c>
      <c r="H302" s="4">
        <f t="shared" si="16"/>
        <v>0</v>
      </c>
      <c r="K302" s="6">
        <f t="shared" si="17"/>
        <v>3.8553825145495324E-3</v>
      </c>
      <c r="M302" s="5">
        <f t="shared" si="18"/>
        <v>108.84179465202867</v>
      </c>
      <c r="N302" s="5">
        <f t="shared" si="19"/>
        <v>107.78933397439219</v>
      </c>
    </row>
    <row r="303" spans="1:14" x14ac:dyDescent="0.25">
      <c r="A303" s="10">
        <v>45125</v>
      </c>
      <c r="B303" s="11">
        <f>VLOOKUP(A303,'sp500'!$A$2:$D$6121,4,FALSE)</f>
        <v>4554.97998046875</v>
      </c>
      <c r="E303" s="4">
        <v>0</v>
      </c>
      <c r="F303" s="4">
        <v>1</v>
      </c>
      <c r="H303" s="4">
        <f t="shared" si="16"/>
        <v>0</v>
      </c>
      <c r="K303" s="6">
        <f t="shared" si="17"/>
        <v>7.1172752058423772E-3</v>
      </c>
      <c r="M303" s="5">
        <f t="shared" si="18"/>
        <v>109.61645165846494</v>
      </c>
      <c r="N303" s="5">
        <f t="shared" si="19"/>
        <v>107.78933397439219</v>
      </c>
    </row>
    <row r="304" spans="1:14" x14ac:dyDescent="0.25">
      <c r="A304" s="10">
        <v>45126</v>
      </c>
      <c r="B304" s="11">
        <f>VLOOKUP(A304,'sp500'!$A$2:$D$6121,4,FALSE)</f>
        <v>4565.72021484375</v>
      </c>
      <c r="E304" s="4">
        <v>0</v>
      </c>
      <c r="F304" s="4">
        <v>0</v>
      </c>
      <c r="H304" s="4">
        <f t="shared" si="16"/>
        <v>1</v>
      </c>
      <c r="K304" s="6">
        <f t="shared" si="17"/>
        <v>2.3579103357320719E-3</v>
      </c>
      <c r="M304" s="5">
        <f t="shared" si="18"/>
        <v>109.87491742279671</v>
      </c>
      <c r="N304" s="5">
        <f t="shared" si="19"/>
        <v>107.78933397439219</v>
      </c>
    </row>
    <row r="305" spans="1:14" x14ac:dyDescent="0.25">
      <c r="A305" s="10">
        <v>45127</v>
      </c>
      <c r="B305" s="11">
        <f>VLOOKUP(A305,'sp500'!$A$2:$D$6121,4,FALSE)</f>
        <v>4534.8701171875</v>
      </c>
      <c r="E305" s="4">
        <v>0</v>
      </c>
      <c r="F305" s="4">
        <v>1</v>
      </c>
      <c r="H305" s="4">
        <f t="shared" si="16"/>
        <v>0</v>
      </c>
      <c r="K305" s="6">
        <f t="shared" si="17"/>
        <v>-6.7568962189037407E-3</v>
      </c>
      <c r="M305" s="5">
        <f t="shared" si="18"/>
        <v>109.13250400871026</v>
      </c>
      <c r="N305" s="5">
        <f t="shared" si="19"/>
        <v>107.78933397439219</v>
      </c>
    </row>
    <row r="306" spans="1:14" x14ac:dyDescent="0.25">
      <c r="A306" s="10">
        <v>45128</v>
      </c>
      <c r="B306" s="11">
        <f>VLOOKUP(A306,'sp500'!$A$2:$D$6121,4,FALSE)</f>
        <v>4536.33984375</v>
      </c>
      <c r="E306" s="4">
        <v>0</v>
      </c>
      <c r="F306" s="4">
        <v>1</v>
      </c>
      <c r="H306" s="4">
        <f t="shared" si="16"/>
        <v>0</v>
      </c>
      <c r="K306" s="6">
        <f t="shared" si="17"/>
        <v>3.240945218980773E-4</v>
      </c>
      <c r="M306" s="5">
        <f t="shared" si="18"/>
        <v>109.1678732554205</v>
      </c>
      <c r="N306" s="5">
        <f t="shared" si="19"/>
        <v>107.78933397439219</v>
      </c>
    </row>
    <row r="307" spans="1:14" x14ac:dyDescent="0.25">
      <c r="A307" s="10">
        <v>45131</v>
      </c>
      <c r="B307" s="11">
        <f>VLOOKUP(A307,'sp500'!$A$2:$D$6121,4,FALSE)</f>
        <v>4554.64013671875</v>
      </c>
      <c r="E307" s="4">
        <v>0</v>
      </c>
      <c r="F307" s="4">
        <v>1</v>
      </c>
      <c r="H307" s="4">
        <f t="shared" si="16"/>
        <v>0</v>
      </c>
      <c r="K307" s="6">
        <f t="shared" si="17"/>
        <v>4.0341538771535568E-3</v>
      </c>
      <c r="M307" s="5">
        <f t="shared" si="18"/>
        <v>109.60827325457447</v>
      </c>
      <c r="N307" s="5">
        <f t="shared" si="19"/>
        <v>107.78933397439219</v>
      </c>
    </row>
    <row r="308" spans="1:14" x14ac:dyDescent="0.25">
      <c r="A308" s="10">
        <v>45132</v>
      </c>
      <c r="B308" s="11">
        <f>VLOOKUP(A308,'sp500'!$A$2:$D$6121,4,FALSE)</f>
        <v>4567.4599609375</v>
      </c>
      <c r="E308" s="4">
        <v>0</v>
      </c>
      <c r="F308" s="4">
        <v>0</v>
      </c>
      <c r="H308" s="4">
        <f t="shared" si="16"/>
        <v>1</v>
      </c>
      <c r="K308" s="6">
        <f t="shared" si="17"/>
        <v>2.8146733515561628E-3</v>
      </c>
      <c r="M308" s="5">
        <f t="shared" si="18"/>
        <v>109.9167847404142</v>
      </c>
      <c r="N308" s="5">
        <f t="shared" si="19"/>
        <v>107.78933397439219</v>
      </c>
    </row>
    <row r="309" spans="1:14" x14ac:dyDescent="0.25">
      <c r="A309" s="10">
        <v>45133</v>
      </c>
      <c r="B309" s="11">
        <f>VLOOKUP(A309,'sp500'!$A$2:$D$6121,4,FALSE)</f>
        <v>4566.75</v>
      </c>
      <c r="E309" s="4">
        <v>0</v>
      </c>
      <c r="F309" s="4">
        <v>0</v>
      </c>
      <c r="H309" s="4">
        <f t="shared" si="16"/>
        <v>1</v>
      </c>
      <c r="K309" s="6">
        <f t="shared" si="17"/>
        <v>-1.5543889679858758E-4</v>
      </c>
      <c r="M309" s="5">
        <f t="shared" si="18"/>
        <v>109.8996993966545</v>
      </c>
      <c r="N309" s="5">
        <f t="shared" si="19"/>
        <v>107.78933397439219</v>
      </c>
    </row>
    <row r="310" spans="1:14" x14ac:dyDescent="0.25">
      <c r="A310" s="10">
        <v>45134</v>
      </c>
      <c r="B310" s="11">
        <f>VLOOKUP(A310,'sp500'!$A$2:$D$6121,4,FALSE)</f>
        <v>4537.41015625</v>
      </c>
      <c r="E310" s="4">
        <v>0</v>
      </c>
      <c r="F310" s="4">
        <v>1</v>
      </c>
      <c r="H310" s="4">
        <f t="shared" si="16"/>
        <v>0</v>
      </c>
      <c r="K310" s="6">
        <f t="shared" si="17"/>
        <v>-6.4246660644878828E-3</v>
      </c>
      <c r="M310" s="5">
        <f t="shared" si="18"/>
        <v>109.19363052744339</v>
      </c>
      <c r="N310" s="5">
        <f t="shared" si="19"/>
        <v>107.78933397439219</v>
      </c>
    </row>
    <row r="311" spans="1:14" x14ac:dyDescent="0.25">
      <c r="A311" s="10">
        <v>45135</v>
      </c>
      <c r="B311" s="11">
        <f>VLOOKUP(A311,'sp500'!$A$2:$D$6121,4,FALSE)</f>
        <v>4582.22998046875</v>
      </c>
      <c r="E311" s="4">
        <v>0</v>
      </c>
      <c r="F311" s="4">
        <v>1</v>
      </c>
      <c r="H311" s="4">
        <f t="shared" si="16"/>
        <v>0</v>
      </c>
      <c r="K311" s="6">
        <f t="shared" si="17"/>
        <v>9.8778427947523451E-3</v>
      </c>
      <c r="M311" s="5">
        <f t="shared" si="18"/>
        <v>110.27222804398174</v>
      </c>
      <c r="N311" s="5">
        <f t="shared" si="19"/>
        <v>107.78933397439219</v>
      </c>
    </row>
    <row r="312" spans="1:14" x14ac:dyDescent="0.25">
      <c r="A312" s="10">
        <v>45138</v>
      </c>
      <c r="B312" s="11">
        <f>VLOOKUP(A312,'sp500'!$A$2:$D$6121,4,FALSE)</f>
        <v>4588.9599609375</v>
      </c>
      <c r="E312" s="4">
        <v>0</v>
      </c>
      <c r="F312" s="4">
        <v>0</v>
      </c>
      <c r="H312" s="4">
        <f t="shared" si="16"/>
        <v>1</v>
      </c>
      <c r="K312" s="6">
        <f t="shared" si="17"/>
        <v>1.4687129405193122E-3</v>
      </c>
      <c r="M312" s="5">
        <f t="shared" si="18"/>
        <v>110.43418629228984</v>
      </c>
      <c r="N312" s="5">
        <f t="shared" si="19"/>
        <v>107.78933397439219</v>
      </c>
    </row>
    <row r="313" spans="1:14" x14ac:dyDescent="0.25">
      <c r="A313" s="10">
        <v>45139</v>
      </c>
      <c r="B313" s="11">
        <f>VLOOKUP(A313,'sp500'!$A$2:$D$6121,4,FALSE)</f>
        <v>4576.72998046875</v>
      </c>
      <c r="E313" s="4">
        <v>0</v>
      </c>
      <c r="F313" s="4">
        <v>0</v>
      </c>
      <c r="H313" s="4">
        <f t="shared" si="16"/>
        <v>1</v>
      </c>
      <c r="K313" s="6">
        <f t="shared" si="17"/>
        <v>-2.6650876392156908E-3</v>
      </c>
      <c r="M313" s="5">
        <f t="shared" si="18"/>
        <v>110.13986950745542</v>
      </c>
      <c r="N313" s="5">
        <f t="shared" si="19"/>
        <v>107.78933397439219</v>
      </c>
    </row>
    <row r="314" spans="1:14" x14ac:dyDescent="0.25">
      <c r="A314" s="10">
        <v>45140</v>
      </c>
      <c r="B314" s="11">
        <f>VLOOKUP(A314,'sp500'!$A$2:$D$6121,4,FALSE)</f>
        <v>4513.39013671875</v>
      </c>
      <c r="E314" s="4">
        <v>0</v>
      </c>
      <c r="F314" s="4">
        <v>0</v>
      </c>
      <c r="H314" s="4">
        <f t="shared" si="16"/>
        <v>1</v>
      </c>
      <c r="K314" s="6">
        <f t="shared" si="17"/>
        <v>-1.3839541336347905E-2</v>
      </c>
      <c r="M314" s="5">
        <f t="shared" si="18"/>
        <v>108.61558423062702</v>
      </c>
      <c r="N314" s="5">
        <f t="shared" si="19"/>
        <v>107.78933397439219</v>
      </c>
    </row>
    <row r="315" spans="1:14" x14ac:dyDescent="0.25">
      <c r="A315" s="10">
        <v>45141</v>
      </c>
      <c r="B315" s="11">
        <f>VLOOKUP(A315,'sp500'!$A$2:$D$6121,4,FALSE)</f>
        <v>4501.89013671875</v>
      </c>
      <c r="E315" s="4">
        <v>0</v>
      </c>
      <c r="F315" s="4">
        <v>0</v>
      </c>
      <c r="H315" s="4">
        <f t="shared" si="16"/>
        <v>1</v>
      </c>
      <c r="K315" s="6">
        <f t="shared" si="17"/>
        <v>-2.5479738404268204E-3</v>
      </c>
      <c r="M315" s="5">
        <f t="shared" si="18"/>
        <v>108.3388345633447</v>
      </c>
      <c r="N315" s="5">
        <f t="shared" si="19"/>
        <v>107.78933397439219</v>
      </c>
    </row>
    <row r="316" spans="1:14" x14ac:dyDescent="0.25">
      <c r="A316" s="10">
        <v>45142</v>
      </c>
      <c r="B316" s="11">
        <f>VLOOKUP(A316,'sp500'!$A$2:$D$6121,4,FALSE)</f>
        <v>4478.02978515625</v>
      </c>
      <c r="E316" s="4">
        <v>0</v>
      </c>
      <c r="F316" s="4">
        <v>1</v>
      </c>
      <c r="H316" s="4">
        <f t="shared" si="16"/>
        <v>0</v>
      </c>
      <c r="K316" s="6">
        <f t="shared" si="17"/>
        <v>-5.3000741550505159E-3</v>
      </c>
      <c r="M316" s="5">
        <f t="shared" si="18"/>
        <v>107.76463070628722</v>
      </c>
      <c r="N316" s="5">
        <f t="shared" si="19"/>
        <v>107.78933397439219</v>
      </c>
    </row>
    <row r="317" spans="1:14" x14ac:dyDescent="0.25">
      <c r="A317" s="10">
        <v>45145</v>
      </c>
      <c r="B317" s="11">
        <f>VLOOKUP(A317,'sp500'!$A$2:$D$6121,4,FALSE)</f>
        <v>4518.43994140625</v>
      </c>
      <c r="E317" s="4">
        <v>0</v>
      </c>
      <c r="F317" s="4">
        <v>0</v>
      </c>
      <c r="H317" s="4">
        <f t="shared" si="16"/>
        <v>1</v>
      </c>
      <c r="K317" s="6">
        <f t="shared" si="17"/>
        <v>9.0240927793627801E-3</v>
      </c>
      <c r="M317" s="5">
        <f t="shared" si="18"/>
        <v>108.73710873211452</v>
      </c>
      <c r="N317" s="5">
        <f t="shared" si="19"/>
        <v>107.78933397439219</v>
      </c>
    </row>
    <row r="318" spans="1:14" x14ac:dyDescent="0.25">
      <c r="A318" s="10">
        <v>45146</v>
      </c>
      <c r="B318" s="11">
        <f>VLOOKUP(A318,'sp500'!$A$2:$D$6121,4,FALSE)</f>
        <v>4499.3798828125</v>
      </c>
      <c r="E318" s="4">
        <v>0</v>
      </c>
      <c r="F318" s="4">
        <v>0</v>
      </c>
      <c r="H318" s="4">
        <f t="shared" si="16"/>
        <v>1</v>
      </c>
      <c r="K318" s="6">
        <f t="shared" si="17"/>
        <v>-4.218283044793103E-3</v>
      </c>
      <c r="M318" s="5">
        <f t="shared" si="18"/>
        <v>108.27842483001002</v>
      </c>
      <c r="N318" s="5">
        <f t="shared" si="19"/>
        <v>107.78933397439219</v>
      </c>
    </row>
    <row r="319" spans="1:14" x14ac:dyDescent="0.25">
      <c r="A319" s="10">
        <v>45147</v>
      </c>
      <c r="B319" s="11">
        <f>VLOOKUP(A319,'sp500'!$A$2:$D$6121,4,FALSE)</f>
        <v>4467.7099609375</v>
      </c>
      <c r="E319" s="4">
        <v>0</v>
      </c>
      <c r="F319" s="4">
        <v>1</v>
      </c>
      <c r="H319" s="4">
        <f t="shared" si="16"/>
        <v>0</v>
      </c>
      <c r="K319" s="6">
        <f t="shared" si="17"/>
        <v>-7.0387303805971024E-3</v>
      </c>
      <c r="M319" s="5">
        <f t="shared" si="18"/>
        <v>107.51628219159583</v>
      </c>
      <c r="N319" s="5">
        <f t="shared" si="19"/>
        <v>107.78933397439219</v>
      </c>
    </row>
    <row r="320" spans="1:14" x14ac:dyDescent="0.25">
      <c r="A320" s="10">
        <v>45148</v>
      </c>
      <c r="B320" s="11">
        <f>VLOOKUP(A320,'sp500'!$A$2:$D$6121,4,FALSE)</f>
        <v>4468.830078125</v>
      </c>
      <c r="E320" s="4">
        <v>0</v>
      </c>
      <c r="F320" s="4">
        <v>0</v>
      </c>
      <c r="H320" s="4">
        <f t="shared" si="16"/>
        <v>1</v>
      </c>
      <c r="K320" s="6">
        <f t="shared" si="17"/>
        <v>2.5071394456976925E-4</v>
      </c>
      <c r="M320" s="5">
        <f t="shared" si="18"/>
        <v>107.54323802280956</v>
      </c>
      <c r="N320" s="5">
        <f t="shared" si="19"/>
        <v>107.78933397439219</v>
      </c>
    </row>
    <row r="321" spans="1:14" x14ac:dyDescent="0.25">
      <c r="A321" s="10">
        <v>45149</v>
      </c>
      <c r="B321" s="11">
        <f>VLOOKUP(A321,'sp500'!$A$2:$D$6121,4,FALSE)</f>
        <v>4464.0498046875</v>
      </c>
      <c r="E321" s="4">
        <v>0</v>
      </c>
      <c r="F321" s="4">
        <v>1</v>
      </c>
      <c r="H321" s="4">
        <f t="shared" si="16"/>
        <v>0</v>
      </c>
      <c r="K321" s="6">
        <f t="shared" si="17"/>
        <v>-1.0696923700230787E-3</v>
      </c>
      <c r="M321" s="5">
        <f t="shared" si="18"/>
        <v>107.42819984164899</v>
      </c>
      <c r="N321" s="5">
        <f t="shared" si="19"/>
        <v>107.78933397439219</v>
      </c>
    </row>
    <row r="322" spans="1:14" x14ac:dyDescent="0.25">
      <c r="A322" s="10">
        <v>45152</v>
      </c>
      <c r="B322" s="11">
        <f>VLOOKUP(A322,'sp500'!$A$2:$D$6121,4,FALSE)</f>
        <v>4489.72021484375</v>
      </c>
      <c r="E322" s="4">
        <v>0</v>
      </c>
      <c r="F322" s="4">
        <v>0</v>
      </c>
      <c r="H322" s="4">
        <f t="shared" si="16"/>
        <v>1</v>
      </c>
      <c r="K322" s="6">
        <f t="shared" si="17"/>
        <v>5.7504757517030658E-3</v>
      </c>
      <c r="M322" s="5">
        <f t="shared" si="18"/>
        <v>108.0459630998875</v>
      </c>
      <c r="N322" s="5">
        <f t="shared" si="19"/>
        <v>107.78933397439219</v>
      </c>
    </row>
    <row r="323" spans="1:14" x14ac:dyDescent="0.25">
      <c r="A323" s="10">
        <v>45153</v>
      </c>
      <c r="B323" s="11">
        <f>VLOOKUP(A323,'sp500'!$A$2:$D$6121,4,FALSE)</f>
        <v>4437.85986328125</v>
      </c>
      <c r="E323" s="4">
        <v>0</v>
      </c>
      <c r="F323" s="4">
        <v>0</v>
      </c>
      <c r="H323" s="4">
        <f t="shared" ref="H323:H386" si="20">IF(E323=F323,1,0)</f>
        <v>1</v>
      </c>
      <c r="K323" s="6">
        <f t="shared" si="17"/>
        <v>-1.1550909428841738E-2</v>
      </c>
      <c r="M323" s="5">
        <f t="shared" si="18"/>
        <v>106.79793396596872</v>
      </c>
      <c r="N323" s="5">
        <f t="shared" si="19"/>
        <v>107.78933397439219</v>
      </c>
    </row>
    <row r="324" spans="1:14" x14ac:dyDescent="0.25">
      <c r="A324" s="10">
        <v>45154</v>
      </c>
      <c r="B324" s="11">
        <f>VLOOKUP(A324,'sp500'!$A$2:$D$6121,4,FALSE)</f>
        <v>4404.330078125</v>
      </c>
      <c r="E324" s="4">
        <v>0</v>
      </c>
      <c r="F324" s="4">
        <v>0</v>
      </c>
      <c r="H324" s="4">
        <f t="shared" si="20"/>
        <v>1</v>
      </c>
      <c r="K324" s="6">
        <f t="shared" ref="K324:K387" si="21">B324/B323-1</f>
        <v>-7.5553952105776867E-3</v>
      </c>
      <c r="M324" s="5">
        <f t="shared" ref="M324:M387" si="22">M323*(1+$K324)</f>
        <v>105.99103336718265</v>
      </c>
      <c r="N324" s="5">
        <f t="shared" si="19"/>
        <v>107.78933397439219</v>
      </c>
    </row>
    <row r="325" spans="1:14" x14ac:dyDescent="0.25">
      <c r="A325" s="10">
        <v>45155</v>
      </c>
      <c r="B325" s="11">
        <f>VLOOKUP(A325,'sp500'!$A$2:$D$6121,4,FALSE)</f>
        <v>4370.35986328125</v>
      </c>
      <c r="E325" s="4">
        <v>0</v>
      </c>
      <c r="F325" s="4">
        <v>0</v>
      </c>
      <c r="H325" s="4">
        <f t="shared" si="20"/>
        <v>1</v>
      </c>
      <c r="K325" s="6">
        <f t="shared" si="21"/>
        <v>-7.7129130290369829E-3</v>
      </c>
      <c r="M325" s="5">
        <f t="shared" si="22"/>
        <v>105.17353374496382</v>
      </c>
      <c r="N325" s="5">
        <f t="shared" ref="N325:N388" si="23">N324*(1+IF(E324=1,$K325,0))</f>
        <v>107.78933397439219</v>
      </c>
    </row>
    <row r="326" spans="1:14" x14ac:dyDescent="0.25">
      <c r="A326" s="10">
        <v>45156</v>
      </c>
      <c r="B326" s="11">
        <f>VLOOKUP(A326,'sp500'!$A$2:$D$6121,4,FALSE)</f>
        <v>4369.7099609375</v>
      </c>
      <c r="E326" s="4">
        <v>0</v>
      </c>
      <c r="F326" s="4">
        <v>1</v>
      </c>
      <c r="H326" s="4">
        <f t="shared" si="20"/>
        <v>0</v>
      </c>
      <c r="K326" s="6">
        <f t="shared" si="21"/>
        <v>-1.4870682600087726E-4</v>
      </c>
      <c r="M326" s="5">
        <f t="shared" si="22"/>
        <v>105.15789372258131</v>
      </c>
      <c r="N326" s="5">
        <f t="shared" si="23"/>
        <v>107.78933397439219</v>
      </c>
    </row>
    <row r="327" spans="1:14" x14ac:dyDescent="0.25">
      <c r="A327" s="10">
        <v>45159</v>
      </c>
      <c r="B327" s="11">
        <f>VLOOKUP(A327,'sp500'!$A$2:$D$6121,4,FALSE)</f>
        <v>4399.77001953125</v>
      </c>
      <c r="E327" s="4">
        <v>0</v>
      </c>
      <c r="F327" s="4">
        <v>0</v>
      </c>
      <c r="H327" s="4">
        <f t="shared" si="20"/>
        <v>1</v>
      </c>
      <c r="K327" s="6">
        <f t="shared" si="21"/>
        <v>6.8791885187959867E-3</v>
      </c>
      <c r="M327" s="5">
        <f t="shared" si="22"/>
        <v>105.88129469773845</v>
      </c>
      <c r="N327" s="5">
        <f t="shared" si="23"/>
        <v>107.78933397439219</v>
      </c>
    </row>
    <row r="328" spans="1:14" x14ac:dyDescent="0.25">
      <c r="A328" s="10">
        <v>45160</v>
      </c>
      <c r="B328" s="11">
        <f>VLOOKUP(A328,'sp500'!$A$2:$D$6121,4,FALSE)</f>
        <v>4387.5498046875</v>
      </c>
      <c r="E328" s="4">
        <v>0</v>
      </c>
      <c r="F328" s="4">
        <v>1</v>
      </c>
      <c r="H328" s="4">
        <f t="shared" si="20"/>
        <v>0</v>
      </c>
      <c r="K328" s="6">
        <f t="shared" si="21"/>
        <v>-2.777466728829614E-3</v>
      </c>
      <c r="M328" s="5">
        <f t="shared" si="22"/>
        <v>105.58721292451008</v>
      </c>
      <c r="N328" s="5">
        <f t="shared" si="23"/>
        <v>107.78933397439219</v>
      </c>
    </row>
    <row r="329" spans="1:14" x14ac:dyDescent="0.25">
      <c r="A329" s="10">
        <v>45161</v>
      </c>
      <c r="B329" s="11">
        <f>VLOOKUP(A329,'sp500'!$A$2:$D$6121,4,FALSE)</f>
        <v>4436.009765625</v>
      </c>
      <c r="E329" s="4">
        <v>1</v>
      </c>
      <c r="F329" s="4">
        <v>0</v>
      </c>
      <c r="H329" s="4">
        <f t="shared" si="20"/>
        <v>0</v>
      </c>
      <c r="K329" s="6">
        <f t="shared" si="21"/>
        <v>1.1044879965972587E-2</v>
      </c>
      <c r="M329" s="5">
        <f t="shared" si="22"/>
        <v>106.75341101720289</v>
      </c>
      <c r="N329" s="5">
        <f t="shared" si="23"/>
        <v>107.78933397439219</v>
      </c>
    </row>
    <row r="330" spans="1:14" x14ac:dyDescent="0.25">
      <c r="A330" s="10">
        <v>45162</v>
      </c>
      <c r="B330" s="11">
        <f>VLOOKUP(A330,'sp500'!$A$2:$D$6121,4,FALSE)</f>
        <v>4376.31005859375</v>
      </c>
      <c r="E330" s="4">
        <v>0</v>
      </c>
      <c r="F330" s="4">
        <v>1</v>
      </c>
      <c r="H330" s="4">
        <f t="shared" si="20"/>
        <v>0</v>
      </c>
      <c r="K330" s="6">
        <f t="shared" si="21"/>
        <v>-1.3457974663146133E-2</v>
      </c>
      <c r="M330" s="5">
        <f t="shared" si="22"/>
        <v>105.31672631652896</v>
      </c>
      <c r="N330" s="5">
        <f t="shared" si="23"/>
        <v>106.33870784880743</v>
      </c>
    </row>
    <row r="331" spans="1:14" x14ac:dyDescent="0.25">
      <c r="A331" s="10">
        <v>45163</v>
      </c>
      <c r="B331" s="11">
        <f>VLOOKUP(A331,'sp500'!$A$2:$D$6121,4,FALSE)</f>
        <v>4405.7099609375</v>
      </c>
      <c r="E331" s="4">
        <v>0</v>
      </c>
      <c r="F331" s="4">
        <v>1</v>
      </c>
      <c r="H331" s="4">
        <f t="shared" si="20"/>
        <v>0</v>
      </c>
      <c r="K331" s="6">
        <f t="shared" si="21"/>
        <v>6.7179660376250894E-3</v>
      </c>
      <c r="M331" s="5">
        <f t="shared" si="22"/>
        <v>106.02424050711726</v>
      </c>
      <c r="N331" s="5">
        <f t="shared" si="23"/>
        <v>106.33870784880743</v>
      </c>
    </row>
    <row r="332" spans="1:14" x14ac:dyDescent="0.25">
      <c r="A332" s="10">
        <v>45166</v>
      </c>
      <c r="B332" s="11">
        <f>VLOOKUP(A332,'sp500'!$A$2:$D$6121,4,FALSE)</f>
        <v>4433.31005859375</v>
      </c>
      <c r="E332" s="4">
        <v>0</v>
      </c>
      <c r="F332" s="4">
        <v>1</v>
      </c>
      <c r="H332" s="4">
        <f t="shared" si="20"/>
        <v>0</v>
      </c>
      <c r="K332" s="6">
        <f t="shared" si="21"/>
        <v>6.2646197550364491E-3</v>
      </c>
      <c r="M332" s="5">
        <f t="shared" si="22"/>
        <v>106.68844205871088</v>
      </c>
      <c r="N332" s="5">
        <f t="shared" si="23"/>
        <v>106.33870784880743</v>
      </c>
    </row>
    <row r="333" spans="1:14" x14ac:dyDescent="0.25">
      <c r="A333" s="10">
        <v>45167</v>
      </c>
      <c r="B333" s="11">
        <f>VLOOKUP(A333,'sp500'!$A$2:$D$6121,4,FALSE)</f>
        <v>4497.6298828125</v>
      </c>
      <c r="E333" s="4">
        <v>1</v>
      </c>
      <c r="F333" s="4">
        <v>1</v>
      </c>
      <c r="H333" s="4">
        <f t="shared" si="20"/>
        <v>1</v>
      </c>
      <c r="K333" s="6">
        <f t="shared" si="21"/>
        <v>1.4508307194546211E-2</v>
      </c>
      <c r="M333" s="5">
        <f t="shared" si="22"/>
        <v>108.2363107502062</v>
      </c>
      <c r="N333" s="5">
        <f t="shared" si="23"/>
        <v>106.33870784880743</v>
      </c>
    </row>
    <row r="334" spans="1:14" x14ac:dyDescent="0.25">
      <c r="A334" s="10">
        <v>45168</v>
      </c>
      <c r="B334" s="11">
        <f>VLOOKUP(A334,'sp500'!$A$2:$D$6121,4,FALSE)</f>
        <v>4514.8701171875</v>
      </c>
      <c r="E334" s="4">
        <v>0</v>
      </c>
      <c r="F334" s="4">
        <v>0</v>
      </c>
      <c r="H334" s="4">
        <f t="shared" si="20"/>
        <v>1</v>
      </c>
      <c r="K334" s="6">
        <f t="shared" si="21"/>
        <v>3.833182103508026E-3</v>
      </c>
      <c r="M334" s="5">
        <f t="shared" si="22"/>
        <v>108.65120023952362</v>
      </c>
      <c r="N334" s="5">
        <f t="shared" si="23"/>
        <v>106.74632348064365</v>
      </c>
    </row>
    <row r="335" spans="1:14" x14ac:dyDescent="0.25">
      <c r="A335" s="10">
        <v>45169</v>
      </c>
      <c r="B335" s="11">
        <f>VLOOKUP(A335,'sp500'!$A$2:$D$6121,4,FALSE)</f>
        <v>4507.66015625</v>
      </c>
      <c r="E335" s="4">
        <v>0</v>
      </c>
      <c r="F335" s="4">
        <v>1</v>
      </c>
      <c r="H335" s="4">
        <f t="shared" si="20"/>
        <v>0</v>
      </c>
      <c r="K335" s="6">
        <f t="shared" si="21"/>
        <v>-1.5969365120942491E-3</v>
      </c>
      <c r="M335" s="5">
        <f t="shared" si="22"/>
        <v>108.47769117077826</v>
      </c>
      <c r="N335" s="5">
        <f t="shared" si="23"/>
        <v>106.74632348064365</v>
      </c>
    </row>
    <row r="336" spans="1:14" x14ac:dyDescent="0.25">
      <c r="A336" s="10">
        <v>45170</v>
      </c>
      <c r="B336" s="11">
        <f>VLOOKUP(A336,'sp500'!$A$2:$D$6121,4,FALSE)</f>
        <v>4515.77001953125</v>
      </c>
      <c r="E336" s="4">
        <v>0</v>
      </c>
      <c r="F336" s="4">
        <v>0</v>
      </c>
      <c r="H336" s="4">
        <f t="shared" si="20"/>
        <v>1</v>
      </c>
      <c r="K336" s="6">
        <f t="shared" si="21"/>
        <v>1.7991292600010311E-3</v>
      </c>
      <c r="M336" s="5">
        <f t="shared" si="22"/>
        <v>108.67285655902096</v>
      </c>
      <c r="N336" s="5">
        <f t="shared" si="23"/>
        <v>106.74632348064365</v>
      </c>
    </row>
    <row r="337" spans="1:14" x14ac:dyDescent="0.25">
      <c r="A337" s="10">
        <v>45174</v>
      </c>
      <c r="B337" s="11">
        <f>VLOOKUP(A337,'sp500'!$A$2:$D$6121,4,FALSE)</f>
        <v>4496.830078125</v>
      </c>
      <c r="E337" s="4">
        <v>0</v>
      </c>
      <c r="F337" s="4">
        <v>0</v>
      </c>
      <c r="H337" s="4">
        <f t="shared" si="20"/>
        <v>1</v>
      </c>
      <c r="K337" s="6">
        <f t="shared" si="21"/>
        <v>-4.194177587506065E-3</v>
      </c>
      <c r="M337" s="5">
        <f t="shared" si="22"/>
        <v>108.21706329967085</v>
      </c>
      <c r="N337" s="5">
        <f t="shared" si="23"/>
        <v>106.74632348064365</v>
      </c>
    </row>
    <row r="338" spans="1:14" x14ac:dyDescent="0.25">
      <c r="A338" s="10">
        <v>45175</v>
      </c>
      <c r="B338" s="11">
        <f>VLOOKUP(A338,'sp500'!$A$2:$D$6121,4,FALSE)</f>
        <v>4465.47998046875</v>
      </c>
      <c r="E338" s="4">
        <v>0</v>
      </c>
      <c r="F338" s="4">
        <v>0</v>
      </c>
      <c r="H338" s="4">
        <f t="shared" si="20"/>
        <v>1</v>
      </c>
      <c r="K338" s="6">
        <f t="shared" si="21"/>
        <v>-6.9715993514528618E-3</v>
      </c>
      <c r="M338" s="5">
        <f t="shared" si="22"/>
        <v>107.46261729135473</v>
      </c>
      <c r="N338" s="5">
        <f t="shared" si="23"/>
        <v>106.74632348064365</v>
      </c>
    </row>
    <row r="339" spans="1:14" x14ac:dyDescent="0.25">
      <c r="A339" s="10">
        <v>45176</v>
      </c>
      <c r="B339" s="11">
        <f>VLOOKUP(A339,'sp500'!$A$2:$D$6121,4,FALSE)</f>
        <v>4451.14013671875</v>
      </c>
      <c r="E339" s="4">
        <v>0</v>
      </c>
      <c r="F339" s="4">
        <v>1</v>
      </c>
      <c r="H339" s="4">
        <f t="shared" si="20"/>
        <v>0</v>
      </c>
      <c r="K339" s="6">
        <f t="shared" si="21"/>
        <v>-3.2112659361860363E-3</v>
      </c>
      <c r="M339" s="5">
        <f t="shared" si="22"/>
        <v>107.1175262490336</v>
      </c>
      <c r="N339" s="5">
        <f t="shared" si="23"/>
        <v>106.74632348064365</v>
      </c>
    </row>
    <row r="340" spans="1:14" x14ac:dyDescent="0.25">
      <c r="A340" s="10">
        <v>45177</v>
      </c>
      <c r="B340" s="11">
        <f>VLOOKUP(A340,'sp500'!$A$2:$D$6121,4,FALSE)</f>
        <v>4457.490234375</v>
      </c>
      <c r="E340" s="4">
        <v>0</v>
      </c>
      <c r="F340" s="4">
        <v>1</v>
      </c>
      <c r="H340" s="4">
        <f t="shared" si="20"/>
        <v>0</v>
      </c>
      <c r="K340" s="6">
        <f t="shared" si="21"/>
        <v>1.4266227216406246E-3</v>
      </c>
      <c r="M340" s="5">
        <f t="shared" si="22"/>
        <v>107.27034254586641</v>
      </c>
      <c r="N340" s="5">
        <f t="shared" si="23"/>
        <v>106.74632348064365</v>
      </c>
    </row>
    <row r="341" spans="1:14" x14ac:dyDescent="0.25">
      <c r="A341" s="10">
        <v>45180</v>
      </c>
      <c r="B341" s="11">
        <f>VLOOKUP(A341,'sp500'!$A$2:$D$6121,4,FALSE)</f>
        <v>4487.4599609375</v>
      </c>
      <c r="E341" s="4">
        <v>0</v>
      </c>
      <c r="F341" s="4">
        <v>0</v>
      </c>
      <c r="H341" s="4">
        <f t="shared" si="20"/>
        <v>1</v>
      </c>
      <c r="K341" s="6">
        <f t="shared" si="21"/>
        <v>6.7234531062752012E-3</v>
      </c>
      <c r="M341" s="5">
        <f t="shared" si="22"/>
        <v>107.99156966366762</v>
      </c>
      <c r="N341" s="5">
        <f t="shared" si="23"/>
        <v>106.74632348064365</v>
      </c>
    </row>
    <row r="342" spans="1:14" x14ac:dyDescent="0.25">
      <c r="A342" s="10">
        <v>45181</v>
      </c>
      <c r="B342" s="11">
        <f>VLOOKUP(A342,'sp500'!$A$2:$D$6121,4,FALSE)</f>
        <v>4461.89990234375</v>
      </c>
      <c r="E342" s="4">
        <v>0</v>
      </c>
      <c r="F342" s="4">
        <v>1</v>
      </c>
      <c r="H342" s="4">
        <f t="shared" si="20"/>
        <v>0</v>
      </c>
      <c r="K342" s="6">
        <f t="shared" si="21"/>
        <v>-5.6958856048289208E-3</v>
      </c>
      <c r="M342" s="5">
        <f t="shared" si="22"/>
        <v>107.37646203657745</v>
      </c>
      <c r="N342" s="5">
        <f t="shared" si="23"/>
        <v>106.74632348064365</v>
      </c>
    </row>
    <row r="343" spans="1:14" x14ac:dyDescent="0.25">
      <c r="A343" s="10">
        <v>45182</v>
      </c>
      <c r="B343" s="11">
        <f>VLOOKUP(A343,'sp500'!$A$2:$D$6121,4,FALSE)</f>
        <v>4467.43994140625</v>
      </c>
      <c r="E343" s="4">
        <v>0</v>
      </c>
      <c r="F343" s="4">
        <v>1</v>
      </c>
      <c r="H343" s="4">
        <f t="shared" si="20"/>
        <v>0</v>
      </c>
      <c r="K343" s="6">
        <f t="shared" si="21"/>
        <v>1.2416323054647016E-3</v>
      </c>
      <c r="M343" s="5">
        <f t="shared" si="22"/>
        <v>107.50978412068856</v>
      </c>
      <c r="N343" s="5">
        <f t="shared" si="23"/>
        <v>106.74632348064365</v>
      </c>
    </row>
    <row r="344" spans="1:14" x14ac:dyDescent="0.25">
      <c r="A344" s="10">
        <v>45183</v>
      </c>
      <c r="B344" s="11">
        <f>VLOOKUP(A344,'sp500'!$A$2:$D$6121,4,FALSE)</f>
        <v>4505.10009765625</v>
      </c>
      <c r="E344" s="4">
        <v>0</v>
      </c>
      <c r="F344" s="4">
        <v>0</v>
      </c>
      <c r="H344" s="4">
        <f t="shared" si="20"/>
        <v>1</v>
      </c>
      <c r="K344" s="6">
        <f t="shared" si="21"/>
        <v>8.4299188671679293E-3</v>
      </c>
      <c r="M344" s="5">
        <f t="shared" si="22"/>
        <v>108.41608287825271</v>
      </c>
      <c r="N344" s="5">
        <f t="shared" si="23"/>
        <v>106.74632348064365</v>
      </c>
    </row>
    <row r="345" spans="1:14" x14ac:dyDescent="0.25">
      <c r="A345" s="10">
        <v>45184</v>
      </c>
      <c r="B345" s="11">
        <f>VLOOKUP(A345,'sp500'!$A$2:$D$6121,4,FALSE)</f>
        <v>4450.31982421875</v>
      </c>
      <c r="E345" s="4">
        <v>0</v>
      </c>
      <c r="F345" s="4">
        <v>1</v>
      </c>
      <c r="H345" s="4">
        <f t="shared" si="20"/>
        <v>0</v>
      </c>
      <c r="K345" s="6">
        <f t="shared" si="21"/>
        <v>-1.2159612938677844E-2</v>
      </c>
      <c r="M345" s="5">
        <f t="shared" si="22"/>
        <v>107.09778527412554</v>
      </c>
      <c r="N345" s="5">
        <f t="shared" si="23"/>
        <v>106.74632348064365</v>
      </c>
    </row>
    <row r="346" spans="1:14" x14ac:dyDescent="0.25">
      <c r="A346" s="10">
        <v>45187</v>
      </c>
      <c r="B346" s="11">
        <f>VLOOKUP(A346,'sp500'!$A$2:$D$6121,4,FALSE)</f>
        <v>4453.52978515625</v>
      </c>
      <c r="E346" s="4">
        <v>0</v>
      </c>
      <c r="F346" s="4">
        <v>0</v>
      </c>
      <c r="H346" s="4">
        <f t="shared" si="20"/>
        <v>1</v>
      </c>
      <c r="K346" s="6">
        <f t="shared" si="21"/>
        <v>7.2128769712942464E-4</v>
      </c>
      <c r="M346" s="5">
        <f t="shared" si="22"/>
        <v>107.17503358903357</v>
      </c>
      <c r="N346" s="5">
        <f t="shared" si="23"/>
        <v>106.74632348064365</v>
      </c>
    </row>
    <row r="347" spans="1:14" x14ac:dyDescent="0.25">
      <c r="A347" s="10">
        <v>45188</v>
      </c>
      <c r="B347" s="11">
        <f>VLOOKUP(A347,'sp500'!$A$2:$D$6121,4,FALSE)</f>
        <v>4443.9501953125</v>
      </c>
      <c r="E347" s="4">
        <v>0</v>
      </c>
      <c r="F347" s="4">
        <v>0</v>
      </c>
      <c r="H347" s="4">
        <f t="shared" si="20"/>
        <v>1</v>
      </c>
      <c r="K347" s="6">
        <f t="shared" si="21"/>
        <v>-2.151010615372817E-3</v>
      </c>
      <c r="M347" s="5">
        <f t="shared" si="22"/>
        <v>106.94449895408063</v>
      </c>
      <c r="N347" s="5">
        <f t="shared" si="23"/>
        <v>106.74632348064365</v>
      </c>
    </row>
    <row r="348" spans="1:14" x14ac:dyDescent="0.25">
      <c r="A348" s="10">
        <v>45189</v>
      </c>
      <c r="B348" s="11">
        <f>VLOOKUP(A348,'sp500'!$A$2:$D$6121,4,FALSE)</f>
        <v>4402.2001953125</v>
      </c>
      <c r="E348" s="4">
        <v>0</v>
      </c>
      <c r="F348" s="4">
        <v>0</v>
      </c>
      <c r="H348" s="4">
        <f t="shared" si="20"/>
        <v>1</v>
      </c>
      <c r="K348" s="6">
        <f t="shared" si="21"/>
        <v>-9.3947947580595992E-3</v>
      </c>
      <c r="M348" s="5">
        <f t="shared" si="22"/>
        <v>105.93977733590353</v>
      </c>
      <c r="N348" s="5">
        <f t="shared" si="23"/>
        <v>106.74632348064365</v>
      </c>
    </row>
    <row r="349" spans="1:14" x14ac:dyDescent="0.25">
      <c r="A349" s="10">
        <v>45190</v>
      </c>
      <c r="B349" s="11">
        <f>VLOOKUP(A349,'sp500'!$A$2:$D$6121,4,FALSE)</f>
        <v>4330</v>
      </c>
      <c r="E349" s="4">
        <v>0</v>
      </c>
      <c r="F349" s="4">
        <v>0</v>
      </c>
      <c r="H349" s="4">
        <f t="shared" si="20"/>
        <v>1</v>
      </c>
      <c r="K349" s="6">
        <f t="shared" si="21"/>
        <v>-1.6400934103219411E-2</v>
      </c>
      <c r="M349" s="5">
        <f t="shared" si="22"/>
        <v>104.20226602890764</v>
      </c>
      <c r="N349" s="5">
        <f t="shared" si="23"/>
        <v>106.74632348064365</v>
      </c>
    </row>
    <row r="350" spans="1:14" x14ac:dyDescent="0.25">
      <c r="A350" s="10">
        <v>45191</v>
      </c>
      <c r="B350" s="11">
        <f>VLOOKUP(A350,'sp500'!$A$2:$D$6121,4,FALSE)</f>
        <v>4320.06005859375</v>
      </c>
      <c r="E350" s="4">
        <v>0</v>
      </c>
      <c r="F350" s="4">
        <v>1</v>
      </c>
      <c r="H350" s="4">
        <f t="shared" si="20"/>
        <v>0</v>
      </c>
      <c r="K350" s="6">
        <f t="shared" si="21"/>
        <v>-2.2955984771939608E-3</v>
      </c>
      <c r="M350" s="5">
        <f t="shared" si="22"/>
        <v>103.96305946569153</v>
      </c>
      <c r="N350" s="5">
        <f t="shared" si="23"/>
        <v>106.74632348064365</v>
      </c>
    </row>
    <row r="351" spans="1:14" x14ac:dyDescent="0.25">
      <c r="A351" s="10">
        <v>45194</v>
      </c>
      <c r="B351" s="11">
        <f>VLOOKUP(A351,'sp500'!$A$2:$D$6121,4,FALSE)</f>
        <v>4337.43994140625</v>
      </c>
      <c r="E351" s="4">
        <v>0</v>
      </c>
      <c r="F351" s="4">
        <v>0</v>
      </c>
      <c r="H351" s="4">
        <f t="shared" si="20"/>
        <v>1</v>
      </c>
      <c r="K351" s="6">
        <f t="shared" si="21"/>
        <v>4.0230650909416354E-3</v>
      </c>
      <c r="M351" s="5">
        <f t="shared" si="22"/>
        <v>104.38130962097544</v>
      </c>
      <c r="N351" s="5">
        <f t="shared" si="23"/>
        <v>106.74632348064365</v>
      </c>
    </row>
    <row r="352" spans="1:14" x14ac:dyDescent="0.25">
      <c r="A352" s="10">
        <v>45195</v>
      </c>
      <c r="B352" s="11">
        <f>VLOOKUP(A352,'sp500'!$A$2:$D$6121,4,FALSE)</f>
        <v>4273.52978515625</v>
      </c>
      <c r="E352" s="4">
        <v>0</v>
      </c>
      <c r="F352" s="4">
        <v>1</v>
      </c>
      <c r="H352" s="4">
        <f t="shared" si="20"/>
        <v>0</v>
      </c>
      <c r="K352" s="6">
        <f t="shared" si="21"/>
        <v>-1.4734533990868215E-2</v>
      </c>
      <c r="M352" s="5">
        <f t="shared" si="22"/>
        <v>102.84329966635384</v>
      </c>
      <c r="N352" s="5">
        <f t="shared" si="23"/>
        <v>106.74632348064365</v>
      </c>
    </row>
    <row r="353" spans="1:14" x14ac:dyDescent="0.25">
      <c r="A353" s="10">
        <v>45196</v>
      </c>
      <c r="B353" s="11">
        <f>VLOOKUP(A353,'sp500'!$A$2:$D$6121,4,FALSE)</f>
        <v>4274.509765625</v>
      </c>
      <c r="E353" s="4">
        <v>0</v>
      </c>
      <c r="F353" s="4">
        <v>1</v>
      </c>
      <c r="H353" s="4">
        <f t="shared" si="20"/>
        <v>0</v>
      </c>
      <c r="K353" s="6">
        <f t="shared" si="21"/>
        <v>2.2931406074522265E-4</v>
      </c>
      <c r="M353" s="5">
        <f t="shared" si="22"/>
        <v>102.86688308102077</v>
      </c>
      <c r="N353" s="5">
        <f t="shared" si="23"/>
        <v>106.74632348064365</v>
      </c>
    </row>
    <row r="354" spans="1:14" x14ac:dyDescent="0.25">
      <c r="A354" s="10">
        <v>45197</v>
      </c>
      <c r="B354" s="11">
        <f>VLOOKUP(A354,'sp500'!$A$2:$D$6121,4,FALSE)</f>
        <v>4299.7001953125</v>
      </c>
      <c r="E354" s="4">
        <v>0</v>
      </c>
      <c r="F354" s="4">
        <v>0</v>
      </c>
      <c r="H354" s="4">
        <f t="shared" si="20"/>
        <v>1</v>
      </c>
      <c r="K354" s="6">
        <f t="shared" si="21"/>
        <v>5.8931739705165853E-3</v>
      </c>
      <c r="M354" s="5">
        <f t="shared" si="22"/>
        <v>103.47309551882202</v>
      </c>
      <c r="N354" s="5">
        <f t="shared" si="23"/>
        <v>106.74632348064365</v>
      </c>
    </row>
    <row r="355" spans="1:14" x14ac:dyDescent="0.25">
      <c r="A355" s="10">
        <v>45198</v>
      </c>
      <c r="B355" s="11">
        <f>VLOOKUP(A355,'sp500'!$A$2:$D$6121,4,FALSE)</f>
        <v>4288.0498046875</v>
      </c>
      <c r="E355" s="4">
        <v>0</v>
      </c>
      <c r="F355" s="4">
        <v>1</v>
      </c>
      <c r="H355" s="4">
        <f t="shared" si="20"/>
        <v>0</v>
      </c>
      <c r="K355" s="6">
        <f t="shared" si="21"/>
        <v>-2.7095820861420261E-3</v>
      </c>
      <c r="M355" s="5">
        <f t="shared" si="22"/>
        <v>103.19272667280656</v>
      </c>
      <c r="N355" s="5">
        <f t="shared" si="23"/>
        <v>106.74632348064365</v>
      </c>
    </row>
    <row r="356" spans="1:14" x14ac:dyDescent="0.25">
      <c r="A356" s="10">
        <v>45201</v>
      </c>
      <c r="B356" s="11">
        <f>VLOOKUP(A356,'sp500'!$A$2:$D$6121,4,FALSE)</f>
        <v>4288.39013671875</v>
      </c>
      <c r="E356" s="4">
        <v>0</v>
      </c>
      <c r="F356" s="4">
        <v>0</v>
      </c>
      <c r="H356" s="4">
        <f t="shared" si="20"/>
        <v>1</v>
      </c>
      <c r="K356" s="6">
        <f t="shared" si="21"/>
        <v>7.9367555590792449E-5</v>
      </c>
      <c r="M356" s="5">
        <f t="shared" si="22"/>
        <v>103.20091682727733</v>
      </c>
      <c r="N356" s="5">
        <f t="shared" si="23"/>
        <v>106.74632348064365</v>
      </c>
    </row>
    <row r="357" spans="1:14" x14ac:dyDescent="0.25">
      <c r="A357" s="10">
        <v>45202</v>
      </c>
      <c r="B357" s="11">
        <f>VLOOKUP(A357,'sp500'!$A$2:$D$6121,4,FALSE)</f>
        <v>4229.4501953125</v>
      </c>
      <c r="E357" s="4">
        <v>0</v>
      </c>
      <c r="F357" s="4">
        <v>1</v>
      </c>
      <c r="H357" s="4">
        <f t="shared" si="20"/>
        <v>0</v>
      </c>
      <c r="K357" s="6">
        <f t="shared" si="21"/>
        <v>-1.3744071674259506E-2</v>
      </c>
      <c r="M357" s="5">
        <f t="shared" si="22"/>
        <v>101.78251602955393</v>
      </c>
      <c r="N357" s="5">
        <f t="shared" si="23"/>
        <v>106.74632348064365</v>
      </c>
    </row>
    <row r="358" spans="1:14" x14ac:dyDescent="0.25">
      <c r="A358" s="10">
        <v>45203</v>
      </c>
      <c r="B358" s="11">
        <f>VLOOKUP(A358,'sp500'!$A$2:$D$6121,4,FALSE)</f>
        <v>4263.75</v>
      </c>
      <c r="E358" s="4">
        <v>0</v>
      </c>
      <c r="F358" s="4">
        <v>0</v>
      </c>
      <c r="H358" s="4">
        <f t="shared" si="20"/>
        <v>1</v>
      </c>
      <c r="K358" s="6">
        <f t="shared" si="21"/>
        <v>8.1097549571607086E-3</v>
      </c>
      <c r="M358" s="5">
        <f t="shared" si="22"/>
        <v>102.6079472934769</v>
      </c>
      <c r="N358" s="5">
        <f t="shared" si="23"/>
        <v>106.74632348064365</v>
      </c>
    </row>
    <row r="359" spans="1:14" x14ac:dyDescent="0.25">
      <c r="A359" s="10">
        <v>45204</v>
      </c>
      <c r="B359" s="11">
        <f>VLOOKUP(A359,'sp500'!$A$2:$D$6121,4,FALSE)</f>
        <v>4258.18994140625</v>
      </c>
      <c r="E359" s="4">
        <v>0</v>
      </c>
      <c r="F359" s="4">
        <v>1</v>
      </c>
      <c r="H359" s="4">
        <f t="shared" si="20"/>
        <v>0</v>
      </c>
      <c r="K359" s="6">
        <f t="shared" si="21"/>
        <v>-1.304030159777203E-3</v>
      </c>
      <c r="M359" s="5">
        <f t="shared" si="22"/>
        <v>102.47414343557337</v>
      </c>
      <c r="N359" s="5">
        <f t="shared" si="23"/>
        <v>106.74632348064365</v>
      </c>
    </row>
    <row r="360" spans="1:14" x14ac:dyDescent="0.25">
      <c r="A360" s="10">
        <v>45205</v>
      </c>
      <c r="B360" s="11">
        <f>VLOOKUP(A360,'sp500'!$A$2:$D$6121,4,FALSE)</f>
        <v>4308.5</v>
      </c>
      <c r="E360" s="4">
        <v>0</v>
      </c>
      <c r="F360" s="4">
        <v>1</v>
      </c>
      <c r="H360" s="4">
        <f t="shared" si="20"/>
        <v>0</v>
      </c>
      <c r="K360" s="6">
        <f t="shared" si="21"/>
        <v>1.1814893014644445E-2</v>
      </c>
      <c r="M360" s="5">
        <f t="shared" si="22"/>
        <v>103.68486447703199</v>
      </c>
      <c r="N360" s="5">
        <f t="shared" si="23"/>
        <v>106.74632348064365</v>
      </c>
    </row>
    <row r="361" spans="1:14" x14ac:dyDescent="0.25">
      <c r="A361" s="10">
        <v>45209</v>
      </c>
      <c r="B361" s="11">
        <f>VLOOKUP(A361,'sp500'!$A$2:$D$6121,4,FALSE)</f>
        <v>4358.240234375</v>
      </c>
      <c r="E361" s="4">
        <v>0</v>
      </c>
      <c r="F361" s="4">
        <v>1</v>
      </c>
      <c r="H361" s="4">
        <f t="shared" si="20"/>
        <v>0</v>
      </c>
      <c r="K361" s="6">
        <f t="shared" si="21"/>
        <v>1.1544675496112378E-2</v>
      </c>
      <c r="M361" s="5">
        <f t="shared" si="22"/>
        <v>104.88187259127771</v>
      </c>
      <c r="N361" s="5">
        <f t="shared" si="23"/>
        <v>106.74632348064365</v>
      </c>
    </row>
    <row r="362" spans="1:14" x14ac:dyDescent="0.25">
      <c r="A362" s="10">
        <v>45210</v>
      </c>
      <c r="B362" s="11">
        <f>VLOOKUP(A362,'sp500'!$A$2:$D$6121,4,FALSE)</f>
        <v>4376.9501953125</v>
      </c>
      <c r="E362" s="4">
        <v>0</v>
      </c>
      <c r="F362" s="4">
        <v>0</v>
      </c>
      <c r="H362" s="4">
        <f t="shared" si="20"/>
        <v>1</v>
      </c>
      <c r="K362" s="6">
        <f t="shared" si="21"/>
        <v>4.2930081710337298E-3</v>
      </c>
      <c r="M362" s="5">
        <f t="shared" si="22"/>
        <v>105.33213132730539</v>
      </c>
      <c r="N362" s="5">
        <f t="shared" si="23"/>
        <v>106.74632348064365</v>
      </c>
    </row>
    <row r="363" spans="1:14" x14ac:dyDescent="0.25">
      <c r="A363" s="10">
        <v>45211</v>
      </c>
      <c r="B363" s="11">
        <f>VLOOKUP(A363,'sp500'!$A$2:$D$6121,4,FALSE)</f>
        <v>4349.60986328125</v>
      </c>
      <c r="E363" s="4">
        <v>0</v>
      </c>
      <c r="F363" s="4">
        <v>0</v>
      </c>
      <c r="H363" s="4">
        <f t="shared" si="20"/>
        <v>1</v>
      </c>
      <c r="K363" s="6">
        <f t="shared" si="21"/>
        <v>-6.2464343461184901E-3</v>
      </c>
      <c r="M363" s="5">
        <f t="shared" si="22"/>
        <v>104.67418108443265</v>
      </c>
      <c r="N363" s="5">
        <f t="shared" si="23"/>
        <v>106.74632348064365</v>
      </c>
    </row>
    <row r="364" spans="1:14" x14ac:dyDescent="0.25">
      <c r="A364" s="10">
        <v>45212</v>
      </c>
      <c r="B364" s="11">
        <f>VLOOKUP(A364,'sp500'!$A$2:$D$6121,4,FALSE)</f>
        <v>4327.77978515625</v>
      </c>
      <c r="E364" s="4">
        <v>0</v>
      </c>
      <c r="F364" s="4">
        <v>1</v>
      </c>
      <c r="H364" s="4">
        <f t="shared" si="20"/>
        <v>0</v>
      </c>
      <c r="K364" s="6">
        <f t="shared" si="21"/>
        <v>-5.018858888767519E-3</v>
      </c>
      <c r="M364" s="5">
        <f t="shared" si="22"/>
        <v>104.14883614027258</v>
      </c>
      <c r="N364" s="5">
        <f t="shared" si="23"/>
        <v>106.74632348064365</v>
      </c>
    </row>
    <row r="365" spans="1:14" x14ac:dyDescent="0.25">
      <c r="A365" s="10">
        <v>45215</v>
      </c>
      <c r="B365" s="11">
        <f>VLOOKUP(A365,'sp500'!$A$2:$D$6121,4,FALSE)</f>
        <v>4373.6298828125</v>
      </c>
      <c r="E365" s="4">
        <v>0</v>
      </c>
      <c r="F365" s="4">
        <v>0</v>
      </c>
      <c r="H365" s="4">
        <f t="shared" si="20"/>
        <v>1</v>
      </c>
      <c r="K365" s="6">
        <f t="shared" si="21"/>
        <v>1.059436938392988E-2</v>
      </c>
      <c r="M365" s="5">
        <f t="shared" si="22"/>
        <v>105.25222738124901</v>
      </c>
      <c r="N365" s="5">
        <f t="shared" si="23"/>
        <v>106.74632348064365</v>
      </c>
    </row>
    <row r="366" spans="1:14" x14ac:dyDescent="0.25">
      <c r="A366" s="10">
        <v>45216</v>
      </c>
      <c r="B366" s="11">
        <f>VLOOKUP(A366,'sp500'!$A$2:$D$6121,4,FALSE)</f>
        <v>4373.2001953125</v>
      </c>
      <c r="E366" s="4">
        <v>0</v>
      </c>
      <c r="F366" s="4">
        <v>0</v>
      </c>
      <c r="H366" s="4">
        <f t="shared" si="20"/>
        <v>1</v>
      </c>
      <c r="K366" s="6">
        <f t="shared" si="21"/>
        <v>-9.824505308242415E-5</v>
      </c>
      <c r="M366" s="5">
        <f t="shared" si="22"/>
        <v>105.2418868705829</v>
      </c>
      <c r="N366" s="5">
        <f t="shared" si="23"/>
        <v>106.74632348064365</v>
      </c>
    </row>
    <row r="367" spans="1:14" x14ac:dyDescent="0.25">
      <c r="A367" s="10">
        <v>45217</v>
      </c>
      <c r="B367" s="11">
        <f>VLOOKUP(A367,'sp500'!$A$2:$D$6121,4,FALSE)</f>
        <v>4314.60009765625</v>
      </c>
      <c r="E367" s="4">
        <v>0</v>
      </c>
      <c r="F367" s="4">
        <v>0</v>
      </c>
      <c r="H367" s="4">
        <f t="shared" si="20"/>
        <v>1</v>
      </c>
      <c r="K367" s="6">
        <f t="shared" si="21"/>
        <v>-1.3399820506516447E-2</v>
      </c>
      <c r="M367" s="5">
        <f t="shared" si="22"/>
        <v>103.83166447674998</v>
      </c>
      <c r="N367" s="5">
        <f t="shared" si="23"/>
        <v>106.74632348064365</v>
      </c>
    </row>
    <row r="368" spans="1:14" x14ac:dyDescent="0.25">
      <c r="A368" s="10">
        <v>45218</v>
      </c>
      <c r="B368" s="11">
        <f>VLOOKUP(A368,'sp500'!$A$2:$D$6121,4,FALSE)</f>
        <v>4278</v>
      </c>
      <c r="E368" s="4">
        <v>0</v>
      </c>
      <c r="F368" s="4">
        <v>0</v>
      </c>
      <c r="H368" s="4">
        <f t="shared" si="20"/>
        <v>1</v>
      </c>
      <c r="K368" s="6">
        <f t="shared" si="21"/>
        <v>-8.4828481963210578E-3</v>
      </c>
      <c r="M368" s="5">
        <f t="shared" si="22"/>
        <v>102.95087622902237</v>
      </c>
      <c r="N368" s="5">
        <f t="shared" si="23"/>
        <v>106.74632348064365</v>
      </c>
    </row>
    <row r="369" spans="1:14" x14ac:dyDescent="0.25">
      <c r="A369" s="10">
        <v>45219</v>
      </c>
      <c r="B369" s="11">
        <f>VLOOKUP(A369,'sp500'!$A$2:$D$6121,4,FALSE)</f>
        <v>4224.16015625</v>
      </c>
      <c r="E369" s="4">
        <v>0</v>
      </c>
      <c r="F369" s="4">
        <v>0</v>
      </c>
      <c r="H369" s="4">
        <f t="shared" si="20"/>
        <v>1</v>
      </c>
      <c r="K369" s="6">
        <f t="shared" si="21"/>
        <v>-1.2585283719027562E-2</v>
      </c>
      <c r="M369" s="5">
        <f t="shared" si="22"/>
        <v>101.65521024255763</v>
      </c>
      <c r="N369" s="5">
        <f t="shared" si="23"/>
        <v>106.74632348064365</v>
      </c>
    </row>
    <row r="370" spans="1:14" x14ac:dyDescent="0.25">
      <c r="A370" s="10">
        <v>45222</v>
      </c>
      <c r="B370" s="11">
        <f>VLOOKUP(A370,'sp500'!$A$2:$D$6121,4,FALSE)</f>
        <v>4217.0400390625</v>
      </c>
      <c r="E370" s="4">
        <v>0</v>
      </c>
      <c r="F370" s="4">
        <v>1</v>
      </c>
      <c r="H370" s="4">
        <f t="shared" si="20"/>
        <v>0</v>
      </c>
      <c r="K370" s="6">
        <f t="shared" si="21"/>
        <v>-1.6855698941634634E-3</v>
      </c>
      <c r="M370" s="5">
        <f t="shared" si="22"/>
        <v>101.48386328058791</v>
      </c>
      <c r="N370" s="5">
        <f t="shared" si="23"/>
        <v>106.74632348064365</v>
      </c>
    </row>
    <row r="371" spans="1:14" x14ac:dyDescent="0.25">
      <c r="A371" s="10">
        <v>45223</v>
      </c>
      <c r="B371" s="11">
        <f>VLOOKUP(A371,'sp500'!$A$2:$D$6121,4,FALSE)</f>
        <v>4247.68017578125</v>
      </c>
      <c r="E371" s="4">
        <v>0</v>
      </c>
      <c r="F371" s="4">
        <v>0</v>
      </c>
      <c r="H371" s="4">
        <f t="shared" si="20"/>
        <v>1</v>
      </c>
      <c r="K371" s="6">
        <f t="shared" si="21"/>
        <v>7.2657922227272742E-3</v>
      </c>
      <c r="M371" s="5">
        <f t="shared" si="22"/>
        <v>102.22122394514433</v>
      </c>
      <c r="N371" s="5">
        <f t="shared" si="23"/>
        <v>106.74632348064365</v>
      </c>
    </row>
    <row r="372" spans="1:14" x14ac:dyDescent="0.25">
      <c r="A372" s="10">
        <v>45224</v>
      </c>
      <c r="B372" s="11">
        <f>VLOOKUP(A372,'sp500'!$A$2:$D$6121,4,FALSE)</f>
        <v>4186.77001953125</v>
      </c>
      <c r="E372" s="4">
        <v>0</v>
      </c>
      <c r="F372" s="4">
        <v>0</v>
      </c>
      <c r="H372" s="4">
        <f t="shared" si="20"/>
        <v>1</v>
      </c>
      <c r="K372" s="6">
        <f t="shared" si="21"/>
        <v>-1.4339628627712542E-2</v>
      </c>
      <c r="M372" s="5">
        <f t="shared" si="22"/>
        <v>100.75540955590073</v>
      </c>
      <c r="N372" s="5">
        <f t="shared" si="23"/>
        <v>106.74632348064365</v>
      </c>
    </row>
    <row r="373" spans="1:14" x14ac:dyDescent="0.25">
      <c r="A373" s="10">
        <v>45225</v>
      </c>
      <c r="B373" s="11">
        <f>VLOOKUP(A373,'sp500'!$A$2:$D$6121,4,FALSE)</f>
        <v>4137.22998046875</v>
      </c>
      <c r="E373" s="4">
        <v>0</v>
      </c>
      <c r="F373" s="4">
        <v>0</v>
      </c>
      <c r="H373" s="4">
        <f t="shared" si="20"/>
        <v>1</v>
      </c>
      <c r="K373" s="6">
        <f t="shared" si="21"/>
        <v>-1.1832519778109618E-2</v>
      </c>
      <c r="M373" s="5">
        <f t="shared" si="22"/>
        <v>99.563219179578994</v>
      </c>
      <c r="N373" s="5">
        <f t="shared" si="23"/>
        <v>106.74632348064365</v>
      </c>
    </row>
    <row r="374" spans="1:14" x14ac:dyDescent="0.25">
      <c r="A374" s="10">
        <v>45226</v>
      </c>
      <c r="B374" s="11">
        <f>VLOOKUP(A374,'sp500'!$A$2:$D$6121,4,FALSE)</f>
        <v>4117.3701171875</v>
      </c>
      <c r="E374" s="4">
        <v>0</v>
      </c>
      <c r="F374" s="4">
        <v>1</v>
      </c>
      <c r="H374" s="4">
        <f t="shared" si="20"/>
        <v>0</v>
      </c>
      <c r="K374" s="6">
        <f t="shared" si="21"/>
        <v>-4.8002802297685276E-3</v>
      </c>
      <c r="M374" s="5">
        <f t="shared" si="22"/>
        <v>99.085287826939151</v>
      </c>
      <c r="N374" s="5">
        <f t="shared" si="23"/>
        <v>106.74632348064365</v>
      </c>
    </row>
    <row r="375" spans="1:14" x14ac:dyDescent="0.25">
      <c r="A375" s="10">
        <v>45229</v>
      </c>
      <c r="B375" s="11">
        <f>VLOOKUP(A375,'sp500'!$A$2:$D$6121,4,FALSE)</f>
        <v>4166.81982421875</v>
      </c>
      <c r="E375" s="4">
        <v>0</v>
      </c>
      <c r="F375" s="4">
        <v>1</v>
      </c>
      <c r="H375" s="4">
        <f t="shared" si="20"/>
        <v>0</v>
      </c>
      <c r="K375" s="6">
        <f t="shared" si="21"/>
        <v>1.2010022325859904E-2</v>
      </c>
      <c r="M375" s="5">
        <f t="shared" si="22"/>
        <v>100.27530434590494</v>
      </c>
      <c r="N375" s="5">
        <f t="shared" si="23"/>
        <v>106.74632348064365</v>
      </c>
    </row>
    <row r="376" spans="1:14" x14ac:dyDescent="0.25">
      <c r="A376" s="10">
        <v>45230</v>
      </c>
      <c r="B376" s="11">
        <f>VLOOKUP(A376,'sp500'!$A$2:$D$6121,4,FALSE)</f>
        <v>4193.7998046875</v>
      </c>
      <c r="E376" s="4">
        <v>0</v>
      </c>
      <c r="F376" s="4">
        <v>1</v>
      </c>
      <c r="H376" s="4">
        <f t="shared" si="20"/>
        <v>0</v>
      </c>
      <c r="K376" s="6">
        <f t="shared" si="21"/>
        <v>6.4749573072333533E-3</v>
      </c>
      <c r="M376" s="5">
        <f t="shared" si="22"/>
        <v>100.9245826605145</v>
      </c>
      <c r="N376" s="5">
        <f t="shared" si="23"/>
        <v>106.74632348064365</v>
      </c>
    </row>
    <row r="377" spans="1:14" x14ac:dyDescent="0.25">
      <c r="A377" s="10">
        <v>45231</v>
      </c>
      <c r="B377" s="11">
        <f>VLOOKUP(A377,'sp500'!$A$2:$D$6121,4,FALSE)</f>
        <v>4237.85986328125</v>
      </c>
      <c r="E377" s="4">
        <v>1</v>
      </c>
      <c r="F377" s="4">
        <v>1</v>
      </c>
      <c r="H377" s="4">
        <f t="shared" si="20"/>
        <v>1</v>
      </c>
      <c r="K377" s="6">
        <f t="shared" si="21"/>
        <v>1.0505999486313922E-2</v>
      </c>
      <c r="M377" s="5">
        <f t="shared" si="22"/>
        <v>101.98489627410231</v>
      </c>
      <c r="N377" s="5">
        <f t="shared" si="23"/>
        <v>106.74632348064365</v>
      </c>
    </row>
    <row r="378" spans="1:14" x14ac:dyDescent="0.25">
      <c r="A378" s="10">
        <v>45232</v>
      </c>
      <c r="B378" s="11">
        <f>VLOOKUP(A378,'sp500'!$A$2:$D$6121,4,FALSE)</f>
        <v>4317.77978515625</v>
      </c>
      <c r="E378" s="4">
        <v>0</v>
      </c>
      <c r="F378" s="4">
        <v>1</v>
      </c>
      <c r="H378" s="4">
        <f t="shared" si="20"/>
        <v>0</v>
      </c>
      <c r="K378" s="6">
        <f t="shared" si="21"/>
        <v>1.885855702012762E-2</v>
      </c>
      <c r="M378" s="5">
        <f t="shared" si="22"/>
        <v>103.90818425567927</v>
      </c>
      <c r="N378" s="5">
        <f t="shared" si="23"/>
        <v>108.75940510869236</v>
      </c>
    </row>
    <row r="379" spans="1:14" x14ac:dyDescent="0.25">
      <c r="A379" s="10">
        <v>45233</v>
      </c>
      <c r="B379" s="11">
        <f>VLOOKUP(A379,'sp500'!$A$2:$D$6121,4,FALSE)</f>
        <v>4358.33984375</v>
      </c>
      <c r="E379" s="4">
        <v>0</v>
      </c>
      <c r="F379" s="4">
        <v>1</v>
      </c>
      <c r="H379" s="4">
        <f t="shared" si="20"/>
        <v>0</v>
      </c>
      <c r="K379" s="6">
        <f t="shared" si="21"/>
        <v>9.3937302530313627E-3</v>
      </c>
      <c r="M379" s="5">
        <f t="shared" si="22"/>
        <v>104.88426970965941</v>
      </c>
      <c r="N379" s="5">
        <f t="shared" si="23"/>
        <v>108.75940510869236</v>
      </c>
    </row>
    <row r="380" spans="1:14" x14ac:dyDescent="0.25">
      <c r="A380" s="10">
        <v>45236</v>
      </c>
      <c r="B380" s="11">
        <f>VLOOKUP(A380,'sp500'!$A$2:$D$6121,4,FALSE)</f>
        <v>4365.97998046875</v>
      </c>
      <c r="E380" s="4">
        <v>0</v>
      </c>
      <c r="F380" s="4">
        <v>1</v>
      </c>
      <c r="H380" s="4">
        <f t="shared" si="20"/>
        <v>0</v>
      </c>
      <c r="K380" s="6">
        <f t="shared" si="21"/>
        <v>1.7529924220356374E-3</v>
      </c>
      <c r="M380" s="5">
        <f t="shared" si="22"/>
        <v>105.06813103965118</v>
      </c>
      <c r="N380" s="5">
        <f t="shared" si="23"/>
        <v>108.75940510869236</v>
      </c>
    </row>
    <row r="381" spans="1:14" x14ac:dyDescent="0.25">
      <c r="A381" s="10">
        <v>45237</v>
      </c>
      <c r="B381" s="11">
        <f>VLOOKUP(A381,'sp500'!$A$2:$D$6121,4,FALSE)</f>
        <v>4378.3798828125</v>
      </c>
      <c r="E381" s="4">
        <v>0</v>
      </c>
      <c r="F381" s="4">
        <v>1</v>
      </c>
      <c r="H381" s="4">
        <f t="shared" si="20"/>
        <v>0</v>
      </c>
      <c r="K381" s="6">
        <f t="shared" si="21"/>
        <v>2.8401189192852616E-3</v>
      </c>
      <c r="M381" s="5">
        <f t="shared" si="22"/>
        <v>105.36653702643083</v>
      </c>
      <c r="N381" s="5">
        <f t="shared" si="23"/>
        <v>108.75940510869236</v>
      </c>
    </row>
    <row r="382" spans="1:14" x14ac:dyDescent="0.25">
      <c r="A382" s="10">
        <v>45238</v>
      </c>
      <c r="B382" s="11">
        <f>VLOOKUP(A382,'sp500'!$A$2:$D$6121,4,FALSE)</f>
        <v>4382.77978515625</v>
      </c>
      <c r="E382" s="4">
        <v>0</v>
      </c>
      <c r="F382" s="4">
        <v>0</v>
      </c>
      <c r="H382" s="4">
        <f t="shared" si="20"/>
        <v>1</v>
      </c>
      <c r="K382" s="6">
        <f t="shared" si="21"/>
        <v>1.0049156221052513E-3</v>
      </c>
      <c r="M382" s="5">
        <f t="shared" si="22"/>
        <v>105.47242150553582</v>
      </c>
      <c r="N382" s="5">
        <f t="shared" si="23"/>
        <v>108.75940510869236</v>
      </c>
    </row>
    <row r="383" spans="1:14" x14ac:dyDescent="0.25">
      <c r="A383" s="10">
        <v>45239</v>
      </c>
      <c r="B383" s="11">
        <f>VLOOKUP(A383,'sp500'!$A$2:$D$6121,4,FALSE)</f>
        <v>4347.35009765625</v>
      </c>
      <c r="E383" s="4">
        <v>0</v>
      </c>
      <c r="F383" s="4">
        <v>0</v>
      </c>
      <c r="H383" s="4">
        <f t="shared" si="20"/>
        <v>1</v>
      </c>
      <c r="K383" s="6">
        <f t="shared" si="21"/>
        <v>-8.0838393067328429E-3</v>
      </c>
      <c r="M383" s="5">
        <f t="shared" si="22"/>
        <v>104.61979939879308</v>
      </c>
      <c r="N383" s="5">
        <f t="shared" si="23"/>
        <v>108.75940510869236</v>
      </c>
    </row>
    <row r="384" spans="1:14" x14ac:dyDescent="0.25">
      <c r="A384" s="10">
        <v>45243</v>
      </c>
      <c r="B384" s="11">
        <f>VLOOKUP(A384,'sp500'!$A$2:$D$6121,4,FALSE)</f>
        <v>4411.5498046875</v>
      </c>
      <c r="E384" s="4">
        <v>0</v>
      </c>
      <c r="F384" s="4">
        <v>1</v>
      </c>
      <c r="H384" s="4">
        <f t="shared" si="20"/>
        <v>0</v>
      </c>
      <c r="K384" s="6">
        <f t="shared" si="21"/>
        <v>1.4767549332146412E-2</v>
      </c>
      <c r="M384" s="5">
        <f t="shared" si="22"/>
        <v>106.16477744753402</v>
      </c>
      <c r="N384" s="5">
        <f t="shared" si="23"/>
        <v>108.75940510869236</v>
      </c>
    </row>
    <row r="385" spans="1:14" x14ac:dyDescent="0.25">
      <c r="A385" s="10">
        <v>45244</v>
      </c>
      <c r="B385" s="11">
        <f>VLOOKUP(A385,'sp500'!$A$2:$D$6121,4,FALSE)</f>
        <v>4495.7001953125</v>
      </c>
      <c r="E385" s="4">
        <v>0</v>
      </c>
      <c r="F385" s="4">
        <v>1</v>
      </c>
      <c r="H385" s="4">
        <f t="shared" si="20"/>
        <v>0</v>
      </c>
      <c r="K385" s="6">
        <f t="shared" si="21"/>
        <v>1.9075017703661823E-2</v>
      </c>
      <c r="M385" s="5">
        <f t="shared" si="22"/>
        <v>108.18987245685105</v>
      </c>
      <c r="N385" s="5">
        <f t="shared" si="23"/>
        <v>108.75940510869236</v>
      </c>
    </row>
    <row r="386" spans="1:14" x14ac:dyDescent="0.25">
      <c r="A386" s="10">
        <v>45245</v>
      </c>
      <c r="B386" s="11">
        <f>VLOOKUP(A386,'sp500'!$A$2:$D$6121,4,FALSE)</f>
        <v>4502.8798828125</v>
      </c>
      <c r="E386" s="4">
        <v>0</v>
      </c>
      <c r="F386" s="4">
        <v>1</v>
      </c>
      <c r="H386" s="4">
        <f t="shared" si="20"/>
        <v>0</v>
      </c>
      <c r="K386" s="6">
        <f t="shared" si="21"/>
        <v>1.5970120755575135E-3</v>
      </c>
      <c r="M386" s="5">
        <f t="shared" si="22"/>
        <v>108.36265298961767</v>
      </c>
      <c r="N386" s="5">
        <f t="shared" si="23"/>
        <v>108.75940510869236</v>
      </c>
    </row>
    <row r="387" spans="1:14" x14ac:dyDescent="0.25">
      <c r="A387" s="10">
        <v>45246</v>
      </c>
      <c r="B387" s="11">
        <f>VLOOKUP(A387,'sp500'!$A$2:$D$6121,4,FALSE)</f>
        <v>4508.240234375</v>
      </c>
      <c r="E387" s="4">
        <v>0</v>
      </c>
      <c r="F387" s="4">
        <v>1</v>
      </c>
      <c r="H387" s="4">
        <f t="shared" ref="H387:H450" si="24">IF(E387=F387,1,0)</f>
        <v>0</v>
      </c>
      <c r="K387" s="6">
        <f t="shared" si="21"/>
        <v>1.1904273935798848E-3</v>
      </c>
      <c r="M387" s="5">
        <f t="shared" si="22"/>
        <v>108.4916508601775</v>
      </c>
      <c r="N387" s="5">
        <f t="shared" si="23"/>
        <v>108.75940510869236</v>
      </c>
    </row>
    <row r="388" spans="1:14" x14ac:dyDescent="0.25">
      <c r="A388" s="10">
        <v>45247</v>
      </c>
      <c r="B388" s="11">
        <f>VLOOKUP(A388,'sp500'!$A$2:$D$6121,4,FALSE)</f>
        <v>4514.02001953125</v>
      </c>
      <c r="E388" s="4">
        <v>0</v>
      </c>
      <c r="F388" s="4">
        <v>1</v>
      </c>
      <c r="H388" s="4">
        <f t="shared" si="24"/>
        <v>0</v>
      </c>
      <c r="K388" s="6">
        <f t="shared" ref="K388:K451" si="25">B388/B387-1</f>
        <v>1.2820490603360213E-3</v>
      </c>
      <c r="M388" s="5">
        <f t="shared" ref="M388:M451" si="26">M387*(1+$K388)</f>
        <v>108.63074247921709</v>
      </c>
      <c r="N388" s="5">
        <f t="shared" si="23"/>
        <v>108.75940510869236</v>
      </c>
    </row>
    <row r="389" spans="1:14" x14ac:dyDescent="0.25">
      <c r="A389" s="10">
        <v>45250</v>
      </c>
      <c r="B389" s="11">
        <f>VLOOKUP(A389,'sp500'!$A$2:$D$6121,4,FALSE)</f>
        <v>4547.3798828125</v>
      </c>
      <c r="E389" s="4">
        <v>0</v>
      </c>
      <c r="F389" s="4">
        <v>0</v>
      </c>
      <c r="H389" s="4">
        <f t="shared" si="24"/>
        <v>1</v>
      </c>
      <c r="K389" s="6">
        <f t="shared" si="25"/>
        <v>7.3902780973298388E-3</v>
      </c>
      <c r="M389" s="5">
        <f t="shared" si="26"/>
        <v>109.43355387605793</v>
      </c>
      <c r="N389" s="5">
        <f t="shared" ref="N389:N452" si="27">N388*(1+IF(E388=1,$K389,0))</f>
        <v>108.75940510869236</v>
      </c>
    </row>
    <row r="390" spans="1:14" x14ac:dyDescent="0.25">
      <c r="A390" s="10">
        <v>45251</v>
      </c>
      <c r="B390" s="11">
        <f>VLOOKUP(A390,'sp500'!$A$2:$D$6121,4,FALSE)</f>
        <v>4538.18994140625</v>
      </c>
      <c r="E390" s="4">
        <v>0</v>
      </c>
      <c r="F390" s="4">
        <v>1</v>
      </c>
      <c r="H390" s="4">
        <f t="shared" si="24"/>
        <v>0</v>
      </c>
      <c r="K390" s="6">
        <f t="shared" si="25"/>
        <v>-2.0209310950652926E-3</v>
      </c>
      <c r="M390" s="5">
        <f t="shared" si="26"/>
        <v>109.21239620418631</v>
      </c>
      <c r="N390" s="5">
        <f t="shared" si="27"/>
        <v>108.75940510869236</v>
      </c>
    </row>
    <row r="391" spans="1:14" x14ac:dyDescent="0.25">
      <c r="A391" s="10">
        <v>45252</v>
      </c>
      <c r="B391" s="11">
        <f>VLOOKUP(A391,'sp500'!$A$2:$D$6121,4,FALSE)</f>
        <v>4556.6201171875</v>
      </c>
      <c r="E391" s="4">
        <v>0</v>
      </c>
      <c r="F391" s="4">
        <v>1</v>
      </c>
      <c r="H391" s="4">
        <f t="shared" si="24"/>
        <v>0</v>
      </c>
      <c r="K391" s="6">
        <f t="shared" si="25"/>
        <v>4.06112922094648E-3</v>
      </c>
      <c r="M391" s="5">
        <f t="shared" si="26"/>
        <v>109.6559218577007</v>
      </c>
      <c r="N391" s="5">
        <f t="shared" si="27"/>
        <v>108.75940510869236</v>
      </c>
    </row>
    <row r="392" spans="1:14" x14ac:dyDescent="0.25">
      <c r="A392" s="10">
        <v>45254</v>
      </c>
      <c r="B392" s="11">
        <f>VLOOKUP(A392,'sp500'!$A$2:$D$6121,4,FALSE)</f>
        <v>4559.33984375</v>
      </c>
      <c r="E392" s="4">
        <v>0</v>
      </c>
      <c r="F392" s="4">
        <v>0</v>
      </c>
      <c r="H392" s="4">
        <f t="shared" si="24"/>
        <v>1</v>
      </c>
      <c r="K392" s="6">
        <f t="shared" si="25"/>
        <v>5.9687366788407914E-4</v>
      </c>
      <c r="M392" s="5">
        <f t="shared" si="26"/>
        <v>109.72137258998512</v>
      </c>
      <c r="N392" s="5">
        <f t="shared" si="27"/>
        <v>108.75940510869236</v>
      </c>
    </row>
    <row r="393" spans="1:14" x14ac:dyDescent="0.25">
      <c r="A393" s="10">
        <v>45257</v>
      </c>
      <c r="B393" s="11">
        <f>VLOOKUP(A393,'sp500'!$A$2:$D$6121,4,FALSE)</f>
        <v>4550.43017578125</v>
      </c>
      <c r="E393" s="4">
        <v>0</v>
      </c>
      <c r="F393" s="4">
        <v>1</v>
      </c>
      <c r="H393" s="4">
        <f t="shared" si="24"/>
        <v>0</v>
      </c>
      <c r="K393" s="6">
        <f t="shared" si="25"/>
        <v>-1.9541574600900891E-3</v>
      </c>
      <c r="M393" s="5">
        <f t="shared" si="26"/>
        <v>109.50695975120708</v>
      </c>
      <c r="N393" s="5">
        <f t="shared" si="27"/>
        <v>108.75940510869236</v>
      </c>
    </row>
    <row r="394" spans="1:14" x14ac:dyDescent="0.25">
      <c r="A394" s="10">
        <v>45258</v>
      </c>
      <c r="B394" s="11">
        <f>VLOOKUP(A394,'sp500'!$A$2:$D$6121,4,FALSE)</f>
        <v>4554.89013671875</v>
      </c>
      <c r="E394" s="4">
        <v>0</v>
      </c>
      <c r="F394" s="4">
        <v>0</v>
      </c>
      <c r="H394" s="4">
        <f t="shared" si="24"/>
        <v>1</v>
      </c>
      <c r="K394" s="6">
        <f t="shared" si="25"/>
        <v>9.8011853060331333E-4</v>
      </c>
      <c r="M394" s="5">
        <f t="shared" si="26"/>
        <v>109.61428955168927</v>
      </c>
      <c r="N394" s="5">
        <f t="shared" si="27"/>
        <v>108.75940510869236</v>
      </c>
    </row>
    <row r="395" spans="1:14" x14ac:dyDescent="0.25">
      <c r="A395" s="10">
        <v>45259</v>
      </c>
      <c r="B395" s="11">
        <f>VLOOKUP(A395,'sp500'!$A$2:$D$6121,4,FALSE)</f>
        <v>4550.580078125</v>
      </c>
      <c r="E395" s="4">
        <v>0</v>
      </c>
      <c r="F395" s="4">
        <v>1</v>
      </c>
      <c r="H395" s="4">
        <f t="shared" si="24"/>
        <v>0</v>
      </c>
      <c r="K395" s="6">
        <f t="shared" si="25"/>
        <v>-9.4624863923831182E-4</v>
      </c>
      <c r="M395" s="5">
        <f t="shared" si="26"/>
        <v>109.51056717935991</v>
      </c>
      <c r="N395" s="5">
        <f t="shared" si="27"/>
        <v>108.75940510869236</v>
      </c>
    </row>
    <row r="396" spans="1:14" x14ac:dyDescent="0.25">
      <c r="A396" s="10">
        <v>45260</v>
      </c>
      <c r="B396" s="11">
        <f>VLOOKUP(A396,'sp500'!$A$2:$D$6121,4,FALSE)</f>
        <v>4567.7998046875</v>
      </c>
      <c r="E396" s="4">
        <v>0</v>
      </c>
      <c r="F396" s="4">
        <v>1</v>
      </c>
      <c r="H396" s="4">
        <f t="shared" si="24"/>
        <v>0</v>
      </c>
      <c r="K396" s="6">
        <f t="shared" si="25"/>
        <v>3.7840728581564065E-3</v>
      </c>
      <c r="M396" s="5">
        <f t="shared" si="26"/>
        <v>109.92496314430464</v>
      </c>
      <c r="N396" s="5">
        <f t="shared" si="27"/>
        <v>108.75940510869236</v>
      </c>
    </row>
    <row r="397" spans="1:14" x14ac:dyDescent="0.25">
      <c r="A397" s="10">
        <v>45261</v>
      </c>
      <c r="B397" s="11">
        <f>VLOOKUP(A397,'sp500'!$A$2:$D$6121,4,FALSE)</f>
        <v>4594.6298828125</v>
      </c>
      <c r="E397" s="4">
        <v>0</v>
      </c>
      <c r="F397" s="4">
        <v>0</v>
      </c>
      <c r="H397" s="4">
        <f t="shared" si="24"/>
        <v>1</v>
      </c>
      <c r="K397" s="6">
        <f t="shared" si="25"/>
        <v>5.8737421236076948E-3</v>
      </c>
      <c r="M397" s="5">
        <f t="shared" si="26"/>
        <v>110.57063403076137</v>
      </c>
      <c r="N397" s="5">
        <f t="shared" si="27"/>
        <v>108.75940510869236</v>
      </c>
    </row>
    <row r="398" spans="1:14" x14ac:dyDescent="0.25">
      <c r="A398" s="10">
        <v>45264</v>
      </c>
      <c r="B398" s="11">
        <f>VLOOKUP(A398,'sp500'!$A$2:$D$6121,4,FALSE)</f>
        <v>4569.77978515625</v>
      </c>
      <c r="E398" s="4">
        <v>0</v>
      </c>
      <c r="F398" s="4">
        <v>0</v>
      </c>
      <c r="H398" s="4">
        <f t="shared" si="24"/>
        <v>1</v>
      </c>
      <c r="K398" s="6">
        <f t="shared" si="25"/>
        <v>-5.4085091269721053E-3</v>
      </c>
      <c r="M398" s="5">
        <f t="shared" si="26"/>
        <v>109.9726117474309</v>
      </c>
      <c r="N398" s="5">
        <f t="shared" si="27"/>
        <v>108.75940510869236</v>
      </c>
    </row>
    <row r="399" spans="1:14" x14ac:dyDescent="0.25">
      <c r="A399" s="10">
        <v>45265</v>
      </c>
      <c r="B399" s="11">
        <f>VLOOKUP(A399,'sp500'!$A$2:$D$6121,4,FALSE)</f>
        <v>4567.18017578125</v>
      </c>
      <c r="E399" s="4">
        <v>0</v>
      </c>
      <c r="F399" s="4">
        <v>0</v>
      </c>
      <c r="H399" s="4">
        <f t="shared" si="24"/>
        <v>1</v>
      </c>
      <c r="K399" s="6">
        <f t="shared" si="25"/>
        <v>-5.6886972616143616E-4</v>
      </c>
      <c r="M399" s="5">
        <f t="shared" si="26"/>
        <v>109.91005165790088</v>
      </c>
      <c r="N399" s="5">
        <f t="shared" si="27"/>
        <v>108.75940510869236</v>
      </c>
    </row>
    <row r="400" spans="1:14" x14ac:dyDescent="0.25">
      <c r="A400" s="10">
        <v>45266</v>
      </c>
      <c r="B400" s="11">
        <f>VLOOKUP(A400,'sp500'!$A$2:$D$6121,4,FALSE)</f>
        <v>4549.33984375</v>
      </c>
      <c r="E400" s="4">
        <v>1</v>
      </c>
      <c r="F400" s="4">
        <v>1</v>
      </c>
      <c r="H400" s="4">
        <f t="shared" si="24"/>
        <v>1</v>
      </c>
      <c r="K400" s="6">
        <f t="shared" si="25"/>
        <v>-3.9062028088695522E-3</v>
      </c>
      <c r="M400" s="5">
        <f t="shared" si="26"/>
        <v>109.48072070539179</v>
      </c>
      <c r="N400" s="5">
        <f t="shared" si="27"/>
        <v>108.75940510869236</v>
      </c>
    </row>
    <row r="401" spans="1:14" x14ac:dyDescent="0.25">
      <c r="A401" s="10">
        <v>45267</v>
      </c>
      <c r="B401" s="11">
        <f>VLOOKUP(A401,'sp500'!$A$2:$D$6121,4,FALSE)</f>
        <v>4585.58984375</v>
      </c>
      <c r="E401" s="4">
        <v>0</v>
      </c>
      <c r="F401" s="4">
        <v>1</v>
      </c>
      <c r="H401" s="4">
        <f t="shared" si="24"/>
        <v>0</v>
      </c>
      <c r="K401" s="6">
        <f t="shared" si="25"/>
        <v>7.9681890658929166E-3</v>
      </c>
      <c r="M401" s="5">
        <f t="shared" si="26"/>
        <v>110.35308378704256</v>
      </c>
      <c r="N401" s="5">
        <f t="shared" si="27"/>
        <v>109.62602061129246</v>
      </c>
    </row>
    <row r="402" spans="1:14" x14ac:dyDescent="0.25">
      <c r="A402" s="10">
        <v>45268</v>
      </c>
      <c r="B402" s="11">
        <f>VLOOKUP(A402,'sp500'!$A$2:$D$6121,4,FALSE)</f>
        <v>4604.3701171875</v>
      </c>
      <c r="E402" s="4">
        <v>0</v>
      </c>
      <c r="F402" s="4">
        <v>1</v>
      </c>
      <c r="H402" s="4">
        <f t="shared" si="24"/>
        <v>0</v>
      </c>
      <c r="K402" s="6">
        <f t="shared" si="25"/>
        <v>4.0954978699407896E-3</v>
      </c>
      <c r="M402" s="5">
        <f t="shared" si="26"/>
        <v>110.8050346066338</v>
      </c>
      <c r="N402" s="5">
        <f t="shared" si="27"/>
        <v>109.62602061129246</v>
      </c>
    </row>
    <row r="403" spans="1:14" x14ac:dyDescent="0.25">
      <c r="A403" s="10">
        <v>45271</v>
      </c>
      <c r="B403" s="11">
        <f>VLOOKUP(A403,'sp500'!$A$2:$D$6121,4,FALSE)</f>
        <v>4622.43994140625</v>
      </c>
      <c r="E403" s="4">
        <v>0</v>
      </c>
      <c r="F403" s="4">
        <v>1</v>
      </c>
      <c r="H403" s="4">
        <f t="shared" si="24"/>
        <v>0</v>
      </c>
      <c r="K403" s="6">
        <f t="shared" si="25"/>
        <v>3.924494286698943E-3</v>
      </c>
      <c r="M403" s="5">
        <f t="shared" si="26"/>
        <v>111.23988833188501</v>
      </c>
      <c r="N403" s="5">
        <f t="shared" si="27"/>
        <v>109.62602061129246</v>
      </c>
    </row>
    <row r="404" spans="1:14" x14ac:dyDescent="0.25">
      <c r="A404" s="10">
        <v>45272</v>
      </c>
      <c r="B404" s="11">
        <f>VLOOKUP(A404,'sp500'!$A$2:$D$6121,4,FALSE)</f>
        <v>4643.7001953125</v>
      </c>
      <c r="E404" s="4">
        <v>0</v>
      </c>
      <c r="F404" s="4">
        <v>1</v>
      </c>
      <c r="H404" s="4">
        <f t="shared" si="24"/>
        <v>0</v>
      </c>
      <c r="K404" s="6">
        <f t="shared" si="25"/>
        <v>4.5993575202152304E-3</v>
      </c>
      <c r="M404" s="5">
        <f t="shared" si="26"/>
        <v>111.75152034883217</v>
      </c>
      <c r="N404" s="5">
        <f t="shared" si="27"/>
        <v>109.62602061129246</v>
      </c>
    </row>
    <row r="405" spans="1:14" x14ac:dyDescent="0.25">
      <c r="A405" s="10">
        <v>45273</v>
      </c>
      <c r="B405" s="11">
        <f>VLOOKUP(A405,'sp500'!$A$2:$D$6121,4,FALSE)</f>
        <v>4707.08984375</v>
      </c>
      <c r="E405" s="4">
        <v>0</v>
      </c>
      <c r="F405" s="4">
        <v>1</v>
      </c>
      <c r="H405" s="4">
        <f t="shared" si="24"/>
        <v>0</v>
      </c>
      <c r="K405" s="6">
        <f t="shared" si="25"/>
        <v>1.3650676351045998E-2</v>
      </c>
      <c r="M405" s="5">
        <f t="shared" si="26"/>
        <v>113.27700418485141</v>
      </c>
      <c r="N405" s="5">
        <f t="shared" si="27"/>
        <v>109.62602061129246</v>
      </c>
    </row>
    <row r="406" spans="1:14" x14ac:dyDescent="0.25">
      <c r="A406" s="10">
        <v>45274</v>
      </c>
      <c r="B406" s="11">
        <f>VLOOKUP(A406,'sp500'!$A$2:$D$6121,4,FALSE)</f>
        <v>4719.5498046875</v>
      </c>
      <c r="E406" s="4">
        <v>0</v>
      </c>
      <c r="F406" s="4">
        <v>0</v>
      </c>
      <c r="H406" s="4">
        <f t="shared" si="24"/>
        <v>1</v>
      </c>
      <c r="K406" s="6">
        <f t="shared" si="25"/>
        <v>2.6470624846992585E-3</v>
      </c>
      <c r="M406" s="5">
        <f t="shared" si="26"/>
        <v>113.57685549300825</v>
      </c>
      <c r="N406" s="5">
        <f t="shared" si="27"/>
        <v>109.62602061129246</v>
      </c>
    </row>
    <row r="407" spans="1:14" x14ac:dyDescent="0.25">
      <c r="A407" s="10">
        <v>45275</v>
      </c>
      <c r="B407" s="11">
        <f>VLOOKUP(A407,'sp500'!$A$2:$D$6121,4,FALSE)</f>
        <v>4719.18994140625</v>
      </c>
      <c r="E407" s="4">
        <v>0</v>
      </c>
      <c r="F407" s="4">
        <v>1</v>
      </c>
      <c r="H407" s="4">
        <f t="shared" si="24"/>
        <v>0</v>
      </c>
      <c r="K407" s="6">
        <f t="shared" si="25"/>
        <v>-7.62494933082003E-5</v>
      </c>
      <c r="M407" s="5">
        <f t="shared" si="26"/>
        <v>113.56819531532537</v>
      </c>
      <c r="N407" s="5">
        <f t="shared" si="27"/>
        <v>109.62602061129246</v>
      </c>
    </row>
    <row r="408" spans="1:14" x14ac:dyDescent="0.25">
      <c r="A408" s="10">
        <v>45278</v>
      </c>
      <c r="B408" s="11">
        <f>VLOOKUP(A408,'sp500'!$A$2:$D$6121,4,FALSE)</f>
        <v>4740.56005859375</v>
      </c>
      <c r="E408" s="4">
        <v>0</v>
      </c>
      <c r="F408" s="4">
        <v>1</v>
      </c>
      <c r="H408" s="4">
        <f t="shared" si="24"/>
        <v>0</v>
      </c>
      <c r="K408" s="6">
        <f t="shared" si="25"/>
        <v>4.5283443669004164E-3</v>
      </c>
      <c r="M408" s="5">
        <f t="shared" si="26"/>
        <v>114.08247121284057</v>
      </c>
      <c r="N408" s="5">
        <f t="shared" si="27"/>
        <v>109.62602061129246</v>
      </c>
    </row>
    <row r="409" spans="1:14" x14ac:dyDescent="0.25">
      <c r="A409" s="10">
        <v>45279</v>
      </c>
      <c r="B409" s="11">
        <f>VLOOKUP(A409,'sp500'!$A$2:$D$6121,4,FALSE)</f>
        <v>4768.3701171875</v>
      </c>
      <c r="E409" s="4">
        <v>0</v>
      </c>
      <c r="F409" s="4">
        <v>0</v>
      </c>
      <c r="H409" s="4">
        <f t="shared" si="24"/>
        <v>1</v>
      </c>
      <c r="K409" s="6">
        <f t="shared" si="25"/>
        <v>5.8664078189105684E-3</v>
      </c>
      <c r="M409" s="5">
        <f t="shared" si="26"/>
        <v>114.75172551396422</v>
      </c>
      <c r="N409" s="5">
        <f t="shared" si="27"/>
        <v>109.62602061129246</v>
      </c>
    </row>
    <row r="410" spans="1:14" x14ac:dyDescent="0.25">
      <c r="A410" s="10">
        <v>45280</v>
      </c>
      <c r="B410" s="11">
        <f>VLOOKUP(A410,'sp500'!$A$2:$D$6121,4,FALSE)</f>
        <v>4698.35009765625</v>
      </c>
      <c r="E410" s="4">
        <v>0</v>
      </c>
      <c r="F410" s="4">
        <v>1</v>
      </c>
      <c r="H410" s="4">
        <f t="shared" si="24"/>
        <v>0</v>
      </c>
      <c r="K410" s="6">
        <f t="shared" si="25"/>
        <v>-1.4684266911006771E-2</v>
      </c>
      <c r="M410" s="5">
        <f t="shared" si="26"/>
        <v>113.06668054801858</v>
      </c>
      <c r="N410" s="5">
        <f t="shared" si="27"/>
        <v>109.62602061129246</v>
      </c>
    </row>
    <row r="411" spans="1:14" x14ac:dyDescent="0.25">
      <c r="A411" s="10">
        <v>45281</v>
      </c>
      <c r="B411" s="11">
        <f>VLOOKUP(A411,'sp500'!$A$2:$D$6121,4,FALSE)</f>
        <v>4746.75</v>
      </c>
      <c r="E411" s="4">
        <v>0</v>
      </c>
      <c r="F411" s="4">
        <v>1</v>
      </c>
      <c r="H411" s="4">
        <f t="shared" si="24"/>
        <v>0</v>
      </c>
      <c r="K411" s="6">
        <f t="shared" si="25"/>
        <v>1.0301467821202559E-2</v>
      </c>
      <c r="M411" s="5">
        <f t="shared" si="26"/>
        <v>114.23143331933419</v>
      </c>
      <c r="N411" s="5">
        <f t="shared" si="27"/>
        <v>109.62602061129246</v>
      </c>
    </row>
    <row r="412" spans="1:14" x14ac:dyDescent="0.25">
      <c r="A412" s="10">
        <v>45282</v>
      </c>
      <c r="B412" s="11">
        <f>VLOOKUP(A412,'sp500'!$A$2:$D$6121,4,FALSE)</f>
        <v>4754.6298828125</v>
      </c>
      <c r="E412" s="4">
        <v>0</v>
      </c>
      <c r="F412" s="4">
        <v>1</v>
      </c>
      <c r="H412" s="4">
        <f t="shared" si="24"/>
        <v>0</v>
      </c>
      <c r="K412" s="6">
        <f t="shared" si="25"/>
        <v>1.6600585268868873E-3</v>
      </c>
      <c r="M412" s="5">
        <f t="shared" si="26"/>
        <v>114.42106418425446</v>
      </c>
      <c r="N412" s="5">
        <f t="shared" si="27"/>
        <v>109.62602061129246</v>
      </c>
    </row>
    <row r="413" spans="1:14" x14ac:dyDescent="0.25">
      <c r="A413" s="10">
        <v>45286</v>
      </c>
      <c r="B413" s="11">
        <f>VLOOKUP(A413,'sp500'!$A$2:$D$6121,4,FALSE)</f>
        <v>4774.75</v>
      </c>
      <c r="E413" s="4">
        <v>0</v>
      </c>
      <c r="F413" s="4">
        <v>1</v>
      </c>
      <c r="H413" s="4">
        <f t="shared" si="24"/>
        <v>0</v>
      </c>
      <c r="K413" s="6">
        <f t="shared" si="25"/>
        <v>4.2316894655107795E-3</v>
      </c>
      <c r="M413" s="5">
        <f t="shared" si="26"/>
        <v>114.90525859619551</v>
      </c>
      <c r="N413" s="5">
        <f t="shared" si="27"/>
        <v>109.62602061129246</v>
      </c>
    </row>
    <row r="414" spans="1:14" x14ac:dyDescent="0.25">
      <c r="A414" s="10">
        <v>45287</v>
      </c>
      <c r="B414" s="11">
        <f>VLOOKUP(A414,'sp500'!$A$2:$D$6121,4,FALSE)</f>
        <v>4781.580078125</v>
      </c>
      <c r="E414" s="4">
        <v>0</v>
      </c>
      <c r="F414" s="4">
        <v>1</v>
      </c>
      <c r="H414" s="4">
        <f t="shared" si="24"/>
        <v>0</v>
      </c>
      <c r="K414" s="6">
        <f t="shared" si="25"/>
        <v>1.4304577464787638E-3</v>
      </c>
      <c r="M414" s="5">
        <f t="shared" si="26"/>
        <v>115.06962571346558</v>
      </c>
      <c r="N414" s="5">
        <f t="shared" si="27"/>
        <v>109.62602061129246</v>
      </c>
    </row>
    <row r="415" spans="1:14" x14ac:dyDescent="0.25">
      <c r="A415" s="10">
        <v>45288</v>
      </c>
      <c r="B415" s="11">
        <f>VLOOKUP(A415,'sp500'!$A$2:$D$6121,4,FALSE)</f>
        <v>4783.35009765625</v>
      </c>
      <c r="E415" s="4">
        <v>0</v>
      </c>
      <c r="F415" s="4">
        <v>0</v>
      </c>
      <c r="H415" s="4">
        <f t="shared" si="24"/>
        <v>1</v>
      </c>
      <c r="K415" s="6">
        <f t="shared" si="25"/>
        <v>3.7017460804378288E-4</v>
      </c>
      <c r="M415" s="5">
        <f t="shared" si="26"/>
        <v>115.11222156706181</v>
      </c>
      <c r="N415" s="5">
        <f t="shared" si="27"/>
        <v>109.62602061129246</v>
      </c>
    </row>
    <row r="416" spans="1:14" x14ac:dyDescent="0.25">
      <c r="A416" s="10">
        <v>45289</v>
      </c>
      <c r="B416" s="11">
        <f>VLOOKUP(A416,'sp500'!$A$2:$D$6121,4,FALSE)</f>
        <v>4769.830078125</v>
      </c>
      <c r="E416" s="4">
        <v>0</v>
      </c>
      <c r="F416" s="4">
        <v>0</v>
      </c>
      <c r="H416" s="4">
        <f t="shared" si="24"/>
        <v>1</v>
      </c>
      <c r="K416" s="6">
        <f t="shared" si="25"/>
        <v>-2.8264750133749628E-3</v>
      </c>
      <c r="M416" s="5">
        <f t="shared" si="26"/>
        <v>114.78685974906843</v>
      </c>
      <c r="N416" s="5">
        <f t="shared" si="27"/>
        <v>109.62602061129246</v>
      </c>
    </row>
    <row r="417" spans="1:14" x14ac:dyDescent="0.25">
      <c r="A417" s="10">
        <v>45293</v>
      </c>
      <c r="B417" s="11">
        <f>VLOOKUP(A417,'sp500'!$A$2:$D$6121,4,FALSE)</f>
        <v>4742.830078125</v>
      </c>
      <c r="E417" s="4">
        <v>0</v>
      </c>
      <c r="F417" s="4">
        <v>0</v>
      </c>
      <c r="H417" s="4">
        <f t="shared" si="24"/>
        <v>1</v>
      </c>
      <c r="K417" s="6">
        <f t="shared" si="25"/>
        <v>-5.6605790054923277E-3</v>
      </c>
      <c r="M417" s="5">
        <f t="shared" si="26"/>
        <v>114.13709966066645</v>
      </c>
      <c r="N417" s="5">
        <f t="shared" si="27"/>
        <v>109.62602061129246</v>
      </c>
    </row>
    <row r="418" spans="1:14" x14ac:dyDescent="0.25">
      <c r="A418" s="10">
        <v>45294</v>
      </c>
      <c r="B418" s="11">
        <f>VLOOKUP(A418,'sp500'!$A$2:$D$6121,4,FALSE)</f>
        <v>4704.81005859375</v>
      </c>
      <c r="E418" s="4">
        <v>0</v>
      </c>
      <c r="F418" s="4">
        <v>0</v>
      </c>
      <c r="H418" s="4">
        <f t="shared" si="24"/>
        <v>1</v>
      </c>
      <c r="K418" s="6">
        <f t="shared" si="25"/>
        <v>-8.016314922730805E-3</v>
      </c>
      <c r="M418" s="5">
        <f t="shared" si="26"/>
        <v>113.22214072541944</v>
      </c>
      <c r="N418" s="5">
        <f t="shared" si="27"/>
        <v>109.62602061129246</v>
      </c>
    </row>
    <row r="419" spans="1:14" x14ac:dyDescent="0.25">
      <c r="A419" s="10">
        <v>45295</v>
      </c>
      <c r="B419" s="11">
        <f>VLOOKUP(A419,'sp500'!$A$2:$D$6121,4,FALSE)</f>
        <v>4688.68017578125</v>
      </c>
      <c r="E419" s="4">
        <v>0</v>
      </c>
      <c r="F419" s="4">
        <v>1</v>
      </c>
      <c r="H419" s="4">
        <f t="shared" si="24"/>
        <v>0</v>
      </c>
      <c r="K419" s="6">
        <f t="shared" si="25"/>
        <v>-3.4283812973570083E-3</v>
      </c>
      <c r="M419" s="5">
        <f t="shared" si="26"/>
        <v>112.83397205570968</v>
      </c>
      <c r="N419" s="5">
        <f t="shared" si="27"/>
        <v>109.62602061129246</v>
      </c>
    </row>
    <row r="420" spans="1:14" x14ac:dyDescent="0.25">
      <c r="A420" s="10">
        <v>45296</v>
      </c>
      <c r="B420" s="11">
        <f>VLOOKUP(A420,'sp500'!$A$2:$D$6121,4,FALSE)</f>
        <v>4697.240234375</v>
      </c>
      <c r="E420" s="4">
        <v>0</v>
      </c>
      <c r="F420" s="4">
        <v>1</v>
      </c>
      <c r="H420" s="4">
        <f t="shared" si="24"/>
        <v>0</v>
      </c>
      <c r="K420" s="6">
        <f t="shared" si="25"/>
        <v>1.8256861788026324E-3</v>
      </c>
      <c r="M420" s="5">
        <f t="shared" si="26"/>
        <v>113.03997147899119</v>
      </c>
      <c r="N420" s="5">
        <f t="shared" si="27"/>
        <v>109.62602061129246</v>
      </c>
    </row>
    <row r="421" spans="1:14" x14ac:dyDescent="0.25">
      <c r="A421" s="10">
        <v>45299</v>
      </c>
      <c r="B421" s="11">
        <f>VLOOKUP(A421,'sp500'!$A$2:$D$6121,4,FALSE)</f>
        <v>4763.5400390625</v>
      </c>
      <c r="E421" s="4">
        <v>0</v>
      </c>
      <c r="F421" s="4">
        <v>0</v>
      </c>
      <c r="H421" s="4">
        <f t="shared" si="24"/>
        <v>1</v>
      </c>
      <c r="K421" s="6">
        <f t="shared" si="25"/>
        <v>1.4114629309846638E-2</v>
      </c>
      <c r="M421" s="5">
        <f t="shared" si="26"/>
        <v>114.63548877361279</v>
      </c>
      <c r="N421" s="5">
        <f t="shared" si="27"/>
        <v>109.62602061129246</v>
      </c>
    </row>
    <row r="422" spans="1:14" x14ac:dyDescent="0.25">
      <c r="A422" s="10">
        <v>45300</v>
      </c>
      <c r="B422" s="11">
        <f>VLOOKUP(A422,'sp500'!$A$2:$D$6121,4,FALSE)</f>
        <v>4756.5</v>
      </c>
      <c r="E422" s="4">
        <v>0</v>
      </c>
      <c r="F422" s="4">
        <v>1</v>
      </c>
      <c r="H422" s="4">
        <f t="shared" si="24"/>
        <v>0</v>
      </c>
      <c r="K422" s="6">
        <f t="shared" si="25"/>
        <v>-1.4779006799081618E-3</v>
      </c>
      <c r="M422" s="5">
        <f t="shared" si="26"/>
        <v>114.46606890681267</v>
      </c>
      <c r="N422" s="5">
        <f t="shared" si="27"/>
        <v>109.62602061129246</v>
      </c>
    </row>
    <row r="423" spans="1:14" x14ac:dyDescent="0.25">
      <c r="A423" s="10">
        <v>45301</v>
      </c>
      <c r="B423" s="11">
        <f>VLOOKUP(A423,'sp500'!$A$2:$D$6121,4,FALSE)</f>
        <v>4783.4501953125</v>
      </c>
      <c r="E423" s="4">
        <v>0</v>
      </c>
      <c r="F423" s="4">
        <v>0</v>
      </c>
      <c r="H423" s="4">
        <f t="shared" si="24"/>
        <v>1</v>
      </c>
      <c r="K423" s="6">
        <f t="shared" si="25"/>
        <v>5.6659718937244197E-3</v>
      </c>
      <c r="M423" s="5">
        <f t="shared" si="26"/>
        <v>115.11463043602379</v>
      </c>
      <c r="N423" s="5">
        <f t="shared" si="27"/>
        <v>109.62602061129246</v>
      </c>
    </row>
    <row r="424" spans="1:14" x14ac:dyDescent="0.25">
      <c r="A424" s="10">
        <v>45302</v>
      </c>
      <c r="B424" s="11">
        <f>VLOOKUP(A424,'sp500'!$A$2:$D$6121,4,FALSE)</f>
        <v>4780.240234375</v>
      </c>
      <c r="E424" s="4">
        <v>0</v>
      </c>
      <c r="F424" s="4">
        <v>1</v>
      </c>
      <c r="H424" s="4">
        <f t="shared" si="24"/>
        <v>0</v>
      </c>
      <c r="K424" s="6">
        <f t="shared" si="25"/>
        <v>-6.7105557838686991E-4</v>
      </c>
      <c r="M424" s="5">
        <f t="shared" si="26"/>
        <v>115.03738212111575</v>
      </c>
      <c r="N424" s="5">
        <f t="shared" si="27"/>
        <v>109.62602061129246</v>
      </c>
    </row>
    <row r="425" spans="1:14" x14ac:dyDescent="0.25">
      <c r="A425" s="10">
        <v>45303</v>
      </c>
      <c r="B425" s="11">
        <f>VLOOKUP(A425,'sp500'!$A$2:$D$6121,4,FALSE)</f>
        <v>4783.830078125</v>
      </c>
      <c r="E425" s="4">
        <v>0</v>
      </c>
      <c r="F425" s="4">
        <v>0</v>
      </c>
      <c r="H425" s="4">
        <f t="shared" si="24"/>
        <v>1</v>
      </c>
      <c r="K425" s="6">
        <f t="shared" si="25"/>
        <v>7.5097559411041459E-4</v>
      </c>
      <c r="M425" s="5">
        <f t="shared" si="26"/>
        <v>115.12377238749907</v>
      </c>
      <c r="N425" s="5">
        <f t="shared" si="27"/>
        <v>109.62602061129246</v>
      </c>
    </row>
    <row r="426" spans="1:14" x14ac:dyDescent="0.25">
      <c r="A426" s="10">
        <v>45307</v>
      </c>
      <c r="B426" s="11">
        <f>VLOOKUP(A426,'sp500'!$A$2:$D$6121,4,FALSE)</f>
        <v>4765.97998046875</v>
      </c>
      <c r="E426" s="4">
        <v>0</v>
      </c>
      <c r="F426" s="4">
        <v>0</v>
      </c>
      <c r="H426" s="4">
        <f t="shared" si="24"/>
        <v>1</v>
      </c>
      <c r="K426" s="6">
        <f t="shared" si="25"/>
        <v>-3.7313402367431525E-3</v>
      </c>
      <c r="M426" s="5">
        <f t="shared" si="26"/>
        <v>114.69420642338393</v>
      </c>
      <c r="N426" s="5">
        <f t="shared" si="27"/>
        <v>109.62602061129246</v>
      </c>
    </row>
    <row r="427" spans="1:14" x14ac:dyDescent="0.25">
      <c r="A427" s="10">
        <v>45308</v>
      </c>
      <c r="B427" s="11">
        <f>VLOOKUP(A427,'sp500'!$A$2:$D$6121,4,FALSE)</f>
        <v>4739.2099609375</v>
      </c>
      <c r="E427" s="4">
        <v>0</v>
      </c>
      <c r="F427" s="4">
        <v>1</v>
      </c>
      <c r="H427" s="4">
        <f t="shared" si="24"/>
        <v>0</v>
      </c>
      <c r="K427" s="6">
        <f t="shared" si="25"/>
        <v>-5.6168971839904991E-3</v>
      </c>
      <c r="M427" s="5">
        <f t="shared" si="26"/>
        <v>114.04998085830441</v>
      </c>
      <c r="N427" s="5">
        <f t="shared" si="27"/>
        <v>109.62602061129246</v>
      </c>
    </row>
    <row r="428" spans="1:14" x14ac:dyDescent="0.25">
      <c r="A428" s="10">
        <v>45309</v>
      </c>
      <c r="B428" s="11">
        <f>VLOOKUP(A428,'sp500'!$A$2:$D$6121,4,FALSE)</f>
        <v>4780.93994140625</v>
      </c>
      <c r="E428" s="4">
        <v>0</v>
      </c>
      <c r="F428" s="4">
        <v>1</v>
      </c>
      <c r="H428" s="4">
        <f t="shared" si="24"/>
        <v>0</v>
      </c>
      <c r="K428" s="6">
        <f t="shared" si="25"/>
        <v>8.805260963896E-3</v>
      </c>
      <c r="M428" s="5">
        <f t="shared" si="26"/>
        <v>115.05422070268912</v>
      </c>
      <c r="N428" s="5">
        <f t="shared" si="27"/>
        <v>109.62602061129246</v>
      </c>
    </row>
    <row r="429" spans="1:14" x14ac:dyDescent="0.25">
      <c r="A429" s="10">
        <v>45310</v>
      </c>
      <c r="B429" s="11">
        <f>VLOOKUP(A429,'sp500'!$A$2:$D$6121,4,FALSE)</f>
        <v>4839.81005859375</v>
      </c>
      <c r="E429" s="4">
        <v>0</v>
      </c>
      <c r="F429" s="4">
        <v>1</v>
      </c>
      <c r="H429" s="4">
        <f t="shared" si="24"/>
        <v>0</v>
      </c>
      <c r="K429" s="6">
        <f t="shared" si="25"/>
        <v>1.2313502764936146E-2</v>
      </c>
      <c r="M429" s="5">
        <f t="shared" si="26"/>
        <v>116.47094116742926</v>
      </c>
      <c r="N429" s="5">
        <f t="shared" si="27"/>
        <v>109.62602061129246</v>
      </c>
    </row>
    <row r="430" spans="1:14" x14ac:dyDescent="0.25">
      <c r="A430" s="10">
        <v>45313</v>
      </c>
      <c r="B430" s="11">
        <f>VLOOKUP(A430,'sp500'!$A$2:$D$6121,4,FALSE)</f>
        <v>4850.43017578125</v>
      </c>
      <c r="E430" s="4">
        <v>0</v>
      </c>
      <c r="F430" s="4">
        <v>1</v>
      </c>
      <c r="H430" s="4">
        <f t="shared" si="24"/>
        <v>0</v>
      </c>
      <c r="K430" s="6">
        <f t="shared" si="25"/>
        <v>2.1943252026270788E-3</v>
      </c>
      <c r="M430" s="5">
        <f t="shared" si="26"/>
        <v>116.72651628900664</v>
      </c>
      <c r="N430" s="5">
        <f t="shared" si="27"/>
        <v>109.62602061129246</v>
      </c>
    </row>
    <row r="431" spans="1:14" x14ac:dyDescent="0.25">
      <c r="A431" s="10">
        <v>45314</v>
      </c>
      <c r="B431" s="11">
        <f>VLOOKUP(A431,'sp500'!$A$2:$D$6121,4,FALSE)</f>
        <v>4864.60009765625</v>
      </c>
      <c r="E431" s="4">
        <v>0</v>
      </c>
      <c r="F431" s="4">
        <v>1</v>
      </c>
      <c r="H431" s="4">
        <f t="shared" si="24"/>
        <v>0</v>
      </c>
      <c r="K431" s="6">
        <f t="shared" si="25"/>
        <v>2.921374261968035E-3</v>
      </c>
      <c r="M431" s="5">
        <f t="shared" si="26"/>
        <v>117.06751812938253</v>
      </c>
      <c r="N431" s="5">
        <f t="shared" si="27"/>
        <v>109.62602061129246</v>
      </c>
    </row>
    <row r="432" spans="1:14" x14ac:dyDescent="0.25">
      <c r="A432" s="10">
        <v>45315</v>
      </c>
      <c r="B432" s="11">
        <f>VLOOKUP(A432,'sp500'!$A$2:$D$6121,4,FALSE)</f>
        <v>4868.5498046875</v>
      </c>
      <c r="E432" s="4">
        <v>0</v>
      </c>
      <c r="F432" s="4">
        <v>1</v>
      </c>
      <c r="H432" s="4">
        <f t="shared" si="24"/>
        <v>0</v>
      </c>
      <c r="K432" s="6">
        <f t="shared" si="25"/>
        <v>8.1192841178312491E-4</v>
      </c>
      <c r="M432" s="5">
        <f t="shared" si="26"/>
        <v>117.16256857344872</v>
      </c>
      <c r="N432" s="5">
        <f t="shared" si="27"/>
        <v>109.62602061129246</v>
      </c>
    </row>
    <row r="433" spans="1:14" x14ac:dyDescent="0.25">
      <c r="A433" s="10">
        <v>45316</v>
      </c>
      <c r="B433" s="11">
        <f>VLOOKUP(A433,'sp500'!$A$2:$D$6121,4,FALSE)</f>
        <v>4894.16015625</v>
      </c>
      <c r="E433" s="4">
        <v>0</v>
      </c>
      <c r="F433" s="4">
        <v>0</v>
      </c>
      <c r="H433" s="4">
        <f t="shared" si="24"/>
        <v>1</v>
      </c>
      <c r="K433" s="6">
        <f t="shared" si="25"/>
        <v>5.2603655277063677E-3</v>
      </c>
      <c r="M433" s="5">
        <f t="shared" si="26"/>
        <v>117.77888651031003</v>
      </c>
      <c r="N433" s="5">
        <f t="shared" si="27"/>
        <v>109.62602061129246</v>
      </c>
    </row>
    <row r="434" spans="1:14" x14ac:dyDescent="0.25">
      <c r="A434" s="10">
        <v>45317</v>
      </c>
      <c r="B434" s="11">
        <f>VLOOKUP(A434,'sp500'!$A$2:$D$6121,4,FALSE)</f>
        <v>4890.97021484375</v>
      </c>
      <c r="E434" s="4">
        <v>0</v>
      </c>
      <c r="F434" s="4">
        <v>1</v>
      </c>
      <c r="H434" s="4">
        <f t="shared" si="24"/>
        <v>0</v>
      </c>
      <c r="K434" s="6">
        <f t="shared" si="25"/>
        <v>-6.5178525107645324E-4</v>
      </c>
      <c r="M434" s="5">
        <f t="shared" si="26"/>
        <v>117.7021199691944</v>
      </c>
      <c r="N434" s="5">
        <f t="shared" si="27"/>
        <v>109.62602061129246</v>
      </c>
    </row>
    <row r="435" spans="1:14" x14ac:dyDescent="0.25">
      <c r="A435" s="10">
        <v>45320</v>
      </c>
      <c r="B435" s="11">
        <f>VLOOKUP(A435,'sp500'!$A$2:$D$6121,4,FALSE)</f>
        <v>4927.93017578125</v>
      </c>
      <c r="E435" s="4">
        <v>0</v>
      </c>
      <c r="F435" s="4">
        <v>0</v>
      </c>
      <c r="H435" s="4">
        <f t="shared" si="24"/>
        <v>1</v>
      </c>
      <c r="K435" s="6">
        <f t="shared" si="25"/>
        <v>7.5567748961808956E-3</v>
      </c>
      <c r="M435" s="5">
        <f t="shared" si="26"/>
        <v>118.59156839460488</v>
      </c>
      <c r="N435" s="5">
        <f t="shared" si="27"/>
        <v>109.62602061129246</v>
      </c>
    </row>
    <row r="436" spans="1:14" x14ac:dyDescent="0.25">
      <c r="A436" s="10">
        <v>45321</v>
      </c>
      <c r="B436" s="11">
        <f>VLOOKUP(A436,'sp500'!$A$2:$D$6121,4,FALSE)</f>
        <v>4924.97021484375</v>
      </c>
      <c r="E436" s="4">
        <v>0</v>
      </c>
      <c r="F436" s="4">
        <v>0</v>
      </c>
      <c r="H436" s="4">
        <f t="shared" si="24"/>
        <v>1</v>
      </c>
      <c r="K436" s="6">
        <f t="shared" si="25"/>
        <v>-6.0064993453989857E-4</v>
      </c>
      <c r="M436" s="5">
        <f t="shared" si="26"/>
        <v>118.52033637681167</v>
      </c>
      <c r="N436" s="5">
        <f t="shared" si="27"/>
        <v>109.62602061129246</v>
      </c>
    </row>
    <row r="437" spans="1:14" x14ac:dyDescent="0.25">
      <c r="A437" s="10">
        <v>45322</v>
      </c>
      <c r="B437" s="11">
        <f>VLOOKUP(A437,'sp500'!$A$2:$D$6121,4,FALSE)</f>
        <v>4845.64990234375</v>
      </c>
      <c r="E437" s="4">
        <v>0</v>
      </c>
      <c r="F437" s="4">
        <v>1</v>
      </c>
      <c r="H437" s="4">
        <f t="shared" si="24"/>
        <v>0</v>
      </c>
      <c r="K437" s="6">
        <f t="shared" si="25"/>
        <v>-1.6105744611597972E-2</v>
      </c>
      <c r="M437" s="5">
        <f t="shared" si="26"/>
        <v>116.61147810784605</v>
      </c>
      <c r="N437" s="5">
        <f t="shared" si="27"/>
        <v>109.62602061129246</v>
      </c>
    </row>
    <row r="438" spans="1:14" x14ac:dyDescent="0.25">
      <c r="A438" s="10">
        <v>45323</v>
      </c>
      <c r="B438" s="11">
        <f>VLOOKUP(A438,'sp500'!$A$2:$D$6121,4,FALSE)</f>
        <v>4906.18994140625</v>
      </c>
      <c r="E438" s="4">
        <v>0</v>
      </c>
      <c r="F438" s="4">
        <v>1</v>
      </c>
      <c r="H438" s="4">
        <f t="shared" si="24"/>
        <v>0</v>
      </c>
      <c r="K438" s="6">
        <f t="shared" si="25"/>
        <v>1.2493688211609788E-2</v>
      </c>
      <c r="M438" s="5">
        <f t="shared" si="26"/>
        <v>118.06838555722044</v>
      </c>
      <c r="N438" s="5">
        <f t="shared" si="27"/>
        <v>109.62602061129246</v>
      </c>
    </row>
    <row r="439" spans="1:14" x14ac:dyDescent="0.25">
      <c r="A439" s="10">
        <v>45324</v>
      </c>
      <c r="B439" s="11">
        <f>VLOOKUP(A439,'sp500'!$A$2:$D$6121,4,FALSE)</f>
        <v>4958.60986328125</v>
      </c>
      <c r="E439" s="4">
        <v>0</v>
      </c>
      <c r="F439" s="4">
        <v>0</v>
      </c>
      <c r="H439" s="4">
        <f t="shared" si="24"/>
        <v>1</v>
      </c>
      <c r="K439" s="6">
        <f t="shared" si="25"/>
        <v>1.068444607751462E-2</v>
      </c>
      <c r="M439" s="5">
        <f t="shared" si="26"/>
        <v>119.32988085616577</v>
      </c>
      <c r="N439" s="5">
        <f t="shared" si="27"/>
        <v>109.62602061129246</v>
      </c>
    </row>
    <row r="440" spans="1:14" x14ac:dyDescent="0.25">
      <c r="A440" s="10">
        <v>45327</v>
      </c>
      <c r="B440" s="11">
        <f>VLOOKUP(A440,'sp500'!$A$2:$D$6121,4,FALSE)</f>
        <v>4942.81005859375</v>
      </c>
      <c r="E440" s="4">
        <v>0</v>
      </c>
      <c r="F440" s="4">
        <v>1</v>
      </c>
      <c r="H440" s="4">
        <f t="shared" si="24"/>
        <v>0</v>
      </c>
      <c r="K440" s="6">
        <f t="shared" si="25"/>
        <v>-3.1863375266721894E-3</v>
      </c>
      <c r="M440" s="5">
        <f t="shared" si="26"/>
        <v>118.94965557874045</v>
      </c>
      <c r="N440" s="5">
        <f t="shared" si="27"/>
        <v>109.62602061129246</v>
      </c>
    </row>
    <row r="441" spans="1:14" x14ac:dyDescent="0.25">
      <c r="A441" s="10">
        <v>45328</v>
      </c>
      <c r="B441" s="11">
        <f>VLOOKUP(A441,'sp500'!$A$2:$D$6121,4,FALSE)</f>
        <v>4954.22998046875</v>
      </c>
      <c r="E441" s="4">
        <v>0</v>
      </c>
      <c r="F441" s="4">
        <v>1</v>
      </c>
      <c r="H441" s="4">
        <f t="shared" si="24"/>
        <v>0</v>
      </c>
      <c r="K441" s="6">
        <f t="shared" si="25"/>
        <v>2.3104108269635937E-3</v>
      </c>
      <c r="M441" s="5">
        <f t="shared" si="26"/>
        <v>119.22447815085316</v>
      </c>
      <c r="N441" s="5">
        <f t="shared" si="27"/>
        <v>109.62602061129246</v>
      </c>
    </row>
    <row r="442" spans="1:14" x14ac:dyDescent="0.25">
      <c r="A442" s="10">
        <v>45329</v>
      </c>
      <c r="B442" s="11">
        <f>VLOOKUP(A442,'sp500'!$A$2:$D$6121,4,FALSE)</f>
        <v>4995.06005859375</v>
      </c>
      <c r="E442" s="4">
        <v>0</v>
      </c>
      <c r="F442" s="4">
        <v>1</v>
      </c>
      <c r="H442" s="4">
        <f t="shared" si="24"/>
        <v>0</v>
      </c>
      <c r="K442" s="6">
        <f t="shared" si="25"/>
        <v>8.241457963390042E-3</v>
      </c>
      <c r="M442" s="5">
        <f t="shared" si="26"/>
        <v>120.20706167574053</v>
      </c>
      <c r="N442" s="5">
        <f t="shared" si="27"/>
        <v>109.62602061129246</v>
      </c>
    </row>
    <row r="443" spans="1:14" x14ac:dyDescent="0.25">
      <c r="A443" s="10">
        <v>45330</v>
      </c>
      <c r="B443" s="11">
        <f>VLOOKUP(A443,'sp500'!$A$2:$D$6121,4,FALSE)</f>
        <v>4997.91015625</v>
      </c>
      <c r="E443" s="4">
        <v>0</v>
      </c>
      <c r="F443" s="4">
        <v>1</v>
      </c>
      <c r="H443" s="4">
        <f t="shared" si="24"/>
        <v>0</v>
      </c>
      <c r="K443" s="6">
        <f t="shared" si="25"/>
        <v>5.7058326082515265E-4</v>
      </c>
      <c r="M443" s="5">
        <f t="shared" si="26"/>
        <v>120.27564981296568</v>
      </c>
      <c r="N443" s="5">
        <f t="shared" si="27"/>
        <v>109.62602061129246</v>
      </c>
    </row>
    <row r="444" spans="1:14" x14ac:dyDescent="0.25">
      <c r="A444" s="10">
        <v>45331</v>
      </c>
      <c r="B444" s="11">
        <f>VLOOKUP(A444,'sp500'!$A$2:$D$6121,4,FALSE)</f>
        <v>5026.60986328125</v>
      </c>
      <c r="E444" s="4">
        <v>0</v>
      </c>
      <c r="F444" s="4">
        <v>0</v>
      </c>
      <c r="H444" s="4">
        <f t="shared" si="24"/>
        <v>1</v>
      </c>
      <c r="K444" s="6">
        <f t="shared" si="25"/>
        <v>5.7423415255595245E-3</v>
      </c>
      <c r="M444" s="5">
        <f t="shared" si="26"/>
        <v>120.96631367140033</v>
      </c>
      <c r="N444" s="5">
        <f t="shared" si="27"/>
        <v>109.62602061129246</v>
      </c>
    </row>
    <row r="445" spans="1:14" x14ac:dyDescent="0.25">
      <c r="A445" s="10">
        <v>45334</v>
      </c>
      <c r="B445" s="11">
        <f>VLOOKUP(A445,'sp500'!$A$2:$D$6121,4,FALSE)</f>
        <v>5021.83984375</v>
      </c>
      <c r="E445" s="4">
        <v>0</v>
      </c>
      <c r="F445" s="4">
        <v>0</v>
      </c>
      <c r="H445" s="4">
        <f t="shared" si="24"/>
        <v>1</v>
      </c>
      <c r="K445" s="6">
        <f t="shared" si="25"/>
        <v>-9.489536011326738E-4</v>
      </c>
      <c r="M445" s="5">
        <f t="shared" si="26"/>
        <v>120.85152225242611</v>
      </c>
      <c r="N445" s="5">
        <f t="shared" si="27"/>
        <v>109.62602061129246</v>
      </c>
    </row>
    <row r="446" spans="1:14" x14ac:dyDescent="0.25">
      <c r="A446" s="10">
        <v>45335</v>
      </c>
      <c r="B446" s="11">
        <f>VLOOKUP(A446,'sp500'!$A$2:$D$6121,4,FALSE)</f>
        <v>4953.169921875</v>
      </c>
      <c r="E446" s="4">
        <v>0</v>
      </c>
      <c r="F446" s="4">
        <v>1</v>
      </c>
      <c r="H446" s="4">
        <f t="shared" si="24"/>
        <v>0</v>
      </c>
      <c r="K446" s="6">
        <f t="shared" si="25"/>
        <v>-1.3674255653625456E-2</v>
      </c>
      <c r="M446" s="5">
        <f t="shared" si="26"/>
        <v>119.19896764101662</v>
      </c>
      <c r="N446" s="5">
        <f t="shared" si="27"/>
        <v>109.62602061129246</v>
      </c>
    </row>
    <row r="447" spans="1:14" x14ac:dyDescent="0.25">
      <c r="A447" s="10">
        <v>45336</v>
      </c>
      <c r="B447" s="11">
        <f>VLOOKUP(A447,'sp500'!$A$2:$D$6121,4,FALSE)</f>
        <v>5000.6201171875</v>
      </c>
      <c r="E447" s="4">
        <v>0</v>
      </c>
      <c r="F447" s="4">
        <v>1</v>
      </c>
      <c r="H447" s="4">
        <f t="shared" si="24"/>
        <v>0</v>
      </c>
      <c r="K447" s="6">
        <f t="shared" si="25"/>
        <v>9.5797632750176387E-3</v>
      </c>
      <c r="M447" s="5">
        <f t="shared" si="26"/>
        <v>120.34086553364405</v>
      </c>
      <c r="N447" s="5">
        <f t="shared" si="27"/>
        <v>109.62602061129246</v>
      </c>
    </row>
    <row r="448" spans="1:14" x14ac:dyDescent="0.25">
      <c r="A448" s="10">
        <v>45337</v>
      </c>
      <c r="B448" s="11">
        <f>VLOOKUP(A448,'sp500'!$A$2:$D$6121,4,FALSE)</f>
        <v>5029.72998046875</v>
      </c>
      <c r="E448" s="4">
        <v>0</v>
      </c>
      <c r="F448" s="4">
        <v>0</v>
      </c>
      <c r="H448" s="4">
        <f t="shared" si="24"/>
        <v>1</v>
      </c>
      <c r="K448" s="6">
        <f t="shared" si="25"/>
        <v>5.8212506847294954E-3</v>
      </c>
      <c r="M448" s="5">
        <f t="shared" si="26"/>
        <v>121.04139987953272</v>
      </c>
      <c r="N448" s="5">
        <f t="shared" si="27"/>
        <v>109.62602061129246</v>
      </c>
    </row>
    <row r="449" spans="1:14" x14ac:dyDescent="0.25">
      <c r="A449" s="10">
        <v>45338</v>
      </c>
      <c r="B449" s="11">
        <f>VLOOKUP(A449,'sp500'!$A$2:$D$6121,4,FALSE)</f>
        <v>5005.56982421875</v>
      </c>
      <c r="E449" s="4">
        <v>0</v>
      </c>
      <c r="F449" s="4">
        <v>0</v>
      </c>
      <c r="H449" s="4">
        <f t="shared" si="24"/>
        <v>1</v>
      </c>
      <c r="K449" s="6">
        <f t="shared" si="25"/>
        <v>-4.8034698371121065E-3</v>
      </c>
      <c r="M449" s="5">
        <f t="shared" si="26"/>
        <v>120.45998116616956</v>
      </c>
      <c r="N449" s="5">
        <f t="shared" si="27"/>
        <v>109.62602061129246</v>
      </c>
    </row>
    <row r="450" spans="1:14" x14ac:dyDescent="0.25">
      <c r="A450" s="10">
        <v>45342</v>
      </c>
      <c r="B450" s="11">
        <f>VLOOKUP(A450,'sp500'!$A$2:$D$6121,4,FALSE)</f>
        <v>4975.509765625</v>
      </c>
      <c r="E450" s="4">
        <v>0</v>
      </c>
      <c r="F450" s="4">
        <v>1</v>
      </c>
      <c r="H450" s="4">
        <f t="shared" si="24"/>
        <v>0</v>
      </c>
      <c r="K450" s="6">
        <f t="shared" si="25"/>
        <v>-6.0053220011653252E-3</v>
      </c>
      <c r="M450" s="5">
        <f t="shared" si="26"/>
        <v>119.73658019101239</v>
      </c>
      <c r="N450" s="5">
        <f t="shared" si="27"/>
        <v>109.62602061129246</v>
      </c>
    </row>
    <row r="451" spans="1:14" x14ac:dyDescent="0.25">
      <c r="A451" s="10">
        <v>45343</v>
      </c>
      <c r="B451" s="11">
        <f>VLOOKUP(A451,'sp500'!$A$2:$D$6121,4,FALSE)</f>
        <v>4981.7998046875</v>
      </c>
      <c r="E451" s="4">
        <v>0</v>
      </c>
      <c r="F451" s="4">
        <v>1</v>
      </c>
      <c r="H451" s="4">
        <f t="shared" ref="H451:H499" si="28">IF(E451=F451,1,0)</f>
        <v>0</v>
      </c>
      <c r="K451" s="6">
        <f t="shared" si="25"/>
        <v>1.264199922982101E-3</v>
      </c>
      <c r="M451" s="5">
        <f t="shared" si="26"/>
        <v>119.88795116646801</v>
      </c>
      <c r="N451" s="5">
        <f t="shared" si="27"/>
        <v>109.62602061129246</v>
      </c>
    </row>
    <row r="452" spans="1:14" x14ac:dyDescent="0.25">
      <c r="A452" s="10">
        <v>45344</v>
      </c>
      <c r="B452" s="11">
        <f>VLOOKUP(A452,'sp500'!$A$2:$D$6121,4,FALSE)</f>
        <v>5087.02978515625</v>
      </c>
      <c r="E452" s="4">
        <v>0</v>
      </c>
      <c r="F452" s="4">
        <v>1</v>
      </c>
      <c r="H452" s="4">
        <f t="shared" si="28"/>
        <v>0</v>
      </c>
      <c r="K452" s="6">
        <f t="shared" ref="K452:K499" si="29">B452/B451-1</f>
        <v>2.112288421741404E-2</v>
      </c>
      <c r="M452" s="5">
        <f t="shared" ref="M452:M499" si="30">M451*(1+$K452)</f>
        <v>122.4203304780203</v>
      </c>
      <c r="N452" s="5">
        <f t="shared" si="27"/>
        <v>109.62602061129246</v>
      </c>
    </row>
    <row r="453" spans="1:14" x14ac:dyDescent="0.25">
      <c r="A453" s="10">
        <v>45345</v>
      </c>
      <c r="B453" s="11">
        <f>VLOOKUP(A453,'sp500'!$A$2:$D$6121,4,FALSE)</f>
        <v>5088.7998046875</v>
      </c>
      <c r="E453" s="4">
        <v>0</v>
      </c>
      <c r="F453" s="4">
        <v>0</v>
      </c>
      <c r="H453" s="4">
        <f t="shared" si="28"/>
        <v>1</v>
      </c>
      <c r="K453" s="6">
        <f t="shared" si="29"/>
        <v>3.4794754621159107E-4</v>
      </c>
      <c r="M453" s="5">
        <f t="shared" si="30"/>
        <v>122.46292633161654</v>
      </c>
      <c r="N453" s="5">
        <f t="shared" ref="N453:N499" si="31">N452*(1+IF(E452=1,$K453,0))</f>
        <v>109.62602061129246</v>
      </c>
    </row>
    <row r="454" spans="1:14" x14ac:dyDescent="0.25">
      <c r="A454" s="10">
        <v>45348</v>
      </c>
      <c r="B454" s="11">
        <f>VLOOKUP(A454,'sp500'!$A$2:$D$6121,4,FALSE)</f>
        <v>5069.52978515625</v>
      </c>
      <c r="E454" s="4">
        <v>0</v>
      </c>
      <c r="F454" s="4">
        <v>1</v>
      </c>
      <c r="H454" s="4">
        <f t="shared" si="28"/>
        <v>0</v>
      </c>
      <c r="K454" s="6">
        <f t="shared" si="29"/>
        <v>-3.7867513501905758E-3</v>
      </c>
      <c r="M454" s="5">
        <f t="shared" si="30"/>
        <v>121.99918967998201</v>
      </c>
      <c r="N454" s="5">
        <f t="shared" si="31"/>
        <v>109.62602061129246</v>
      </c>
    </row>
    <row r="455" spans="1:14" x14ac:dyDescent="0.25">
      <c r="A455" s="10">
        <v>45349</v>
      </c>
      <c r="B455" s="11">
        <f>VLOOKUP(A455,'sp500'!$A$2:$D$6121,4,FALSE)</f>
        <v>5078.18017578125</v>
      </c>
      <c r="E455" s="4">
        <v>0</v>
      </c>
      <c r="F455" s="4">
        <v>0</v>
      </c>
      <c r="H455" s="4">
        <f t="shared" si="28"/>
        <v>1</v>
      </c>
      <c r="K455" s="6">
        <f t="shared" si="29"/>
        <v>1.7063496993998672E-3</v>
      </c>
      <c r="M455" s="5">
        <f t="shared" si="30"/>
        <v>122.20736296061948</v>
      </c>
      <c r="N455" s="5">
        <f t="shared" si="31"/>
        <v>109.62602061129246</v>
      </c>
    </row>
    <row r="456" spans="1:14" x14ac:dyDescent="0.25">
      <c r="A456" s="10">
        <v>45350</v>
      </c>
      <c r="B456" s="11">
        <f>VLOOKUP(A456,'sp500'!$A$2:$D$6121,4,FALSE)</f>
        <v>5069.759765625</v>
      </c>
      <c r="E456" s="4">
        <v>0</v>
      </c>
      <c r="F456" s="4">
        <v>1</v>
      </c>
      <c r="H456" s="4">
        <f t="shared" si="28"/>
        <v>0</v>
      </c>
      <c r="K456" s="6">
        <f t="shared" si="29"/>
        <v>-1.6581550604305439E-3</v>
      </c>
      <c r="M456" s="5">
        <f t="shared" si="30"/>
        <v>122.00472420330445</v>
      </c>
      <c r="N456" s="5">
        <f t="shared" si="31"/>
        <v>109.62602061129246</v>
      </c>
    </row>
    <row r="457" spans="1:14" x14ac:dyDescent="0.25">
      <c r="A457" s="10">
        <v>45351</v>
      </c>
      <c r="B457" s="11">
        <f>VLOOKUP(A457,'sp500'!$A$2:$D$6121,4,FALSE)</f>
        <v>5096.27001953125</v>
      </c>
      <c r="E457" s="4">
        <v>0</v>
      </c>
      <c r="F457" s="4">
        <v>1</v>
      </c>
      <c r="H457" s="4">
        <f t="shared" si="28"/>
        <v>0</v>
      </c>
      <c r="K457" s="6">
        <f t="shared" si="29"/>
        <v>5.2290946971491614E-3</v>
      </c>
      <c r="M457" s="5">
        <f t="shared" si="30"/>
        <v>122.64269845966309</v>
      </c>
      <c r="N457" s="5">
        <f t="shared" si="31"/>
        <v>109.62602061129246</v>
      </c>
    </row>
    <row r="458" spans="1:14" x14ac:dyDescent="0.25">
      <c r="A458" s="10">
        <v>45352</v>
      </c>
      <c r="B458" s="11">
        <f>VLOOKUP(A458,'sp500'!$A$2:$D$6121,4,FALSE)</f>
        <v>5137.080078125</v>
      </c>
      <c r="E458" s="4">
        <v>0</v>
      </c>
      <c r="F458" s="4">
        <v>0</v>
      </c>
      <c r="H458" s="4">
        <f t="shared" si="28"/>
        <v>1</v>
      </c>
      <c r="K458" s="6">
        <f t="shared" si="29"/>
        <v>8.0078289488876297E-3</v>
      </c>
      <c r="M458" s="5">
        <f t="shared" si="30"/>
        <v>123.62480021075808</v>
      </c>
      <c r="N458" s="5">
        <f t="shared" si="31"/>
        <v>109.62602061129246</v>
      </c>
    </row>
    <row r="459" spans="1:14" x14ac:dyDescent="0.25">
      <c r="A459" s="10">
        <v>45355</v>
      </c>
      <c r="B459" s="11">
        <f>VLOOKUP(A459,'sp500'!$A$2:$D$6121,4,FALSE)</f>
        <v>5130.9501953125</v>
      </c>
      <c r="E459" s="4">
        <v>0</v>
      </c>
      <c r="F459" s="4">
        <v>0</v>
      </c>
      <c r="H459" s="4">
        <f t="shared" si="28"/>
        <v>1</v>
      </c>
      <c r="K459" s="6">
        <f t="shared" si="29"/>
        <v>-1.1932620709189656E-3</v>
      </c>
      <c r="M459" s="5">
        <f t="shared" si="30"/>
        <v>123.47728342564164</v>
      </c>
      <c r="N459" s="5">
        <f t="shared" si="31"/>
        <v>109.62602061129246</v>
      </c>
    </row>
    <row r="460" spans="1:14" x14ac:dyDescent="0.25">
      <c r="A460" s="10">
        <v>45356</v>
      </c>
      <c r="B460" s="11">
        <f>VLOOKUP(A460,'sp500'!$A$2:$D$6121,4,FALSE)</f>
        <v>5078.64990234375</v>
      </c>
      <c r="E460" s="4">
        <v>0</v>
      </c>
      <c r="F460" s="4">
        <v>1</v>
      </c>
      <c r="H460" s="4">
        <f t="shared" si="28"/>
        <v>0</v>
      </c>
      <c r="K460" s="6">
        <f t="shared" si="29"/>
        <v>-1.0193100883444606E-2</v>
      </c>
      <c r="M460" s="5">
        <f t="shared" si="30"/>
        <v>122.21866701887039</v>
      </c>
      <c r="N460" s="5">
        <f t="shared" si="31"/>
        <v>109.62602061129246</v>
      </c>
    </row>
    <row r="461" spans="1:14" x14ac:dyDescent="0.25">
      <c r="A461" s="10">
        <v>45357</v>
      </c>
      <c r="B461" s="11">
        <f>VLOOKUP(A461,'sp500'!$A$2:$D$6121,4,FALSE)</f>
        <v>5104.759765625</v>
      </c>
      <c r="E461" s="4">
        <v>0</v>
      </c>
      <c r="F461" s="4">
        <v>1</v>
      </c>
      <c r="H461" s="4">
        <f t="shared" si="28"/>
        <v>0</v>
      </c>
      <c r="K461" s="6">
        <f t="shared" si="29"/>
        <v>5.1411032032746551E-3</v>
      </c>
      <c r="M461" s="5">
        <f t="shared" si="30"/>
        <v>122.84700579938107</v>
      </c>
      <c r="N461" s="5">
        <f t="shared" si="31"/>
        <v>109.62602061129246</v>
      </c>
    </row>
    <row r="462" spans="1:14" x14ac:dyDescent="0.25">
      <c r="A462" s="10">
        <v>45358</v>
      </c>
      <c r="B462" s="11">
        <f>VLOOKUP(A462,'sp500'!$A$2:$D$6121,4,FALSE)</f>
        <v>5157.35986328125</v>
      </c>
      <c r="E462" s="4">
        <v>0</v>
      </c>
      <c r="F462" s="4">
        <v>0</v>
      </c>
      <c r="H462" s="4">
        <f t="shared" si="28"/>
        <v>1</v>
      </c>
      <c r="K462" s="6">
        <f t="shared" si="29"/>
        <v>1.0304127925951478E-2</v>
      </c>
      <c r="M462" s="5">
        <f t="shared" si="30"/>
        <v>124.11283706245798</v>
      </c>
      <c r="N462" s="5">
        <f t="shared" si="31"/>
        <v>109.62602061129246</v>
      </c>
    </row>
    <row r="463" spans="1:14" x14ac:dyDescent="0.25">
      <c r="A463" s="10">
        <v>45359</v>
      </c>
      <c r="B463" s="11">
        <f>VLOOKUP(A463,'sp500'!$A$2:$D$6121,4,FALSE)</f>
        <v>5123.68994140625</v>
      </c>
      <c r="E463" s="4">
        <v>0</v>
      </c>
      <c r="F463" s="4">
        <v>0</v>
      </c>
      <c r="H463" s="4">
        <f t="shared" si="28"/>
        <v>1</v>
      </c>
      <c r="K463" s="6">
        <f t="shared" si="29"/>
        <v>-6.5285190034379825E-3</v>
      </c>
      <c r="M463" s="5">
        <f t="shared" si="30"/>
        <v>123.30256404712513</v>
      </c>
      <c r="N463" s="5">
        <f t="shared" si="31"/>
        <v>109.62602061129246</v>
      </c>
    </row>
    <row r="464" spans="1:14" x14ac:dyDescent="0.25">
      <c r="A464" s="10">
        <v>45362</v>
      </c>
      <c r="B464" s="11">
        <f>VLOOKUP(A464,'sp500'!$A$2:$D$6121,4,FALSE)</f>
        <v>5117.93994140625</v>
      </c>
      <c r="E464" s="4">
        <v>0</v>
      </c>
      <c r="F464" s="4">
        <v>1</v>
      </c>
      <c r="H464" s="4">
        <f t="shared" si="28"/>
        <v>0</v>
      </c>
      <c r="K464" s="6">
        <f t="shared" si="29"/>
        <v>-1.122238087346461E-3</v>
      </c>
      <c r="M464" s="5">
        <f t="shared" si="30"/>
        <v>123.16418921348397</v>
      </c>
      <c r="N464" s="5">
        <f t="shared" si="31"/>
        <v>109.62602061129246</v>
      </c>
    </row>
    <row r="465" spans="1:14" x14ac:dyDescent="0.25">
      <c r="A465" s="10">
        <v>45363</v>
      </c>
      <c r="B465" s="11">
        <f>VLOOKUP(A465,'sp500'!$A$2:$D$6121,4,FALSE)</f>
        <v>5175.27001953125</v>
      </c>
      <c r="E465" s="4">
        <v>0</v>
      </c>
      <c r="F465" s="4">
        <v>0</v>
      </c>
      <c r="H465" s="4">
        <f t="shared" si="28"/>
        <v>1</v>
      </c>
      <c r="K465" s="6">
        <f t="shared" si="29"/>
        <v>1.1201787981366396E-2</v>
      </c>
      <c r="M465" s="5">
        <f t="shared" si="30"/>
        <v>124.5438483479503</v>
      </c>
      <c r="N465" s="5">
        <f t="shared" si="31"/>
        <v>109.62602061129246</v>
      </c>
    </row>
    <row r="466" spans="1:14" x14ac:dyDescent="0.25">
      <c r="A466" s="10">
        <v>45364</v>
      </c>
      <c r="B466" s="11">
        <f>VLOOKUP(A466,'sp500'!$A$2:$D$6121,4,FALSE)</f>
        <v>5165.31005859375</v>
      </c>
      <c r="E466" s="4">
        <v>0</v>
      </c>
      <c r="F466" s="4">
        <v>0</v>
      </c>
      <c r="H466" s="4">
        <f t="shared" si="28"/>
        <v>1</v>
      </c>
      <c r="K466" s="6">
        <f t="shared" si="29"/>
        <v>-1.9245297153407392E-3</v>
      </c>
      <c r="M466" s="5">
        <f t="shared" si="30"/>
        <v>124.30416001094179</v>
      </c>
      <c r="N466" s="5">
        <f t="shared" si="31"/>
        <v>109.62602061129246</v>
      </c>
    </row>
    <row r="467" spans="1:14" x14ac:dyDescent="0.25">
      <c r="A467" s="10">
        <v>45365</v>
      </c>
      <c r="B467" s="11">
        <f>VLOOKUP(A467,'sp500'!$A$2:$D$6121,4,FALSE)</f>
        <v>5150.47998046875</v>
      </c>
      <c r="E467" s="4">
        <v>0</v>
      </c>
      <c r="F467" s="4">
        <v>0</v>
      </c>
      <c r="H467" s="4">
        <f t="shared" si="28"/>
        <v>1</v>
      </c>
      <c r="K467" s="6">
        <f t="shared" si="29"/>
        <v>-2.8710915621273925E-3</v>
      </c>
      <c r="M467" s="5">
        <f t="shared" si="30"/>
        <v>123.94727138599704</v>
      </c>
      <c r="N467" s="5">
        <f t="shared" si="31"/>
        <v>109.62602061129246</v>
      </c>
    </row>
    <row r="468" spans="1:14" x14ac:dyDescent="0.25">
      <c r="A468" s="10">
        <v>45366</v>
      </c>
      <c r="B468" s="11">
        <f>VLOOKUP(A468,'sp500'!$A$2:$D$6121,4,FALSE)</f>
        <v>5117.08984375</v>
      </c>
      <c r="E468" s="4">
        <v>0</v>
      </c>
      <c r="F468" s="4">
        <v>1</v>
      </c>
      <c r="H468" s="4">
        <f t="shared" si="28"/>
        <v>0</v>
      </c>
      <c r="K468" s="6">
        <f t="shared" si="29"/>
        <v>-6.4829174844615034E-3</v>
      </c>
      <c r="M468" s="5">
        <f t="shared" si="30"/>
        <v>123.14373145317747</v>
      </c>
      <c r="N468" s="5">
        <f t="shared" si="31"/>
        <v>109.62602061129246</v>
      </c>
    </row>
    <row r="469" spans="1:14" x14ac:dyDescent="0.25">
      <c r="A469" s="10">
        <v>45369</v>
      </c>
      <c r="B469" s="11">
        <f>VLOOKUP(A469,'sp500'!$A$2:$D$6121,4,FALSE)</f>
        <v>5149.419921875</v>
      </c>
      <c r="E469" s="4">
        <v>0</v>
      </c>
      <c r="F469" s="4">
        <v>1</v>
      </c>
      <c r="H469" s="4">
        <f t="shared" si="28"/>
        <v>0</v>
      </c>
      <c r="K469" s="6">
        <f t="shared" si="29"/>
        <v>6.3180595049523447E-3</v>
      </c>
      <c r="M469" s="5">
        <f t="shared" si="30"/>
        <v>123.92176087616052</v>
      </c>
      <c r="N469" s="5">
        <f t="shared" si="31"/>
        <v>109.62602061129246</v>
      </c>
    </row>
    <row r="470" spans="1:14" x14ac:dyDescent="0.25">
      <c r="A470" s="10">
        <v>45370</v>
      </c>
      <c r="B470" s="11">
        <f>VLOOKUP(A470,'sp500'!$A$2:$D$6121,4,FALSE)</f>
        <v>5178.509765625</v>
      </c>
      <c r="E470" s="4">
        <v>0</v>
      </c>
      <c r="F470" s="4">
        <v>1</v>
      </c>
      <c r="H470" s="4">
        <f t="shared" si="28"/>
        <v>0</v>
      </c>
      <c r="K470" s="6">
        <f t="shared" si="29"/>
        <v>5.6491496501236416E-3</v>
      </c>
      <c r="M470" s="5">
        <f t="shared" si="30"/>
        <v>124.62181344825679</v>
      </c>
      <c r="N470" s="5">
        <f t="shared" si="31"/>
        <v>109.62602061129246</v>
      </c>
    </row>
    <row r="471" spans="1:14" x14ac:dyDescent="0.25">
      <c r="A471" s="10">
        <v>45371</v>
      </c>
      <c r="B471" s="11">
        <f>VLOOKUP(A471,'sp500'!$A$2:$D$6121,4,FALSE)</f>
        <v>5224.6201171875</v>
      </c>
      <c r="E471" s="4">
        <v>0</v>
      </c>
      <c r="F471" s="4">
        <v>1</v>
      </c>
      <c r="H471" s="4">
        <f t="shared" si="28"/>
        <v>0</v>
      </c>
      <c r="K471" s="6">
        <f t="shared" si="29"/>
        <v>8.9041739128465913E-3</v>
      </c>
      <c r="M471" s="5">
        <f t="shared" si="30"/>
        <v>125.73146774853439</v>
      </c>
      <c r="N471" s="5">
        <f t="shared" si="31"/>
        <v>109.62602061129246</v>
      </c>
    </row>
    <row r="472" spans="1:14" x14ac:dyDescent="0.25">
      <c r="A472" s="10">
        <v>45372</v>
      </c>
      <c r="B472" s="11">
        <f>VLOOKUP(A472,'sp500'!$A$2:$D$6121,4,FALSE)</f>
        <v>5241.52978515625</v>
      </c>
      <c r="E472" s="4">
        <v>0</v>
      </c>
      <c r="F472" s="4">
        <v>0</v>
      </c>
      <c r="H472" s="4">
        <f t="shared" si="28"/>
        <v>1</v>
      </c>
      <c r="K472" s="6">
        <f t="shared" si="29"/>
        <v>3.2365354015160275E-3</v>
      </c>
      <c r="M472" s="5">
        <f t="shared" si="30"/>
        <v>126.13840209498709</v>
      </c>
      <c r="N472" s="5">
        <f t="shared" si="31"/>
        <v>109.62602061129246</v>
      </c>
    </row>
    <row r="473" spans="1:14" x14ac:dyDescent="0.25">
      <c r="A473" s="10">
        <v>45373</v>
      </c>
      <c r="B473" s="11">
        <f>VLOOKUP(A473,'sp500'!$A$2:$D$6121,4,FALSE)</f>
        <v>5234.18017578125</v>
      </c>
      <c r="E473" s="4">
        <v>0</v>
      </c>
      <c r="F473" s="4">
        <v>0</v>
      </c>
      <c r="H473" s="4">
        <f t="shared" si="28"/>
        <v>1</v>
      </c>
      <c r="K473" s="6">
        <f t="shared" si="29"/>
        <v>-1.4021878490156903E-3</v>
      </c>
      <c r="M473" s="5">
        <f t="shared" si="30"/>
        <v>125.96153236027524</v>
      </c>
      <c r="N473" s="5">
        <f t="shared" si="31"/>
        <v>109.62602061129246</v>
      </c>
    </row>
    <row r="474" spans="1:14" x14ac:dyDescent="0.25">
      <c r="A474" s="10">
        <v>45376</v>
      </c>
      <c r="B474" s="11">
        <f>VLOOKUP(A474,'sp500'!$A$2:$D$6121,4,FALSE)</f>
        <v>5218.18994140625</v>
      </c>
      <c r="E474" s="4">
        <v>0</v>
      </c>
      <c r="F474" s="4">
        <v>0</v>
      </c>
      <c r="H474" s="4">
        <f t="shared" si="28"/>
        <v>1</v>
      </c>
      <c r="K474" s="6">
        <f t="shared" si="29"/>
        <v>-3.0549644525015296E-3</v>
      </c>
      <c r="M474" s="5">
        <f t="shared" si="30"/>
        <v>125.57672435653198</v>
      </c>
      <c r="N474" s="5">
        <f t="shared" si="31"/>
        <v>109.62602061129246</v>
      </c>
    </row>
    <row r="475" spans="1:14" x14ac:dyDescent="0.25">
      <c r="A475" s="10">
        <v>45377</v>
      </c>
      <c r="B475" s="11">
        <f>VLOOKUP(A475,'sp500'!$A$2:$D$6121,4,FALSE)</f>
        <v>5203.580078125</v>
      </c>
      <c r="E475" s="4">
        <v>0</v>
      </c>
      <c r="F475" s="4">
        <v>1</v>
      </c>
      <c r="H475" s="4">
        <f t="shared" si="28"/>
        <v>0</v>
      </c>
      <c r="K475" s="6">
        <f t="shared" si="29"/>
        <v>-2.799795225030266E-3</v>
      </c>
      <c r="M475" s="5">
        <f t="shared" si="30"/>
        <v>125.22513524330363</v>
      </c>
      <c r="N475" s="5">
        <f t="shared" si="31"/>
        <v>109.62602061129246</v>
      </c>
    </row>
    <row r="476" spans="1:14" x14ac:dyDescent="0.25">
      <c r="A476" s="10">
        <v>45378</v>
      </c>
      <c r="B476" s="11">
        <f>VLOOKUP(A476,'sp500'!$A$2:$D$6121,4,FALSE)</f>
        <v>5248.490234375</v>
      </c>
      <c r="E476" s="4">
        <v>0</v>
      </c>
      <c r="F476" s="4">
        <v>1</v>
      </c>
      <c r="H476" s="4">
        <f t="shared" si="28"/>
        <v>0</v>
      </c>
      <c r="K476" s="6">
        <f t="shared" si="29"/>
        <v>8.6306265255329251E-3</v>
      </c>
      <c r="M476" s="5">
        <f t="shared" si="30"/>
        <v>126.30590661719793</v>
      </c>
      <c r="N476" s="5">
        <f t="shared" si="31"/>
        <v>109.62602061129246</v>
      </c>
    </row>
    <row r="477" spans="1:14" x14ac:dyDescent="0.25">
      <c r="A477" s="10">
        <v>45379</v>
      </c>
      <c r="B477" s="11">
        <f>VLOOKUP(A477,'sp500'!$A$2:$D$6121,4,FALSE)</f>
        <v>5254.35009765625</v>
      </c>
      <c r="E477" s="4">
        <v>0</v>
      </c>
      <c r="F477" s="4">
        <v>0</v>
      </c>
      <c r="H477" s="4">
        <f t="shared" si="28"/>
        <v>1</v>
      </c>
      <c r="K477" s="6">
        <f t="shared" si="29"/>
        <v>1.1164855071790214E-3</v>
      </c>
      <c r="M477" s="5">
        <f t="shared" si="30"/>
        <v>126.44692533140714</v>
      </c>
      <c r="N477" s="5">
        <f t="shared" si="31"/>
        <v>109.62602061129246</v>
      </c>
    </row>
    <row r="478" spans="1:14" x14ac:dyDescent="0.25">
      <c r="A478" s="10">
        <v>45383</v>
      </c>
      <c r="B478" s="11">
        <f>VLOOKUP(A478,'sp500'!$A$2:$D$6121,4,FALSE)</f>
        <v>5243.77001953125</v>
      </c>
      <c r="E478" s="4">
        <v>0</v>
      </c>
      <c r="F478" s="4">
        <v>0</v>
      </c>
      <c r="H478" s="4">
        <f t="shared" si="28"/>
        <v>1</v>
      </c>
      <c r="K478" s="6">
        <f t="shared" si="29"/>
        <v>-2.0135845401164643E-3</v>
      </c>
      <c r="M478" s="5">
        <f t="shared" si="30"/>
        <v>126.19231375741457</v>
      </c>
      <c r="N478" s="5">
        <f t="shared" si="31"/>
        <v>109.62602061129246</v>
      </c>
    </row>
    <row r="479" spans="1:14" x14ac:dyDescent="0.25">
      <c r="A479" s="10">
        <v>45384</v>
      </c>
      <c r="B479" s="11">
        <f>VLOOKUP(A479,'sp500'!$A$2:$D$6121,4,FALSE)</f>
        <v>5205.81005859375</v>
      </c>
      <c r="E479" s="4">
        <v>0</v>
      </c>
      <c r="F479" s="4">
        <v>1</v>
      </c>
      <c r="H479" s="4">
        <f t="shared" si="28"/>
        <v>0</v>
      </c>
      <c r="K479" s="6">
        <f t="shared" si="29"/>
        <v>-7.2390590731691296E-3</v>
      </c>
      <c r="M479" s="5">
        <f t="shared" si="30"/>
        <v>125.27880014354474</v>
      </c>
      <c r="N479" s="5">
        <f t="shared" si="31"/>
        <v>109.62602061129246</v>
      </c>
    </row>
    <row r="480" spans="1:14" x14ac:dyDescent="0.25">
      <c r="A480" s="10">
        <v>45385</v>
      </c>
      <c r="B480" s="11">
        <f>VLOOKUP(A480,'sp500'!$A$2:$D$6121,4,FALSE)</f>
        <v>5211.490234375</v>
      </c>
      <c r="E480" s="4">
        <v>0</v>
      </c>
      <c r="F480" s="4">
        <v>0</v>
      </c>
      <c r="H480" s="4">
        <f t="shared" si="28"/>
        <v>1</v>
      </c>
      <c r="K480" s="6">
        <f t="shared" si="29"/>
        <v>1.091122364688113E-3</v>
      </c>
      <c r="M480" s="5">
        <f t="shared" si="30"/>
        <v>125.41549464420265</v>
      </c>
      <c r="N480" s="5">
        <f t="shared" si="31"/>
        <v>109.62602061129246</v>
      </c>
    </row>
    <row r="481" spans="1:14" x14ac:dyDescent="0.25">
      <c r="A481" s="10">
        <v>45386</v>
      </c>
      <c r="B481" s="11">
        <f>VLOOKUP(A481,'sp500'!$A$2:$D$6121,4,FALSE)</f>
        <v>5147.2099609375</v>
      </c>
      <c r="E481" s="4">
        <v>0</v>
      </c>
      <c r="F481" s="4">
        <v>1</v>
      </c>
      <c r="H481" s="4">
        <f t="shared" si="28"/>
        <v>0</v>
      </c>
      <c r="K481" s="6">
        <f t="shared" si="29"/>
        <v>-1.2334336350379616E-2</v>
      </c>
      <c r="M481" s="5">
        <f t="shared" si="30"/>
        <v>123.86857774971182</v>
      </c>
      <c r="N481" s="5">
        <f t="shared" si="31"/>
        <v>109.62602061129246</v>
      </c>
    </row>
    <row r="482" spans="1:14" x14ac:dyDescent="0.25">
      <c r="A482" s="10">
        <v>45387</v>
      </c>
      <c r="B482" s="11">
        <f>VLOOKUP(A482,'sp500'!$A$2:$D$6121,4,FALSE)</f>
        <v>5204.33984375</v>
      </c>
      <c r="E482" s="4">
        <v>0</v>
      </c>
      <c r="F482" s="4">
        <v>0</v>
      </c>
      <c r="H482" s="4">
        <f t="shared" si="28"/>
        <v>1</v>
      </c>
      <c r="K482" s="6">
        <f t="shared" si="29"/>
        <v>1.1099194174331695E-2</v>
      </c>
      <c r="M482" s="5">
        <f t="shared" si="30"/>
        <v>125.24341914625417</v>
      </c>
      <c r="N482" s="5">
        <f t="shared" si="31"/>
        <v>109.62602061129246</v>
      </c>
    </row>
    <row r="483" spans="1:14" x14ac:dyDescent="0.25">
      <c r="A483" s="10">
        <v>45390</v>
      </c>
      <c r="B483" s="11">
        <f>VLOOKUP(A483,'sp500'!$A$2:$D$6121,4,FALSE)</f>
        <v>5202.39013671875</v>
      </c>
      <c r="E483" s="4">
        <v>0</v>
      </c>
      <c r="F483" s="4">
        <v>1</v>
      </c>
      <c r="H483" s="4">
        <f t="shared" si="28"/>
        <v>0</v>
      </c>
      <c r="K483" s="6">
        <f t="shared" si="29"/>
        <v>-3.7463099831791524E-4</v>
      </c>
      <c r="M483" s="5">
        <f t="shared" si="30"/>
        <v>125.19649907910666</v>
      </c>
      <c r="N483" s="5">
        <f t="shared" si="31"/>
        <v>109.62602061129246</v>
      </c>
    </row>
    <row r="484" spans="1:14" x14ac:dyDescent="0.25">
      <c r="A484" s="10">
        <v>45391</v>
      </c>
      <c r="B484" s="11">
        <f>VLOOKUP(A484,'sp500'!$A$2:$D$6121,4,FALSE)</f>
        <v>5209.91015625</v>
      </c>
      <c r="E484" s="4">
        <v>0</v>
      </c>
      <c r="F484" s="4">
        <v>0</v>
      </c>
      <c r="H484" s="4">
        <f t="shared" si="28"/>
        <v>1</v>
      </c>
      <c r="K484" s="6">
        <f t="shared" si="29"/>
        <v>1.4454931932483817E-3</v>
      </c>
      <c r="M484" s="5">
        <f t="shared" si="30"/>
        <v>125.37746976634403</v>
      </c>
      <c r="N484" s="5">
        <f t="shared" si="31"/>
        <v>109.62602061129246</v>
      </c>
    </row>
    <row r="485" spans="1:14" x14ac:dyDescent="0.25">
      <c r="A485" s="10">
        <v>45392</v>
      </c>
      <c r="B485" s="11">
        <f>VLOOKUP(A485,'sp500'!$A$2:$D$6121,4,FALSE)</f>
        <v>5160.64013671875</v>
      </c>
      <c r="E485" s="4">
        <v>0</v>
      </c>
      <c r="F485" s="4">
        <v>1</v>
      </c>
      <c r="H485" s="4">
        <f t="shared" si="28"/>
        <v>0</v>
      </c>
      <c r="K485" s="6">
        <f t="shared" si="29"/>
        <v>-9.4569806491084929E-3</v>
      </c>
      <c r="M485" s="5">
        <f t="shared" si="30"/>
        <v>124.19177746092953</v>
      </c>
      <c r="N485" s="5">
        <f t="shared" si="31"/>
        <v>109.62602061129246</v>
      </c>
    </row>
    <row r="486" spans="1:14" x14ac:dyDescent="0.25">
      <c r="A486" s="10">
        <v>45393</v>
      </c>
      <c r="B486" s="11">
        <f>VLOOKUP(A486,'sp500'!$A$2:$D$6121,4,FALSE)</f>
        <v>5199.06005859375</v>
      </c>
      <c r="E486" s="4">
        <v>0</v>
      </c>
      <c r="F486" s="4">
        <v>0</v>
      </c>
      <c r="H486" s="4">
        <f t="shared" si="28"/>
        <v>1</v>
      </c>
      <c r="K486" s="6">
        <f t="shared" si="29"/>
        <v>7.4447977105855934E-3</v>
      </c>
      <c r="M486" s="5">
        <f t="shared" si="30"/>
        <v>125.11636012144422</v>
      </c>
      <c r="N486" s="5">
        <f t="shared" si="31"/>
        <v>109.62602061129246</v>
      </c>
    </row>
    <row r="487" spans="1:14" x14ac:dyDescent="0.25">
      <c r="A487" s="10">
        <v>45394</v>
      </c>
      <c r="B487" s="11">
        <f>VLOOKUP(A487,'sp500'!$A$2:$D$6121,4,FALSE)</f>
        <v>5123.41015625</v>
      </c>
      <c r="E487" s="4">
        <v>0</v>
      </c>
      <c r="F487" s="4">
        <v>0</v>
      </c>
      <c r="H487" s="4">
        <f t="shared" si="28"/>
        <v>1</v>
      </c>
      <c r="K487" s="6">
        <f t="shared" si="29"/>
        <v>-1.4550688295801639E-2</v>
      </c>
      <c r="M487" s="5">
        <f t="shared" si="30"/>
        <v>123.29583096461181</v>
      </c>
      <c r="N487" s="5">
        <f t="shared" si="31"/>
        <v>109.62602061129246</v>
      </c>
    </row>
    <row r="488" spans="1:14" x14ac:dyDescent="0.25">
      <c r="A488" s="10">
        <v>45397</v>
      </c>
      <c r="B488" s="11">
        <f>VLOOKUP(A488,'sp500'!$A$2:$D$6121,4,FALSE)</f>
        <v>5061.81982421875</v>
      </c>
      <c r="E488" s="4">
        <v>0</v>
      </c>
      <c r="F488" s="4">
        <v>0</v>
      </c>
      <c r="H488" s="4">
        <f t="shared" si="28"/>
        <v>1</v>
      </c>
      <c r="K488" s="6">
        <f t="shared" si="29"/>
        <v>-1.202135494776202E-2</v>
      </c>
      <c r="M488" s="5">
        <f t="shared" si="30"/>
        <v>121.81364801700694</v>
      </c>
      <c r="N488" s="5">
        <f t="shared" si="31"/>
        <v>109.62602061129246</v>
      </c>
    </row>
    <row r="489" spans="1:14" x14ac:dyDescent="0.25">
      <c r="A489" s="10">
        <v>45398</v>
      </c>
      <c r="B489" s="11">
        <f>VLOOKUP(A489,'sp500'!$A$2:$D$6121,4,FALSE)</f>
        <v>5051.41015625</v>
      </c>
      <c r="E489" s="4">
        <v>0</v>
      </c>
      <c r="F489" s="4">
        <v>0</v>
      </c>
      <c r="H489" s="4">
        <f t="shared" si="28"/>
        <v>1</v>
      </c>
      <c r="K489" s="6">
        <f t="shared" si="29"/>
        <v>-2.0565070133361507E-3</v>
      </c>
      <c r="M489" s="5">
        <f t="shared" si="30"/>
        <v>121.56313739553991</v>
      </c>
      <c r="N489" s="5">
        <f t="shared" si="31"/>
        <v>109.62602061129246</v>
      </c>
    </row>
    <row r="490" spans="1:14" x14ac:dyDescent="0.25">
      <c r="A490" s="10">
        <v>45399</v>
      </c>
      <c r="B490" s="11">
        <f>VLOOKUP(A490,'sp500'!$A$2:$D$6121,4,FALSE)</f>
        <v>5022.2099609375</v>
      </c>
      <c r="E490" s="4">
        <v>0</v>
      </c>
      <c r="F490" s="4">
        <v>0</v>
      </c>
      <c r="H490" s="4">
        <f t="shared" si="28"/>
        <v>1</v>
      </c>
      <c r="K490" s="6">
        <f t="shared" si="29"/>
        <v>-5.780602724641426E-3</v>
      </c>
      <c r="M490" s="5">
        <f t="shared" si="30"/>
        <v>120.8604291922953</v>
      </c>
      <c r="N490" s="5">
        <f t="shared" si="31"/>
        <v>109.62602061129246</v>
      </c>
    </row>
    <row r="491" spans="1:14" x14ac:dyDescent="0.25">
      <c r="A491" s="10">
        <v>45400</v>
      </c>
      <c r="B491" s="11">
        <f>VLOOKUP(A491,'sp500'!$A$2:$D$6121,4,FALSE)</f>
        <v>5011.1201171875</v>
      </c>
      <c r="E491" s="4">
        <v>0</v>
      </c>
      <c r="F491" s="4">
        <v>0</v>
      </c>
      <c r="H491" s="4">
        <f t="shared" si="28"/>
        <v>1</v>
      </c>
      <c r="K491" s="6">
        <f t="shared" si="29"/>
        <v>-2.2081601199982481E-3</v>
      </c>
      <c r="M491" s="5">
        <f t="shared" si="30"/>
        <v>120.59355001246701</v>
      </c>
      <c r="N491" s="5">
        <f t="shared" si="31"/>
        <v>109.62602061129246</v>
      </c>
    </row>
    <row r="492" spans="1:14" x14ac:dyDescent="0.25">
      <c r="A492" s="10">
        <v>45401</v>
      </c>
      <c r="B492" s="11">
        <f>VLOOKUP(A492,'sp500'!$A$2:$D$6121,4,FALSE)</f>
        <v>4967.22998046875</v>
      </c>
      <c r="E492" s="4">
        <v>0</v>
      </c>
      <c r="F492" s="4">
        <v>1</v>
      </c>
      <c r="H492" s="4">
        <f t="shared" si="28"/>
        <v>0</v>
      </c>
      <c r="K492" s="6">
        <f t="shared" si="29"/>
        <v>-8.7585481274361499E-3</v>
      </c>
      <c r="M492" s="5">
        <f t="shared" si="30"/>
        <v>119.53732560082443</v>
      </c>
      <c r="N492" s="5">
        <f t="shared" si="31"/>
        <v>109.62602061129246</v>
      </c>
    </row>
    <row r="493" spans="1:14" x14ac:dyDescent="0.25">
      <c r="A493" s="10">
        <v>45404</v>
      </c>
      <c r="B493" s="11">
        <f>VLOOKUP(A493,'sp500'!$A$2:$D$6121,4,FALSE)</f>
        <v>5010.60009765625</v>
      </c>
      <c r="E493" s="4">
        <v>0</v>
      </c>
      <c r="F493" s="4">
        <v>1</v>
      </c>
      <c r="H493" s="4">
        <f t="shared" si="28"/>
        <v>0</v>
      </c>
      <c r="K493" s="6">
        <f t="shared" si="29"/>
        <v>8.7312480714667462E-3</v>
      </c>
      <c r="M493" s="5">
        <f t="shared" si="30"/>
        <v>120.58103564444492</v>
      </c>
      <c r="N493" s="5">
        <f t="shared" si="31"/>
        <v>109.62602061129246</v>
      </c>
    </row>
    <row r="494" spans="1:14" x14ac:dyDescent="0.25">
      <c r="A494" s="10">
        <v>45405</v>
      </c>
      <c r="B494" s="11">
        <f>VLOOKUP(A494,'sp500'!$A$2:$D$6121,4,FALSE)</f>
        <v>5070.5498046875</v>
      </c>
      <c r="E494" s="4">
        <v>0</v>
      </c>
      <c r="F494" s="4">
        <v>1</v>
      </c>
      <c r="H494" s="4">
        <f t="shared" si="28"/>
        <v>0</v>
      </c>
      <c r="K494" s="6">
        <f t="shared" si="29"/>
        <v>1.1964576270872662E-2</v>
      </c>
      <c r="M494" s="5">
        <f t="shared" si="30"/>
        <v>122.0237366422337</v>
      </c>
      <c r="N494" s="5">
        <f t="shared" si="31"/>
        <v>109.62602061129246</v>
      </c>
    </row>
    <row r="495" spans="1:14" x14ac:dyDescent="0.25">
      <c r="A495" s="10">
        <v>45406</v>
      </c>
      <c r="B495" s="11">
        <f>VLOOKUP(A495,'sp500'!$A$2:$D$6121,4,FALSE)</f>
        <v>5071.6298828125</v>
      </c>
      <c r="E495" s="4">
        <v>0</v>
      </c>
      <c r="F495" s="4">
        <v>0</v>
      </c>
      <c r="H495" s="4">
        <f t="shared" si="28"/>
        <v>1</v>
      </c>
      <c r="K495" s="6">
        <f t="shared" si="29"/>
        <v>2.130100613548791E-4</v>
      </c>
      <c r="M495" s="5">
        <f t="shared" si="30"/>
        <v>122.04972892586261</v>
      </c>
      <c r="N495" s="5">
        <f t="shared" si="31"/>
        <v>109.62602061129246</v>
      </c>
    </row>
    <row r="496" spans="1:14" x14ac:dyDescent="0.25">
      <c r="A496" s="10">
        <v>45407</v>
      </c>
      <c r="B496" s="11">
        <f>VLOOKUP(A496,'sp500'!$A$2:$D$6121,4,FALSE)</f>
        <v>5048.419921875</v>
      </c>
      <c r="E496" s="4">
        <v>0</v>
      </c>
      <c r="F496" s="4">
        <v>1</v>
      </c>
      <c r="H496" s="4">
        <f t="shared" si="28"/>
        <v>0</v>
      </c>
      <c r="K496" s="6">
        <f t="shared" si="29"/>
        <v>-4.5764303535156259E-3</v>
      </c>
      <c r="M496" s="5">
        <f t="shared" si="30"/>
        <v>121.49117684176794</v>
      </c>
      <c r="N496" s="5">
        <f t="shared" si="31"/>
        <v>109.62602061129246</v>
      </c>
    </row>
    <row r="497" spans="1:14" x14ac:dyDescent="0.25">
      <c r="A497" s="10">
        <v>45408</v>
      </c>
      <c r="B497" s="11">
        <f>VLOOKUP(A497,'sp500'!$A$2:$D$6121,4,FALSE)</f>
        <v>5099.9599609375</v>
      </c>
      <c r="E497" s="4">
        <v>0</v>
      </c>
      <c r="F497" s="4">
        <v>1</v>
      </c>
      <c r="H497" s="4">
        <f t="shared" si="28"/>
        <v>0</v>
      </c>
      <c r="K497" s="6">
        <f t="shared" si="29"/>
        <v>1.020914263474304E-2</v>
      </c>
      <c r="M497" s="5">
        <f t="shared" si="30"/>
        <v>122.73149759500834</v>
      </c>
      <c r="N497" s="5">
        <f t="shared" si="31"/>
        <v>109.62602061129246</v>
      </c>
    </row>
    <row r="498" spans="1:14" x14ac:dyDescent="0.25">
      <c r="A498" s="10">
        <v>45411</v>
      </c>
      <c r="B498" s="11">
        <f>VLOOKUP(A498,'sp500'!$A$2:$D$6121,4,FALSE)</f>
        <v>5116.169921875</v>
      </c>
      <c r="E498" s="4">
        <v>0</v>
      </c>
      <c r="F498" s="4">
        <v>0</v>
      </c>
      <c r="H498" s="4">
        <f t="shared" si="28"/>
        <v>1</v>
      </c>
      <c r="K498" s="6">
        <f t="shared" si="29"/>
        <v>3.1784486665891176E-3</v>
      </c>
      <c r="M498" s="5">
        <f t="shared" si="30"/>
        <v>123.12159335988767</v>
      </c>
      <c r="N498" s="5">
        <f t="shared" si="31"/>
        <v>109.62602061129246</v>
      </c>
    </row>
    <row r="499" spans="1:14" x14ac:dyDescent="0.25">
      <c r="A499" s="10">
        <v>45412</v>
      </c>
      <c r="B499" s="11">
        <f>VLOOKUP(A499,'sp500'!$A$2:$D$6121,4,FALSE)</f>
        <v>5035.68994140625</v>
      </c>
      <c r="E499" s="4">
        <v>0</v>
      </c>
      <c r="F499" s="4">
        <v>0</v>
      </c>
      <c r="H499" s="4">
        <f t="shared" si="28"/>
        <v>1</v>
      </c>
      <c r="K499" s="6">
        <f t="shared" si="29"/>
        <v>-1.5730513586862171E-2</v>
      </c>
      <c r="M499" s="5">
        <f t="shared" si="30"/>
        <v>121.18482746270384</v>
      </c>
      <c r="N499" s="5">
        <f t="shared" si="31"/>
        <v>109.62602061129246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07CB-AA6B-47DE-8262-38CFA37661C9}">
  <dimension ref="A1:T499"/>
  <sheetViews>
    <sheetView workbookViewId="0">
      <selection activeCell="R17" sqref="R17"/>
    </sheetView>
  </sheetViews>
  <sheetFormatPr defaultRowHeight="12" x14ac:dyDescent="0.25"/>
  <cols>
    <col min="1" max="1" width="10.109375" style="4" bestFit="1" customWidth="1"/>
    <col min="2" max="2" width="10.109375" style="11" customWidth="1"/>
    <col min="3" max="4" width="1.77734375" style="55" customWidth="1"/>
    <col min="5" max="6" width="8.88671875" style="4"/>
    <col min="7" max="7" width="1.77734375" style="57" customWidth="1"/>
    <col min="8" max="8" width="8.88671875" style="4"/>
    <col min="9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54"/>
      <c r="D1" s="54"/>
      <c r="E1" s="31" t="s">
        <v>3</v>
      </c>
      <c r="F1" s="31" t="s">
        <v>2</v>
      </c>
      <c r="G1" s="56"/>
      <c r="H1" s="31" t="s">
        <v>21</v>
      </c>
      <c r="I1" s="56"/>
      <c r="J1" s="56"/>
      <c r="K1" s="31" t="s">
        <v>9</v>
      </c>
      <c r="L1" s="80"/>
      <c r="M1" s="31" t="s">
        <v>8</v>
      </c>
      <c r="N1" s="31" t="s">
        <v>58</v>
      </c>
      <c r="R1" s="78" t="s">
        <v>7</v>
      </c>
      <c r="S1" s="79">
        <f>(S7+S9)/(SUM(S7:S10))</f>
        <v>0.52822580645161288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M2" s="5"/>
      <c r="N2" s="5"/>
      <c r="R2" s="70" t="s">
        <v>26</v>
      </c>
      <c r="S2" s="61">
        <f>S7/(S7+S8)</f>
        <v>0.52822580645161288</v>
      </c>
      <c r="T2" s="71" t="s">
        <v>31</v>
      </c>
    </row>
    <row r="3" spans="1:20" x14ac:dyDescent="0.25">
      <c r="A3" s="10">
        <v>44683</v>
      </c>
      <c r="B3" s="11">
        <f>VLOOKUP(A3,'sp500'!$A$2:$D$6121,4,FALSE)</f>
        <v>4155.3798828125</v>
      </c>
      <c r="E3" s="4">
        <v>1</v>
      </c>
      <c r="F3" s="13">
        <v>1</v>
      </c>
      <c r="H3" s="4">
        <f t="shared" ref="H3:H66" si="0">IF(E3=F3,1,0)</f>
        <v>1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0.52822580645161288</v>
      </c>
      <c r="T3" s="71" t="s">
        <v>30</v>
      </c>
    </row>
    <row r="4" spans="1:20" x14ac:dyDescent="0.25">
      <c r="A4" s="10">
        <v>44684</v>
      </c>
      <c r="B4" s="11">
        <f>VLOOKUP(A4,'sp500'!$A$2:$D$6121,4,FALSE)</f>
        <v>4175.47998046875</v>
      </c>
      <c r="E4" s="4">
        <v>1</v>
      </c>
      <c r="F4" s="14">
        <v>1</v>
      </c>
      <c r="H4" s="4">
        <f t="shared" si="0"/>
        <v>1</v>
      </c>
      <c r="K4" s="7">
        <f t="shared" ref="K4:K67" si="1">B4/B3-1</f>
        <v>4.8371263814863674E-3</v>
      </c>
      <c r="M4" s="5">
        <f t="shared" ref="M4:M67" si="2">M3*(1+$K4)</f>
        <v>100.48371263814863</v>
      </c>
      <c r="N4" s="5">
        <f>N3*(1+IF(E3=1,$K4,0))</f>
        <v>100.48371263814863</v>
      </c>
      <c r="R4" s="70" t="s">
        <v>28</v>
      </c>
      <c r="S4" s="61">
        <f>S9/(S9+S8)</f>
        <v>0.52822580645161288</v>
      </c>
      <c r="T4" s="71" t="s">
        <v>32</v>
      </c>
    </row>
    <row r="5" spans="1:20" x14ac:dyDescent="0.25">
      <c r="A5" s="10">
        <v>44685</v>
      </c>
      <c r="B5" s="11">
        <f>VLOOKUP(A5,'sp500'!$A$2:$D$6121,4,FALSE)</f>
        <v>4300.169921875</v>
      </c>
      <c r="E5" s="4">
        <v>0</v>
      </c>
      <c r="F5" s="15">
        <v>0</v>
      </c>
      <c r="H5" s="4">
        <f t="shared" si="0"/>
        <v>1</v>
      </c>
      <c r="K5" s="8">
        <f t="shared" si="1"/>
        <v>2.9862421084402291E-2</v>
      </c>
      <c r="M5" s="5">
        <f t="shared" si="2"/>
        <v>103.48439957707311</v>
      </c>
      <c r="N5" s="5">
        <f t="shared" ref="N5:N68" si="3">N4*(1+IF(E4=1,$K5,0))</f>
        <v>103.48439957707311</v>
      </c>
      <c r="R5" s="70" t="s">
        <v>29</v>
      </c>
      <c r="S5" s="61">
        <f>S9/(S9+S10)</f>
        <v>0.52822580645161288</v>
      </c>
      <c r="T5" s="71" t="s">
        <v>33</v>
      </c>
    </row>
    <row r="6" spans="1:20" x14ac:dyDescent="0.25">
      <c r="A6" s="10">
        <v>44686</v>
      </c>
      <c r="B6" s="11">
        <f>VLOOKUP(A6,'sp500'!$A$2:$D$6121,4,FALSE)</f>
        <v>4146.8701171875</v>
      </c>
      <c r="E6" s="4">
        <v>1</v>
      </c>
      <c r="F6" s="4">
        <v>0</v>
      </c>
      <c r="H6" s="4">
        <f t="shared" si="0"/>
        <v>0</v>
      </c>
      <c r="K6" s="9">
        <f t="shared" si="1"/>
        <v>-3.5649708609806985E-2</v>
      </c>
      <c r="M6" s="5">
        <f t="shared" si="2"/>
        <v>99.795210886489613</v>
      </c>
      <c r="N6" s="5">
        <f t="shared" si="3"/>
        <v>103.48439957707311</v>
      </c>
      <c r="R6" s="70"/>
      <c r="S6" s="60"/>
      <c r="T6" s="72"/>
    </row>
    <row r="7" spans="1:20" x14ac:dyDescent="0.25">
      <c r="A7" s="10">
        <v>44687</v>
      </c>
      <c r="B7" s="11">
        <f>VLOOKUP(A7,'sp500'!$A$2:$D$6121,4,FALSE)</f>
        <v>4123.33984375</v>
      </c>
      <c r="E7" s="4">
        <v>1</v>
      </c>
      <c r="F7" s="4">
        <v>0</v>
      </c>
      <c r="H7" s="4">
        <f t="shared" si="0"/>
        <v>0</v>
      </c>
      <c r="K7" s="6">
        <f t="shared" si="1"/>
        <v>-5.6742248424840325E-3</v>
      </c>
      <c r="M7" s="5">
        <f t="shared" si="2"/>
        <v>99.228950421716561</v>
      </c>
      <c r="N7" s="5">
        <f t="shared" si="3"/>
        <v>102.89720582618334</v>
      </c>
      <c r="R7" s="70" t="s">
        <v>22</v>
      </c>
      <c r="S7" s="60">
        <f>COUNTIFS($F$2:$F$498, 1, $E$2:$E$498, 1)</f>
        <v>131</v>
      </c>
      <c r="T7" s="72"/>
    </row>
    <row r="8" spans="1:20" x14ac:dyDescent="0.25">
      <c r="A8" s="10">
        <v>44690</v>
      </c>
      <c r="B8" s="11">
        <f>VLOOKUP(A8,'sp500'!$A$2:$D$6121,4,FALSE)</f>
        <v>3991.23999023437</v>
      </c>
      <c r="E8" s="4">
        <v>1</v>
      </c>
      <c r="F8" s="4">
        <v>1</v>
      </c>
      <c r="H8" s="4">
        <f t="shared" si="0"/>
        <v>1</v>
      </c>
      <c r="K8" s="6">
        <f t="shared" si="1"/>
        <v>-3.2037100632357984E-2</v>
      </c>
      <c r="M8" s="5">
        <f t="shared" si="2"/>
        <v>96.049942551412769</v>
      </c>
      <c r="N8" s="5">
        <f t="shared" si="3"/>
        <v>99.600677688341449</v>
      </c>
      <c r="R8" s="70" t="s">
        <v>23</v>
      </c>
      <c r="S8" s="60">
        <f>COUNTIFS($F$2:$F$498, 0, $E$2:$E$498, 1)</f>
        <v>117</v>
      </c>
      <c r="T8" s="72"/>
    </row>
    <row r="9" spans="1:20" x14ac:dyDescent="0.25">
      <c r="A9" s="10">
        <v>44691</v>
      </c>
      <c r="B9" s="11">
        <f>VLOOKUP(A9,'sp500'!$A$2:$D$6121,4,FALSE)</f>
        <v>4001.05004882812</v>
      </c>
      <c r="E9" s="4">
        <v>0</v>
      </c>
      <c r="F9" s="4">
        <v>0</v>
      </c>
      <c r="H9" s="4">
        <f t="shared" si="0"/>
        <v>1</v>
      </c>
      <c r="K9" s="6">
        <f t="shared" si="1"/>
        <v>2.4578974498534745E-3</v>
      </c>
      <c r="M9" s="5">
        <f t="shared" si="2"/>
        <v>96.286023460268453</v>
      </c>
      <c r="N9" s="5">
        <f t="shared" si="3"/>
        <v>99.845485940035303</v>
      </c>
      <c r="R9" s="70" t="s">
        <v>25</v>
      </c>
      <c r="S9" s="60">
        <f>COUNTIFS($F$2:$F$498, 0, $E$2:$E$498, 0)</f>
        <v>131</v>
      </c>
      <c r="T9" s="72"/>
    </row>
    <row r="10" spans="1:20" ht="12.6" thickBot="1" x14ac:dyDescent="0.3">
      <c r="A10" s="10">
        <v>44692</v>
      </c>
      <c r="B10" s="11">
        <f>VLOOKUP(A10,'sp500'!$A$2:$D$6121,4,FALSE)</f>
        <v>3935.17993164062</v>
      </c>
      <c r="E10" s="4">
        <v>1</v>
      </c>
      <c r="F10" s="4">
        <v>0</v>
      </c>
      <c r="H10" s="4">
        <f t="shared" si="0"/>
        <v>0</v>
      </c>
      <c r="K10" s="6">
        <f t="shared" si="1"/>
        <v>-1.6463207503938371E-2</v>
      </c>
      <c r="M10" s="5">
        <f t="shared" si="2"/>
        <v>94.700846676312977</v>
      </c>
      <c r="N10" s="5">
        <f t="shared" si="3"/>
        <v>99.845485940035303</v>
      </c>
      <c r="R10" s="73" t="s">
        <v>24</v>
      </c>
      <c r="S10" s="74">
        <f>COUNTIFS($F$2:$F$498, 1, $E$2:$E$498, 0)</f>
        <v>117</v>
      </c>
      <c r="T10" s="75"/>
    </row>
    <row r="11" spans="1:20" x14ac:dyDescent="0.25">
      <c r="A11" s="10">
        <v>44693</v>
      </c>
      <c r="B11" s="11">
        <f>VLOOKUP(A11,'sp500'!$A$2:$D$6121,4,FALSE)</f>
        <v>3930.080078125</v>
      </c>
      <c r="E11" s="4">
        <v>1</v>
      </c>
      <c r="F11" s="4">
        <v>1</v>
      </c>
      <c r="H11" s="4">
        <f t="shared" si="0"/>
        <v>1</v>
      </c>
      <c r="K11" s="6">
        <f t="shared" si="1"/>
        <v>-1.2959645058704394E-3</v>
      </c>
      <c r="M11" s="5">
        <f t="shared" si="2"/>
        <v>94.578117740344595</v>
      </c>
      <c r="N11" s="5">
        <f t="shared" si="3"/>
        <v>99.71608973418563</v>
      </c>
    </row>
    <row r="12" spans="1:20" x14ac:dyDescent="0.25">
      <c r="A12" s="10">
        <v>44694</v>
      </c>
      <c r="B12" s="11">
        <f>VLOOKUP(A12,'sp500'!$A$2:$D$6121,4,FALSE)</f>
        <v>4023.88989257812</v>
      </c>
      <c r="E12" s="4">
        <v>0</v>
      </c>
      <c r="F12" s="4">
        <v>0</v>
      </c>
      <c r="H12" s="4">
        <f t="shared" si="0"/>
        <v>1</v>
      </c>
      <c r="K12" s="6">
        <f t="shared" si="1"/>
        <v>2.3869695423070381E-2</v>
      </c>
      <c r="M12" s="5">
        <f t="shared" si="2"/>
        <v>96.835668604493904</v>
      </c>
      <c r="N12" s="5">
        <f t="shared" si="3"/>
        <v>102.09628242492019</v>
      </c>
    </row>
    <row r="13" spans="1:20" x14ac:dyDescent="0.25">
      <c r="A13" s="10">
        <v>44697</v>
      </c>
      <c r="B13" s="11">
        <f>VLOOKUP(A13,'sp500'!$A$2:$D$6121,4,FALSE)</f>
        <v>4008.01000976562</v>
      </c>
      <c r="E13" s="4">
        <v>1</v>
      </c>
      <c r="F13" s="4">
        <v>1</v>
      </c>
      <c r="H13" s="4">
        <f t="shared" si="0"/>
        <v>1</v>
      </c>
      <c r="K13" s="6">
        <f t="shared" si="1"/>
        <v>-3.9464009295556712E-3</v>
      </c>
      <c r="M13" s="5">
        <f t="shared" si="2"/>
        <v>96.453516231898988</v>
      </c>
      <c r="N13" s="5">
        <f t="shared" si="3"/>
        <v>102.09628242492019</v>
      </c>
    </row>
    <row r="14" spans="1:20" x14ac:dyDescent="0.25">
      <c r="A14" s="10">
        <v>44698</v>
      </c>
      <c r="B14" s="11">
        <f>VLOOKUP(A14,'sp500'!$A$2:$D$6121,4,FALSE)</f>
        <v>4088.85009765625</v>
      </c>
      <c r="E14" s="4">
        <v>0</v>
      </c>
      <c r="F14" s="4">
        <v>0</v>
      </c>
      <c r="H14" s="4">
        <f t="shared" si="0"/>
        <v>1</v>
      </c>
      <c r="K14" s="6">
        <f t="shared" si="1"/>
        <v>2.0169632234865009E-2</v>
      </c>
      <c r="M14" s="5">
        <f t="shared" si="2"/>
        <v>98.398948182055975</v>
      </c>
      <c r="N14" s="5">
        <f t="shared" si="3"/>
        <v>104.15552689397774</v>
      </c>
    </row>
    <row r="15" spans="1:20" x14ac:dyDescent="0.25">
      <c r="A15" s="10">
        <v>44699</v>
      </c>
      <c r="B15" s="11">
        <f>VLOOKUP(A15,'sp500'!$A$2:$D$6121,4,FALSE)</f>
        <v>3923.67993164062</v>
      </c>
      <c r="E15" s="4">
        <v>0</v>
      </c>
      <c r="F15" s="4">
        <v>0</v>
      </c>
      <c r="H15" s="4">
        <f t="shared" si="0"/>
        <v>1</v>
      </c>
      <c r="K15" s="6">
        <f t="shared" si="1"/>
        <v>-4.0395260787453813E-2</v>
      </c>
      <c r="M15" s="5">
        <f t="shared" si="2"/>
        <v>94.424097009030675</v>
      </c>
      <c r="N15" s="5">
        <f t="shared" si="3"/>
        <v>104.15552689397774</v>
      </c>
    </row>
    <row r="16" spans="1:20" x14ac:dyDescent="0.25">
      <c r="A16" s="10">
        <v>44700</v>
      </c>
      <c r="B16" s="11">
        <f>VLOOKUP(A16,'sp500'!$A$2:$D$6121,4,FALSE)</f>
        <v>3900.7900390625</v>
      </c>
      <c r="E16" s="4">
        <v>1</v>
      </c>
      <c r="F16" s="4">
        <v>1</v>
      </c>
      <c r="H16" s="4">
        <f t="shared" si="0"/>
        <v>1</v>
      </c>
      <c r="K16" s="6">
        <f t="shared" si="1"/>
        <v>-5.8337818009913667E-3</v>
      </c>
      <c r="M16" s="5">
        <f t="shared" si="2"/>
        <v>93.873247430324355</v>
      </c>
      <c r="N16" s="5">
        <f t="shared" si="3"/>
        <v>104.15552689397774</v>
      </c>
    </row>
    <row r="17" spans="1:14" x14ac:dyDescent="0.25">
      <c r="A17" s="10">
        <v>44701</v>
      </c>
      <c r="B17" s="11">
        <f>VLOOKUP(A17,'sp500'!$A$2:$D$6121,4,FALSE)</f>
        <v>3901.36010742187</v>
      </c>
      <c r="E17" s="4">
        <v>0</v>
      </c>
      <c r="F17" s="4">
        <v>1</v>
      </c>
      <c r="H17" s="4">
        <f t="shared" si="0"/>
        <v>0</v>
      </c>
      <c r="K17" s="6">
        <f t="shared" si="1"/>
        <v>1.4614176965732639E-4</v>
      </c>
      <c r="M17" s="5">
        <f t="shared" si="2"/>
        <v>93.886966232827305</v>
      </c>
      <c r="N17" s="5">
        <f t="shared" si="3"/>
        <v>104.17074836699761</v>
      </c>
    </row>
    <row r="18" spans="1:14" x14ac:dyDescent="0.25">
      <c r="A18" s="10">
        <v>44704</v>
      </c>
      <c r="B18" s="11">
        <f>VLOOKUP(A18,'sp500'!$A$2:$D$6121,4,FALSE)</f>
        <v>3973.75</v>
      </c>
      <c r="E18" s="4">
        <v>0</v>
      </c>
      <c r="F18" s="4">
        <v>0</v>
      </c>
      <c r="H18" s="4">
        <f t="shared" si="0"/>
        <v>1</v>
      </c>
      <c r="K18" s="6">
        <f t="shared" si="1"/>
        <v>1.8555039930924888E-2</v>
      </c>
      <c r="M18" s="5">
        <f t="shared" si="2"/>
        <v>95.629042640270811</v>
      </c>
      <c r="N18" s="5">
        <f t="shared" si="3"/>
        <v>104.17074836699761</v>
      </c>
    </row>
    <row r="19" spans="1:14" x14ac:dyDescent="0.25">
      <c r="A19" s="10">
        <v>44705</v>
      </c>
      <c r="B19" s="11">
        <f>VLOOKUP(A19,'sp500'!$A$2:$D$6121,4,FALSE)</f>
        <v>3941.47998046875</v>
      </c>
      <c r="E19" s="4">
        <v>1</v>
      </c>
      <c r="F19" s="4">
        <v>1</v>
      </c>
      <c r="H19" s="4">
        <f t="shared" si="0"/>
        <v>1</v>
      </c>
      <c r="K19" s="6">
        <f t="shared" si="1"/>
        <v>-8.1207976171752128E-3</v>
      </c>
      <c r="M19" s="5">
        <f t="shared" si="2"/>
        <v>94.852458538664948</v>
      </c>
      <c r="N19" s="5">
        <f t="shared" si="3"/>
        <v>104.17074836699761</v>
      </c>
    </row>
    <row r="20" spans="1:14" x14ac:dyDescent="0.25">
      <c r="A20" s="10">
        <v>44706</v>
      </c>
      <c r="B20" s="11">
        <f>VLOOKUP(A20,'sp500'!$A$2:$D$6121,4,FALSE)</f>
        <v>3978.72998046875</v>
      </c>
      <c r="E20" s="4">
        <v>0</v>
      </c>
      <c r="F20" s="4">
        <v>1</v>
      </c>
      <c r="H20" s="4">
        <f t="shared" si="0"/>
        <v>0</v>
      </c>
      <c r="K20" s="6">
        <f t="shared" si="1"/>
        <v>9.450764734207695E-3</v>
      </c>
      <c r="M20" s="5">
        <f t="shared" si="2"/>
        <v>95.748886808775055</v>
      </c>
      <c r="N20" s="5">
        <f t="shared" si="3"/>
        <v>105.15524160200046</v>
      </c>
    </row>
    <row r="21" spans="1:14" x14ac:dyDescent="0.25">
      <c r="A21" s="10">
        <v>44707</v>
      </c>
      <c r="B21" s="11">
        <f>VLOOKUP(A21,'sp500'!$A$2:$D$6121,4,FALSE)</f>
        <v>4057.84008789062</v>
      </c>
      <c r="E21" s="4">
        <v>0</v>
      </c>
      <c r="F21" s="4">
        <v>1</v>
      </c>
      <c r="H21" s="4">
        <f t="shared" si="0"/>
        <v>0</v>
      </c>
      <c r="K21" s="6">
        <f t="shared" si="1"/>
        <v>1.9883256167222862E-2</v>
      </c>
      <c r="M21" s="5">
        <f t="shared" si="2"/>
        <v>97.652686452920349</v>
      </c>
      <c r="N21" s="5">
        <f t="shared" si="3"/>
        <v>105.15524160200046</v>
      </c>
    </row>
    <row r="22" spans="1:14" x14ac:dyDescent="0.25">
      <c r="A22" s="10">
        <v>44708</v>
      </c>
      <c r="B22" s="11">
        <f>VLOOKUP(A22,'sp500'!$A$2:$D$6121,4,FALSE)</f>
        <v>4158.240234375</v>
      </c>
      <c r="E22" s="4">
        <v>1</v>
      </c>
      <c r="F22" s="4">
        <v>0</v>
      </c>
      <c r="H22" s="4">
        <f t="shared" si="0"/>
        <v>0</v>
      </c>
      <c r="K22" s="6">
        <f t="shared" si="1"/>
        <v>2.4742262955110839E-2</v>
      </c>
      <c r="M22" s="5">
        <f t="shared" si="2"/>
        <v>100.0688348994115</v>
      </c>
      <c r="N22" s="5">
        <f t="shared" si="3"/>
        <v>105.15524160200046</v>
      </c>
    </row>
    <row r="23" spans="1:14" x14ac:dyDescent="0.25">
      <c r="A23" s="10">
        <v>44712</v>
      </c>
      <c r="B23" s="11">
        <f>VLOOKUP(A23,'sp500'!$A$2:$D$6121,4,FALSE)</f>
        <v>4132.14990234375</v>
      </c>
      <c r="E23" s="4">
        <v>1</v>
      </c>
      <c r="F23" s="4">
        <v>0</v>
      </c>
      <c r="H23" s="4">
        <f t="shared" si="0"/>
        <v>0</v>
      </c>
      <c r="K23" s="6">
        <f t="shared" si="1"/>
        <v>-6.2743686176590652E-3</v>
      </c>
      <c r="M23" s="5">
        <f t="shared" si="2"/>
        <v>99.440966142112927</v>
      </c>
      <c r="N23" s="5">
        <f t="shared" si="3"/>
        <v>104.49545885411051</v>
      </c>
    </row>
    <row r="24" spans="1:14" x14ac:dyDescent="0.25">
      <c r="A24" s="10">
        <v>44713</v>
      </c>
      <c r="B24" s="11">
        <f>VLOOKUP(A24,'sp500'!$A$2:$D$6121,4,FALSE)</f>
        <v>4101.22998046875</v>
      </c>
      <c r="E24" s="4">
        <v>1</v>
      </c>
      <c r="F24" s="4">
        <v>1</v>
      </c>
      <c r="H24" s="4">
        <f t="shared" si="0"/>
        <v>1</v>
      </c>
      <c r="K24" s="6">
        <f t="shared" si="1"/>
        <v>-7.4827686811318461E-3</v>
      </c>
      <c r="M24" s="5">
        <f t="shared" si="2"/>
        <v>98.696872395043229</v>
      </c>
      <c r="N24" s="5">
        <f t="shared" si="3"/>
        <v>103.71354350727647</v>
      </c>
    </row>
    <row r="25" spans="1:14" x14ac:dyDescent="0.25">
      <c r="A25" s="10">
        <v>44714</v>
      </c>
      <c r="B25" s="11">
        <f>VLOOKUP(A25,'sp500'!$A$2:$D$6121,4,FALSE)</f>
        <v>4176.81982421875</v>
      </c>
      <c r="E25" s="4">
        <v>0</v>
      </c>
      <c r="F25" s="4">
        <v>0</v>
      </c>
      <c r="H25" s="4">
        <f t="shared" si="0"/>
        <v>1</v>
      </c>
      <c r="K25" s="6">
        <f t="shared" si="1"/>
        <v>1.8431018038486124E-2</v>
      </c>
      <c r="M25" s="5">
        <f t="shared" si="2"/>
        <v>100.51595623049843</v>
      </c>
      <c r="N25" s="5">
        <f t="shared" si="3"/>
        <v>105.62508969849439</v>
      </c>
    </row>
    <row r="26" spans="1:14" x14ac:dyDescent="0.25">
      <c r="A26" s="10">
        <v>44715</v>
      </c>
      <c r="B26" s="11">
        <f>VLOOKUP(A26,'sp500'!$A$2:$D$6121,4,FALSE)</f>
        <v>4108.5400390625</v>
      </c>
      <c r="E26" s="4">
        <v>1</v>
      </c>
      <c r="F26" s="4">
        <v>1</v>
      </c>
      <c r="H26" s="4">
        <f t="shared" si="0"/>
        <v>1</v>
      </c>
      <c r="K26" s="6">
        <f t="shared" si="1"/>
        <v>-1.6347313992415624E-2</v>
      </c>
      <c r="M26" s="5">
        <f t="shared" si="2"/>
        <v>98.872790332750569</v>
      </c>
      <c r="N26" s="5">
        <f t="shared" si="3"/>
        <v>105.62508969849439</v>
      </c>
    </row>
    <row r="27" spans="1:14" x14ac:dyDescent="0.25">
      <c r="A27" s="10">
        <v>44718</v>
      </c>
      <c r="B27" s="11">
        <f>VLOOKUP(A27,'sp500'!$A$2:$D$6121,4,FALSE)</f>
        <v>4121.43017578125</v>
      </c>
      <c r="E27" s="4">
        <v>0</v>
      </c>
      <c r="F27" s="4">
        <v>1</v>
      </c>
      <c r="H27" s="4">
        <f t="shared" si="0"/>
        <v>0</v>
      </c>
      <c r="K27" s="6">
        <f t="shared" si="1"/>
        <v>3.1374007789131131E-3</v>
      </c>
      <c r="M27" s="5">
        <f t="shared" si="2"/>
        <v>99.182993902153854</v>
      </c>
      <c r="N27" s="5">
        <f t="shared" si="3"/>
        <v>105.95647793718722</v>
      </c>
    </row>
    <row r="28" spans="1:14" x14ac:dyDescent="0.25">
      <c r="A28" s="10">
        <v>44719</v>
      </c>
      <c r="B28" s="11">
        <f>VLOOKUP(A28,'sp500'!$A$2:$D$6121,4,FALSE)</f>
        <v>4160.68017578125</v>
      </c>
      <c r="E28" s="4">
        <v>0</v>
      </c>
      <c r="F28" s="4">
        <v>0</v>
      </c>
      <c r="H28" s="4">
        <f t="shared" si="0"/>
        <v>1</v>
      </c>
      <c r="K28" s="6">
        <f t="shared" si="1"/>
        <v>9.5233931732350285E-3</v>
      </c>
      <c r="M28" s="5">
        <f t="shared" si="2"/>
        <v>100.12755254918264</v>
      </c>
      <c r="N28" s="5">
        <f t="shared" si="3"/>
        <v>105.95647793718722</v>
      </c>
    </row>
    <row r="29" spans="1:14" x14ac:dyDescent="0.25">
      <c r="A29" s="10">
        <v>44720</v>
      </c>
      <c r="B29" s="11">
        <f>VLOOKUP(A29,'sp500'!$A$2:$D$6121,4,FALSE)</f>
        <v>4115.77001953125</v>
      </c>
      <c r="E29" s="4">
        <v>0</v>
      </c>
      <c r="F29" s="4">
        <v>0</v>
      </c>
      <c r="H29" s="4">
        <f t="shared" si="0"/>
        <v>1</v>
      </c>
      <c r="K29" s="6">
        <f t="shared" si="1"/>
        <v>-1.0793945785935621E-2</v>
      </c>
      <c r="M29" s="5">
        <f t="shared" si="2"/>
        <v>99.046781175288345</v>
      </c>
      <c r="N29" s="5">
        <f t="shared" si="3"/>
        <v>105.95647793718722</v>
      </c>
    </row>
    <row r="30" spans="1:14" x14ac:dyDescent="0.25">
      <c r="A30" s="10">
        <v>44721</v>
      </c>
      <c r="B30" s="11">
        <f>VLOOKUP(A30,'sp500'!$A$2:$D$6121,4,FALSE)</f>
        <v>4017.82006835937</v>
      </c>
      <c r="E30" s="4">
        <v>1</v>
      </c>
      <c r="F30" s="4">
        <v>0</v>
      </c>
      <c r="H30" s="4">
        <f t="shared" si="0"/>
        <v>0</v>
      </c>
      <c r="K30" s="6">
        <f t="shared" si="1"/>
        <v>-2.3798693976354812E-2</v>
      </c>
      <c r="M30" s="5">
        <f t="shared" si="2"/>
        <v>96.689597140754671</v>
      </c>
      <c r="N30" s="5">
        <f t="shared" si="3"/>
        <v>105.95647793718722</v>
      </c>
    </row>
    <row r="31" spans="1:14" x14ac:dyDescent="0.25">
      <c r="A31" s="10">
        <v>44722</v>
      </c>
      <c r="B31" s="11">
        <f>VLOOKUP(A31,'sp500'!$A$2:$D$6121,4,FALSE)</f>
        <v>3900.86010742187</v>
      </c>
      <c r="E31" s="4">
        <v>1</v>
      </c>
      <c r="F31" s="4">
        <v>0</v>
      </c>
      <c r="H31" s="4">
        <f t="shared" si="0"/>
        <v>0</v>
      </c>
      <c r="K31" s="6">
        <f t="shared" si="1"/>
        <v>-2.9110303335524779E-2</v>
      </c>
      <c r="M31" s="5">
        <f t="shared" si="2"/>
        <v>93.874933638597611</v>
      </c>
      <c r="N31" s="5">
        <f t="shared" si="3"/>
        <v>102.87205272407186</v>
      </c>
    </row>
    <row r="32" spans="1:14" x14ac:dyDescent="0.25">
      <c r="A32" s="10">
        <v>44725</v>
      </c>
      <c r="B32" s="11">
        <f>VLOOKUP(A32,'sp500'!$A$2:$D$6121,4,FALSE)</f>
        <v>3749.6298828125</v>
      </c>
      <c r="E32" s="4">
        <v>1</v>
      </c>
      <c r="F32" s="4">
        <v>0</v>
      </c>
      <c r="H32" s="4">
        <f t="shared" si="0"/>
        <v>0</v>
      </c>
      <c r="K32" s="6">
        <f t="shared" si="1"/>
        <v>-3.8768430665236053E-2</v>
      </c>
      <c r="M32" s="5">
        <f t="shared" si="2"/>
        <v>90.235549782626009</v>
      </c>
      <c r="N32" s="5">
        <f t="shared" si="3"/>
        <v>98.883864680648173</v>
      </c>
    </row>
    <row r="33" spans="1:14" x14ac:dyDescent="0.25">
      <c r="A33" s="10">
        <v>44726</v>
      </c>
      <c r="B33" s="11">
        <f>VLOOKUP(A33,'sp500'!$A$2:$D$6121,4,FALSE)</f>
        <v>3735.47998046875</v>
      </c>
      <c r="E33" s="4">
        <v>1</v>
      </c>
      <c r="F33" s="4">
        <v>1</v>
      </c>
      <c r="H33" s="4">
        <f t="shared" si="0"/>
        <v>1</v>
      </c>
      <c r="K33" s="6">
        <f t="shared" si="1"/>
        <v>-3.7736797459957394E-3</v>
      </c>
      <c r="M33" s="5">
        <f t="shared" si="2"/>
        <v>89.895029716042529</v>
      </c>
      <c r="N33" s="5">
        <f t="shared" si="3"/>
        <v>98.510708643297022</v>
      </c>
    </row>
    <row r="34" spans="1:14" x14ac:dyDescent="0.25">
      <c r="A34" s="10">
        <v>44727</v>
      </c>
      <c r="B34" s="11">
        <f>VLOOKUP(A34,'sp500'!$A$2:$D$6121,4,FALSE)</f>
        <v>3789.98999023437</v>
      </c>
      <c r="E34" s="4">
        <v>0</v>
      </c>
      <c r="F34" s="4">
        <v>0</v>
      </c>
      <c r="H34" s="4">
        <f t="shared" si="0"/>
        <v>1</v>
      </c>
      <c r="K34" s="6">
        <f t="shared" si="1"/>
        <v>1.4592504858981892E-2</v>
      </c>
      <c r="M34" s="5">
        <f t="shared" si="2"/>
        <v>91.206823373972199</v>
      </c>
      <c r="N34" s="5">
        <f t="shared" si="3"/>
        <v>99.948226637836086</v>
      </c>
    </row>
    <row r="35" spans="1:14" x14ac:dyDescent="0.25">
      <c r="A35" s="10">
        <v>44728</v>
      </c>
      <c r="B35" s="11">
        <f>VLOOKUP(A35,'sp500'!$A$2:$D$6121,4,FALSE)</f>
        <v>3666.77001953125</v>
      </c>
      <c r="E35" s="4">
        <v>0</v>
      </c>
      <c r="F35" s="4">
        <v>1</v>
      </c>
      <c r="H35" s="4">
        <f t="shared" si="0"/>
        <v>0</v>
      </c>
      <c r="K35" s="6">
        <f t="shared" si="1"/>
        <v>-3.2511951488162105E-2</v>
      </c>
      <c r="M35" s="5">
        <f t="shared" si="2"/>
        <v>88.241511557048241</v>
      </c>
      <c r="N35" s="5">
        <f t="shared" si="3"/>
        <v>99.948226637836086</v>
      </c>
    </row>
    <row r="36" spans="1:14" x14ac:dyDescent="0.25">
      <c r="A36" s="10">
        <v>44729</v>
      </c>
      <c r="B36" s="11">
        <f>VLOOKUP(A36,'sp500'!$A$2:$D$6121,4,FALSE)</f>
        <v>3674.84008789062</v>
      </c>
      <c r="E36" s="4">
        <v>0</v>
      </c>
      <c r="F36" s="4">
        <v>1</v>
      </c>
      <c r="H36" s="4">
        <f t="shared" si="0"/>
        <v>0</v>
      </c>
      <c r="K36" s="6">
        <f t="shared" si="1"/>
        <v>2.2008656982532848E-3</v>
      </c>
      <c r="M36" s="5">
        <f t="shared" si="2"/>
        <v>88.435719272996167</v>
      </c>
      <c r="N36" s="5">
        <f t="shared" si="3"/>
        <v>99.948226637836086</v>
      </c>
    </row>
    <row r="37" spans="1:14" x14ac:dyDescent="0.25">
      <c r="A37" s="10">
        <v>44733</v>
      </c>
      <c r="B37" s="11">
        <f>VLOOKUP(A37,'sp500'!$A$2:$D$6121,4,FALSE)</f>
        <v>3764.7900390625</v>
      </c>
      <c r="E37" s="4">
        <v>0</v>
      </c>
      <c r="F37" s="4">
        <v>0</v>
      </c>
      <c r="H37" s="4">
        <f t="shared" si="0"/>
        <v>1</v>
      </c>
      <c r="K37" s="6">
        <f t="shared" si="1"/>
        <v>2.4477242280088296E-2</v>
      </c>
      <c r="M37" s="5">
        <f t="shared" si="2"/>
        <v>90.600381799855171</v>
      </c>
      <c r="N37" s="5">
        <f t="shared" si="3"/>
        <v>99.948226637836086</v>
      </c>
    </row>
    <row r="38" spans="1:14" x14ac:dyDescent="0.25">
      <c r="A38" s="10">
        <v>44734</v>
      </c>
      <c r="B38" s="11">
        <f>VLOOKUP(A38,'sp500'!$A$2:$D$6121,4,FALSE)</f>
        <v>3759.88989257812</v>
      </c>
      <c r="E38" s="4">
        <v>1</v>
      </c>
      <c r="F38" s="4">
        <v>1</v>
      </c>
      <c r="H38" s="4">
        <f t="shared" si="0"/>
        <v>1</v>
      </c>
      <c r="K38" s="6">
        <f t="shared" si="1"/>
        <v>-1.3015723144019775E-3</v>
      </c>
      <c r="M38" s="5">
        <f t="shared" si="2"/>
        <v>90.482458851230234</v>
      </c>
      <c r="N38" s="5">
        <f t="shared" si="3"/>
        <v>99.948226637836086</v>
      </c>
    </row>
    <row r="39" spans="1:14" x14ac:dyDescent="0.25">
      <c r="A39" s="10">
        <v>44735</v>
      </c>
      <c r="B39" s="11">
        <f>VLOOKUP(A39,'sp500'!$A$2:$D$6121,4,FALSE)</f>
        <v>3795.72998046875</v>
      </c>
      <c r="E39" s="4">
        <v>0</v>
      </c>
      <c r="F39" s="4">
        <v>1</v>
      </c>
      <c r="H39" s="4">
        <f t="shared" si="0"/>
        <v>0</v>
      </c>
      <c r="K39" s="6">
        <f t="shared" si="1"/>
        <v>9.5322174091792E-3</v>
      </c>
      <c r="M39" s="5">
        <f t="shared" si="2"/>
        <v>91.34495732071727</v>
      </c>
      <c r="N39" s="5">
        <f t="shared" si="3"/>
        <v>100.90095486380986</v>
      </c>
    </row>
    <row r="40" spans="1:14" x14ac:dyDescent="0.25">
      <c r="A40" s="10">
        <v>44736</v>
      </c>
      <c r="B40" s="11">
        <f>VLOOKUP(A40,'sp500'!$A$2:$D$6121,4,FALSE)</f>
        <v>3911.73999023437</v>
      </c>
      <c r="E40" s="4">
        <v>0</v>
      </c>
      <c r="F40" s="4">
        <v>0</v>
      </c>
      <c r="H40" s="4">
        <f t="shared" si="0"/>
        <v>1</v>
      </c>
      <c r="K40" s="6">
        <f t="shared" si="1"/>
        <v>3.0563293585834428E-2</v>
      </c>
      <c r="M40" s="5">
        <f t="shared" si="2"/>
        <v>94.136760068895867</v>
      </c>
      <c r="N40" s="5">
        <f t="shared" si="3"/>
        <v>100.90095486380986</v>
      </c>
    </row>
    <row r="41" spans="1:14" x14ac:dyDescent="0.25">
      <c r="A41" s="10">
        <v>44739</v>
      </c>
      <c r="B41" s="11">
        <f>VLOOKUP(A41,'sp500'!$A$2:$D$6121,4,FALSE)</f>
        <v>3900.11010742187</v>
      </c>
      <c r="E41" s="4">
        <v>1</v>
      </c>
      <c r="F41" s="4">
        <v>0</v>
      </c>
      <c r="H41" s="4">
        <f t="shared" si="0"/>
        <v>0</v>
      </c>
      <c r="K41" s="6">
        <f t="shared" si="1"/>
        <v>-2.9730715337762392E-3</v>
      </c>
      <c r="M41" s="5">
        <f t="shared" si="2"/>
        <v>93.856884747253105</v>
      </c>
      <c r="N41" s="5">
        <f t="shared" si="3"/>
        <v>100.90095486380986</v>
      </c>
    </row>
    <row r="42" spans="1:14" x14ac:dyDescent="0.25">
      <c r="A42" s="10">
        <v>44740</v>
      </c>
      <c r="B42" s="11">
        <f>VLOOKUP(A42,'sp500'!$A$2:$D$6121,4,FALSE)</f>
        <v>3821.55004882812</v>
      </c>
      <c r="E42" s="4">
        <v>0</v>
      </c>
      <c r="F42" s="4">
        <v>0</v>
      </c>
      <c r="H42" s="4">
        <f t="shared" si="0"/>
        <v>1</v>
      </c>
      <c r="K42" s="6">
        <f t="shared" si="1"/>
        <v>-2.0143036075892073E-2</v>
      </c>
      <c r="M42" s="5">
        <f t="shared" si="2"/>
        <v>91.966322131818345</v>
      </c>
      <c r="N42" s="5">
        <f t="shared" si="3"/>
        <v>98.868503289896182</v>
      </c>
    </row>
    <row r="43" spans="1:14" x14ac:dyDescent="0.25">
      <c r="A43" s="10">
        <v>44741</v>
      </c>
      <c r="B43" s="11">
        <f>VLOOKUP(A43,'sp500'!$A$2:$D$6121,4,FALSE)</f>
        <v>3818.830078125</v>
      </c>
      <c r="E43" s="4">
        <v>0</v>
      </c>
      <c r="F43" s="4">
        <v>0</v>
      </c>
      <c r="H43" s="4">
        <f t="shared" si="0"/>
        <v>1</v>
      </c>
      <c r="K43" s="6">
        <f t="shared" si="1"/>
        <v>-7.1174540915774909E-4</v>
      </c>
      <c r="M43" s="5">
        <f t="shared" si="2"/>
        <v>91.900865524243898</v>
      </c>
      <c r="N43" s="5">
        <f t="shared" si="3"/>
        <v>98.868503289896182</v>
      </c>
    </row>
    <row r="44" spans="1:14" x14ac:dyDescent="0.25">
      <c r="A44" s="10">
        <v>44742</v>
      </c>
      <c r="B44" s="11">
        <f>VLOOKUP(A44,'sp500'!$A$2:$D$6121,4,FALSE)</f>
        <v>3785.3798828125</v>
      </c>
      <c r="E44" s="4">
        <v>1</v>
      </c>
      <c r="F44" s="4">
        <v>1</v>
      </c>
      <c r="H44" s="4">
        <f t="shared" si="0"/>
        <v>1</v>
      </c>
      <c r="K44" s="6">
        <f t="shared" si="1"/>
        <v>-8.7592782679987158E-3</v>
      </c>
      <c r="M44" s="5">
        <f t="shared" si="2"/>
        <v>91.095880270047118</v>
      </c>
      <c r="N44" s="5">
        <f t="shared" si="3"/>
        <v>98.868503289896182</v>
      </c>
    </row>
    <row r="45" spans="1:14" x14ac:dyDescent="0.25">
      <c r="A45" s="10">
        <v>44743</v>
      </c>
      <c r="B45" s="11">
        <f>VLOOKUP(A45,'sp500'!$A$2:$D$6121,4,FALSE)</f>
        <v>3825.330078125</v>
      </c>
      <c r="E45" s="4">
        <v>0</v>
      </c>
      <c r="F45" s="4">
        <v>1</v>
      </c>
      <c r="H45" s="4">
        <f t="shared" si="0"/>
        <v>0</v>
      </c>
      <c r="K45" s="6">
        <f t="shared" si="1"/>
        <v>1.0553814029047315E-2</v>
      </c>
      <c r="M45" s="5">
        <f t="shared" si="2"/>
        <v>92.057289249229555</v>
      </c>
      <c r="N45" s="5">
        <f t="shared" si="3"/>
        <v>99.911943086948</v>
      </c>
    </row>
    <row r="46" spans="1:14" x14ac:dyDescent="0.25">
      <c r="A46" s="10">
        <v>44747</v>
      </c>
      <c r="B46" s="11">
        <f>VLOOKUP(A46,'sp500'!$A$2:$D$6121,4,FALSE)</f>
        <v>3831.38989257812</v>
      </c>
      <c r="E46" s="4">
        <v>0</v>
      </c>
      <c r="F46" s="4">
        <v>1</v>
      </c>
      <c r="H46" s="4">
        <f t="shared" si="0"/>
        <v>0</v>
      </c>
      <c r="K46" s="6">
        <f t="shared" si="1"/>
        <v>1.5841285142352834E-3</v>
      </c>
      <c r="M46" s="5">
        <f t="shared" si="2"/>
        <v>92.203119826072466</v>
      </c>
      <c r="N46" s="5">
        <f t="shared" si="3"/>
        <v>99.911943086948</v>
      </c>
    </row>
    <row r="47" spans="1:14" x14ac:dyDescent="0.25">
      <c r="A47" s="10">
        <v>44749</v>
      </c>
      <c r="B47" s="11">
        <f>VLOOKUP(A47,'sp500'!$A$2:$D$6121,4,FALSE)</f>
        <v>3902.6201171875</v>
      </c>
      <c r="E47" s="4">
        <v>0</v>
      </c>
      <c r="F47" s="4">
        <v>0</v>
      </c>
      <c r="H47" s="4">
        <f t="shared" si="0"/>
        <v>1</v>
      </c>
      <c r="K47" s="6">
        <f t="shared" si="1"/>
        <v>1.8591223187011563E-2</v>
      </c>
      <c r="M47" s="5">
        <f t="shared" si="2"/>
        <v>93.917288605297756</v>
      </c>
      <c r="N47" s="5">
        <f t="shared" si="3"/>
        <v>99.911943086948</v>
      </c>
    </row>
    <row r="48" spans="1:14" x14ac:dyDescent="0.25">
      <c r="A48" s="10">
        <v>44750</v>
      </c>
      <c r="B48" s="11">
        <f>VLOOKUP(A48,'sp500'!$A$2:$D$6121,4,FALSE)</f>
        <v>3899.3798828125</v>
      </c>
      <c r="E48" s="4">
        <v>1</v>
      </c>
      <c r="F48" s="4">
        <v>0</v>
      </c>
      <c r="H48" s="4">
        <f t="shared" si="0"/>
        <v>0</v>
      </c>
      <c r="K48" s="6">
        <f t="shared" si="1"/>
        <v>-8.3027152981907104E-4</v>
      </c>
      <c r="M48" s="5">
        <f t="shared" si="2"/>
        <v>93.839311754410971</v>
      </c>
      <c r="N48" s="5">
        <f t="shared" si="3"/>
        <v>99.911943086948</v>
      </c>
    </row>
    <row r="49" spans="1:14" x14ac:dyDescent="0.25">
      <c r="A49" s="10">
        <v>44753</v>
      </c>
      <c r="B49" s="11">
        <f>VLOOKUP(A49,'sp500'!$A$2:$D$6121,4,FALSE)</f>
        <v>3854.42993164062</v>
      </c>
      <c r="E49" s="4">
        <v>1</v>
      </c>
      <c r="F49" s="4">
        <v>0</v>
      </c>
      <c r="H49" s="4">
        <f t="shared" si="0"/>
        <v>0</v>
      </c>
      <c r="K49" s="6">
        <f t="shared" si="1"/>
        <v>-1.1527461422778607E-2</v>
      </c>
      <c r="M49" s="5">
        <f t="shared" si="2"/>
        <v>92.757582708221904</v>
      </c>
      <c r="N49" s="5">
        <f t="shared" si="3"/>
        <v>98.760212017338361</v>
      </c>
    </row>
    <row r="50" spans="1:14" x14ac:dyDescent="0.25">
      <c r="A50" s="10">
        <v>44754</v>
      </c>
      <c r="B50" s="11">
        <f>VLOOKUP(A50,'sp500'!$A$2:$D$6121,4,FALSE)</f>
        <v>3818.80004882812</v>
      </c>
      <c r="E50" s="4">
        <v>1</v>
      </c>
      <c r="F50" s="4">
        <v>0</v>
      </c>
      <c r="H50" s="4">
        <f t="shared" si="0"/>
        <v>0</v>
      </c>
      <c r="K50" s="6">
        <f t="shared" si="1"/>
        <v>-9.2438787173215742E-3</v>
      </c>
      <c r="M50" s="5">
        <f t="shared" si="2"/>
        <v>91.900142863555175</v>
      </c>
      <c r="N50" s="5">
        <f t="shared" si="3"/>
        <v>97.847284595353116</v>
      </c>
    </row>
    <row r="51" spans="1:14" x14ac:dyDescent="0.25">
      <c r="A51" s="10">
        <v>44755</v>
      </c>
      <c r="B51" s="11">
        <f>VLOOKUP(A51,'sp500'!$A$2:$D$6121,4,FALSE)</f>
        <v>3801.78002929687</v>
      </c>
      <c r="E51" s="4">
        <v>1</v>
      </c>
      <c r="F51" s="4">
        <v>0</v>
      </c>
      <c r="H51" s="4">
        <f t="shared" si="0"/>
        <v>0</v>
      </c>
      <c r="K51" s="6">
        <f t="shared" si="1"/>
        <v>-4.4569025122100925E-3</v>
      </c>
      <c r="M51" s="5">
        <f t="shared" si="2"/>
        <v>91.490552885954131</v>
      </c>
      <c r="N51" s="5">
        <f t="shared" si="3"/>
        <v>97.411188786827154</v>
      </c>
    </row>
    <row r="52" spans="1:14" x14ac:dyDescent="0.25">
      <c r="A52" s="10">
        <v>44756</v>
      </c>
      <c r="B52" s="11">
        <f>VLOOKUP(A52,'sp500'!$A$2:$D$6121,4,FALSE)</f>
        <v>3790.3798828125</v>
      </c>
      <c r="E52" s="4">
        <v>1</v>
      </c>
      <c r="F52" s="4">
        <v>1</v>
      </c>
      <c r="H52" s="4">
        <f t="shared" si="0"/>
        <v>1</v>
      </c>
      <c r="K52" s="6">
        <f t="shared" si="1"/>
        <v>-2.9986339021509378E-3</v>
      </c>
      <c r="M52" s="5">
        <f t="shared" si="2"/>
        <v>91.216206212343778</v>
      </c>
      <c r="N52" s="5">
        <f t="shared" si="3"/>
        <v>97.119088293682154</v>
      </c>
    </row>
    <row r="53" spans="1:14" x14ac:dyDescent="0.25">
      <c r="A53" s="10">
        <v>44757</v>
      </c>
      <c r="B53" s="11">
        <f>VLOOKUP(A53,'sp500'!$A$2:$D$6121,4,FALSE)</f>
        <v>3863.15991210937</v>
      </c>
      <c r="E53" s="4">
        <v>0</v>
      </c>
      <c r="F53" s="4">
        <v>0</v>
      </c>
      <c r="H53" s="4">
        <f t="shared" si="0"/>
        <v>1</v>
      </c>
      <c r="K53" s="6">
        <f t="shared" si="1"/>
        <v>1.9201249359435346E-2</v>
      </c>
      <c r="M53" s="5">
        <f t="shared" si="2"/>
        <v>92.967671333448664</v>
      </c>
      <c r="N53" s="5">
        <f t="shared" si="3"/>
        <v>98.983896125570169</v>
      </c>
    </row>
    <row r="54" spans="1:14" x14ac:dyDescent="0.25">
      <c r="A54" s="10">
        <v>44760</v>
      </c>
      <c r="B54" s="11">
        <f>VLOOKUP(A54,'sp500'!$A$2:$D$6121,4,FALSE)</f>
        <v>3830.85009765625</v>
      </c>
      <c r="E54" s="4">
        <v>0</v>
      </c>
      <c r="F54" s="4">
        <v>1</v>
      </c>
      <c r="H54" s="4">
        <f t="shared" si="0"/>
        <v>0</v>
      </c>
      <c r="K54" s="6">
        <f t="shared" si="1"/>
        <v>-8.3635715808301203E-3</v>
      </c>
      <c r="M54" s="5">
        <f t="shared" si="2"/>
        <v>92.190129559548282</v>
      </c>
      <c r="N54" s="5">
        <f t="shared" si="3"/>
        <v>98.983896125570169</v>
      </c>
    </row>
    <row r="55" spans="1:14" x14ac:dyDescent="0.25">
      <c r="A55" s="10">
        <v>44761</v>
      </c>
      <c r="B55" s="11">
        <f>VLOOKUP(A55,'sp500'!$A$2:$D$6121,4,FALSE)</f>
        <v>3936.68994140625</v>
      </c>
      <c r="E55" s="4">
        <v>0</v>
      </c>
      <c r="F55" s="4">
        <v>1</v>
      </c>
      <c r="H55" s="4">
        <f t="shared" si="0"/>
        <v>0</v>
      </c>
      <c r="K55" s="6">
        <f t="shared" si="1"/>
        <v>2.7628291645959591E-2</v>
      </c>
      <c r="M55" s="5">
        <f t="shared" si="2"/>
        <v>94.737185345898283</v>
      </c>
      <c r="N55" s="5">
        <f t="shared" si="3"/>
        <v>98.983896125570169</v>
      </c>
    </row>
    <row r="56" spans="1:14" x14ac:dyDescent="0.25">
      <c r="A56" s="10">
        <v>44762</v>
      </c>
      <c r="B56" s="11">
        <f>VLOOKUP(A56,'sp500'!$A$2:$D$6121,4,FALSE)</f>
        <v>3959.89990234375</v>
      </c>
      <c r="E56" s="4">
        <v>0</v>
      </c>
      <c r="F56" s="4">
        <v>1</v>
      </c>
      <c r="H56" s="4">
        <f t="shared" si="0"/>
        <v>0</v>
      </c>
      <c r="K56" s="6">
        <f t="shared" si="1"/>
        <v>5.8958061932632422E-3</v>
      </c>
      <c r="M56" s="5">
        <f t="shared" si="2"/>
        <v>95.295737429992954</v>
      </c>
      <c r="N56" s="5">
        <f t="shared" si="3"/>
        <v>98.983896125570169</v>
      </c>
    </row>
    <row r="57" spans="1:14" x14ac:dyDescent="0.25">
      <c r="A57" s="10">
        <v>44763</v>
      </c>
      <c r="B57" s="11">
        <f>VLOOKUP(A57,'sp500'!$A$2:$D$6121,4,FALSE)</f>
        <v>3998.94995117187</v>
      </c>
      <c r="E57" s="4">
        <v>1</v>
      </c>
      <c r="F57" s="4">
        <v>0</v>
      </c>
      <c r="H57" s="4">
        <f t="shared" si="0"/>
        <v>0</v>
      </c>
      <c r="K57" s="6">
        <f t="shared" si="1"/>
        <v>9.8613727091958481E-3</v>
      </c>
      <c r="M57" s="5">
        <f t="shared" si="2"/>
        <v>96.235484214387782</v>
      </c>
      <c r="N57" s="5">
        <f t="shared" si="3"/>
        <v>98.983896125570169</v>
      </c>
    </row>
    <row r="58" spans="1:14" x14ac:dyDescent="0.25">
      <c r="A58" s="10">
        <v>44764</v>
      </c>
      <c r="B58" s="11">
        <f>VLOOKUP(A58,'sp500'!$A$2:$D$6121,4,FALSE)</f>
        <v>3961.6298828125</v>
      </c>
      <c r="E58" s="4">
        <v>1</v>
      </c>
      <c r="F58" s="4">
        <v>1</v>
      </c>
      <c r="H58" s="4">
        <f t="shared" si="0"/>
        <v>1</v>
      </c>
      <c r="K58" s="6">
        <f t="shared" si="1"/>
        <v>-9.3324669763454882E-3</v>
      </c>
      <c r="M58" s="5">
        <f t="shared" si="2"/>
        <v>95.337369736004391</v>
      </c>
      <c r="N58" s="5">
        <f t="shared" si="3"/>
        <v>98.060132183788269</v>
      </c>
    </row>
    <row r="59" spans="1:14" x14ac:dyDescent="0.25">
      <c r="A59" s="10">
        <v>44767</v>
      </c>
      <c r="B59" s="11">
        <f>VLOOKUP(A59,'sp500'!$A$2:$D$6121,4,FALSE)</f>
        <v>3966.84008789062</v>
      </c>
      <c r="E59" s="4">
        <v>0</v>
      </c>
      <c r="F59" s="4">
        <v>0</v>
      </c>
      <c r="H59" s="4">
        <f t="shared" si="0"/>
        <v>1</v>
      </c>
      <c r="K59" s="6">
        <f t="shared" si="1"/>
        <v>1.3151670479678579E-3</v>
      </c>
      <c r="M59" s="5">
        <f t="shared" si="2"/>
        <v>95.462754303121116</v>
      </c>
      <c r="N59" s="5">
        <f t="shared" si="3"/>
        <v>98.189097638355761</v>
      </c>
    </row>
    <row r="60" spans="1:14" x14ac:dyDescent="0.25">
      <c r="A60" s="10">
        <v>44768</v>
      </c>
      <c r="B60" s="11">
        <f>VLOOKUP(A60,'sp500'!$A$2:$D$6121,4,FALSE)</f>
        <v>3921.05004882812</v>
      </c>
      <c r="E60" s="4">
        <v>0</v>
      </c>
      <c r="F60" s="4">
        <v>1</v>
      </c>
      <c r="H60" s="4">
        <f t="shared" si="0"/>
        <v>0</v>
      </c>
      <c r="K60" s="6">
        <f t="shared" si="1"/>
        <v>-1.154320266205866E-2</v>
      </c>
      <c r="M60" s="5">
        <f t="shared" si="2"/>
        <v>94.360808383521871</v>
      </c>
      <c r="N60" s="5">
        <f t="shared" si="3"/>
        <v>98.189097638355761</v>
      </c>
    </row>
    <row r="61" spans="1:14" x14ac:dyDescent="0.25">
      <c r="A61" s="10">
        <v>44769</v>
      </c>
      <c r="B61" s="11">
        <f>VLOOKUP(A61,'sp500'!$A$2:$D$6121,4,FALSE)</f>
        <v>4023.61010742187</v>
      </c>
      <c r="E61" s="4">
        <v>0</v>
      </c>
      <c r="F61" s="4">
        <v>1</v>
      </c>
      <c r="H61" s="4">
        <f t="shared" si="0"/>
        <v>0</v>
      </c>
      <c r="K61" s="6">
        <f t="shared" si="1"/>
        <v>2.6156273782937722E-2</v>
      </c>
      <c r="M61" s="5">
        <f t="shared" si="2"/>
        <v>96.828935521980597</v>
      </c>
      <c r="N61" s="5">
        <f t="shared" si="3"/>
        <v>98.189097638355761</v>
      </c>
    </row>
    <row r="62" spans="1:14" x14ac:dyDescent="0.25">
      <c r="A62" s="10">
        <v>44770</v>
      </c>
      <c r="B62" s="11">
        <f>VLOOKUP(A62,'sp500'!$A$2:$D$6121,4,FALSE)</f>
        <v>4072.42993164062</v>
      </c>
      <c r="E62" s="4">
        <v>1</v>
      </c>
      <c r="F62" s="4">
        <v>1</v>
      </c>
      <c r="H62" s="4">
        <f t="shared" si="0"/>
        <v>1</v>
      </c>
      <c r="K62" s="6">
        <f t="shared" si="1"/>
        <v>1.2133338697180918E-2</v>
      </c>
      <c r="M62" s="5">
        <f t="shared" si="2"/>
        <v>98.003793792356277</v>
      </c>
      <c r="N62" s="5">
        <f t="shared" si="3"/>
        <v>98.189097638355761</v>
      </c>
    </row>
    <row r="63" spans="1:14" x14ac:dyDescent="0.25">
      <c r="A63" s="10">
        <v>44771</v>
      </c>
      <c r="B63" s="11">
        <f>VLOOKUP(A63,'sp500'!$A$2:$D$6121,4,FALSE)</f>
        <v>4130.2900390625</v>
      </c>
      <c r="E63" s="4">
        <v>0</v>
      </c>
      <c r="F63" s="4">
        <v>0</v>
      </c>
      <c r="H63" s="4">
        <f t="shared" si="0"/>
        <v>1</v>
      </c>
      <c r="K63" s="6">
        <f t="shared" si="1"/>
        <v>1.4207760082582954E-2</v>
      </c>
      <c r="M63" s="5">
        <f t="shared" si="2"/>
        <v>99.396208181741002</v>
      </c>
      <c r="N63" s="5">
        <f t="shared" si="3"/>
        <v>99.584144780326838</v>
      </c>
    </row>
    <row r="64" spans="1:14" x14ac:dyDescent="0.25">
      <c r="A64" s="10">
        <v>44774</v>
      </c>
      <c r="B64" s="11">
        <f>VLOOKUP(A64,'sp500'!$A$2:$D$6121,4,FALSE)</f>
        <v>4118.6298828125</v>
      </c>
      <c r="E64" s="4">
        <v>1</v>
      </c>
      <c r="F64" s="4">
        <v>0</v>
      </c>
      <c r="H64" s="4">
        <f t="shared" si="0"/>
        <v>0</v>
      </c>
      <c r="K64" s="6">
        <f t="shared" si="1"/>
        <v>-2.8230841271976725E-3</v>
      </c>
      <c r="M64" s="5">
        <f t="shared" si="2"/>
        <v>99.115604324119488</v>
      </c>
      <c r="N64" s="5">
        <f t="shared" si="3"/>
        <v>99.584144780326838</v>
      </c>
    </row>
    <row r="65" spans="1:14" x14ac:dyDescent="0.25">
      <c r="A65" s="10">
        <v>44775</v>
      </c>
      <c r="B65" s="11">
        <f>VLOOKUP(A65,'sp500'!$A$2:$D$6121,4,FALSE)</f>
        <v>4091.18994140625</v>
      </c>
      <c r="E65" s="4">
        <v>0</v>
      </c>
      <c r="F65" s="4">
        <v>1</v>
      </c>
      <c r="H65" s="4">
        <f t="shared" si="0"/>
        <v>0</v>
      </c>
      <c r="K65" s="6">
        <f t="shared" si="1"/>
        <v>-6.6623955507048027E-3</v>
      </c>
      <c r="M65" s="5">
        <f t="shared" si="2"/>
        <v>98.45525696286505</v>
      </c>
      <c r="N65" s="5">
        <f t="shared" si="3"/>
        <v>98.92067581722165</v>
      </c>
    </row>
    <row r="66" spans="1:14" x14ac:dyDescent="0.25">
      <c r="A66" s="10">
        <v>44776</v>
      </c>
      <c r="B66" s="11">
        <f>VLOOKUP(A66,'sp500'!$A$2:$D$6121,4,FALSE)</f>
        <v>4155.169921875</v>
      </c>
      <c r="E66" s="4">
        <v>0</v>
      </c>
      <c r="F66" s="4">
        <v>0</v>
      </c>
      <c r="H66" s="4">
        <f t="shared" si="0"/>
        <v>1</v>
      </c>
      <c r="K66" s="6">
        <f t="shared" si="1"/>
        <v>1.5638477163140152E-2</v>
      </c>
      <c r="M66" s="5">
        <f t="shared" si="2"/>
        <v>99.994947250469906</v>
      </c>
      <c r="N66" s="5">
        <f t="shared" si="3"/>
        <v>98.92067581722165</v>
      </c>
    </row>
    <row r="67" spans="1:14" x14ac:dyDescent="0.25">
      <c r="A67" s="10">
        <v>44777</v>
      </c>
      <c r="B67" s="11">
        <f>VLOOKUP(A67,'sp500'!$A$2:$D$6121,4,FALSE)</f>
        <v>4151.93994140625</v>
      </c>
      <c r="E67" s="4">
        <v>1</v>
      </c>
      <c r="F67" s="4">
        <v>0</v>
      </c>
      <c r="H67" s="4">
        <f t="shared" ref="H67:H130" si="4">IF(E67=F67,1,0)</f>
        <v>0</v>
      </c>
      <c r="K67" s="6">
        <f t="shared" si="1"/>
        <v>-7.7734016405583972E-4</v>
      </c>
      <c r="M67" s="5">
        <f t="shared" si="2"/>
        <v>99.917217161769472</v>
      </c>
      <c r="N67" s="5">
        <f t="shared" si="3"/>
        <v>98.92067581722165</v>
      </c>
    </row>
    <row r="68" spans="1:14" x14ac:dyDescent="0.25">
      <c r="A68" s="10">
        <v>44778</v>
      </c>
      <c r="B68" s="11">
        <f>VLOOKUP(A68,'sp500'!$A$2:$D$6121,4,FALSE)</f>
        <v>4145.18994140625</v>
      </c>
      <c r="E68" s="4">
        <v>0</v>
      </c>
      <c r="F68" s="4">
        <v>0</v>
      </c>
      <c r="H68" s="4">
        <f t="shared" si="4"/>
        <v>1</v>
      </c>
      <c r="K68" s="6">
        <f t="shared" ref="K68:K131" si="5">B68/B67-1</f>
        <v>-1.6257460597355333E-3</v>
      </c>
      <c r="M68" s="5">
        <f t="shared" ref="M68:M131" si="6">M67*(1+$K68)</f>
        <v>99.754777139668988</v>
      </c>
      <c r="N68" s="5">
        <f t="shared" si="3"/>
        <v>98.759855918285425</v>
      </c>
    </row>
    <row r="69" spans="1:14" x14ac:dyDescent="0.25">
      <c r="A69" s="10">
        <v>44781</v>
      </c>
      <c r="B69" s="11">
        <f>VLOOKUP(A69,'sp500'!$A$2:$D$6121,4,FALSE)</f>
        <v>4140.06005859375</v>
      </c>
      <c r="E69" s="4">
        <v>1</v>
      </c>
      <c r="F69" s="4">
        <v>0</v>
      </c>
      <c r="H69" s="4">
        <f t="shared" si="4"/>
        <v>0</v>
      </c>
      <c r="K69" s="6">
        <f t="shared" si="5"/>
        <v>-1.2375507238541195E-3</v>
      </c>
      <c r="M69" s="5">
        <f t="shared" si="6"/>
        <v>99.631325543011883</v>
      </c>
      <c r="N69" s="5">
        <f t="shared" ref="N69:N132" si="7">N68*(1+IF(E68=1,$K69,0))</f>
        <v>98.759855918285425</v>
      </c>
    </row>
    <row r="70" spans="1:14" x14ac:dyDescent="0.25">
      <c r="A70" s="10">
        <v>44782</v>
      </c>
      <c r="B70" s="11">
        <f>VLOOKUP(A70,'sp500'!$A$2:$D$6121,4,FALSE)</f>
        <v>4122.47021484375</v>
      </c>
      <c r="E70" s="4">
        <v>0</v>
      </c>
      <c r="F70" s="4">
        <v>1</v>
      </c>
      <c r="H70" s="4">
        <f t="shared" si="4"/>
        <v>0</v>
      </c>
      <c r="K70" s="6">
        <f t="shared" si="5"/>
        <v>-4.248692893594086E-3</v>
      </c>
      <c r="M70" s="5">
        <f t="shared" si="6"/>
        <v>99.208022638197932</v>
      </c>
      <c r="N70" s="5">
        <f t="shared" si="7"/>
        <v>98.340255620273027</v>
      </c>
    </row>
    <row r="71" spans="1:14" x14ac:dyDescent="0.25">
      <c r="A71" s="10">
        <v>44783</v>
      </c>
      <c r="B71" s="11">
        <f>VLOOKUP(A71,'sp500'!$A$2:$D$6121,4,FALSE)</f>
        <v>4210.240234375</v>
      </c>
      <c r="E71" s="4">
        <v>0</v>
      </c>
      <c r="F71" s="4">
        <v>0</v>
      </c>
      <c r="H71" s="4">
        <f t="shared" si="4"/>
        <v>1</v>
      </c>
      <c r="K71" s="6">
        <f t="shared" si="5"/>
        <v>2.1290637641290244E-2</v>
      </c>
      <c r="M71" s="5">
        <f t="shared" si="6"/>
        <v>101.32022469929672</v>
      </c>
      <c r="N71" s="5">
        <f t="shared" si="7"/>
        <v>98.340255620273027</v>
      </c>
    </row>
    <row r="72" spans="1:14" x14ac:dyDescent="0.25">
      <c r="A72" s="10">
        <v>44784</v>
      </c>
      <c r="B72" s="11">
        <f>VLOOKUP(A72,'sp500'!$A$2:$D$6121,4,FALSE)</f>
        <v>4207.27001953125</v>
      </c>
      <c r="E72" s="4">
        <v>0</v>
      </c>
      <c r="F72" s="4">
        <v>1</v>
      </c>
      <c r="H72" s="4">
        <f t="shared" si="4"/>
        <v>0</v>
      </c>
      <c r="K72" s="6">
        <f t="shared" si="5"/>
        <v>-7.0547395835030002E-4</v>
      </c>
      <c r="M72" s="5">
        <f t="shared" si="6"/>
        <v>101.24874591931716</v>
      </c>
      <c r="N72" s="5">
        <f t="shared" si="7"/>
        <v>98.340255620273027</v>
      </c>
    </row>
    <row r="73" spans="1:14" x14ac:dyDescent="0.25">
      <c r="A73" s="10">
        <v>44785</v>
      </c>
      <c r="B73" s="11">
        <f>VLOOKUP(A73,'sp500'!$A$2:$D$6121,4,FALSE)</f>
        <v>4280.14990234375</v>
      </c>
      <c r="E73" s="4">
        <v>0</v>
      </c>
      <c r="F73" s="4">
        <v>1</v>
      </c>
      <c r="H73" s="4">
        <f t="shared" si="4"/>
        <v>0</v>
      </c>
      <c r="K73" s="6">
        <f t="shared" si="5"/>
        <v>1.7322368774566943E-2</v>
      </c>
      <c r="M73" s="5">
        <f t="shared" si="6"/>
        <v>103.00261403409399</v>
      </c>
      <c r="N73" s="5">
        <f t="shared" si="7"/>
        <v>98.340255620273027</v>
      </c>
    </row>
    <row r="74" spans="1:14" x14ac:dyDescent="0.25">
      <c r="A74" s="10">
        <v>44788</v>
      </c>
      <c r="B74" s="11">
        <f>VLOOKUP(A74,'sp500'!$A$2:$D$6121,4,FALSE)</f>
        <v>4297.14013671875</v>
      </c>
      <c r="E74" s="4">
        <v>0</v>
      </c>
      <c r="F74" s="4">
        <v>1</v>
      </c>
      <c r="H74" s="4">
        <f t="shared" si="4"/>
        <v>0</v>
      </c>
      <c r="K74" s="6">
        <f t="shared" si="5"/>
        <v>3.9695418998517695E-3</v>
      </c>
      <c r="M74" s="5">
        <f t="shared" si="6"/>
        <v>103.41148722629659</v>
      </c>
      <c r="N74" s="5">
        <f t="shared" si="7"/>
        <v>98.340255620273027</v>
      </c>
    </row>
    <row r="75" spans="1:14" x14ac:dyDescent="0.25">
      <c r="A75" s="10">
        <v>44789</v>
      </c>
      <c r="B75" s="11">
        <f>VLOOKUP(A75,'sp500'!$A$2:$D$6121,4,FALSE)</f>
        <v>4305.2001953125</v>
      </c>
      <c r="E75" s="4">
        <v>0</v>
      </c>
      <c r="F75" s="4">
        <v>0</v>
      </c>
      <c r="H75" s="4">
        <f t="shared" si="4"/>
        <v>1</v>
      </c>
      <c r="K75" s="6">
        <f t="shared" si="5"/>
        <v>1.8756797165810912E-3</v>
      </c>
      <c r="M75" s="5">
        <f t="shared" si="6"/>
        <v>103.60545405534843</v>
      </c>
      <c r="N75" s="5">
        <f t="shared" si="7"/>
        <v>98.340255620273027</v>
      </c>
    </row>
    <row r="76" spans="1:14" x14ac:dyDescent="0.25">
      <c r="A76" s="10">
        <v>44790</v>
      </c>
      <c r="B76" s="11">
        <f>VLOOKUP(A76,'sp500'!$A$2:$D$6121,4,FALSE)</f>
        <v>4274.0400390625</v>
      </c>
      <c r="E76" s="4">
        <v>0</v>
      </c>
      <c r="F76" s="4">
        <v>1</v>
      </c>
      <c r="H76" s="4">
        <f t="shared" si="4"/>
        <v>0</v>
      </c>
      <c r="K76" s="6">
        <f t="shared" si="5"/>
        <v>-7.2377949540946007E-3</v>
      </c>
      <c r="M76" s="5">
        <f t="shared" si="6"/>
        <v>102.85557902276994</v>
      </c>
      <c r="N76" s="5">
        <f t="shared" si="7"/>
        <v>98.340255620273027</v>
      </c>
    </row>
    <row r="77" spans="1:14" x14ac:dyDescent="0.25">
      <c r="A77" s="10">
        <v>44791</v>
      </c>
      <c r="B77" s="11">
        <f>VLOOKUP(A77,'sp500'!$A$2:$D$6121,4,FALSE)</f>
        <v>4283.740234375</v>
      </c>
      <c r="E77" s="4">
        <v>0</v>
      </c>
      <c r="F77" s="4">
        <v>0</v>
      </c>
      <c r="H77" s="4">
        <f t="shared" si="4"/>
        <v>1</v>
      </c>
      <c r="K77" s="6">
        <f t="shared" si="5"/>
        <v>2.2695611701915031E-3</v>
      </c>
      <c r="M77" s="5">
        <f t="shared" si="6"/>
        <v>103.08901605105758</v>
      </c>
      <c r="N77" s="5">
        <f t="shared" si="7"/>
        <v>98.340255620273027</v>
      </c>
    </row>
    <row r="78" spans="1:14" x14ac:dyDescent="0.25">
      <c r="A78" s="10">
        <v>44792</v>
      </c>
      <c r="B78" s="11">
        <f>VLOOKUP(A78,'sp500'!$A$2:$D$6121,4,FALSE)</f>
        <v>4228.47998046875</v>
      </c>
      <c r="E78" s="4">
        <v>0</v>
      </c>
      <c r="F78" s="4">
        <v>0</v>
      </c>
      <c r="H78" s="4">
        <f t="shared" si="4"/>
        <v>1</v>
      </c>
      <c r="K78" s="6">
        <f t="shared" si="5"/>
        <v>-1.2900001139847905E-2</v>
      </c>
      <c r="M78" s="5">
        <f t="shared" si="6"/>
        <v>101.75916762649314</v>
      </c>
      <c r="N78" s="5">
        <f t="shared" si="7"/>
        <v>98.340255620273027</v>
      </c>
    </row>
    <row r="79" spans="1:14" x14ac:dyDescent="0.25">
      <c r="A79" s="10">
        <v>44795</v>
      </c>
      <c r="B79" s="11">
        <f>VLOOKUP(A79,'sp500'!$A$2:$D$6121,4,FALSE)</f>
        <v>4137.990234375</v>
      </c>
      <c r="E79" s="4">
        <v>1</v>
      </c>
      <c r="F79" s="4">
        <v>0</v>
      </c>
      <c r="H79" s="4">
        <f t="shared" si="4"/>
        <v>0</v>
      </c>
      <c r="K79" s="6">
        <f t="shared" si="5"/>
        <v>-2.14000649197158E-2</v>
      </c>
      <c r="M79" s="5">
        <f t="shared" si="6"/>
        <v>99.581514833109949</v>
      </c>
      <c r="N79" s="5">
        <f t="shared" si="7"/>
        <v>98.340255620273027</v>
      </c>
    </row>
    <row r="80" spans="1:14" x14ac:dyDescent="0.25">
      <c r="A80" s="10">
        <v>44796</v>
      </c>
      <c r="B80" s="11">
        <f>VLOOKUP(A80,'sp500'!$A$2:$D$6121,4,FALSE)</f>
        <v>4128.72998046875</v>
      </c>
      <c r="E80" s="4">
        <v>0</v>
      </c>
      <c r="F80" s="4">
        <v>1</v>
      </c>
      <c r="H80" s="4">
        <f t="shared" si="4"/>
        <v>0</v>
      </c>
      <c r="K80" s="6">
        <f t="shared" si="5"/>
        <v>-2.2378626777133093E-3</v>
      </c>
      <c r="M80" s="5">
        <f t="shared" si="6"/>
        <v>99.358665077674772</v>
      </c>
      <c r="N80" s="5">
        <f t="shared" si="7"/>
        <v>98.120183632503625</v>
      </c>
    </row>
    <row r="81" spans="1:14" x14ac:dyDescent="0.25">
      <c r="A81" s="10">
        <v>44797</v>
      </c>
      <c r="B81" s="11">
        <f>VLOOKUP(A81,'sp500'!$A$2:$D$6121,4,FALSE)</f>
        <v>4140.77001953125</v>
      </c>
      <c r="E81" s="4">
        <v>0</v>
      </c>
      <c r="F81" s="4">
        <v>1</v>
      </c>
      <c r="H81" s="4">
        <f t="shared" si="4"/>
        <v>0</v>
      </c>
      <c r="K81" s="6">
        <f t="shared" si="5"/>
        <v>2.9161604463010526E-3</v>
      </c>
      <c r="M81" s="5">
        <f t="shared" si="6"/>
        <v>99.648410886771558</v>
      </c>
      <c r="N81" s="5">
        <f t="shared" si="7"/>
        <v>98.120183632503625</v>
      </c>
    </row>
    <row r="82" spans="1:14" x14ac:dyDescent="0.25">
      <c r="A82" s="10">
        <v>44798</v>
      </c>
      <c r="B82" s="11">
        <f>VLOOKUP(A82,'sp500'!$A$2:$D$6121,4,FALSE)</f>
        <v>4199.1201171875</v>
      </c>
      <c r="E82" s="4">
        <v>1</v>
      </c>
      <c r="F82" s="4">
        <v>0</v>
      </c>
      <c r="H82" s="4">
        <f t="shared" si="4"/>
        <v>0</v>
      </c>
      <c r="K82" s="6">
        <f t="shared" si="5"/>
        <v>1.4091605518061545E-2</v>
      </c>
      <c r="M82" s="5">
        <f t="shared" si="6"/>
        <v>101.05261698348966</v>
      </c>
      <c r="N82" s="5">
        <f t="shared" si="7"/>
        <v>98.120183632503625</v>
      </c>
    </row>
    <row r="83" spans="1:14" x14ac:dyDescent="0.25">
      <c r="A83" s="10">
        <v>44799</v>
      </c>
      <c r="B83" s="11">
        <f>VLOOKUP(A83,'sp500'!$A$2:$D$6121,4,FALSE)</f>
        <v>4057.65991210937</v>
      </c>
      <c r="E83" s="4">
        <v>0</v>
      </c>
      <c r="F83" s="4">
        <v>0</v>
      </c>
      <c r="H83" s="4">
        <f t="shared" si="4"/>
        <v>1</v>
      </c>
      <c r="K83" s="6">
        <f t="shared" si="5"/>
        <v>-3.3688058719519964E-2</v>
      </c>
      <c r="M83" s="5">
        <f t="shared" si="6"/>
        <v>97.648350488788694</v>
      </c>
      <c r="N83" s="5">
        <f t="shared" si="7"/>
        <v>94.814705124721755</v>
      </c>
    </row>
    <row r="84" spans="1:14" x14ac:dyDescent="0.25">
      <c r="A84" s="10">
        <v>44802</v>
      </c>
      <c r="B84" s="11">
        <f>VLOOKUP(A84,'sp500'!$A$2:$D$6121,4,FALSE)</f>
        <v>4030.61010742187</v>
      </c>
      <c r="E84" s="4">
        <v>1</v>
      </c>
      <c r="F84" s="4">
        <v>0</v>
      </c>
      <c r="H84" s="4">
        <f t="shared" si="4"/>
        <v>0</v>
      </c>
      <c r="K84" s="6">
        <f t="shared" si="5"/>
        <v>-6.666355799502699E-3</v>
      </c>
      <c r="M84" s="5">
        <f t="shared" si="6"/>
        <v>96.997391841195892</v>
      </c>
      <c r="N84" s="5">
        <f t="shared" si="7"/>
        <v>94.814705124721755</v>
      </c>
    </row>
    <row r="85" spans="1:14" x14ac:dyDescent="0.25">
      <c r="A85" s="10">
        <v>44803</v>
      </c>
      <c r="B85" s="11">
        <f>VLOOKUP(A85,'sp500'!$A$2:$D$6121,4,FALSE)</f>
        <v>3986.15991210937</v>
      </c>
      <c r="E85" s="4">
        <v>1</v>
      </c>
      <c r="F85" s="4">
        <v>0</v>
      </c>
      <c r="H85" s="4">
        <f t="shared" si="4"/>
        <v>0</v>
      </c>
      <c r="K85" s="6">
        <f t="shared" si="5"/>
        <v>-1.1028155571448206E-2</v>
      </c>
      <c r="M85" s="5">
        <f t="shared" si="6"/>
        <v>95.927689513946461</v>
      </c>
      <c r="N85" s="5">
        <f t="shared" si="7"/>
        <v>93.769073806145329</v>
      </c>
    </row>
    <row r="86" spans="1:14" x14ac:dyDescent="0.25">
      <c r="A86" s="10">
        <v>44804</v>
      </c>
      <c r="B86" s="11">
        <f>VLOOKUP(A86,'sp500'!$A$2:$D$6121,4,FALSE)</f>
        <v>3955</v>
      </c>
      <c r="E86" s="4">
        <v>1</v>
      </c>
      <c r="F86" s="4">
        <v>1</v>
      </c>
      <c r="H86" s="4">
        <f t="shared" si="4"/>
        <v>1</v>
      </c>
      <c r="K86" s="6">
        <f t="shared" si="5"/>
        <v>-7.8170251059699325E-3</v>
      </c>
      <c r="M86" s="5">
        <f t="shared" si="6"/>
        <v>95.177820356658259</v>
      </c>
      <c r="N86" s="5">
        <f t="shared" si="7"/>
        <v>93.03607860203914</v>
      </c>
    </row>
    <row r="87" spans="1:14" x14ac:dyDescent="0.25">
      <c r="A87" s="10">
        <v>44805</v>
      </c>
      <c r="B87" s="11">
        <f>VLOOKUP(A87,'sp500'!$A$2:$D$6121,4,FALSE)</f>
        <v>3966.85009765625</v>
      </c>
      <c r="E87" s="4">
        <v>0</v>
      </c>
      <c r="F87" s="4">
        <v>0</v>
      </c>
      <c r="H87" s="4">
        <f t="shared" si="4"/>
        <v>1</v>
      </c>
      <c r="K87" s="6">
        <f t="shared" si="5"/>
        <v>2.9962320243361873E-3</v>
      </c>
      <c r="M87" s="5">
        <f t="shared" si="6"/>
        <v>95.462995190017395</v>
      </c>
      <c r="N87" s="5">
        <f t="shared" si="7"/>
        <v>93.314836280165224</v>
      </c>
    </row>
    <row r="88" spans="1:14" x14ac:dyDescent="0.25">
      <c r="A88" s="10">
        <v>44806</v>
      </c>
      <c r="B88" s="11">
        <f>VLOOKUP(A88,'sp500'!$A$2:$D$6121,4,FALSE)</f>
        <v>3924.26000976562</v>
      </c>
      <c r="E88" s="4">
        <v>1</v>
      </c>
      <c r="F88" s="4">
        <v>0</v>
      </c>
      <c r="H88" s="4">
        <f t="shared" si="4"/>
        <v>0</v>
      </c>
      <c r="K88" s="6">
        <f t="shared" si="5"/>
        <v>-1.0736500458082276E-2</v>
      </c>
      <c r="M88" s="5">
        <f t="shared" si="6"/>
        <v>94.438056698429861</v>
      </c>
      <c r="N88" s="5">
        <f t="shared" si="7"/>
        <v>93.314836280165224</v>
      </c>
    </row>
    <row r="89" spans="1:14" x14ac:dyDescent="0.25">
      <c r="A89" s="10">
        <v>44810</v>
      </c>
      <c r="B89" s="11">
        <f>VLOOKUP(A89,'sp500'!$A$2:$D$6121,4,FALSE)</f>
        <v>3908.18994140625</v>
      </c>
      <c r="E89" s="4">
        <v>1</v>
      </c>
      <c r="F89" s="4">
        <v>1</v>
      </c>
      <c r="H89" s="4">
        <f t="shared" si="4"/>
        <v>1</v>
      </c>
      <c r="K89" s="6">
        <f t="shared" si="5"/>
        <v>-4.0950569838337225E-3</v>
      </c>
      <c r="M89" s="5">
        <f t="shared" si="6"/>
        <v>94.051327474807266</v>
      </c>
      <c r="N89" s="5">
        <f t="shared" si="7"/>
        <v>92.932706708160836</v>
      </c>
    </row>
    <row r="90" spans="1:14" x14ac:dyDescent="0.25">
      <c r="A90" s="10">
        <v>44811</v>
      </c>
      <c r="B90" s="11">
        <f>VLOOKUP(A90,'sp500'!$A$2:$D$6121,4,FALSE)</f>
        <v>3979.8701171875</v>
      </c>
      <c r="E90" s="4">
        <v>0</v>
      </c>
      <c r="F90" s="4">
        <v>1</v>
      </c>
      <c r="H90" s="4">
        <f t="shared" si="4"/>
        <v>0</v>
      </c>
      <c r="K90" s="6">
        <f t="shared" si="5"/>
        <v>1.8341016392734E-2</v>
      </c>
      <c r="M90" s="5">
        <f t="shared" si="6"/>
        <v>95.776324413781097</v>
      </c>
      <c r="N90" s="5">
        <f t="shared" si="7"/>
        <v>94.637187005316349</v>
      </c>
    </row>
    <row r="91" spans="1:14" x14ac:dyDescent="0.25">
      <c r="A91" s="10">
        <v>44812</v>
      </c>
      <c r="B91" s="11">
        <f>VLOOKUP(A91,'sp500'!$A$2:$D$6121,4,FALSE)</f>
        <v>4006.17993164062</v>
      </c>
      <c r="E91" s="4">
        <v>1</v>
      </c>
      <c r="F91" s="4">
        <v>1</v>
      </c>
      <c r="H91" s="4">
        <f t="shared" si="4"/>
        <v>1</v>
      </c>
      <c r="K91" s="6">
        <f t="shared" si="5"/>
        <v>6.6107218774547061E-3</v>
      </c>
      <c r="M91" s="5">
        <f t="shared" si="6"/>
        <v>96.409475056925473</v>
      </c>
      <c r="N91" s="5">
        <f t="shared" si="7"/>
        <v>94.637187005316349</v>
      </c>
    </row>
    <row r="92" spans="1:14" x14ac:dyDescent="0.25">
      <c r="A92" s="10">
        <v>44813</v>
      </c>
      <c r="B92" s="11">
        <f>VLOOKUP(A92,'sp500'!$A$2:$D$6121,4,FALSE)</f>
        <v>4067.36010742187</v>
      </c>
      <c r="E92" s="4">
        <v>0</v>
      </c>
      <c r="F92" s="4">
        <v>1</v>
      </c>
      <c r="H92" s="4">
        <f t="shared" si="4"/>
        <v>0</v>
      </c>
      <c r="K92" s="6">
        <f t="shared" si="5"/>
        <v>1.5271449816332883E-2</v>
      </c>
      <c r="M92" s="5">
        <f t="shared" si="6"/>
        <v>97.881787517076305</v>
      </c>
      <c r="N92" s="5">
        <f t="shared" si="7"/>
        <v>96.082434057426951</v>
      </c>
    </row>
    <row r="93" spans="1:14" x14ac:dyDescent="0.25">
      <c r="A93" s="10">
        <v>44816</v>
      </c>
      <c r="B93" s="11">
        <f>VLOOKUP(A93,'sp500'!$A$2:$D$6121,4,FALSE)</f>
        <v>4110.41015625</v>
      </c>
      <c r="E93" s="4">
        <v>0</v>
      </c>
      <c r="F93" s="4">
        <v>0</v>
      </c>
      <c r="H93" s="4">
        <f t="shared" si="4"/>
        <v>1</v>
      </c>
      <c r="K93" s="6">
        <f t="shared" si="5"/>
        <v>1.0584272769351033E-2</v>
      </c>
      <c r="M93" s="5">
        <f t="shared" si="6"/>
        <v>98.917795055308702</v>
      </c>
      <c r="N93" s="5">
        <f t="shared" si="7"/>
        <v>96.082434057426951</v>
      </c>
    </row>
    <row r="94" spans="1:14" x14ac:dyDescent="0.25">
      <c r="A94" s="10">
        <v>44817</v>
      </c>
      <c r="B94" s="11">
        <f>VLOOKUP(A94,'sp500'!$A$2:$D$6121,4,FALSE)</f>
        <v>3932.68994140625</v>
      </c>
      <c r="E94" s="4">
        <v>1</v>
      </c>
      <c r="F94" s="4">
        <v>1</v>
      </c>
      <c r="H94" s="4">
        <f t="shared" si="4"/>
        <v>1</v>
      </c>
      <c r="K94" s="6">
        <f t="shared" si="5"/>
        <v>-4.3236613400616797E-2</v>
      </c>
      <c r="M94" s="5">
        <f t="shared" si="6"/>
        <v>94.64092459206087</v>
      </c>
      <c r="N94" s="5">
        <f t="shared" si="7"/>
        <v>96.082434057426951</v>
      </c>
    </row>
    <row r="95" spans="1:14" x14ac:dyDescent="0.25">
      <c r="A95" s="10">
        <v>44818</v>
      </c>
      <c r="B95" s="11">
        <f>VLOOKUP(A95,'sp500'!$A$2:$D$6121,4,FALSE)</f>
        <v>3946.01000976562</v>
      </c>
      <c r="E95" s="4">
        <v>0</v>
      </c>
      <c r="F95" s="4">
        <v>0</v>
      </c>
      <c r="H95" s="4">
        <f t="shared" si="4"/>
        <v>1</v>
      </c>
      <c r="K95" s="6">
        <f t="shared" si="5"/>
        <v>3.3870120853227714E-3</v>
      </c>
      <c r="M95" s="5">
        <f t="shared" si="6"/>
        <v>94.961474547420295</v>
      </c>
      <c r="N95" s="5">
        <f t="shared" si="7"/>
        <v>96.407866422766688</v>
      </c>
    </row>
    <row r="96" spans="1:14" x14ac:dyDescent="0.25">
      <c r="A96" s="10">
        <v>44819</v>
      </c>
      <c r="B96" s="11">
        <f>VLOOKUP(A96,'sp500'!$A$2:$D$6121,4,FALSE)</f>
        <v>3901.35009765625</v>
      </c>
      <c r="E96" s="4">
        <v>1</v>
      </c>
      <c r="F96" s="4">
        <v>0</v>
      </c>
      <c r="H96" s="4">
        <f t="shared" si="4"/>
        <v>0</v>
      </c>
      <c r="K96" s="6">
        <f t="shared" si="5"/>
        <v>-1.1317739184352082E-2</v>
      </c>
      <c r="M96" s="5">
        <f t="shared" si="6"/>
        <v>93.886725345931097</v>
      </c>
      <c r="N96" s="5">
        <f t="shared" si="7"/>
        <v>96.407866422766688</v>
      </c>
    </row>
    <row r="97" spans="1:14" x14ac:dyDescent="0.25">
      <c r="A97" s="10">
        <v>44820</v>
      </c>
      <c r="B97" s="11">
        <f>VLOOKUP(A97,'sp500'!$A$2:$D$6121,4,FALSE)</f>
        <v>3873.330078125</v>
      </c>
      <c r="E97" s="4">
        <v>1</v>
      </c>
      <c r="F97" s="4">
        <v>1</v>
      </c>
      <c r="H97" s="4">
        <f t="shared" si="4"/>
        <v>1</v>
      </c>
      <c r="K97" s="6">
        <f t="shared" si="5"/>
        <v>-7.1821340894484553E-3</v>
      </c>
      <c r="M97" s="5">
        <f t="shared" si="6"/>
        <v>93.212418295277402</v>
      </c>
      <c r="N97" s="5">
        <f t="shared" si="7"/>
        <v>95.715452198840737</v>
      </c>
    </row>
    <row r="98" spans="1:14" x14ac:dyDescent="0.25">
      <c r="A98" s="10">
        <v>44823</v>
      </c>
      <c r="B98" s="11">
        <f>VLOOKUP(A98,'sp500'!$A$2:$D$6121,4,FALSE)</f>
        <v>3899.88989257812</v>
      </c>
      <c r="E98" s="4">
        <v>0</v>
      </c>
      <c r="F98" s="4">
        <v>0</v>
      </c>
      <c r="H98" s="4">
        <f t="shared" si="4"/>
        <v>1</v>
      </c>
      <c r="K98" s="6">
        <f t="shared" si="5"/>
        <v>6.8571007162852027E-3</v>
      </c>
      <c r="M98" s="5">
        <f t="shared" si="6"/>
        <v>93.851585235536618</v>
      </c>
      <c r="N98" s="5">
        <f t="shared" si="7"/>
        <v>96.371782694672973</v>
      </c>
    </row>
    <row r="99" spans="1:14" x14ac:dyDescent="0.25">
      <c r="A99" s="10">
        <v>44824</v>
      </c>
      <c r="B99" s="11">
        <f>VLOOKUP(A99,'sp500'!$A$2:$D$6121,4,FALSE)</f>
        <v>3855.92993164062</v>
      </c>
      <c r="E99" s="4">
        <v>0</v>
      </c>
      <c r="F99" s="4">
        <v>0</v>
      </c>
      <c r="H99" s="4">
        <f t="shared" si="4"/>
        <v>1</v>
      </c>
      <c r="K99" s="6">
        <f t="shared" si="5"/>
        <v>-1.1272103097361819E-2</v>
      </c>
      <c r="M99" s="5">
        <f t="shared" si="6"/>
        <v>92.793680490910802</v>
      </c>
      <c r="N99" s="5">
        <f t="shared" si="7"/>
        <v>96.371782694672973</v>
      </c>
    </row>
    <row r="100" spans="1:14" x14ac:dyDescent="0.25">
      <c r="A100" s="10">
        <v>44825</v>
      </c>
      <c r="B100" s="11">
        <f>VLOOKUP(A100,'sp500'!$A$2:$D$6121,4,FALSE)</f>
        <v>3789.92993164062</v>
      </c>
      <c r="E100" s="4">
        <v>1</v>
      </c>
      <c r="F100" s="4">
        <v>0</v>
      </c>
      <c r="H100" s="4">
        <f t="shared" si="4"/>
        <v>0</v>
      </c>
      <c r="K100" s="6">
        <f t="shared" si="5"/>
        <v>-1.7116493600784488E-2</v>
      </c>
      <c r="M100" s="5">
        <f t="shared" si="6"/>
        <v>91.205378052594881</v>
      </c>
      <c r="N100" s="5">
        <f t="shared" si="7"/>
        <v>96.371782694672973</v>
      </c>
    </row>
    <row r="101" spans="1:14" x14ac:dyDescent="0.25">
      <c r="A101" s="10">
        <v>44826</v>
      </c>
      <c r="B101" s="11">
        <f>VLOOKUP(A101,'sp500'!$A$2:$D$6121,4,FALSE)</f>
        <v>3757.98999023437</v>
      </c>
      <c r="E101" s="4">
        <v>0</v>
      </c>
      <c r="F101" s="4">
        <v>0</v>
      </c>
      <c r="H101" s="4">
        <f t="shared" si="4"/>
        <v>1</v>
      </c>
      <c r="K101" s="6">
        <f t="shared" si="5"/>
        <v>-8.4275809796894308E-3</v>
      </c>
      <c r="M101" s="5">
        <f t="shared" si="6"/>
        <v>90.43673734327345</v>
      </c>
      <c r="N101" s="5">
        <f t="shared" si="7"/>
        <v>95.559601691856585</v>
      </c>
    </row>
    <row r="102" spans="1:14" x14ac:dyDescent="0.25">
      <c r="A102" s="10">
        <v>44827</v>
      </c>
      <c r="B102" s="11">
        <f>VLOOKUP(A102,'sp500'!$A$2:$D$6121,4,FALSE)</f>
        <v>3693.22998046875</v>
      </c>
      <c r="E102" s="4">
        <v>1</v>
      </c>
      <c r="F102" s="4">
        <v>0</v>
      </c>
      <c r="H102" s="4">
        <f t="shared" si="4"/>
        <v>0</v>
      </c>
      <c r="K102" s="6">
        <f t="shared" si="5"/>
        <v>-1.7232619015459694E-2</v>
      </c>
      <c r="M102" s="5">
        <f t="shared" si="6"/>
        <v>88.878275503635621</v>
      </c>
      <c r="N102" s="5">
        <f t="shared" si="7"/>
        <v>95.559601691856585</v>
      </c>
    </row>
    <row r="103" spans="1:14" x14ac:dyDescent="0.25">
      <c r="A103" s="10">
        <v>44830</v>
      </c>
      <c r="B103" s="11">
        <f>VLOOKUP(A103,'sp500'!$A$2:$D$6121,4,FALSE)</f>
        <v>3655.0400390625</v>
      </c>
      <c r="E103" s="4">
        <v>1</v>
      </c>
      <c r="F103" s="4">
        <v>0</v>
      </c>
      <c r="H103" s="4">
        <f t="shared" si="4"/>
        <v>0</v>
      </c>
      <c r="K103" s="6">
        <f t="shared" si="5"/>
        <v>-1.0340526208282075E-2</v>
      </c>
      <c r="M103" s="5">
        <f t="shared" si="6"/>
        <v>87.959227366443358</v>
      </c>
      <c r="N103" s="5">
        <f t="shared" si="7"/>
        <v>94.571465126108947</v>
      </c>
    </row>
    <row r="104" spans="1:14" x14ac:dyDescent="0.25">
      <c r="A104" s="10">
        <v>44831</v>
      </c>
      <c r="B104" s="11">
        <f>VLOOKUP(A104,'sp500'!$A$2:$D$6121,4,FALSE)</f>
        <v>3647.2900390625</v>
      </c>
      <c r="E104" s="4">
        <v>0</v>
      </c>
      <c r="F104" s="4">
        <v>1</v>
      </c>
      <c r="H104" s="4">
        <f t="shared" si="4"/>
        <v>0</v>
      </c>
      <c r="K104" s="6">
        <f t="shared" si="5"/>
        <v>-2.1203598092424114E-3</v>
      </c>
      <c r="M104" s="5">
        <f t="shared" si="6"/>
        <v>87.772722155883542</v>
      </c>
      <c r="N104" s="5">
        <f t="shared" si="7"/>
        <v>94.370939592354375</v>
      </c>
    </row>
    <row r="105" spans="1:14" x14ac:dyDescent="0.25">
      <c r="A105" s="10">
        <v>44832</v>
      </c>
      <c r="B105" s="11">
        <f>VLOOKUP(A105,'sp500'!$A$2:$D$6121,4,FALSE)</f>
        <v>3719.0400390625</v>
      </c>
      <c r="E105" s="4">
        <v>0</v>
      </c>
      <c r="F105" s="4">
        <v>0</v>
      </c>
      <c r="H105" s="4">
        <f t="shared" si="4"/>
        <v>1</v>
      </c>
      <c r="K105" s="6">
        <f t="shared" si="5"/>
        <v>1.9672139926234733E-2</v>
      </c>
      <c r="M105" s="5">
        <f t="shared" si="6"/>
        <v>89.499399427840601</v>
      </c>
      <c r="N105" s="5">
        <f t="shared" si="7"/>
        <v>94.370939592354375</v>
      </c>
    </row>
    <row r="106" spans="1:14" x14ac:dyDescent="0.25">
      <c r="A106" s="10">
        <v>44833</v>
      </c>
      <c r="B106" s="11">
        <f>VLOOKUP(A106,'sp500'!$A$2:$D$6121,4,FALSE)</f>
        <v>3640.46997070312</v>
      </c>
      <c r="E106" s="4">
        <v>1</v>
      </c>
      <c r="F106" s="4">
        <v>0</v>
      </c>
      <c r="H106" s="4">
        <f t="shared" si="4"/>
        <v>0</v>
      </c>
      <c r="K106" s="6">
        <f t="shared" si="5"/>
        <v>-2.1126437880240156E-2</v>
      </c>
      <c r="M106" s="5">
        <f t="shared" si="6"/>
        <v>87.608595925509519</v>
      </c>
      <c r="N106" s="5">
        <f t="shared" si="7"/>
        <v>94.370939592354375</v>
      </c>
    </row>
    <row r="107" spans="1:14" x14ac:dyDescent="0.25">
      <c r="A107" s="10">
        <v>44834</v>
      </c>
      <c r="B107" s="11">
        <f>VLOOKUP(A107,'sp500'!$A$2:$D$6121,4,FALSE)</f>
        <v>3585.6201171875</v>
      </c>
      <c r="E107" s="4">
        <v>1</v>
      </c>
      <c r="F107" s="4">
        <v>1</v>
      </c>
      <c r="H107" s="4">
        <f t="shared" si="4"/>
        <v>1</v>
      </c>
      <c r="K107" s="6">
        <f t="shared" si="5"/>
        <v>-1.5066695771981942E-2</v>
      </c>
      <c r="M107" s="5">
        <f t="shared" si="6"/>
        <v>86.288623863689367</v>
      </c>
      <c r="N107" s="5">
        <f t="shared" si="7"/>
        <v>92.949081355800288</v>
      </c>
    </row>
    <row r="108" spans="1:14" x14ac:dyDescent="0.25">
      <c r="A108" s="10">
        <v>44837</v>
      </c>
      <c r="B108" s="11">
        <f>VLOOKUP(A108,'sp500'!$A$2:$D$6121,4,FALSE)</f>
        <v>3678.42993164062</v>
      </c>
      <c r="E108" s="4">
        <v>1</v>
      </c>
      <c r="F108" s="4">
        <v>1</v>
      </c>
      <c r="H108" s="4">
        <f t="shared" si="4"/>
        <v>1</v>
      </c>
      <c r="K108" s="6">
        <f t="shared" si="5"/>
        <v>2.5883894952574815E-2</v>
      </c>
      <c r="M108" s="5">
        <f t="shared" si="6"/>
        <v>88.522109539379343</v>
      </c>
      <c r="N108" s="5">
        <f t="shared" si="7"/>
        <v>95.354965613552153</v>
      </c>
    </row>
    <row r="109" spans="1:14" x14ac:dyDescent="0.25">
      <c r="A109" s="10">
        <v>44838</v>
      </c>
      <c r="B109" s="11">
        <f>VLOOKUP(A109,'sp500'!$A$2:$D$6121,4,FALSE)</f>
        <v>3790.92993164062</v>
      </c>
      <c r="E109" s="4">
        <v>0</v>
      </c>
      <c r="F109" s="4">
        <v>0</v>
      </c>
      <c r="H109" s="4">
        <f t="shared" si="4"/>
        <v>1</v>
      </c>
      <c r="K109" s="6">
        <f t="shared" si="5"/>
        <v>3.0583700679551518E-2</v>
      </c>
      <c r="M109" s="5">
        <f t="shared" si="6"/>
        <v>91.229443241054199</v>
      </c>
      <c r="N109" s="5">
        <f t="shared" si="7"/>
        <v>98.271273340185957</v>
      </c>
    </row>
    <row r="110" spans="1:14" x14ac:dyDescent="0.25">
      <c r="A110" s="10">
        <v>44839</v>
      </c>
      <c r="B110" s="11">
        <f>VLOOKUP(A110,'sp500'!$A$2:$D$6121,4,FALSE)</f>
        <v>3783.28002929687</v>
      </c>
      <c r="E110" s="4">
        <v>1</v>
      </c>
      <c r="F110" s="4">
        <v>0</v>
      </c>
      <c r="H110" s="4">
        <f t="shared" si="4"/>
        <v>0</v>
      </c>
      <c r="K110" s="6">
        <f t="shared" si="5"/>
        <v>-2.0179487570848309E-3</v>
      </c>
      <c r="M110" s="5">
        <f t="shared" si="6"/>
        <v>91.045346899456376</v>
      </c>
      <c r="N110" s="5">
        <f t="shared" si="7"/>
        <v>98.271273340185957</v>
      </c>
    </row>
    <row r="111" spans="1:14" x14ac:dyDescent="0.25">
      <c r="A111" s="10">
        <v>44840</v>
      </c>
      <c r="B111" s="11">
        <f>VLOOKUP(A111,'sp500'!$A$2:$D$6121,4,FALSE)</f>
        <v>3744.52001953125</v>
      </c>
      <c r="E111" s="4">
        <v>1</v>
      </c>
      <c r="F111" s="4">
        <v>0</v>
      </c>
      <c r="H111" s="4">
        <f t="shared" si="4"/>
        <v>0</v>
      </c>
      <c r="K111" s="6">
        <f t="shared" si="5"/>
        <v>-1.0245080846638666E-2</v>
      </c>
      <c r="M111" s="5">
        <f t="shared" si="6"/>
        <v>90.112579959761177</v>
      </c>
      <c r="N111" s="5">
        <f t="shared" si="7"/>
        <v>97.264476199913631</v>
      </c>
    </row>
    <row r="112" spans="1:14" x14ac:dyDescent="0.25">
      <c r="A112" s="10">
        <v>44841</v>
      </c>
      <c r="B112" s="11">
        <f>VLOOKUP(A112,'sp500'!$A$2:$D$6121,4,FALSE)</f>
        <v>3639.65991210937</v>
      </c>
      <c r="E112" s="4">
        <v>1</v>
      </c>
      <c r="F112" s="4">
        <v>0</v>
      </c>
      <c r="H112" s="4">
        <f t="shared" si="4"/>
        <v>0</v>
      </c>
      <c r="K112" s="6">
        <f t="shared" si="5"/>
        <v>-2.8003617786774848E-2</v>
      </c>
      <c r="M112" s="5">
        <f t="shared" si="6"/>
        <v>87.589101712787837</v>
      </c>
      <c r="N112" s="5">
        <f t="shared" si="7"/>
        <v>94.540718984180387</v>
      </c>
    </row>
    <row r="113" spans="1:14" x14ac:dyDescent="0.25">
      <c r="A113" s="10">
        <v>44845</v>
      </c>
      <c r="B113" s="11">
        <f>VLOOKUP(A113,'sp500'!$A$2:$D$6121,4,FALSE)</f>
        <v>3588.84008789062</v>
      </c>
      <c r="E113" s="4">
        <v>1</v>
      </c>
      <c r="F113" s="4">
        <v>0</v>
      </c>
      <c r="H113" s="4">
        <f t="shared" si="4"/>
        <v>0</v>
      </c>
      <c r="K113" s="6">
        <f t="shared" si="5"/>
        <v>-1.3962794724218464E-2</v>
      </c>
      <c r="M113" s="5">
        <f t="shared" si="6"/>
        <v>86.366113065493494</v>
      </c>
      <c r="N113" s="5">
        <f t="shared" si="7"/>
        <v>93.220666331924249</v>
      </c>
    </row>
    <row r="114" spans="1:14" x14ac:dyDescent="0.25">
      <c r="A114" s="10">
        <v>44846</v>
      </c>
      <c r="B114" s="11">
        <f>VLOOKUP(A114,'sp500'!$A$2:$D$6121,4,FALSE)</f>
        <v>3577.03002929687</v>
      </c>
      <c r="E114" s="4">
        <v>0</v>
      </c>
      <c r="F114" s="4">
        <v>1</v>
      </c>
      <c r="H114" s="4">
        <f t="shared" si="4"/>
        <v>0</v>
      </c>
      <c r="K114" s="6">
        <f t="shared" si="5"/>
        <v>-3.2907731480149582E-3</v>
      </c>
      <c r="M114" s="5">
        <f t="shared" si="6"/>
        <v>86.081901779719146</v>
      </c>
      <c r="N114" s="5">
        <f t="shared" si="7"/>
        <v>92.913898266319094</v>
      </c>
    </row>
    <row r="115" spans="1:14" x14ac:dyDescent="0.25">
      <c r="A115" s="10">
        <v>44847</v>
      </c>
      <c r="B115" s="11">
        <f>VLOOKUP(A115,'sp500'!$A$2:$D$6121,4,FALSE)</f>
        <v>3669.90991210937</v>
      </c>
      <c r="E115" s="4">
        <v>0</v>
      </c>
      <c r="F115" s="4">
        <v>0</v>
      </c>
      <c r="H115" s="4">
        <f t="shared" si="4"/>
        <v>1</v>
      </c>
      <c r="K115" s="6">
        <f t="shared" si="5"/>
        <v>2.5965642460864968E-2</v>
      </c>
      <c r="M115" s="5">
        <f t="shared" si="6"/>
        <v>88.317073663682635</v>
      </c>
      <c r="N115" s="5">
        <f t="shared" si="7"/>
        <v>92.913898266319094</v>
      </c>
    </row>
    <row r="116" spans="1:14" x14ac:dyDescent="0.25">
      <c r="A116" s="10">
        <v>44848</v>
      </c>
      <c r="B116" s="11">
        <f>VLOOKUP(A116,'sp500'!$A$2:$D$6121,4,FALSE)</f>
        <v>3583.07006835937</v>
      </c>
      <c r="E116" s="4">
        <v>1</v>
      </c>
      <c r="F116" s="4">
        <v>1</v>
      </c>
      <c r="H116" s="4">
        <f t="shared" si="4"/>
        <v>1</v>
      </c>
      <c r="K116" s="6">
        <f t="shared" si="5"/>
        <v>-2.36626636156545E-2</v>
      </c>
      <c r="M116" s="5">
        <f t="shared" si="6"/>
        <v>86.227256458059927</v>
      </c>
      <c r="N116" s="5">
        <f t="shared" si="7"/>
        <v>92.913898266319094</v>
      </c>
    </row>
    <row r="117" spans="1:14" x14ac:dyDescent="0.25">
      <c r="A117" s="10">
        <v>44851</v>
      </c>
      <c r="B117" s="11">
        <f>VLOOKUP(A117,'sp500'!$A$2:$D$6121,4,FALSE)</f>
        <v>3677.94995117187</v>
      </c>
      <c r="E117" s="4">
        <v>0</v>
      </c>
      <c r="F117" s="4">
        <v>1</v>
      </c>
      <c r="H117" s="4">
        <f t="shared" si="4"/>
        <v>0</v>
      </c>
      <c r="K117" s="6">
        <f t="shared" si="5"/>
        <v>2.6480052302171098E-2</v>
      </c>
      <c r="M117" s="5">
        <f t="shared" si="6"/>
        <v>88.510558718942079</v>
      </c>
      <c r="N117" s="5">
        <f t="shared" si="7"/>
        <v>95.374263152009831</v>
      </c>
    </row>
    <row r="118" spans="1:14" x14ac:dyDescent="0.25">
      <c r="A118" s="10">
        <v>44852</v>
      </c>
      <c r="B118" s="11">
        <f>VLOOKUP(A118,'sp500'!$A$2:$D$6121,4,FALSE)</f>
        <v>3719.97998046875</v>
      </c>
      <c r="E118" s="4">
        <v>1</v>
      </c>
      <c r="F118" s="4">
        <v>0</v>
      </c>
      <c r="H118" s="4">
        <f t="shared" si="4"/>
        <v>0</v>
      </c>
      <c r="K118" s="6">
        <f t="shared" si="5"/>
        <v>1.1427569666490056E-2</v>
      </c>
      <c r="M118" s="5">
        <f t="shared" si="6"/>
        <v>89.522019294922742</v>
      </c>
      <c r="N118" s="5">
        <f t="shared" si="7"/>
        <v>95.374263152009831</v>
      </c>
    </row>
    <row r="119" spans="1:14" x14ac:dyDescent="0.25">
      <c r="A119" s="10">
        <v>44853</v>
      </c>
      <c r="B119" s="11">
        <f>VLOOKUP(A119,'sp500'!$A$2:$D$6121,4,FALSE)</f>
        <v>3695.15991210937</v>
      </c>
      <c r="E119" s="4">
        <v>0</v>
      </c>
      <c r="F119" s="4">
        <v>0</v>
      </c>
      <c r="H119" s="4">
        <f t="shared" si="4"/>
        <v>1</v>
      </c>
      <c r="K119" s="6">
        <f t="shared" si="5"/>
        <v>-6.6720972934516398E-3</v>
      </c>
      <c r="M119" s="5">
        <f t="shared" si="6"/>
        <v>88.924719672280759</v>
      </c>
      <c r="N119" s="5">
        <f t="shared" si="7"/>
        <v>94.737916788968363</v>
      </c>
    </row>
    <row r="120" spans="1:14" x14ac:dyDescent="0.25">
      <c r="A120" s="10">
        <v>44854</v>
      </c>
      <c r="B120" s="11">
        <f>VLOOKUP(A120,'sp500'!$A$2:$D$6121,4,FALSE)</f>
        <v>3665.78002929687</v>
      </c>
      <c r="E120" s="4">
        <v>0</v>
      </c>
      <c r="F120" s="4">
        <v>1</v>
      </c>
      <c r="H120" s="4">
        <f t="shared" si="4"/>
        <v>0</v>
      </c>
      <c r="K120" s="6">
        <f t="shared" si="5"/>
        <v>-7.9509097065649792E-3</v>
      </c>
      <c r="M120" s="5">
        <f t="shared" si="6"/>
        <v>88.217687255484847</v>
      </c>
      <c r="N120" s="5">
        <f t="shared" si="7"/>
        <v>94.737916788968363</v>
      </c>
    </row>
    <row r="121" spans="1:14" x14ac:dyDescent="0.25">
      <c r="A121" s="10">
        <v>44855</v>
      </c>
      <c r="B121" s="11">
        <f>VLOOKUP(A121,'sp500'!$A$2:$D$6121,4,FALSE)</f>
        <v>3752.75</v>
      </c>
      <c r="E121" s="4">
        <v>0</v>
      </c>
      <c r="F121" s="4">
        <v>1</v>
      </c>
      <c r="H121" s="4">
        <f t="shared" si="4"/>
        <v>0</v>
      </c>
      <c r="K121" s="6">
        <f t="shared" si="5"/>
        <v>2.3724819822266152E-2</v>
      </c>
      <c r="M121" s="5">
        <f t="shared" si="6"/>
        <v>90.310635990758257</v>
      </c>
      <c r="N121" s="5">
        <f t="shared" si="7"/>
        <v>94.737916788968363</v>
      </c>
    </row>
    <row r="122" spans="1:14" x14ac:dyDescent="0.25">
      <c r="A122" s="10">
        <v>44858</v>
      </c>
      <c r="B122" s="11">
        <f>VLOOKUP(A122,'sp500'!$A$2:$D$6121,4,FALSE)</f>
        <v>3797.34008789062</v>
      </c>
      <c r="E122" s="4">
        <v>0</v>
      </c>
      <c r="F122" s="4">
        <v>1</v>
      </c>
      <c r="H122" s="4">
        <f t="shared" si="4"/>
        <v>0</v>
      </c>
      <c r="K122" s="6">
        <f t="shared" si="5"/>
        <v>1.1881976654618542E-2</v>
      </c>
      <c r="M122" s="5">
        <f t="shared" si="6"/>
        <v>91.383704859264199</v>
      </c>
      <c r="N122" s="5">
        <f t="shared" si="7"/>
        <v>94.737916788968363</v>
      </c>
    </row>
    <row r="123" spans="1:14" x14ac:dyDescent="0.25">
      <c r="A123" s="10">
        <v>44859</v>
      </c>
      <c r="B123" s="11">
        <f>VLOOKUP(A123,'sp500'!$A$2:$D$6121,4,FALSE)</f>
        <v>3859.11010742187</v>
      </c>
      <c r="E123" s="4">
        <v>0</v>
      </c>
      <c r="F123" s="4">
        <v>0</v>
      </c>
      <c r="H123" s="4">
        <f t="shared" si="4"/>
        <v>1</v>
      </c>
      <c r="K123" s="6">
        <f t="shared" si="5"/>
        <v>1.6266654579669915E-2</v>
      </c>
      <c r="M123" s="5">
        <f t="shared" si="6"/>
        <v>92.870212020420354</v>
      </c>
      <c r="N123" s="5">
        <f t="shared" si="7"/>
        <v>94.737916788968363</v>
      </c>
    </row>
    <row r="124" spans="1:14" x14ac:dyDescent="0.25">
      <c r="A124" s="10">
        <v>44860</v>
      </c>
      <c r="B124" s="11">
        <f>VLOOKUP(A124,'sp500'!$A$2:$D$6121,4,FALSE)</f>
        <v>3830.60009765625</v>
      </c>
      <c r="E124" s="4">
        <v>1</v>
      </c>
      <c r="F124" s="4">
        <v>0</v>
      </c>
      <c r="H124" s="4">
        <f t="shared" si="4"/>
        <v>0</v>
      </c>
      <c r="K124" s="6">
        <f t="shared" si="5"/>
        <v>-7.3877160723632151E-3</v>
      </c>
      <c r="M124" s="5">
        <f t="shared" si="6"/>
        <v>92.184113262433314</v>
      </c>
      <c r="N124" s="5">
        <f t="shared" si="7"/>
        <v>94.737916788968363</v>
      </c>
    </row>
    <row r="125" spans="1:14" x14ac:dyDescent="0.25">
      <c r="A125" s="10">
        <v>44861</v>
      </c>
      <c r="B125" s="11">
        <f>VLOOKUP(A125,'sp500'!$A$2:$D$6121,4,FALSE)</f>
        <v>3807.30004882812</v>
      </c>
      <c r="E125" s="4">
        <v>1</v>
      </c>
      <c r="F125" s="4">
        <v>1</v>
      </c>
      <c r="H125" s="4">
        <f t="shared" si="4"/>
        <v>1</v>
      </c>
      <c r="K125" s="6">
        <f t="shared" si="5"/>
        <v>-6.0826106182125805E-3</v>
      </c>
      <c r="M125" s="5">
        <f t="shared" si="6"/>
        <v>91.62339319627273</v>
      </c>
      <c r="N125" s="5">
        <f t="shared" si="7"/>
        <v>94.16166293036045</v>
      </c>
    </row>
    <row r="126" spans="1:14" x14ac:dyDescent="0.25">
      <c r="A126" s="10">
        <v>44862</v>
      </c>
      <c r="B126" s="11">
        <f>VLOOKUP(A126,'sp500'!$A$2:$D$6121,4,FALSE)</f>
        <v>3901.06005859375</v>
      </c>
      <c r="E126" s="4">
        <v>0</v>
      </c>
      <c r="F126" s="4">
        <v>0</v>
      </c>
      <c r="H126" s="4">
        <f t="shared" si="4"/>
        <v>1</v>
      </c>
      <c r="K126" s="6">
        <f t="shared" si="5"/>
        <v>2.462637789592903E-2</v>
      </c>
      <c r="M126" s="5">
        <f t="shared" si="6"/>
        <v>93.87974550123144</v>
      </c>
      <c r="N126" s="5">
        <f t="shared" si="7"/>
        <v>96.4805236249926</v>
      </c>
    </row>
    <row r="127" spans="1:14" x14ac:dyDescent="0.25">
      <c r="A127" s="10">
        <v>44865</v>
      </c>
      <c r="B127" s="11">
        <f>VLOOKUP(A127,'sp500'!$A$2:$D$6121,4,FALSE)</f>
        <v>3871.97998046875</v>
      </c>
      <c r="E127" s="4">
        <v>1</v>
      </c>
      <c r="F127" s="4">
        <v>0</v>
      </c>
      <c r="H127" s="4">
        <f t="shared" si="4"/>
        <v>0</v>
      </c>
      <c r="K127" s="6">
        <f t="shared" si="5"/>
        <v>-7.4544041076575196E-3</v>
      </c>
      <c r="M127" s="5">
        <f t="shared" si="6"/>
        <v>93.179927940741223</v>
      </c>
      <c r="N127" s="5">
        <f t="shared" si="7"/>
        <v>96.4805236249926</v>
      </c>
    </row>
    <row r="128" spans="1:14" x14ac:dyDescent="0.25">
      <c r="A128" s="10">
        <v>44866</v>
      </c>
      <c r="B128" s="11">
        <f>VLOOKUP(A128,'sp500'!$A$2:$D$6121,4,FALSE)</f>
        <v>3856.10009765625</v>
      </c>
      <c r="E128" s="4">
        <v>1</v>
      </c>
      <c r="F128" s="4">
        <v>0</v>
      </c>
      <c r="H128" s="4">
        <f t="shared" si="4"/>
        <v>0</v>
      </c>
      <c r="K128" s="6">
        <f t="shared" si="5"/>
        <v>-4.1012306087846451E-3</v>
      </c>
      <c r="M128" s="5">
        <f t="shared" si="6"/>
        <v>92.797775568146307</v>
      </c>
      <c r="N128" s="5">
        <f t="shared" si="7"/>
        <v>96.084834748350204</v>
      </c>
    </row>
    <row r="129" spans="1:14" x14ac:dyDescent="0.25">
      <c r="A129" s="10">
        <v>44867</v>
      </c>
      <c r="B129" s="11">
        <f>VLOOKUP(A129,'sp500'!$A$2:$D$6121,4,FALSE)</f>
        <v>3759.68994140625</v>
      </c>
      <c r="E129" s="4">
        <v>1</v>
      </c>
      <c r="F129" s="4">
        <v>0</v>
      </c>
      <c r="H129" s="4">
        <f t="shared" si="4"/>
        <v>0</v>
      </c>
      <c r="K129" s="6">
        <f t="shared" si="5"/>
        <v>-2.500198485734284E-2</v>
      </c>
      <c r="M129" s="5">
        <f t="shared" si="6"/>
        <v>90.477646988596419</v>
      </c>
      <c r="N129" s="5">
        <f t="shared" si="7"/>
        <v>93.682523164951661</v>
      </c>
    </row>
    <row r="130" spans="1:14" x14ac:dyDescent="0.25">
      <c r="A130" s="10">
        <v>44868</v>
      </c>
      <c r="B130" s="11">
        <f>VLOOKUP(A130,'sp500'!$A$2:$D$6121,4,FALSE)</f>
        <v>3719.88989257812</v>
      </c>
      <c r="E130" s="4">
        <v>0</v>
      </c>
      <c r="F130" s="4">
        <v>1</v>
      </c>
      <c r="H130" s="4">
        <f t="shared" si="4"/>
        <v>0</v>
      </c>
      <c r="K130" s="6">
        <f t="shared" si="5"/>
        <v>-1.0585992315431003E-2</v>
      </c>
      <c r="M130" s="5">
        <f t="shared" si="6"/>
        <v>89.519851312856858</v>
      </c>
      <c r="N130" s="5">
        <f t="shared" si="7"/>
        <v>92.690800694637289</v>
      </c>
    </row>
    <row r="131" spans="1:14" x14ac:dyDescent="0.25">
      <c r="A131" s="10">
        <v>44869</v>
      </c>
      <c r="B131" s="11">
        <f>VLOOKUP(A131,'sp500'!$A$2:$D$6121,4,FALSE)</f>
        <v>3770.55004882812</v>
      </c>
      <c r="E131" s="4">
        <v>0</v>
      </c>
      <c r="F131" s="4">
        <v>1</v>
      </c>
      <c r="H131" s="4">
        <f t="shared" ref="H131:H194" si="8">IF(E131=F131,1,0)</f>
        <v>0</v>
      </c>
      <c r="K131" s="6">
        <f t="shared" si="5"/>
        <v>1.3618724670070526E-2</v>
      </c>
      <c r="M131" s="5">
        <f t="shared" si="6"/>
        <v>90.738997520392303</v>
      </c>
      <c r="N131" s="5">
        <f t="shared" si="7"/>
        <v>92.690800694637289</v>
      </c>
    </row>
    <row r="132" spans="1:14" x14ac:dyDescent="0.25">
      <c r="A132" s="10">
        <v>44872</v>
      </c>
      <c r="B132" s="11">
        <f>VLOOKUP(A132,'sp500'!$A$2:$D$6121,4,FALSE)</f>
        <v>3806.80004882812</v>
      </c>
      <c r="E132" s="4">
        <v>1</v>
      </c>
      <c r="F132" s="4">
        <v>1</v>
      </c>
      <c r="H132" s="4">
        <f t="shared" si="8"/>
        <v>1</v>
      </c>
      <c r="K132" s="6">
        <f t="shared" ref="K132:K195" si="9">B132/B131-1</f>
        <v>9.6139819205598442E-3</v>
      </c>
      <c r="M132" s="5">
        <f t="shared" ref="M132:M195" si="10">M131*(1+$K132)</f>
        <v>91.611360602043078</v>
      </c>
      <c r="N132" s="5">
        <f t="shared" si="7"/>
        <v>92.690800694637289</v>
      </c>
    </row>
    <row r="133" spans="1:14" x14ac:dyDescent="0.25">
      <c r="A133" s="10">
        <v>44873</v>
      </c>
      <c r="B133" s="11">
        <f>VLOOKUP(A133,'sp500'!$A$2:$D$6121,4,FALSE)</f>
        <v>3828.11010742187</v>
      </c>
      <c r="E133" s="4">
        <v>0</v>
      </c>
      <c r="F133" s="4">
        <v>0</v>
      </c>
      <c r="H133" s="4">
        <f t="shared" si="8"/>
        <v>1</v>
      </c>
      <c r="K133" s="6">
        <f t="shared" si="9"/>
        <v>5.5978928024627006E-3</v>
      </c>
      <c r="M133" s="5">
        <f t="shared" si="10"/>
        <v>92.124191178181064</v>
      </c>
      <c r="N133" s="5">
        <f t="shared" ref="N133:N196" si="11">N132*(1+IF(E132=1,$K133,0))</f>
        <v>93.209673860700306</v>
      </c>
    </row>
    <row r="134" spans="1:14" x14ac:dyDescent="0.25">
      <c r="A134" s="10">
        <v>44874</v>
      </c>
      <c r="B134" s="11">
        <f>VLOOKUP(A134,'sp500'!$A$2:$D$6121,4,FALSE)</f>
        <v>3748.57006835937</v>
      </c>
      <c r="E134" s="4">
        <v>1</v>
      </c>
      <c r="F134" s="4">
        <v>1</v>
      </c>
      <c r="H134" s="4">
        <f t="shared" si="8"/>
        <v>1</v>
      </c>
      <c r="K134" s="6">
        <f t="shared" si="9"/>
        <v>-2.0777886954789881E-2</v>
      </c>
      <c r="M134" s="5">
        <f t="shared" si="10"/>
        <v>90.210045148079374</v>
      </c>
      <c r="N134" s="5">
        <f t="shared" si="11"/>
        <v>93.209673860700306</v>
      </c>
    </row>
    <row r="135" spans="1:14" x14ac:dyDescent="0.25">
      <c r="A135" s="10">
        <v>44875</v>
      </c>
      <c r="B135" s="11">
        <f>VLOOKUP(A135,'sp500'!$A$2:$D$6121,4,FALSE)</f>
        <v>3956.3701171875</v>
      </c>
      <c r="E135" s="4">
        <v>0</v>
      </c>
      <c r="F135" s="4">
        <v>0</v>
      </c>
      <c r="H135" s="4">
        <f t="shared" si="8"/>
        <v>1</v>
      </c>
      <c r="K135" s="6">
        <f t="shared" si="9"/>
        <v>5.5434484360346259E-2</v>
      </c>
      <c r="M135" s="5">
        <f t="shared" si="10"/>
        <v>95.210792484986712</v>
      </c>
      <c r="N135" s="5">
        <f t="shared" si="11"/>
        <v>98.37670406856428</v>
      </c>
    </row>
    <row r="136" spans="1:14" x14ac:dyDescent="0.25">
      <c r="A136" s="10">
        <v>44879</v>
      </c>
      <c r="B136" s="11">
        <f>VLOOKUP(A136,'sp500'!$A$2:$D$6121,4,FALSE)</f>
        <v>3957.25</v>
      </c>
      <c r="E136" s="4">
        <v>1</v>
      </c>
      <c r="F136" s="4">
        <v>1</v>
      </c>
      <c r="H136" s="4">
        <f t="shared" si="8"/>
        <v>1</v>
      </c>
      <c r="K136" s="6">
        <f t="shared" si="9"/>
        <v>2.2239648628352704E-4</v>
      </c>
      <c r="M136" s="5">
        <f t="shared" si="10"/>
        <v>95.231967030691649</v>
      </c>
      <c r="N136" s="5">
        <f t="shared" si="11"/>
        <v>98.37670406856428</v>
      </c>
    </row>
    <row r="137" spans="1:14" x14ac:dyDescent="0.25">
      <c r="A137" s="10">
        <v>44880</v>
      </c>
      <c r="B137" s="11">
        <f>VLOOKUP(A137,'sp500'!$A$2:$D$6121,4,FALSE)</f>
        <v>3991.72998046875</v>
      </c>
      <c r="E137" s="4">
        <v>0</v>
      </c>
      <c r="F137" s="4">
        <v>0</v>
      </c>
      <c r="H137" s="4">
        <f t="shared" si="8"/>
        <v>1</v>
      </c>
      <c r="K137" s="6">
        <f t="shared" si="9"/>
        <v>8.7131165503191443E-3</v>
      </c>
      <c r="M137" s="5">
        <f t="shared" si="10"/>
        <v>96.061734258746213</v>
      </c>
      <c r="N137" s="5">
        <f t="shared" si="11"/>
        <v>99.233871756949938</v>
      </c>
    </row>
    <row r="138" spans="1:14" x14ac:dyDescent="0.25">
      <c r="A138" s="10">
        <v>44881</v>
      </c>
      <c r="B138" s="11">
        <f>VLOOKUP(A138,'sp500'!$A$2:$D$6121,4,FALSE)</f>
        <v>3958.7900390625</v>
      </c>
      <c r="E138" s="4">
        <v>1</v>
      </c>
      <c r="F138" s="4">
        <v>0</v>
      </c>
      <c r="H138" s="4">
        <f t="shared" si="8"/>
        <v>0</v>
      </c>
      <c r="K138" s="6">
        <f t="shared" si="9"/>
        <v>-8.252046497990273E-3</v>
      </c>
      <c r="M138" s="5">
        <f t="shared" si="10"/>
        <v>95.26902836096545</v>
      </c>
      <c r="N138" s="5">
        <f t="shared" si="11"/>
        <v>99.233871756949938</v>
      </c>
    </row>
    <row r="139" spans="1:14" x14ac:dyDescent="0.25">
      <c r="A139" s="10">
        <v>44882</v>
      </c>
      <c r="B139" s="11">
        <f>VLOOKUP(A139,'sp500'!$A$2:$D$6121,4,FALSE)</f>
        <v>3946.56005859375</v>
      </c>
      <c r="E139" s="4">
        <v>1</v>
      </c>
      <c r="F139" s="4">
        <v>1</v>
      </c>
      <c r="H139" s="4">
        <f t="shared" si="8"/>
        <v>1</v>
      </c>
      <c r="K139" s="6">
        <f t="shared" si="9"/>
        <v>-3.0893228355314273E-3</v>
      </c>
      <c r="M139" s="5">
        <f t="shared" si="10"/>
        <v>94.974711576131028</v>
      </c>
      <c r="N139" s="5">
        <f t="shared" si="11"/>
        <v>98.927306290872991</v>
      </c>
    </row>
    <row r="140" spans="1:14" x14ac:dyDescent="0.25">
      <c r="A140" s="10">
        <v>44883</v>
      </c>
      <c r="B140" s="11">
        <f>VLOOKUP(A140,'sp500'!$A$2:$D$6121,4,FALSE)</f>
        <v>3965.34008789062</v>
      </c>
      <c r="E140" s="4">
        <v>0</v>
      </c>
      <c r="F140" s="4">
        <v>0</v>
      </c>
      <c r="H140" s="4">
        <f t="shared" si="8"/>
        <v>1</v>
      </c>
      <c r="K140" s="6">
        <f t="shared" si="9"/>
        <v>4.7585819088133974E-3</v>
      </c>
      <c r="M140" s="5">
        <f t="shared" si="10"/>
        <v>95.426656520431976</v>
      </c>
      <c r="N140" s="5">
        <f t="shared" si="11"/>
        <v>99.398059980876383</v>
      </c>
    </row>
    <row r="141" spans="1:14" x14ac:dyDescent="0.25">
      <c r="A141" s="10">
        <v>44886</v>
      </c>
      <c r="B141" s="11">
        <f>VLOOKUP(A141,'sp500'!$A$2:$D$6121,4,FALSE)</f>
        <v>3949.93994140625</v>
      </c>
      <c r="E141" s="4">
        <v>0</v>
      </c>
      <c r="F141" s="4">
        <v>1</v>
      </c>
      <c r="H141" s="4">
        <f t="shared" si="8"/>
        <v>0</v>
      </c>
      <c r="K141" s="6">
        <f t="shared" si="9"/>
        <v>-3.8836886983285579E-3</v>
      </c>
      <c r="M141" s="5">
        <f t="shared" si="10"/>
        <v>95.056049092984296</v>
      </c>
      <c r="N141" s="5">
        <f t="shared" si="11"/>
        <v>99.398059980876383</v>
      </c>
    </row>
    <row r="142" spans="1:14" x14ac:dyDescent="0.25">
      <c r="A142" s="10">
        <v>44887</v>
      </c>
      <c r="B142" s="11">
        <f>VLOOKUP(A142,'sp500'!$A$2:$D$6121,4,FALSE)</f>
        <v>4003.580078125</v>
      </c>
      <c r="E142" s="4">
        <v>0</v>
      </c>
      <c r="F142" s="4">
        <v>1</v>
      </c>
      <c r="H142" s="4">
        <f t="shared" si="8"/>
        <v>0</v>
      </c>
      <c r="K142" s="6">
        <f t="shared" si="9"/>
        <v>1.3579987927526016E-2</v>
      </c>
      <c r="M142" s="5">
        <f t="shared" si="10"/>
        <v>96.346909092105349</v>
      </c>
      <c r="N142" s="5">
        <f t="shared" si="11"/>
        <v>99.398059980876383</v>
      </c>
    </row>
    <row r="143" spans="1:14" x14ac:dyDescent="0.25">
      <c r="A143" s="10">
        <v>44888</v>
      </c>
      <c r="B143" s="11">
        <f>VLOOKUP(A143,'sp500'!$A$2:$D$6121,4,FALSE)</f>
        <v>4027.26000976562</v>
      </c>
      <c r="E143" s="4">
        <v>0</v>
      </c>
      <c r="F143" s="4">
        <v>0</v>
      </c>
      <c r="H143" s="4">
        <f t="shared" si="8"/>
        <v>1</v>
      </c>
      <c r="K143" s="6">
        <f t="shared" si="9"/>
        <v>5.9146891478463193E-3</v>
      </c>
      <c r="M143" s="5">
        <f t="shared" si="10"/>
        <v>96.916771109740964</v>
      </c>
      <c r="N143" s="5">
        <f t="shared" si="11"/>
        <v>99.398059980876383</v>
      </c>
    </row>
    <row r="144" spans="1:14" x14ac:dyDescent="0.25">
      <c r="A144" s="10">
        <v>44890</v>
      </c>
      <c r="B144" s="11">
        <f>VLOOKUP(A144,'sp500'!$A$2:$D$6121,4,FALSE)</f>
        <v>4026.1201171875</v>
      </c>
      <c r="E144" s="4">
        <v>0</v>
      </c>
      <c r="F144" s="4">
        <v>0</v>
      </c>
      <c r="H144" s="4">
        <f t="shared" si="8"/>
        <v>1</v>
      </c>
      <c r="K144" s="6">
        <f t="shared" si="9"/>
        <v>-2.8304419763214295E-4</v>
      </c>
      <c r="M144" s="5">
        <f t="shared" si="10"/>
        <v>96.889339380025106</v>
      </c>
      <c r="N144" s="5">
        <f t="shared" si="11"/>
        <v>99.398059980876383</v>
      </c>
    </row>
    <row r="145" spans="1:14" x14ac:dyDescent="0.25">
      <c r="A145" s="10">
        <v>44893</v>
      </c>
      <c r="B145" s="11">
        <f>VLOOKUP(A145,'sp500'!$A$2:$D$6121,4,FALSE)</f>
        <v>3963.93994140625</v>
      </c>
      <c r="E145" s="4">
        <v>0</v>
      </c>
      <c r="F145" s="4">
        <v>0</v>
      </c>
      <c r="H145" s="4">
        <f t="shared" si="8"/>
        <v>1</v>
      </c>
      <c r="K145" s="6">
        <f t="shared" si="9"/>
        <v>-1.5444192913123267E-2</v>
      </c>
      <c r="M145" s="5">
        <f t="shared" si="10"/>
        <v>95.392961731414928</v>
      </c>
      <c r="N145" s="5">
        <f t="shared" si="11"/>
        <v>99.398059980876383</v>
      </c>
    </row>
    <row r="146" spans="1:14" x14ac:dyDescent="0.25">
      <c r="A146" s="10">
        <v>44894</v>
      </c>
      <c r="B146" s="11">
        <f>VLOOKUP(A146,'sp500'!$A$2:$D$6121,4,FALSE)</f>
        <v>3957.6298828125</v>
      </c>
      <c r="E146" s="4">
        <v>0</v>
      </c>
      <c r="F146" s="4">
        <v>1</v>
      </c>
      <c r="H146" s="4">
        <f t="shared" si="8"/>
        <v>0</v>
      </c>
      <c r="K146" s="6">
        <f t="shared" si="9"/>
        <v>-1.5918653377758885E-3</v>
      </c>
      <c r="M146" s="5">
        <f t="shared" si="10"/>
        <v>95.241108982166907</v>
      </c>
      <c r="N146" s="5">
        <f t="shared" si="11"/>
        <v>99.398059980876383</v>
      </c>
    </row>
    <row r="147" spans="1:14" x14ac:dyDescent="0.25">
      <c r="A147" s="10">
        <v>44895</v>
      </c>
      <c r="B147" s="11">
        <f>VLOOKUP(A147,'sp500'!$A$2:$D$6121,4,FALSE)</f>
        <v>4080.11010742187</v>
      </c>
      <c r="E147" s="4">
        <v>1</v>
      </c>
      <c r="F147" s="4">
        <v>0</v>
      </c>
      <c r="H147" s="4">
        <f t="shared" si="8"/>
        <v>0</v>
      </c>
      <c r="K147" s="6">
        <f t="shared" si="9"/>
        <v>3.0947872397387721E-2</v>
      </c>
      <c r="M147" s="5">
        <f t="shared" si="10"/>
        <v>98.188618669932708</v>
      </c>
      <c r="N147" s="5">
        <f t="shared" si="11"/>
        <v>99.398059980876383</v>
      </c>
    </row>
    <row r="148" spans="1:14" x14ac:dyDescent="0.25">
      <c r="A148" s="10">
        <v>44896</v>
      </c>
      <c r="B148" s="11">
        <f>VLOOKUP(A148,'sp500'!$A$2:$D$6121,4,FALSE)</f>
        <v>4076.57006835937</v>
      </c>
      <c r="E148" s="4">
        <v>1</v>
      </c>
      <c r="F148" s="4">
        <v>0</v>
      </c>
      <c r="H148" s="4">
        <f t="shared" si="8"/>
        <v>0</v>
      </c>
      <c r="K148" s="6">
        <f t="shared" si="9"/>
        <v>-8.6763321804983473E-4</v>
      </c>
      <c r="M148" s="5">
        <f t="shared" si="10"/>
        <v>98.103426962740244</v>
      </c>
      <c r="N148" s="5">
        <f t="shared" si="11"/>
        <v>99.31181892222726</v>
      </c>
    </row>
    <row r="149" spans="1:14" x14ac:dyDescent="0.25">
      <c r="A149" s="10">
        <v>44897</v>
      </c>
      <c r="B149" s="11">
        <f>VLOOKUP(A149,'sp500'!$A$2:$D$6121,4,FALSE)</f>
        <v>4071.69995117187</v>
      </c>
      <c r="E149" s="4">
        <v>1</v>
      </c>
      <c r="F149" s="4">
        <v>0</v>
      </c>
      <c r="H149" s="4">
        <f t="shared" si="8"/>
        <v>0</v>
      </c>
      <c r="K149" s="6">
        <f t="shared" si="9"/>
        <v>-1.194660488065602E-3</v>
      </c>
      <c r="M149" s="5">
        <f t="shared" si="10"/>
        <v>97.98622667480403</v>
      </c>
      <c r="N149" s="5">
        <f t="shared" si="11"/>
        <v>99.193175016162954</v>
      </c>
    </row>
    <row r="150" spans="1:14" x14ac:dyDescent="0.25">
      <c r="A150" s="10">
        <v>44900</v>
      </c>
      <c r="B150" s="11">
        <f>VLOOKUP(A150,'sp500'!$A$2:$D$6121,4,FALSE)</f>
        <v>3998.84008789062</v>
      </c>
      <c r="E150" s="4">
        <v>1</v>
      </c>
      <c r="F150" s="4">
        <v>0</v>
      </c>
      <c r="H150" s="4">
        <f t="shared" si="8"/>
        <v>0</v>
      </c>
      <c r="K150" s="6">
        <f t="shared" si="9"/>
        <v>-1.7894212283564803E-2</v>
      </c>
      <c r="M150" s="5">
        <f t="shared" si="10"/>
        <v>96.232840333819581</v>
      </c>
      <c r="N150" s="5">
        <f t="shared" si="11"/>
        <v>97.418191285342942</v>
      </c>
    </row>
    <row r="151" spans="1:14" x14ac:dyDescent="0.25">
      <c r="A151" s="10">
        <v>44901</v>
      </c>
      <c r="B151" s="11">
        <f>VLOOKUP(A151,'sp500'!$A$2:$D$6121,4,FALSE)</f>
        <v>3941.26000976562</v>
      </c>
      <c r="E151" s="4">
        <v>1</v>
      </c>
      <c r="F151" s="4">
        <v>0</v>
      </c>
      <c r="H151" s="4">
        <f t="shared" si="8"/>
        <v>0</v>
      </c>
      <c r="K151" s="6">
        <f t="shared" si="9"/>
        <v>-1.4399194981406072E-2</v>
      </c>
      <c r="M151" s="5">
        <f t="shared" si="10"/>
        <v>94.84716490223839</v>
      </c>
      <c r="N151" s="5">
        <f t="shared" si="11"/>
        <v>96.015447754289369</v>
      </c>
    </row>
    <row r="152" spans="1:14" x14ac:dyDescent="0.25">
      <c r="A152" s="10">
        <v>44902</v>
      </c>
      <c r="B152" s="11">
        <f>VLOOKUP(A152,'sp500'!$A$2:$D$6121,4,FALSE)</f>
        <v>3933.919921875</v>
      </c>
      <c r="E152" s="4">
        <v>1</v>
      </c>
      <c r="F152" s="4">
        <v>1</v>
      </c>
      <c r="H152" s="4">
        <f t="shared" si="8"/>
        <v>1</v>
      </c>
      <c r="K152" s="6">
        <f t="shared" si="9"/>
        <v>-1.8623708845477704E-3</v>
      </c>
      <c r="M152" s="5">
        <f t="shared" si="10"/>
        <v>94.670524303842555</v>
      </c>
      <c r="N152" s="5">
        <f t="shared" si="11"/>
        <v>95.836631379924967</v>
      </c>
    </row>
    <row r="153" spans="1:14" x14ac:dyDescent="0.25">
      <c r="A153" s="10">
        <v>44903</v>
      </c>
      <c r="B153" s="11">
        <f>VLOOKUP(A153,'sp500'!$A$2:$D$6121,4,FALSE)</f>
        <v>3963.51000976562</v>
      </c>
      <c r="E153" s="4">
        <v>1</v>
      </c>
      <c r="F153" s="4">
        <v>0</v>
      </c>
      <c r="H153" s="4">
        <f t="shared" si="8"/>
        <v>0</v>
      </c>
      <c r="K153" s="6">
        <f t="shared" si="9"/>
        <v>7.5217819575026379E-3</v>
      </c>
      <c r="M153" s="5">
        <f t="shared" si="10"/>
        <v>95.382615345458518</v>
      </c>
      <c r="N153" s="5">
        <f t="shared" si="11"/>
        <v>96.557493624706311</v>
      </c>
    </row>
    <row r="154" spans="1:14" x14ac:dyDescent="0.25">
      <c r="A154" s="10">
        <v>44904</v>
      </c>
      <c r="B154" s="11">
        <f>VLOOKUP(A154,'sp500'!$A$2:$D$6121,4,FALSE)</f>
        <v>3934.3798828125</v>
      </c>
      <c r="E154" s="4">
        <v>1</v>
      </c>
      <c r="F154" s="4">
        <v>1</v>
      </c>
      <c r="H154" s="4">
        <f t="shared" si="8"/>
        <v>1</v>
      </c>
      <c r="K154" s="6">
        <f t="shared" si="9"/>
        <v>-7.3495782479031657E-3</v>
      </c>
      <c r="M154" s="5">
        <f t="shared" si="10"/>
        <v>94.681593350487418</v>
      </c>
      <c r="N154" s="5">
        <f t="shared" si="11"/>
        <v>95.847836769890122</v>
      </c>
    </row>
    <row r="155" spans="1:14" x14ac:dyDescent="0.25">
      <c r="A155" s="10">
        <v>44907</v>
      </c>
      <c r="B155" s="11">
        <f>VLOOKUP(A155,'sp500'!$A$2:$D$6121,4,FALSE)</f>
        <v>3990.56005859375</v>
      </c>
      <c r="E155" s="4">
        <v>0</v>
      </c>
      <c r="F155" s="4">
        <v>1</v>
      </c>
      <c r="H155" s="4">
        <f t="shared" si="8"/>
        <v>0</v>
      </c>
      <c r="K155" s="6">
        <f t="shared" si="9"/>
        <v>1.4279296218109305E-2</v>
      </c>
      <c r="M155" s="5">
        <f t="shared" si="10"/>
        <v>96.03357986834159</v>
      </c>
      <c r="N155" s="5">
        <f t="shared" si="11"/>
        <v>97.216476422992372</v>
      </c>
    </row>
    <row r="156" spans="1:14" x14ac:dyDescent="0.25">
      <c r="A156" s="10">
        <v>44908</v>
      </c>
      <c r="B156" s="11">
        <f>VLOOKUP(A156,'sp500'!$A$2:$D$6121,4,FALSE)</f>
        <v>4019.64990234375</v>
      </c>
      <c r="E156" s="4">
        <v>0</v>
      </c>
      <c r="F156" s="4">
        <v>0</v>
      </c>
      <c r="H156" s="4">
        <f t="shared" si="8"/>
        <v>1</v>
      </c>
      <c r="K156" s="6">
        <f t="shared" si="9"/>
        <v>7.2896644387934195E-3</v>
      </c>
      <c r="M156" s="5">
        <f t="shared" si="10"/>
        <v>96.733632440437873</v>
      </c>
      <c r="N156" s="5">
        <f t="shared" si="11"/>
        <v>97.216476422992372</v>
      </c>
    </row>
    <row r="157" spans="1:14" x14ac:dyDescent="0.25">
      <c r="A157" s="10">
        <v>44909</v>
      </c>
      <c r="B157" s="11">
        <f>VLOOKUP(A157,'sp500'!$A$2:$D$6121,4,FALSE)</f>
        <v>3995.32006835937</v>
      </c>
      <c r="E157" s="4">
        <v>1</v>
      </c>
      <c r="F157" s="4">
        <v>0</v>
      </c>
      <c r="H157" s="4">
        <f t="shared" si="8"/>
        <v>0</v>
      </c>
      <c r="K157" s="6">
        <f t="shared" si="9"/>
        <v>-6.0527246341015584E-3</v>
      </c>
      <c r="M157" s="5">
        <f t="shared" si="10"/>
        <v>96.148130400419504</v>
      </c>
      <c r="N157" s="5">
        <f t="shared" si="11"/>
        <v>97.216476422992372</v>
      </c>
    </row>
    <row r="158" spans="1:14" x14ac:dyDescent="0.25">
      <c r="A158" s="10">
        <v>44910</v>
      </c>
      <c r="B158" s="11">
        <f>VLOOKUP(A158,'sp500'!$A$2:$D$6121,4,FALSE)</f>
        <v>3895.75</v>
      </c>
      <c r="E158" s="4">
        <v>1</v>
      </c>
      <c r="F158" s="4">
        <v>0</v>
      </c>
      <c r="H158" s="4">
        <f t="shared" si="8"/>
        <v>0</v>
      </c>
      <c r="K158" s="6">
        <f t="shared" si="9"/>
        <v>-2.4921675023712786E-2</v>
      </c>
      <c r="M158" s="5">
        <f t="shared" si="10"/>
        <v>93.751957940442693</v>
      </c>
      <c r="N158" s="5">
        <f t="shared" si="11"/>
        <v>94.793678990628123</v>
      </c>
    </row>
    <row r="159" spans="1:14" x14ac:dyDescent="0.25">
      <c r="A159" s="10">
        <v>44911</v>
      </c>
      <c r="B159" s="11">
        <f>VLOOKUP(A159,'sp500'!$A$2:$D$6121,4,FALSE)</f>
        <v>3852.36010742187</v>
      </c>
      <c r="E159" s="4">
        <v>1</v>
      </c>
      <c r="F159" s="4">
        <v>0</v>
      </c>
      <c r="H159" s="4">
        <f t="shared" si="8"/>
        <v>0</v>
      </c>
      <c r="K159" s="6">
        <f t="shared" si="9"/>
        <v>-1.1137750774081967E-2</v>
      </c>
      <c r="M159" s="5">
        <f t="shared" si="10"/>
        <v>92.707771998319828</v>
      </c>
      <c r="N159" s="5">
        <f t="shared" si="11"/>
        <v>93.737890619072175</v>
      </c>
    </row>
    <row r="160" spans="1:14" x14ac:dyDescent="0.25">
      <c r="A160" s="10">
        <v>44914</v>
      </c>
      <c r="B160" s="11">
        <f>VLOOKUP(A160,'sp500'!$A$2:$D$6121,4,FALSE)</f>
        <v>3817.65991210937</v>
      </c>
      <c r="E160" s="4">
        <v>1</v>
      </c>
      <c r="F160" s="4">
        <v>1</v>
      </c>
      <c r="H160" s="4">
        <f t="shared" si="8"/>
        <v>1</v>
      </c>
      <c r="K160" s="6">
        <f t="shared" si="9"/>
        <v>-9.0075160018523448E-3</v>
      </c>
      <c r="M160" s="5">
        <f t="shared" si="10"/>
        <v>91.872705258548876</v>
      </c>
      <c r="N160" s="5">
        <f t="shared" si="11"/>
        <v>92.893545069341002</v>
      </c>
    </row>
    <row r="161" spans="1:14" x14ac:dyDescent="0.25">
      <c r="A161" s="10">
        <v>44915</v>
      </c>
      <c r="B161" s="11">
        <f>VLOOKUP(A161,'sp500'!$A$2:$D$6121,4,FALSE)</f>
        <v>3821.6201171875</v>
      </c>
      <c r="E161" s="4">
        <v>0</v>
      </c>
      <c r="F161" s="4">
        <v>1</v>
      </c>
      <c r="H161" s="4">
        <f t="shared" si="8"/>
        <v>0</v>
      </c>
      <c r="K161" s="6">
        <f t="shared" si="9"/>
        <v>1.0373383615362997E-3</v>
      </c>
      <c r="M161" s="5">
        <f t="shared" si="10"/>
        <v>91.968008340091686</v>
      </c>
      <c r="N161" s="5">
        <f t="shared" si="11"/>
        <v>92.989907107180528</v>
      </c>
    </row>
    <row r="162" spans="1:14" x14ac:dyDescent="0.25">
      <c r="A162" s="10">
        <v>44916</v>
      </c>
      <c r="B162" s="11">
        <f>VLOOKUP(A162,'sp500'!$A$2:$D$6121,4,FALSE)</f>
        <v>3878.43994140625</v>
      </c>
      <c r="E162" s="4">
        <v>0</v>
      </c>
      <c r="F162" s="4">
        <v>0</v>
      </c>
      <c r="H162" s="4">
        <f t="shared" si="8"/>
        <v>1</v>
      </c>
      <c r="K162" s="6">
        <f t="shared" si="9"/>
        <v>1.4867993802734736E-2</v>
      </c>
      <c r="M162" s="5">
        <f t="shared" si="10"/>
        <v>93.335388118142021</v>
      </c>
      <c r="N162" s="5">
        <f t="shared" si="11"/>
        <v>92.989907107180528</v>
      </c>
    </row>
    <row r="163" spans="1:14" x14ac:dyDescent="0.25">
      <c r="A163" s="10">
        <v>44917</v>
      </c>
      <c r="B163" s="11">
        <f>VLOOKUP(A163,'sp500'!$A$2:$D$6121,4,FALSE)</f>
        <v>3822.38989257812</v>
      </c>
      <c r="E163" s="4">
        <v>1</v>
      </c>
      <c r="F163" s="4">
        <v>1</v>
      </c>
      <c r="H163" s="4">
        <f t="shared" si="8"/>
        <v>1</v>
      </c>
      <c r="K163" s="6">
        <f t="shared" si="9"/>
        <v>-1.4451699568617582E-2</v>
      </c>
      <c r="M163" s="5">
        <f t="shared" si="10"/>
        <v>91.986533129938309</v>
      </c>
      <c r="N163" s="5">
        <f t="shared" si="11"/>
        <v>92.989907107180528</v>
      </c>
    </row>
    <row r="164" spans="1:14" x14ac:dyDescent="0.25">
      <c r="A164" s="10">
        <v>44918</v>
      </c>
      <c r="B164" s="11">
        <f>VLOOKUP(A164,'sp500'!$A$2:$D$6121,4,FALSE)</f>
        <v>3844.82006835937</v>
      </c>
      <c r="E164" s="4">
        <v>1</v>
      </c>
      <c r="F164" s="4">
        <v>0</v>
      </c>
      <c r="H164" s="4">
        <f t="shared" si="8"/>
        <v>0</v>
      </c>
      <c r="K164" s="6">
        <f t="shared" si="9"/>
        <v>5.8681025252820262E-3</v>
      </c>
      <c r="M164" s="5">
        <f t="shared" si="10"/>
        <v>92.526319537290036</v>
      </c>
      <c r="N164" s="5">
        <f t="shared" si="11"/>
        <v>93.535581415901916</v>
      </c>
    </row>
    <row r="165" spans="1:14" x14ac:dyDescent="0.25">
      <c r="A165" s="10">
        <v>44922</v>
      </c>
      <c r="B165" s="11">
        <f>VLOOKUP(A165,'sp500'!$A$2:$D$6121,4,FALSE)</f>
        <v>3829.25</v>
      </c>
      <c r="E165" s="4">
        <v>1</v>
      </c>
      <c r="F165" s="4">
        <v>0</v>
      </c>
      <c r="H165" s="4">
        <f t="shared" si="8"/>
        <v>0</v>
      </c>
      <c r="K165" s="6">
        <f t="shared" si="9"/>
        <v>-4.0496221104083796E-3</v>
      </c>
      <c r="M165" s="5">
        <f t="shared" si="10"/>
        <v>92.151622907897121</v>
      </c>
      <c r="N165" s="5">
        <f t="shared" si="11"/>
        <v>93.15679765729017</v>
      </c>
    </row>
    <row r="166" spans="1:14" x14ac:dyDescent="0.25">
      <c r="A166" s="10">
        <v>44923</v>
      </c>
      <c r="B166" s="11">
        <f>VLOOKUP(A166,'sp500'!$A$2:$D$6121,4,FALSE)</f>
        <v>3783.21997070312</v>
      </c>
      <c r="E166" s="4">
        <v>1</v>
      </c>
      <c r="F166" s="4">
        <v>1</v>
      </c>
      <c r="H166" s="4">
        <f t="shared" si="8"/>
        <v>1</v>
      </c>
      <c r="K166" s="6">
        <f t="shared" si="9"/>
        <v>-1.2020638322616684E-2</v>
      </c>
      <c r="M166" s="5">
        <f t="shared" si="10"/>
        <v>91.043901578079129</v>
      </c>
      <c r="N166" s="5">
        <f t="shared" si="11"/>
        <v>92.036993485358693</v>
      </c>
    </row>
    <row r="167" spans="1:14" x14ac:dyDescent="0.25">
      <c r="A167" s="10">
        <v>44924</v>
      </c>
      <c r="B167" s="11">
        <f>VLOOKUP(A167,'sp500'!$A$2:$D$6121,4,FALSE)</f>
        <v>3849.28002929687</v>
      </c>
      <c r="E167" s="4">
        <v>0</v>
      </c>
      <c r="F167" s="4">
        <v>0</v>
      </c>
      <c r="H167" s="4">
        <f t="shared" si="8"/>
        <v>1</v>
      </c>
      <c r="K167" s="6">
        <f t="shared" si="9"/>
        <v>1.7461331644819111E-2</v>
      </c>
      <c r="M167" s="5">
        <f t="shared" si="10"/>
        <v>92.633649337772241</v>
      </c>
      <c r="N167" s="5">
        <f t="shared" si="11"/>
        <v>93.64408195219859</v>
      </c>
    </row>
    <row r="168" spans="1:14" x14ac:dyDescent="0.25">
      <c r="A168" s="10">
        <v>44925</v>
      </c>
      <c r="B168" s="11">
        <f>VLOOKUP(A168,'sp500'!$A$2:$D$6121,4,FALSE)</f>
        <v>3839.5</v>
      </c>
      <c r="E168" s="4">
        <v>1</v>
      </c>
      <c r="F168" s="4">
        <v>0</v>
      </c>
      <c r="H168" s="4">
        <f t="shared" si="8"/>
        <v>0</v>
      </c>
      <c r="K168" s="6">
        <f t="shared" si="9"/>
        <v>-2.5407424823432612E-3</v>
      </c>
      <c r="M168" s="5">
        <f t="shared" si="10"/>
        <v>92.39829108960528</v>
      </c>
      <c r="N168" s="5">
        <f t="shared" si="11"/>
        <v>93.64408195219859</v>
      </c>
    </row>
    <row r="169" spans="1:14" x14ac:dyDescent="0.25">
      <c r="A169" s="10">
        <v>44929</v>
      </c>
      <c r="B169" s="11">
        <f>VLOOKUP(A169,'sp500'!$A$2:$D$6121,4,FALSE)</f>
        <v>3824.13989257812</v>
      </c>
      <c r="E169" s="4">
        <v>1</v>
      </c>
      <c r="F169" s="4">
        <v>1</v>
      </c>
      <c r="H169" s="4">
        <f t="shared" si="8"/>
        <v>1</v>
      </c>
      <c r="K169" s="6">
        <f t="shared" si="9"/>
        <v>-4.0005488792499433E-3</v>
      </c>
      <c r="M169" s="5">
        <f t="shared" si="10"/>
        <v>92.028647209742147</v>
      </c>
      <c r="N169" s="5">
        <f t="shared" si="11"/>
        <v>93.269454225096325</v>
      </c>
    </row>
    <row r="170" spans="1:14" x14ac:dyDescent="0.25">
      <c r="A170" s="10">
        <v>44930</v>
      </c>
      <c r="B170" s="11">
        <f>VLOOKUP(A170,'sp500'!$A$2:$D$6121,4,FALSE)</f>
        <v>3852.96997070312</v>
      </c>
      <c r="E170" s="4">
        <v>0</v>
      </c>
      <c r="F170" s="4">
        <v>0</v>
      </c>
      <c r="H170" s="4">
        <f t="shared" si="8"/>
        <v>1</v>
      </c>
      <c r="K170" s="6">
        <f t="shared" si="9"/>
        <v>7.5389705750443792E-3</v>
      </c>
      <c r="M170" s="5">
        <f t="shared" si="10"/>
        <v>92.722448473117538</v>
      </c>
      <c r="N170" s="5">
        <f t="shared" si="11"/>
        <v>93.972609896049775</v>
      </c>
    </row>
    <row r="171" spans="1:14" x14ac:dyDescent="0.25">
      <c r="A171" s="10">
        <v>44931</v>
      </c>
      <c r="B171" s="11">
        <f>VLOOKUP(A171,'sp500'!$A$2:$D$6121,4,FALSE)</f>
        <v>3808.10009765625</v>
      </c>
      <c r="E171" s="4">
        <v>1</v>
      </c>
      <c r="F171" s="4">
        <v>1</v>
      </c>
      <c r="H171" s="4">
        <f t="shared" si="8"/>
        <v>1</v>
      </c>
      <c r="K171" s="6">
        <f t="shared" si="9"/>
        <v>-1.1645528874620781E-2</v>
      </c>
      <c r="M171" s="5">
        <f t="shared" si="10"/>
        <v>91.642646522098303</v>
      </c>
      <c r="N171" s="5">
        <f t="shared" si="11"/>
        <v>93.972609896049775</v>
      </c>
    </row>
    <row r="172" spans="1:14" x14ac:dyDescent="0.25">
      <c r="A172" s="10">
        <v>44932</v>
      </c>
      <c r="B172" s="11">
        <f>VLOOKUP(A172,'sp500'!$A$2:$D$6121,4,FALSE)</f>
        <v>3895.080078125</v>
      </c>
      <c r="E172" s="4">
        <v>0</v>
      </c>
      <c r="F172" s="4">
        <v>0</v>
      </c>
      <c r="H172" s="4">
        <f t="shared" si="8"/>
        <v>1</v>
      </c>
      <c r="K172" s="6">
        <f t="shared" si="9"/>
        <v>2.284078102943865E-2</v>
      </c>
      <c r="M172" s="5">
        <f t="shared" si="10"/>
        <v>93.735836144267793</v>
      </c>
      <c r="N172" s="5">
        <f t="shared" si="11"/>
        <v>96.119017701450304</v>
      </c>
    </row>
    <row r="173" spans="1:14" x14ac:dyDescent="0.25">
      <c r="A173" s="10">
        <v>44935</v>
      </c>
      <c r="B173" s="11">
        <f>VLOOKUP(A173,'sp500'!$A$2:$D$6121,4,FALSE)</f>
        <v>3892.09008789062</v>
      </c>
      <c r="E173" s="4">
        <v>1</v>
      </c>
      <c r="F173" s="4">
        <v>1</v>
      </c>
      <c r="H173" s="4">
        <f t="shared" si="8"/>
        <v>1</v>
      </c>
      <c r="K173" s="6">
        <f t="shared" si="9"/>
        <v>-7.6763254526446278E-4</v>
      </c>
      <c r="M173" s="5">
        <f t="shared" si="10"/>
        <v>93.663881465785877</v>
      </c>
      <c r="N173" s="5">
        <f t="shared" si="11"/>
        <v>96.119017701450304</v>
      </c>
    </row>
    <row r="174" spans="1:14" x14ac:dyDescent="0.25">
      <c r="A174" s="10">
        <v>44936</v>
      </c>
      <c r="B174" s="11">
        <f>VLOOKUP(A174,'sp500'!$A$2:$D$6121,4,FALSE)</f>
        <v>3919.25</v>
      </c>
      <c r="E174" s="4">
        <v>1</v>
      </c>
      <c r="F174" s="4">
        <v>1</v>
      </c>
      <c r="H174" s="4">
        <f t="shared" si="8"/>
        <v>1</v>
      </c>
      <c r="K174" s="6">
        <f t="shared" si="9"/>
        <v>6.9782331590633184E-3</v>
      </c>
      <c r="M174" s="5">
        <f t="shared" si="10"/>
        <v>94.317489869236994</v>
      </c>
      <c r="N174" s="5">
        <f t="shared" si="11"/>
        <v>96.789758617991154</v>
      </c>
    </row>
    <row r="175" spans="1:14" x14ac:dyDescent="0.25">
      <c r="A175" s="10">
        <v>44937</v>
      </c>
      <c r="B175" s="11">
        <f>VLOOKUP(A175,'sp500'!$A$2:$D$6121,4,FALSE)</f>
        <v>3969.61010742187</v>
      </c>
      <c r="E175" s="4">
        <v>1</v>
      </c>
      <c r="F175" s="4">
        <v>1</v>
      </c>
      <c r="H175" s="4">
        <f t="shared" si="8"/>
        <v>1</v>
      </c>
      <c r="K175" s="6">
        <f t="shared" si="9"/>
        <v>1.2849424614880478E-2</v>
      </c>
      <c r="M175" s="5">
        <f t="shared" si="10"/>
        <v>95.529415345176503</v>
      </c>
      <c r="N175" s="5">
        <f t="shared" si="11"/>
        <v>98.033451324845515</v>
      </c>
    </row>
    <row r="176" spans="1:14" x14ac:dyDescent="0.25">
      <c r="A176" s="10">
        <v>44938</v>
      </c>
      <c r="B176" s="11">
        <f>VLOOKUP(A176,'sp500'!$A$2:$D$6121,4,FALSE)</f>
        <v>3983.169921875</v>
      </c>
      <c r="E176" s="4">
        <v>1</v>
      </c>
      <c r="F176" s="4">
        <v>1</v>
      </c>
      <c r="H176" s="4">
        <f t="shared" si="8"/>
        <v>1</v>
      </c>
      <c r="K176" s="6">
        <f t="shared" si="9"/>
        <v>3.4159058663665309E-3</v>
      </c>
      <c r="M176" s="5">
        <f t="shared" si="10"/>
        <v>95.855734835464659</v>
      </c>
      <c r="N176" s="5">
        <f t="shared" si="11"/>
        <v>98.368324366326206</v>
      </c>
    </row>
    <row r="177" spans="1:14" x14ac:dyDescent="0.25">
      <c r="A177" s="10">
        <v>44939</v>
      </c>
      <c r="B177" s="11">
        <f>VLOOKUP(A177,'sp500'!$A$2:$D$6121,4,FALSE)</f>
        <v>3999.09008789062</v>
      </c>
      <c r="E177" s="4">
        <v>1</v>
      </c>
      <c r="F177" s="4">
        <v>0</v>
      </c>
      <c r="H177" s="4">
        <f t="shared" si="8"/>
        <v>0</v>
      </c>
      <c r="K177" s="6">
        <f t="shared" si="9"/>
        <v>3.9968583635332511E-3</v>
      </c>
      <c r="M177" s="5">
        <f t="shared" si="10"/>
        <v>96.238856630934407</v>
      </c>
      <c r="N177" s="5">
        <f t="shared" si="11"/>
        <v>98.761488626276503</v>
      </c>
    </row>
    <row r="178" spans="1:14" x14ac:dyDescent="0.25">
      <c r="A178" s="10">
        <v>44943</v>
      </c>
      <c r="B178" s="11">
        <f>VLOOKUP(A178,'sp500'!$A$2:$D$6121,4,FALSE)</f>
        <v>3990.96997070312</v>
      </c>
      <c r="E178" s="4">
        <v>0</v>
      </c>
      <c r="F178" s="4">
        <v>0</v>
      </c>
      <c r="H178" s="4">
        <f t="shared" si="8"/>
        <v>1</v>
      </c>
      <c r="K178" s="6">
        <f t="shared" si="9"/>
        <v>-2.0304911890052235E-3</v>
      </c>
      <c r="M178" s="5">
        <f t="shared" si="10"/>
        <v>96.043444480505357</v>
      </c>
      <c r="N178" s="5">
        <f t="shared" si="11"/>
        <v>98.560954293807811</v>
      </c>
    </row>
    <row r="179" spans="1:14" x14ac:dyDescent="0.25">
      <c r="A179" s="10">
        <v>44944</v>
      </c>
      <c r="B179" s="11">
        <f>VLOOKUP(A179,'sp500'!$A$2:$D$6121,4,FALSE)</f>
        <v>3928.86010742187</v>
      </c>
      <c r="E179" s="4">
        <v>1</v>
      </c>
      <c r="F179" s="4">
        <v>0</v>
      </c>
      <c r="H179" s="4">
        <f t="shared" si="8"/>
        <v>0</v>
      </c>
      <c r="K179" s="6">
        <f t="shared" si="9"/>
        <v>-1.5562598500411085E-2</v>
      </c>
      <c r="M179" s="5">
        <f t="shared" si="10"/>
        <v>94.548758915458734</v>
      </c>
      <c r="N179" s="5">
        <f t="shared" si="11"/>
        <v>98.560954293807811</v>
      </c>
    </row>
    <row r="180" spans="1:14" x14ac:dyDescent="0.25">
      <c r="A180" s="10">
        <v>44945</v>
      </c>
      <c r="B180" s="11">
        <f>VLOOKUP(A180,'sp500'!$A$2:$D$6121,4,FALSE)</f>
        <v>3898.85009765625</v>
      </c>
      <c r="E180" s="4">
        <v>1</v>
      </c>
      <c r="F180" s="4">
        <v>1</v>
      </c>
      <c r="H180" s="4">
        <f t="shared" si="8"/>
        <v>1</v>
      </c>
      <c r="K180" s="6">
        <f t="shared" si="9"/>
        <v>-7.6383502962931171E-3</v>
      </c>
      <c r="M180" s="5">
        <f t="shared" si="10"/>
        <v>93.826562374782696</v>
      </c>
      <c r="N180" s="5">
        <f t="shared" si="11"/>
        <v>97.808111199374778</v>
      </c>
    </row>
    <row r="181" spans="1:14" x14ac:dyDescent="0.25">
      <c r="A181" s="10">
        <v>44946</v>
      </c>
      <c r="B181" s="11">
        <f>VLOOKUP(A181,'sp500'!$A$2:$D$6121,4,FALSE)</f>
        <v>3972.61010742187</v>
      </c>
      <c r="E181" s="4">
        <v>1</v>
      </c>
      <c r="F181" s="4">
        <v>1</v>
      </c>
      <c r="H181" s="4">
        <f t="shared" si="8"/>
        <v>1</v>
      </c>
      <c r="K181" s="6">
        <f t="shared" si="9"/>
        <v>1.8918401045980193E-2</v>
      </c>
      <c r="M181" s="5">
        <f t="shared" si="10"/>
        <v>95.601610910554513</v>
      </c>
      <c r="N181" s="5">
        <f t="shared" si="11"/>
        <v>99.658484272594379</v>
      </c>
    </row>
    <row r="182" spans="1:14" x14ac:dyDescent="0.25">
      <c r="A182" s="10">
        <v>44949</v>
      </c>
      <c r="B182" s="11">
        <f>VLOOKUP(A182,'sp500'!$A$2:$D$6121,4,FALSE)</f>
        <v>4019.81005859375</v>
      </c>
      <c r="E182" s="4">
        <v>1</v>
      </c>
      <c r="F182" s="4">
        <v>0</v>
      </c>
      <c r="H182" s="4">
        <f t="shared" si="8"/>
        <v>0</v>
      </c>
      <c r="K182" s="6">
        <f t="shared" si="9"/>
        <v>1.1881344983666553E-2</v>
      </c>
      <c r="M182" s="5">
        <f t="shared" si="10"/>
        <v>96.73748663077707</v>
      </c>
      <c r="N182" s="5">
        <f t="shared" si="11"/>
        <v>100.84256110478638</v>
      </c>
    </row>
    <row r="183" spans="1:14" x14ac:dyDescent="0.25">
      <c r="A183" s="10">
        <v>44950</v>
      </c>
      <c r="B183" s="11">
        <f>VLOOKUP(A183,'sp500'!$A$2:$D$6121,4,FALSE)</f>
        <v>4016.94995117187</v>
      </c>
      <c r="E183" s="4">
        <v>1</v>
      </c>
      <c r="F183" s="4">
        <v>0</v>
      </c>
      <c r="H183" s="4">
        <f t="shared" si="8"/>
        <v>0</v>
      </c>
      <c r="K183" s="6">
        <f t="shared" si="9"/>
        <v>-7.1150312581702568E-4</v>
      </c>
      <c r="M183" s="5">
        <f t="shared" si="10"/>
        <v>96.668657606655586</v>
      </c>
      <c r="N183" s="5">
        <f t="shared" si="11"/>
        <v>100.77081130734493</v>
      </c>
    </row>
    <row r="184" spans="1:14" x14ac:dyDescent="0.25">
      <c r="A184" s="10">
        <v>44951</v>
      </c>
      <c r="B184" s="11">
        <f>VLOOKUP(A184,'sp500'!$A$2:$D$6121,4,FALSE)</f>
        <v>4016.21997070312</v>
      </c>
      <c r="E184" s="4">
        <v>0</v>
      </c>
      <c r="F184" s="4">
        <v>1</v>
      </c>
      <c r="H184" s="4">
        <f t="shared" si="8"/>
        <v>0</v>
      </c>
      <c r="K184" s="6">
        <f t="shared" si="9"/>
        <v>-1.8172505946634221E-4</v>
      </c>
      <c r="M184" s="5">
        <f t="shared" si="10"/>
        <v>96.651090489103481</v>
      </c>
      <c r="N184" s="5">
        <f t="shared" si="11"/>
        <v>100.75249872566764</v>
      </c>
    </row>
    <row r="185" spans="1:14" x14ac:dyDescent="0.25">
      <c r="A185" s="10">
        <v>44952</v>
      </c>
      <c r="B185" s="11">
        <f>VLOOKUP(A185,'sp500'!$A$2:$D$6121,4,FALSE)</f>
        <v>4060.42993164062</v>
      </c>
      <c r="E185" s="4">
        <v>1</v>
      </c>
      <c r="F185" s="4">
        <v>1</v>
      </c>
      <c r="H185" s="4">
        <f t="shared" si="8"/>
        <v>1</v>
      </c>
      <c r="K185" s="6">
        <f t="shared" si="9"/>
        <v>1.1007853469181317E-2</v>
      </c>
      <c r="M185" s="5">
        <f t="shared" si="10"/>
        <v>97.715011530844123</v>
      </c>
      <c r="N185" s="5">
        <f t="shared" si="11"/>
        <v>100.75249872566764</v>
      </c>
    </row>
    <row r="186" spans="1:14" x14ac:dyDescent="0.25">
      <c r="A186" s="10">
        <v>44953</v>
      </c>
      <c r="B186" s="11">
        <f>VLOOKUP(A186,'sp500'!$A$2:$D$6121,4,FALSE)</f>
        <v>4070.56005859375</v>
      </c>
      <c r="E186" s="4">
        <v>0</v>
      </c>
      <c r="F186" s="4">
        <v>0</v>
      </c>
      <c r="H186" s="4">
        <f t="shared" si="8"/>
        <v>1</v>
      </c>
      <c r="K186" s="6">
        <f t="shared" si="9"/>
        <v>2.4948409709502073E-3</v>
      </c>
      <c r="M186" s="5">
        <f t="shared" si="10"/>
        <v>97.958794945088144</v>
      </c>
      <c r="N186" s="5">
        <f t="shared" si="11"/>
        <v>101.00386018741403</v>
      </c>
    </row>
    <row r="187" spans="1:14" x14ac:dyDescent="0.25">
      <c r="A187" s="10">
        <v>44956</v>
      </c>
      <c r="B187" s="11">
        <f>VLOOKUP(A187,'sp500'!$A$2:$D$6121,4,FALSE)</f>
        <v>4017.77001953125</v>
      </c>
      <c r="E187" s="4">
        <v>1</v>
      </c>
      <c r="F187" s="4">
        <v>1</v>
      </c>
      <c r="H187" s="4">
        <f t="shared" si="8"/>
        <v>1</v>
      </c>
      <c r="K187" s="6">
        <f t="shared" si="9"/>
        <v>-1.2968740984683369E-2</v>
      </c>
      <c r="M187" s="5">
        <f t="shared" si="10"/>
        <v>96.688392706273589</v>
      </c>
      <c r="N187" s="5">
        <f t="shared" si="11"/>
        <v>101.00386018741403</v>
      </c>
    </row>
    <row r="188" spans="1:14" x14ac:dyDescent="0.25">
      <c r="A188" s="10">
        <v>44957</v>
      </c>
      <c r="B188" s="11">
        <f>VLOOKUP(A188,'sp500'!$A$2:$D$6121,4,FALSE)</f>
        <v>4076.60009765625</v>
      </c>
      <c r="E188" s="4">
        <v>0</v>
      </c>
      <c r="F188" s="4">
        <v>1</v>
      </c>
      <c r="H188" s="4">
        <f t="shared" si="8"/>
        <v>0</v>
      </c>
      <c r="K188" s="6">
        <f t="shared" si="9"/>
        <v>1.4642470285510134E-2</v>
      </c>
      <c r="M188" s="5">
        <f t="shared" si="10"/>
        <v>98.104149623428938</v>
      </c>
      <c r="N188" s="5">
        <f t="shared" si="11"/>
        <v>102.48280620893006</v>
      </c>
    </row>
    <row r="189" spans="1:14" x14ac:dyDescent="0.25">
      <c r="A189" s="10">
        <v>44958</v>
      </c>
      <c r="B189" s="11">
        <f>VLOOKUP(A189,'sp500'!$A$2:$D$6121,4,FALSE)</f>
        <v>4119.2099609375</v>
      </c>
      <c r="E189" s="4">
        <v>1</v>
      </c>
      <c r="F189" s="4">
        <v>1</v>
      </c>
      <c r="H189" s="4">
        <f t="shared" si="8"/>
        <v>1</v>
      </c>
      <c r="K189" s="6">
        <f t="shared" si="9"/>
        <v>1.0452303944590291E-2</v>
      </c>
      <c r="M189" s="5">
        <f t="shared" si="10"/>
        <v>99.129564013518575</v>
      </c>
      <c r="N189" s="5">
        <f t="shared" si="11"/>
        <v>102.48280620893006</v>
      </c>
    </row>
    <row r="190" spans="1:14" x14ac:dyDescent="0.25">
      <c r="A190" s="10">
        <v>44959</v>
      </c>
      <c r="B190" s="11">
        <f>VLOOKUP(A190,'sp500'!$A$2:$D$6121,4,FALSE)</f>
        <v>4179.759765625</v>
      </c>
      <c r="E190" s="4">
        <v>0</v>
      </c>
      <c r="F190" s="4">
        <v>0</v>
      </c>
      <c r="H190" s="4">
        <f t="shared" si="8"/>
        <v>1</v>
      </c>
      <c r="K190" s="6">
        <f t="shared" si="9"/>
        <v>1.4699373244309921E-2</v>
      </c>
      <c r="M190" s="5">
        <f t="shared" si="10"/>
        <v>100.586706474499</v>
      </c>
      <c r="N190" s="5">
        <f t="shared" si="11"/>
        <v>103.98923922851941</v>
      </c>
    </row>
    <row r="191" spans="1:14" x14ac:dyDescent="0.25">
      <c r="A191" s="10">
        <v>44960</v>
      </c>
      <c r="B191" s="11">
        <f>VLOOKUP(A191,'sp500'!$A$2:$D$6121,4,FALSE)</f>
        <v>4136.47998046875</v>
      </c>
      <c r="E191" s="4">
        <v>1</v>
      </c>
      <c r="F191" s="4">
        <v>0</v>
      </c>
      <c r="H191" s="4">
        <f t="shared" si="8"/>
        <v>0</v>
      </c>
      <c r="K191" s="6">
        <f t="shared" si="9"/>
        <v>-1.0354610691310495E-2</v>
      </c>
      <c r="M191" s="5">
        <f t="shared" si="10"/>
        <v>99.545170288234445</v>
      </c>
      <c r="N191" s="5">
        <f t="shared" si="11"/>
        <v>103.98923922851941</v>
      </c>
    </row>
    <row r="192" spans="1:14" x14ac:dyDescent="0.25">
      <c r="A192" s="10">
        <v>44963</v>
      </c>
      <c r="B192" s="11">
        <f>VLOOKUP(A192,'sp500'!$A$2:$D$6121,4,FALSE)</f>
        <v>4111.080078125</v>
      </c>
      <c r="E192" s="4">
        <v>0</v>
      </c>
      <c r="F192" s="4">
        <v>1</v>
      </c>
      <c r="H192" s="4">
        <f t="shared" si="8"/>
        <v>0</v>
      </c>
      <c r="K192" s="6">
        <f t="shared" si="9"/>
        <v>-6.140463017754394E-3</v>
      </c>
      <c r="M192" s="5">
        <f t="shared" si="10"/>
        <v>98.933916851483474</v>
      </c>
      <c r="N192" s="5">
        <f t="shared" si="11"/>
        <v>103.35069715079227</v>
      </c>
    </row>
    <row r="193" spans="1:14" x14ac:dyDescent="0.25">
      <c r="A193" s="10">
        <v>44964</v>
      </c>
      <c r="B193" s="11">
        <f>VLOOKUP(A193,'sp500'!$A$2:$D$6121,4,FALSE)</f>
        <v>4164</v>
      </c>
      <c r="E193" s="4">
        <v>0</v>
      </c>
      <c r="F193" s="4">
        <v>0</v>
      </c>
      <c r="H193" s="4">
        <f t="shared" si="8"/>
        <v>1</v>
      </c>
      <c r="K193" s="6">
        <f t="shared" si="9"/>
        <v>1.2872510598026521E-2</v>
      </c>
      <c r="M193" s="5">
        <f t="shared" si="10"/>
        <v>100.20744474465847</v>
      </c>
      <c r="N193" s="5">
        <f t="shared" si="11"/>
        <v>103.35069715079227</v>
      </c>
    </row>
    <row r="194" spans="1:14" x14ac:dyDescent="0.25">
      <c r="A194" s="10">
        <v>44965</v>
      </c>
      <c r="B194" s="11">
        <f>VLOOKUP(A194,'sp500'!$A$2:$D$6121,4,FALSE)</f>
        <v>4117.85986328125</v>
      </c>
      <c r="E194" s="4">
        <v>1</v>
      </c>
      <c r="F194" s="4">
        <v>0</v>
      </c>
      <c r="H194" s="4">
        <f t="shared" si="8"/>
        <v>0</v>
      </c>
      <c r="K194" s="6">
        <f t="shared" si="9"/>
        <v>-1.1080724476164705E-2</v>
      </c>
      <c r="M194" s="5">
        <f t="shared" si="10"/>
        <v>99.09707365898241</v>
      </c>
      <c r="N194" s="5">
        <f t="shared" si="11"/>
        <v>103.35069715079227</v>
      </c>
    </row>
    <row r="195" spans="1:14" x14ac:dyDescent="0.25">
      <c r="A195" s="10">
        <v>44966</v>
      </c>
      <c r="B195" s="11">
        <f>VLOOKUP(A195,'sp500'!$A$2:$D$6121,4,FALSE)</f>
        <v>4081.5</v>
      </c>
      <c r="E195" s="4">
        <v>0</v>
      </c>
      <c r="F195" s="4">
        <v>1</v>
      </c>
      <c r="H195" s="4">
        <f t="shared" ref="H195:H258" si="12">IF(E195=F195,1,0)</f>
        <v>0</v>
      </c>
      <c r="K195" s="6">
        <f t="shared" si="9"/>
        <v>-8.8297961777351608E-3</v>
      </c>
      <c r="M195" s="5">
        <f t="shared" si="10"/>
        <v>98.222066696763591</v>
      </c>
      <c r="N195" s="5">
        <f t="shared" si="11"/>
        <v>102.43813156012394</v>
      </c>
    </row>
    <row r="196" spans="1:14" x14ac:dyDescent="0.25">
      <c r="A196" s="10">
        <v>44967</v>
      </c>
      <c r="B196" s="11">
        <f>VLOOKUP(A196,'sp500'!$A$2:$D$6121,4,FALSE)</f>
        <v>4090.4599609375</v>
      </c>
      <c r="E196" s="4">
        <v>1</v>
      </c>
      <c r="F196" s="4">
        <v>1</v>
      </c>
      <c r="H196" s="4">
        <f t="shared" si="12"/>
        <v>1</v>
      </c>
      <c r="K196" s="6">
        <f t="shared" ref="K196:K259" si="13">B196/B195-1</f>
        <v>2.1952617756952897E-3</v>
      </c>
      <c r="M196" s="5">
        <f t="shared" ref="M196:M259" si="14">M195*(1+$K196)</f>
        <v>98.437689845312789</v>
      </c>
      <c r="N196" s="5">
        <f t="shared" si="11"/>
        <v>102.43813156012394</v>
      </c>
    </row>
    <row r="197" spans="1:14" x14ac:dyDescent="0.25">
      <c r="A197" s="10">
        <v>44970</v>
      </c>
      <c r="B197" s="11">
        <f>VLOOKUP(A197,'sp500'!$A$2:$D$6121,4,FALSE)</f>
        <v>4137.2900390625</v>
      </c>
      <c r="E197" s="4">
        <v>0</v>
      </c>
      <c r="F197" s="4">
        <v>0</v>
      </c>
      <c r="H197" s="4">
        <f t="shared" si="12"/>
        <v>1</v>
      </c>
      <c r="K197" s="6">
        <f t="shared" si="13"/>
        <v>1.1448609342766147E-2</v>
      </c>
      <c r="M197" s="5">
        <f t="shared" si="14"/>
        <v>99.564664500956155</v>
      </c>
      <c r="N197" s="5">
        <f t="shared" ref="N197:N260" si="15">N196*(1+IF(E196=1,$K197,0))</f>
        <v>103.61090571015868</v>
      </c>
    </row>
    <row r="198" spans="1:14" x14ac:dyDescent="0.25">
      <c r="A198" s="10">
        <v>44971</v>
      </c>
      <c r="B198" s="11">
        <f>VLOOKUP(A198,'sp500'!$A$2:$D$6121,4,FALSE)</f>
        <v>4136.1298828125</v>
      </c>
      <c r="E198" s="4">
        <v>1</v>
      </c>
      <c r="F198" s="4">
        <v>1</v>
      </c>
      <c r="H198" s="4">
        <f t="shared" si="12"/>
        <v>1</v>
      </c>
      <c r="K198" s="6">
        <f t="shared" si="13"/>
        <v>-2.8041453198746069E-4</v>
      </c>
      <c r="M198" s="5">
        <f t="shared" si="14"/>
        <v>99.536745122157626</v>
      </c>
      <c r="N198" s="5">
        <f t="shared" si="15"/>
        <v>103.61090571015868</v>
      </c>
    </row>
    <row r="199" spans="1:14" x14ac:dyDescent="0.25">
      <c r="A199" s="10">
        <v>44972</v>
      </c>
      <c r="B199" s="11">
        <f>VLOOKUP(A199,'sp500'!$A$2:$D$6121,4,FALSE)</f>
        <v>4147.60009765625</v>
      </c>
      <c r="E199" s="4">
        <v>0</v>
      </c>
      <c r="F199" s="4">
        <v>0</v>
      </c>
      <c r="H199" s="4">
        <f t="shared" si="12"/>
        <v>1</v>
      </c>
      <c r="K199" s="6">
        <f t="shared" si="13"/>
        <v>2.7731756904960658E-3</v>
      </c>
      <c r="M199" s="5">
        <f t="shared" si="14"/>
        <v>99.81277800404149</v>
      </c>
      <c r="N199" s="5">
        <f t="shared" si="15"/>
        <v>103.89823695514437</v>
      </c>
    </row>
    <row r="200" spans="1:14" x14ac:dyDescent="0.25">
      <c r="A200" s="10">
        <v>44973</v>
      </c>
      <c r="B200" s="11">
        <f>VLOOKUP(A200,'sp500'!$A$2:$D$6121,4,FALSE)</f>
        <v>4090.40991210937</v>
      </c>
      <c r="E200" s="4">
        <v>0</v>
      </c>
      <c r="F200" s="4">
        <v>0</v>
      </c>
      <c r="H200" s="4">
        <f t="shared" si="12"/>
        <v>1</v>
      </c>
      <c r="K200" s="6">
        <f t="shared" si="13"/>
        <v>-1.3788741489131784E-2</v>
      </c>
      <c r="M200" s="5">
        <f t="shared" si="14"/>
        <v>98.436485410831665</v>
      </c>
      <c r="N200" s="5">
        <f t="shared" si="15"/>
        <v>103.89823695514437</v>
      </c>
    </row>
    <row r="201" spans="1:14" x14ac:dyDescent="0.25">
      <c r="A201" s="10">
        <v>44974</v>
      </c>
      <c r="B201" s="11">
        <f>VLOOKUP(A201,'sp500'!$A$2:$D$6121,4,FALSE)</f>
        <v>4079.09008789062</v>
      </c>
      <c r="E201" s="4">
        <v>0</v>
      </c>
      <c r="F201" s="4">
        <v>0</v>
      </c>
      <c r="H201" s="4">
        <f t="shared" si="12"/>
        <v>1</v>
      </c>
      <c r="K201" s="6">
        <f t="shared" si="13"/>
        <v>-2.7674058253277511E-3</v>
      </c>
      <c r="M201" s="5">
        <f t="shared" si="14"/>
        <v>98.164071707680932</v>
      </c>
      <c r="N201" s="5">
        <f t="shared" si="15"/>
        <v>103.89823695514437</v>
      </c>
    </row>
    <row r="202" spans="1:14" x14ac:dyDescent="0.25">
      <c r="A202" s="10">
        <v>44978</v>
      </c>
      <c r="B202" s="11">
        <f>VLOOKUP(A202,'sp500'!$A$2:$D$6121,4,FALSE)</f>
        <v>3997.34008789062</v>
      </c>
      <c r="E202" s="4">
        <v>1</v>
      </c>
      <c r="F202" s="4">
        <v>0</v>
      </c>
      <c r="H202" s="4">
        <f t="shared" si="12"/>
        <v>0</v>
      </c>
      <c r="K202" s="6">
        <f t="shared" si="13"/>
        <v>-2.0041234255327445E-2</v>
      </c>
      <c r="M202" s="5">
        <f t="shared" si="14"/>
        <v>96.196742551130541</v>
      </c>
      <c r="N202" s="5">
        <f t="shared" si="15"/>
        <v>103.89823695514437</v>
      </c>
    </row>
    <row r="203" spans="1:14" x14ac:dyDescent="0.25">
      <c r="A203" s="10">
        <v>44979</v>
      </c>
      <c r="B203" s="11">
        <f>VLOOKUP(A203,'sp500'!$A$2:$D$6121,4,FALSE)</f>
        <v>3991.05004882812</v>
      </c>
      <c r="E203" s="4">
        <v>0</v>
      </c>
      <c r="F203" s="4">
        <v>1</v>
      </c>
      <c r="H203" s="4">
        <f t="shared" si="12"/>
        <v>0</v>
      </c>
      <c r="K203" s="6">
        <f t="shared" si="13"/>
        <v>-1.5735561458868341E-3</v>
      </c>
      <c r="M203" s="5">
        <f t="shared" si="14"/>
        <v>96.04537157567492</v>
      </c>
      <c r="N203" s="5">
        <f t="shared" si="15"/>
        <v>103.7347472458368</v>
      </c>
    </row>
    <row r="204" spans="1:14" x14ac:dyDescent="0.25">
      <c r="A204" s="10">
        <v>44980</v>
      </c>
      <c r="B204" s="11">
        <f>VLOOKUP(A204,'sp500'!$A$2:$D$6121,4,FALSE)</f>
        <v>4012.32006835937</v>
      </c>
      <c r="E204" s="4">
        <v>0</v>
      </c>
      <c r="F204" s="4">
        <v>0</v>
      </c>
      <c r="H204" s="4">
        <f t="shared" si="12"/>
        <v>1</v>
      </c>
      <c r="K204" s="6">
        <f t="shared" si="13"/>
        <v>5.3294294160743938E-3</v>
      </c>
      <c r="M204" s="5">
        <f t="shared" si="14"/>
        <v>96.557238604228118</v>
      </c>
      <c r="N204" s="5">
        <f t="shared" si="15"/>
        <v>103.7347472458368</v>
      </c>
    </row>
    <row r="205" spans="1:14" x14ac:dyDescent="0.25">
      <c r="A205" s="10">
        <v>44981</v>
      </c>
      <c r="B205" s="11">
        <f>VLOOKUP(A205,'sp500'!$A$2:$D$6121,4,FALSE)</f>
        <v>3970.0400390625</v>
      </c>
      <c r="E205" s="4">
        <v>1</v>
      </c>
      <c r="F205" s="4">
        <v>1</v>
      </c>
      <c r="H205" s="4">
        <f t="shared" si="12"/>
        <v>1</v>
      </c>
      <c r="K205" s="6">
        <f t="shared" si="13"/>
        <v>-1.0537551485556906E-2</v>
      </c>
      <c r="M205" s="5">
        <f t="shared" si="14"/>
        <v>95.539761731132856</v>
      </c>
      <c r="N205" s="5">
        <f t="shared" si="15"/>
        <v>103.7347472458368</v>
      </c>
    </row>
    <row r="206" spans="1:14" x14ac:dyDescent="0.25">
      <c r="A206" s="10">
        <v>44984</v>
      </c>
      <c r="B206" s="11">
        <f>VLOOKUP(A206,'sp500'!$A$2:$D$6121,4,FALSE)</f>
        <v>3982.23999023437</v>
      </c>
      <c r="E206" s="4">
        <v>1</v>
      </c>
      <c r="F206" s="4">
        <v>0</v>
      </c>
      <c r="H206" s="4">
        <f t="shared" si="12"/>
        <v>0</v>
      </c>
      <c r="K206" s="6">
        <f t="shared" si="13"/>
        <v>3.0730045671658601E-3</v>
      </c>
      <c r="M206" s="5">
        <f t="shared" si="14"/>
        <v>95.833355855278569</v>
      </c>
      <c r="N206" s="5">
        <f t="shared" si="15"/>
        <v>104.05352459789705</v>
      </c>
    </row>
    <row r="207" spans="1:14" x14ac:dyDescent="0.25">
      <c r="A207" s="10">
        <v>44985</v>
      </c>
      <c r="B207" s="11">
        <f>VLOOKUP(A207,'sp500'!$A$2:$D$6121,4,FALSE)</f>
        <v>3970.14990234375</v>
      </c>
      <c r="E207" s="4">
        <v>1</v>
      </c>
      <c r="F207" s="4">
        <v>0</v>
      </c>
      <c r="H207" s="4">
        <f t="shared" si="12"/>
        <v>0</v>
      </c>
      <c r="K207" s="6">
        <f t="shared" si="13"/>
        <v>-3.0360018281843093E-3</v>
      </c>
      <c r="M207" s="5">
        <f t="shared" si="14"/>
        <v>95.5424056117009</v>
      </c>
      <c r="N207" s="5">
        <f t="shared" si="15"/>
        <v>103.73761790698882</v>
      </c>
    </row>
    <row r="208" spans="1:14" x14ac:dyDescent="0.25">
      <c r="A208" s="10">
        <v>44986</v>
      </c>
      <c r="B208" s="11">
        <f>VLOOKUP(A208,'sp500'!$A$2:$D$6121,4,FALSE)</f>
        <v>3951.38989257812</v>
      </c>
      <c r="E208" s="4">
        <v>0</v>
      </c>
      <c r="F208" s="4">
        <v>1</v>
      </c>
      <c r="H208" s="4">
        <f t="shared" si="12"/>
        <v>0</v>
      </c>
      <c r="K208" s="6">
        <f t="shared" si="13"/>
        <v>-4.725264845681254E-3</v>
      </c>
      <c r="M208" s="5">
        <f t="shared" si="14"/>
        <v>95.090942441192112</v>
      </c>
      <c r="N208" s="5">
        <f t="shared" si="15"/>
        <v>103.24743018791821</v>
      </c>
    </row>
    <row r="209" spans="1:14" x14ac:dyDescent="0.25">
      <c r="A209" s="10">
        <v>44987</v>
      </c>
      <c r="B209" s="11">
        <f>VLOOKUP(A209,'sp500'!$A$2:$D$6121,4,FALSE)</f>
        <v>3981.35009765625</v>
      </c>
      <c r="E209" s="4">
        <v>1</v>
      </c>
      <c r="F209" s="4">
        <v>1</v>
      </c>
      <c r="H209" s="4">
        <f t="shared" si="12"/>
        <v>1</v>
      </c>
      <c r="K209" s="6">
        <f t="shared" si="13"/>
        <v>7.5821940867957238E-3</v>
      </c>
      <c r="M209" s="5">
        <f t="shared" si="14"/>
        <v>95.811940422677552</v>
      </c>
      <c r="N209" s="5">
        <f t="shared" si="15"/>
        <v>103.24743018791821</v>
      </c>
    </row>
    <row r="210" spans="1:14" x14ac:dyDescent="0.25">
      <c r="A210" s="10">
        <v>44988</v>
      </c>
      <c r="B210" s="11">
        <f>VLOOKUP(A210,'sp500'!$A$2:$D$6121,4,FALSE)</f>
        <v>4045.63989257812</v>
      </c>
      <c r="E210" s="4">
        <v>0</v>
      </c>
      <c r="F210" s="4">
        <v>1</v>
      </c>
      <c r="H210" s="4">
        <f t="shared" si="12"/>
        <v>0</v>
      </c>
      <c r="K210" s="6">
        <f t="shared" si="13"/>
        <v>1.6147737160747688E-2</v>
      </c>
      <c r="M210" s="5">
        <f t="shared" si="14"/>
        <v>97.359086453484167</v>
      </c>
      <c r="N210" s="5">
        <f t="shared" si="15"/>
        <v>104.91464255311536</v>
      </c>
    </row>
    <row r="211" spans="1:14" x14ac:dyDescent="0.25">
      <c r="A211" s="10">
        <v>44991</v>
      </c>
      <c r="B211" s="11">
        <f>VLOOKUP(A211,'sp500'!$A$2:$D$6121,4,FALSE)</f>
        <v>4048.419921875</v>
      </c>
      <c r="E211" s="4">
        <v>0</v>
      </c>
      <c r="F211" s="4">
        <v>0</v>
      </c>
      <c r="H211" s="4">
        <f t="shared" si="12"/>
        <v>1</v>
      </c>
      <c r="K211" s="6">
        <f t="shared" si="13"/>
        <v>6.8716676983049396E-4</v>
      </c>
      <c r="M211" s="5">
        <f t="shared" si="14"/>
        <v>97.42598838243606</v>
      </c>
      <c r="N211" s="5">
        <f t="shared" si="15"/>
        <v>104.91464255311536</v>
      </c>
    </row>
    <row r="212" spans="1:14" x14ac:dyDescent="0.25">
      <c r="A212" s="10">
        <v>44992</v>
      </c>
      <c r="B212" s="11">
        <f>VLOOKUP(A212,'sp500'!$A$2:$D$6121,4,FALSE)</f>
        <v>3986.3701171875</v>
      </c>
      <c r="E212" s="4">
        <v>0</v>
      </c>
      <c r="F212" s="4">
        <v>1</v>
      </c>
      <c r="H212" s="4">
        <f t="shared" si="12"/>
        <v>0</v>
      </c>
      <c r="K212" s="6">
        <f t="shared" si="13"/>
        <v>-1.5326919115337678E-2</v>
      </c>
      <c r="M212" s="5">
        <f t="shared" si="14"/>
        <v>95.932748138766641</v>
      </c>
      <c r="N212" s="5">
        <f t="shared" si="15"/>
        <v>104.91464255311536</v>
      </c>
    </row>
    <row r="213" spans="1:14" x14ac:dyDescent="0.25">
      <c r="A213" s="10">
        <v>44993</v>
      </c>
      <c r="B213" s="11">
        <f>VLOOKUP(A213,'sp500'!$A$2:$D$6121,4,FALSE)</f>
        <v>3992.01000976562</v>
      </c>
      <c r="E213" s="4">
        <v>0</v>
      </c>
      <c r="F213" s="4">
        <v>0</v>
      </c>
      <c r="H213" s="4">
        <f t="shared" si="12"/>
        <v>1</v>
      </c>
      <c r="K213" s="6">
        <f t="shared" si="13"/>
        <v>1.4147940136826076E-3</v>
      </c>
      <c r="M213" s="5">
        <f t="shared" si="14"/>
        <v>96.068473216549492</v>
      </c>
      <c r="N213" s="5">
        <f t="shared" si="15"/>
        <v>104.91464255311536</v>
      </c>
    </row>
    <row r="214" spans="1:14" x14ac:dyDescent="0.25">
      <c r="A214" s="10">
        <v>44994</v>
      </c>
      <c r="B214" s="11">
        <f>VLOOKUP(A214,'sp500'!$A$2:$D$6121,4,FALSE)</f>
        <v>3918.32006835937</v>
      </c>
      <c r="E214" s="4">
        <v>1</v>
      </c>
      <c r="F214" s="4">
        <v>0</v>
      </c>
      <c r="H214" s="4">
        <f t="shared" si="12"/>
        <v>0</v>
      </c>
      <c r="K214" s="6">
        <f t="shared" si="13"/>
        <v>-1.8459357873848781E-2</v>
      </c>
      <c r="M214" s="5">
        <f t="shared" si="14"/>
        <v>94.295110889050946</v>
      </c>
      <c r="N214" s="5">
        <f t="shared" si="15"/>
        <v>104.91464255311536</v>
      </c>
    </row>
    <row r="215" spans="1:14" x14ac:dyDescent="0.25">
      <c r="A215" s="10">
        <v>44995</v>
      </c>
      <c r="B215" s="11">
        <f>VLOOKUP(A215,'sp500'!$A$2:$D$6121,4,FALSE)</f>
        <v>3861.59008789062</v>
      </c>
      <c r="E215" s="4">
        <v>1</v>
      </c>
      <c r="F215" s="4">
        <v>0</v>
      </c>
      <c r="H215" s="4">
        <f t="shared" si="12"/>
        <v>0</v>
      </c>
      <c r="K215" s="6">
        <f t="shared" si="13"/>
        <v>-1.447813845705137E-2</v>
      </c>
      <c r="M215" s="5">
        <f t="shared" si="14"/>
        <v>92.929893217776254</v>
      </c>
      <c r="N215" s="5">
        <f t="shared" si="15"/>
        <v>103.3956738320593</v>
      </c>
    </row>
    <row r="216" spans="1:14" x14ac:dyDescent="0.25">
      <c r="A216" s="10">
        <v>44998</v>
      </c>
      <c r="B216" s="11">
        <f>VLOOKUP(A216,'sp500'!$A$2:$D$6121,4,FALSE)</f>
        <v>3855.76000976562</v>
      </c>
      <c r="E216" s="4">
        <v>1</v>
      </c>
      <c r="F216" s="4">
        <v>1</v>
      </c>
      <c r="H216" s="4">
        <f t="shared" si="12"/>
        <v>1</v>
      </c>
      <c r="K216" s="6">
        <f t="shared" si="13"/>
        <v>-1.5097610031894471E-3</v>
      </c>
      <c r="M216" s="5">
        <f t="shared" si="14"/>
        <v>92.789591288965497</v>
      </c>
      <c r="N216" s="5">
        <f t="shared" si="15"/>
        <v>103.23957107580917</v>
      </c>
    </row>
    <row r="217" spans="1:14" x14ac:dyDescent="0.25">
      <c r="A217" s="10">
        <v>44999</v>
      </c>
      <c r="B217" s="11">
        <f>VLOOKUP(A217,'sp500'!$A$2:$D$6121,4,FALSE)</f>
        <v>3919.2900390625</v>
      </c>
      <c r="E217" s="4">
        <v>0</v>
      </c>
      <c r="F217" s="4">
        <v>0</v>
      </c>
      <c r="H217" s="4">
        <f t="shared" si="12"/>
        <v>1</v>
      </c>
      <c r="K217" s="6">
        <f t="shared" si="13"/>
        <v>1.6476655480625046E-2</v>
      </c>
      <c r="M217" s="5">
        <f t="shared" si="14"/>
        <v>94.318453416821782</v>
      </c>
      <c r="N217" s="5">
        <f t="shared" si="15"/>
        <v>104.94061392039278</v>
      </c>
    </row>
    <row r="218" spans="1:14" x14ac:dyDescent="0.25">
      <c r="A218" s="10">
        <v>45000</v>
      </c>
      <c r="B218" s="11">
        <f>VLOOKUP(A218,'sp500'!$A$2:$D$6121,4,FALSE)</f>
        <v>3891.92993164062</v>
      </c>
      <c r="E218" s="4">
        <v>0</v>
      </c>
      <c r="F218" s="4">
        <v>1</v>
      </c>
      <c r="H218" s="4">
        <f t="shared" si="12"/>
        <v>0</v>
      </c>
      <c r="K218" s="6">
        <f t="shared" si="13"/>
        <v>-6.9808835654389112E-3</v>
      </c>
      <c r="M218" s="5">
        <f t="shared" si="14"/>
        <v>93.66002727544668</v>
      </c>
      <c r="N218" s="5">
        <f t="shared" si="15"/>
        <v>104.94061392039278</v>
      </c>
    </row>
    <row r="219" spans="1:14" x14ac:dyDescent="0.25">
      <c r="A219" s="10">
        <v>45001</v>
      </c>
      <c r="B219" s="11">
        <f>VLOOKUP(A219,'sp500'!$A$2:$D$6121,4,FALSE)</f>
        <v>3960.28002929687</v>
      </c>
      <c r="E219" s="4">
        <v>0</v>
      </c>
      <c r="F219" s="4">
        <v>0</v>
      </c>
      <c r="H219" s="4">
        <f t="shared" si="12"/>
        <v>1</v>
      </c>
      <c r="K219" s="6">
        <f t="shared" si="13"/>
        <v>1.7562006217166859E-2</v>
      </c>
      <c r="M219" s="5">
        <f t="shared" si="14"/>
        <v>95.304885256758098</v>
      </c>
      <c r="N219" s="5">
        <f t="shared" si="15"/>
        <v>104.94061392039278</v>
      </c>
    </row>
    <row r="220" spans="1:14" x14ac:dyDescent="0.25">
      <c r="A220" s="10">
        <v>45002</v>
      </c>
      <c r="B220" s="11">
        <f>VLOOKUP(A220,'sp500'!$A$2:$D$6121,4,FALSE)</f>
        <v>3916.63989257812</v>
      </c>
      <c r="E220" s="4">
        <v>1</v>
      </c>
      <c r="F220" s="4">
        <v>1</v>
      </c>
      <c r="H220" s="4">
        <f t="shared" si="12"/>
        <v>1</v>
      </c>
      <c r="K220" s="6">
        <f t="shared" si="13"/>
        <v>-1.1019457310067593E-2</v>
      </c>
      <c r="M220" s="5">
        <f t="shared" si="14"/>
        <v>94.254677142230364</v>
      </c>
      <c r="N220" s="5">
        <f t="shared" si="15"/>
        <v>104.94061392039278</v>
      </c>
    </row>
    <row r="221" spans="1:14" x14ac:dyDescent="0.25">
      <c r="A221" s="10">
        <v>45005</v>
      </c>
      <c r="B221" s="11">
        <f>VLOOKUP(A221,'sp500'!$A$2:$D$6121,4,FALSE)</f>
        <v>3951.57006835937</v>
      </c>
      <c r="E221" s="4">
        <v>0</v>
      </c>
      <c r="F221" s="4">
        <v>1</v>
      </c>
      <c r="H221" s="4">
        <f t="shared" si="12"/>
        <v>0</v>
      </c>
      <c r="K221" s="6">
        <f t="shared" si="13"/>
        <v>8.9184037183100973E-3</v>
      </c>
      <c r="M221" s="5">
        <f t="shared" si="14"/>
        <v>95.095278405323754</v>
      </c>
      <c r="N221" s="5">
        <f t="shared" si="15"/>
        <v>105.87651668178215</v>
      </c>
    </row>
    <row r="222" spans="1:14" x14ac:dyDescent="0.25">
      <c r="A222" s="10">
        <v>45006</v>
      </c>
      <c r="B222" s="11">
        <f>VLOOKUP(A222,'sp500'!$A$2:$D$6121,4,FALSE)</f>
        <v>4002.8701171875</v>
      </c>
      <c r="E222" s="4">
        <v>1</v>
      </c>
      <c r="F222" s="4">
        <v>0</v>
      </c>
      <c r="H222" s="4">
        <f t="shared" si="12"/>
        <v>0</v>
      </c>
      <c r="K222" s="6">
        <f t="shared" si="13"/>
        <v>1.298219389778632E-2</v>
      </c>
      <c r="M222" s="5">
        <f t="shared" si="14"/>
        <v>96.329823748345632</v>
      </c>
      <c r="N222" s="5">
        <f t="shared" si="15"/>
        <v>105.87651668178215</v>
      </c>
    </row>
    <row r="223" spans="1:14" x14ac:dyDescent="0.25">
      <c r="A223" s="10">
        <v>45007</v>
      </c>
      <c r="B223" s="11">
        <f>VLOOKUP(A223,'sp500'!$A$2:$D$6121,4,FALSE)</f>
        <v>3936.96997070312</v>
      </c>
      <c r="E223" s="4">
        <v>1</v>
      </c>
      <c r="F223" s="4">
        <v>1</v>
      </c>
      <c r="H223" s="4">
        <f t="shared" si="12"/>
        <v>1</v>
      </c>
      <c r="K223" s="6">
        <f t="shared" si="13"/>
        <v>-1.6463223775714964E-2</v>
      </c>
      <c r="M223" s="5">
        <f t="shared" si="14"/>
        <v>94.743924303701434</v>
      </c>
      <c r="N223" s="5">
        <f t="shared" si="15"/>
        <v>104.13344789505675</v>
      </c>
    </row>
    <row r="224" spans="1:14" x14ac:dyDescent="0.25">
      <c r="A224" s="10">
        <v>45008</v>
      </c>
      <c r="B224" s="11">
        <f>VLOOKUP(A224,'sp500'!$A$2:$D$6121,4,FALSE)</f>
        <v>3948.71997070312</v>
      </c>
      <c r="E224" s="4">
        <v>1</v>
      </c>
      <c r="F224" s="4">
        <v>1</v>
      </c>
      <c r="H224" s="4">
        <f t="shared" si="12"/>
        <v>1</v>
      </c>
      <c r="K224" s="6">
        <f t="shared" si="13"/>
        <v>2.9845287333754023E-3</v>
      </c>
      <c r="M224" s="5">
        <f t="shared" si="14"/>
        <v>95.026690268098577</v>
      </c>
      <c r="N224" s="5">
        <f t="shared" si="15"/>
        <v>104.44423716240499</v>
      </c>
    </row>
    <row r="225" spans="1:14" x14ac:dyDescent="0.25">
      <c r="A225" s="10">
        <v>45009</v>
      </c>
      <c r="B225" s="11">
        <f>VLOOKUP(A225,'sp500'!$A$2:$D$6121,4,FALSE)</f>
        <v>3970.98999023437</v>
      </c>
      <c r="E225" s="4">
        <v>0</v>
      </c>
      <c r="F225" s="4">
        <v>1</v>
      </c>
      <c r="H225" s="4">
        <f t="shared" si="12"/>
        <v>0</v>
      </c>
      <c r="K225" s="6">
        <f t="shared" si="13"/>
        <v>5.639807253104534E-3</v>
      </c>
      <c r="M225" s="5">
        <f t="shared" si="14"/>
        <v>95.56262248511112</v>
      </c>
      <c r="N225" s="5">
        <f t="shared" si="15"/>
        <v>105.03328252869849</v>
      </c>
    </row>
    <row r="226" spans="1:14" x14ac:dyDescent="0.25">
      <c r="A226" s="10">
        <v>45012</v>
      </c>
      <c r="B226" s="11">
        <f>VLOOKUP(A226,'sp500'!$A$2:$D$6121,4,FALSE)</f>
        <v>3977.53002929687</v>
      </c>
      <c r="E226" s="4">
        <v>0</v>
      </c>
      <c r="F226" s="4">
        <v>0</v>
      </c>
      <c r="H226" s="4">
        <f t="shared" si="12"/>
        <v>1</v>
      </c>
      <c r="K226" s="6">
        <f t="shared" si="13"/>
        <v>1.6469543057482383E-3</v>
      </c>
      <c r="M226" s="5">
        <f t="shared" si="14"/>
        <v>95.720009757681566</v>
      </c>
      <c r="N226" s="5">
        <f t="shared" si="15"/>
        <v>105.03328252869849</v>
      </c>
    </row>
    <row r="227" spans="1:14" x14ac:dyDescent="0.25">
      <c r="A227" s="10">
        <v>45013</v>
      </c>
      <c r="B227" s="11">
        <f>VLOOKUP(A227,'sp500'!$A$2:$D$6121,4,FALSE)</f>
        <v>3971.27001953125</v>
      </c>
      <c r="E227" s="4">
        <v>1</v>
      </c>
      <c r="F227" s="4">
        <v>1</v>
      </c>
      <c r="H227" s="4">
        <f t="shared" si="12"/>
        <v>1</v>
      </c>
      <c r="K227" s="6">
        <f t="shared" si="13"/>
        <v>-1.5738434957149883E-3</v>
      </c>
      <c r="M227" s="5">
        <f t="shared" si="14"/>
        <v>95.569361442914669</v>
      </c>
      <c r="N227" s="5">
        <f t="shared" si="15"/>
        <v>105.03328252869849</v>
      </c>
    </row>
    <row r="228" spans="1:14" x14ac:dyDescent="0.25">
      <c r="A228" s="10">
        <v>45014</v>
      </c>
      <c r="B228" s="11">
        <f>VLOOKUP(A228,'sp500'!$A$2:$D$6121,4,FALSE)</f>
        <v>4027.81005859375</v>
      </c>
      <c r="E228" s="4">
        <v>0</v>
      </c>
      <c r="F228" s="4">
        <v>1</v>
      </c>
      <c r="H228" s="4">
        <f t="shared" si="12"/>
        <v>0</v>
      </c>
      <c r="K228" s="6">
        <f t="shared" si="13"/>
        <v>1.4237268879836451E-2</v>
      </c>
      <c r="M228" s="5">
        <f t="shared" si="14"/>
        <v>96.930008138451726</v>
      </c>
      <c r="N228" s="5">
        <f t="shared" si="15"/>
        <v>106.5286696133914</v>
      </c>
    </row>
    <row r="229" spans="1:14" x14ac:dyDescent="0.25">
      <c r="A229" s="10">
        <v>45015</v>
      </c>
      <c r="B229" s="11">
        <f>VLOOKUP(A229,'sp500'!$A$2:$D$6121,4,FALSE)</f>
        <v>4050.830078125</v>
      </c>
      <c r="E229" s="4">
        <v>1</v>
      </c>
      <c r="F229" s="4">
        <v>1</v>
      </c>
      <c r="H229" s="4">
        <f t="shared" si="12"/>
        <v>1</v>
      </c>
      <c r="K229" s="6">
        <f t="shared" si="13"/>
        <v>5.715269388667954E-3</v>
      </c>
      <c r="M229" s="5">
        <f t="shared" si="14"/>
        <v>97.483989246808761</v>
      </c>
      <c r="N229" s="5">
        <f t="shared" si="15"/>
        <v>106.5286696133914</v>
      </c>
    </row>
    <row r="230" spans="1:14" x14ac:dyDescent="0.25">
      <c r="A230" s="10">
        <v>45016</v>
      </c>
      <c r="B230" s="11">
        <f>VLOOKUP(A230,'sp500'!$A$2:$D$6121,4,FALSE)</f>
        <v>4109.31005859375</v>
      </c>
      <c r="E230" s="4">
        <v>1</v>
      </c>
      <c r="F230" s="4">
        <v>1</v>
      </c>
      <c r="H230" s="4">
        <f t="shared" si="12"/>
        <v>1</v>
      </c>
      <c r="K230" s="6">
        <f t="shared" si="13"/>
        <v>1.4436542471763847E-2</v>
      </c>
      <c r="M230" s="5">
        <f t="shared" si="14"/>
        <v>98.891320997887291</v>
      </c>
      <c r="N230" s="5">
        <f t="shared" si="15"/>
        <v>108.06657527672563</v>
      </c>
    </row>
    <row r="231" spans="1:14" x14ac:dyDescent="0.25">
      <c r="A231" s="10">
        <v>45019</v>
      </c>
      <c r="B231" s="11">
        <f>VLOOKUP(A231,'sp500'!$A$2:$D$6121,4,FALSE)</f>
        <v>4124.509765625</v>
      </c>
      <c r="E231" s="4">
        <v>0</v>
      </c>
      <c r="F231" s="4">
        <v>0</v>
      </c>
      <c r="H231" s="4">
        <f t="shared" si="12"/>
        <v>1</v>
      </c>
      <c r="K231" s="6">
        <f t="shared" si="13"/>
        <v>3.6988464765423945E-3</v>
      </c>
      <c r="M231" s="5">
        <f t="shared" si="14"/>
        <v>99.257104812120943</v>
      </c>
      <c r="N231" s="5">
        <f t="shared" si="15"/>
        <v>108.46629694791994</v>
      </c>
    </row>
    <row r="232" spans="1:14" x14ac:dyDescent="0.25">
      <c r="A232" s="10">
        <v>45020</v>
      </c>
      <c r="B232" s="11">
        <f>VLOOKUP(A232,'sp500'!$A$2:$D$6121,4,FALSE)</f>
        <v>4100.60009765625</v>
      </c>
      <c r="E232" s="4">
        <v>1</v>
      </c>
      <c r="F232" s="4">
        <v>0</v>
      </c>
      <c r="H232" s="4">
        <f t="shared" si="12"/>
        <v>0</v>
      </c>
      <c r="K232" s="6">
        <f t="shared" si="13"/>
        <v>-5.7969720833299654E-3</v>
      </c>
      <c r="M232" s="5">
        <f t="shared" si="14"/>
        <v>98.681714146452919</v>
      </c>
      <c r="N232" s="5">
        <f t="shared" si="15"/>
        <v>108.46629694791994</v>
      </c>
    </row>
    <row r="233" spans="1:14" x14ac:dyDescent="0.25">
      <c r="A233" s="10">
        <v>45021</v>
      </c>
      <c r="B233" s="11">
        <f>VLOOKUP(A233,'sp500'!$A$2:$D$6121,4,FALSE)</f>
        <v>4090.3798828125</v>
      </c>
      <c r="E233" s="4">
        <v>1</v>
      </c>
      <c r="F233" s="4">
        <v>1</v>
      </c>
      <c r="H233" s="4">
        <f t="shared" si="12"/>
        <v>1</v>
      </c>
      <c r="K233" s="6">
        <f t="shared" si="13"/>
        <v>-2.4923705312281941E-3</v>
      </c>
      <c r="M233" s="5">
        <f t="shared" si="14"/>
        <v>98.435762750143212</v>
      </c>
      <c r="N233" s="5">
        <f t="shared" si="15"/>
        <v>108.1959587457755</v>
      </c>
    </row>
    <row r="234" spans="1:14" x14ac:dyDescent="0.25">
      <c r="A234" s="10">
        <v>45022</v>
      </c>
      <c r="B234" s="11">
        <f>VLOOKUP(A234,'sp500'!$A$2:$D$6121,4,FALSE)</f>
        <v>4105.02001953125</v>
      </c>
      <c r="E234" s="4">
        <v>1</v>
      </c>
      <c r="F234" s="4">
        <v>1</v>
      </c>
      <c r="H234" s="4">
        <f t="shared" si="12"/>
        <v>1</v>
      </c>
      <c r="K234" s="6">
        <f t="shared" si="13"/>
        <v>3.5791630944272956E-3</v>
      </c>
      <c r="M234" s="5">
        <f t="shared" si="14"/>
        <v>98.788080399350321</v>
      </c>
      <c r="N234" s="5">
        <f t="shared" si="15"/>
        <v>108.58320972828456</v>
      </c>
    </row>
    <row r="235" spans="1:14" x14ac:dyDescent="0.25">
      <c r="A235" s="10">
        <v>45026</v>
      </c>
      <c r="B235" s="11">
        <f>VLOOKUP(A235,'sp500'!$A$2:$D$6121,4,FALSE)</f>
        <v>4109.10986328125</v>
      </c>
      <c r="E235" s="4">
        <v>0</v>
      </c>
      <c r="F235" s="4">
        <v>0</v>
      </c>
      <c r="H235" s="4">
        <f t="shared" si="12"/>
        <v>1</v>
      </c>
      <c r="K235" s="6">
        <f t="shared" si="13"/>
        <v>9.9630299743758144E-4</v>
      </c>
      <c r="M235" s="5">
        <f t="shared" si="14"/>
        <v>98.886503259963291</v>
      </c>
      <c r="N235" s="5">
        <f t="shared" si="15"/>
        <v>108.69139150560824</v>
      </c>
    </row>
    <row r="236" spans="1:14" x14ac:dyDescent="0.25">
      <c r="A236" s="10">
        <v>45027</v>
      </c>
      <c r="B236" s="11">
        <f>VLOOKUP(A236,'sp500'!$A$2:$D$6121,4,FALSE)</f>
        <v>4108.93994140625</v>
      </c>
      <c r="E236" s="4">
        <v>0</v>
      </c>
      <c r="F236" s="4">
        <v>0</v>
      </c>
      <c r="H236" s="4">
        <f t="shared" si="12"/>
        <v>1</v>
      </c>
      <c r="K236" s="6">
        <f t="shared" si="13"/>
        <v>-4.1352477946232646E-5</v>
      </c>
      <c r="M236" s="5">
        <f t="shared" si="14"/>
        <v>98.882414058018057</v>
      </c>
      <c r="N236" s="5">
        <f t="shared" si="15"/>
        <v>108.69139150560824</v>
      </c>
    </row>
    <row r="237" spans="1:14" x14ac:dyDescent="0.25">
      <c r="A237" s="10">
        <v>45028</v>
      </c>
      <c r="B237" s="11">
        <f>VLOOKUP(A237,'sp500'!$A$2:$D$6121,4,FALSE)</f>
        <v>4091.94995117187</v>
      </c>
      <c r="E237" s="4">
        <v>0</v>
      </c>
      <c r="F237" s="4">
        <v>1</v>
      </c>
      <c r="H237" s="4">
        <f t="shared" si="12"/>
        <v>0</v>
      </c>
      <c r="K237" s="6">
        <f t="shared" si="13"/>
        <v>-4.1348840520081254E-3</v>
      </c>
      <c r="M237" s="5">
        <f t="shared" si="14"/>
        <v>98.473546741105494</v>
      </c>
      <c r="N237" s="5">
        <f t="shared" si="15"/>
        <v>108.69139150560824</v>
      </c>
    </row>
    <row r="238" spans="1:14" x14ac:dyDescent="0.25">
      <c r="A238" s="10">
        <v>45029</v>
      </c>
      <c r="B238" s="11">
        <f>VLOOKUP(A238,'sp500'!$A$2:$D$6121,4,FALSE)</f>
        <v>4146.22021484375</v>
      </c>
      <c r="E238" s="4">
        <v>0</v>
      </c>
      <c r="F238" s="4">
        <v>0</v>
      </c>
      <c r="H238" s="4">
        <f t="shared" si="12"/>
        <v>1</v>
      </c>
      <c r="K238" s="6">
        <f t="shared" si="13"/>
        <v>1.3262689993639221E-2</v>
      </c>
      <c r="M238" s="5">
        <f t="shared" si="14"/>
        <v>99.779570864106915</v>
      </c>
      <c r="N238" s="5">
        <f t="shared" si="15"/>
        <v>108.69139150560824</v>
      </c>
    </row>
    <row r="239" spans="1:14" x14ac:dyDescent="0.25">
      <c r="A239" s="10">
        <v>45030</v>
      </c>
      <c r="B239" s="11">
        <f>VLOOKUP(A239,'sp500'!$A$2:$D$6121,4,FALSE)</f>
        <v>4137.64013671875</v>
      </c>
      <c r="E239" s="4">
        <v>0</v>
      </c>
      <c r="F239" s="4">
        <v>1</v>
      </c>
      <c r="H239" s="4">
        <f t="shared" si="12"/>
        <v>0</v>
      </c>
      <c r="K239" s="6">
        <f t="shared" si="13"/>
        <v>-2.0693734728036706E-3</v>
      </c>
      <c r="M239" s="5">
        <f t="shared" si="14"/>
        <v>99.573089667033003</v>
      </c>
      <c r="N239" s="5">
        <f t="shared" si="15"/>
        <v>108.69139150560824</v>
      </c>
    </row>
    <row r="240" spans="1:14" x14ac:dyDescent="0.25">
      <c r="A240" s="10">
        <v>45033</v>
      </c>
      <c r="B240" s="11">
        <f>VLOOKUP(A240,'sp500'!$A$2:$D$6121,4,FALSE)</f>
        <v>4151.31982421875</v>
      </c>
      <c r="E240" s="4">
        <v>0</v>
      </c>
      <c r="F240" s="4">
        <v>1</v>
      </c>
      <c r="H240" s="4">
        <f t="shared" si="12"/>
        <v>0</v>
      </c>
      <c r="K240" s="6">
        <f t="shared" si="13"/>
        <v>3.3061569029655402E-3</v>
      </c>
      <c r="M240" s="5">
        <f t="shared" si="14"/>
        <v>99.902293924785269</v>
      </c>
      <c r="N240" s="5">
        <f t="shared" si="15"/>
        <v>108.69139150560824</v>
      </c>
    </row>
    <row r="241" spans="1:14" x14ac:dyDescent="0.25">
      <c r="A241" s="10">
        <v>45034</v>
      </c>
      <c r="B241" s="11">
        <f>VLOOKUP(A241,'sp500'!$A$2:$D$6121,4,FALSE)</f>
        <v>4154.8701171875</v>
      </c>
      <c r="E241" s="4">
        <v>0</v>
      </c>
      <c r="F241" s="4">
        <v>0</v>
      </c>
      <c r="H241" s="4">
        <f t="shared" si="12"/>
        <v>1</v>
      </c>
      <c r="K241" s="6">
        <f t="shared" si="13"/>
        <v>8.5522029597373539E-4</v>
      </c>
      <c r="M241" s="5">
        <f t="shared" si="14"/>
        <v>99.987732394164084</v>
      </c>
      <c r="N241" s="5">
        <f t="shared" si="15"/>
        <v>108.69139150560824</v>
      </c>
    </row>
    <row r="242" spans="1:14" x14ac:dyDescent="0.25">
      <c r="A242" s="10">
        <v>45035</v>
      </c>
      <c r="B242" s="11">
        <f>VLOOKUP(A242,'sp500'!$A$2:$D$6121,4,FALSE)</f>
        <v>4154.52001953125</v>
      </c>
      <c r="E242" s="4">
        <v>0</v>
      </c>
      <c r="F242" s="4">
        <v>0</v>
      </c>
      <c r="H242" s="4">
        <f t="shared" si="12"/>
        <v>1</v>
      </c>
      <c r="K242" s="6">
        <f t="shared" si="13"/>
        <v>-8.4261997698065194E-5</v>
      </c>
      <c r="M242" s="5">
        <f t="shared" si="14"/>
        <v>99.979307228087251</v>
      </c>
      <c r="N242" s="5">
        <f t="shared" si="15"/>
        <v>108.69139150560824</v>
      </c>
    </row>
    <row r="243" spans="1:14" x14ac:dyDescent="0.25">
      <c r="A243" s="10">
        <v>45036</v>
      </c>
      <c r="B243" s="11">
        <f>VLOOKUP(A243,'sp500'!$A$2:$D$6121,4,FALSE)</f>
        <v>4129.7900390625</v>
      </c>
      <c r="E243" s="4">
        <v>1</v>
      </c>
      <c r="F243" s="4">
        <v>1</v>
      </c>
      <c r="H243" s="4">
        <f t="shared" si="12"/>
        <v>1</v>
      </c>
      <c r="K243" s="6">
        <f t="shared" si="13"/>
        <v>-5.9525481529729696E-3</v>
      </c>
      <c r="M243" s="5">
        <f t="shared" si="14"/>
        <v>99.38417558751118</v>
      </c>
      <c r="N243" s="5">
        <f t="shared" si="15"/>
        <v>108.69139150560824</v>
      </c>
    </row>
    <row r="244" spans="1:14" x14ac:dyDescent="0.25">
      <c r="A244" s="10">
        <v>45037</v>
      </c>
      <c r="B244" s="11">
        <f>VLOOKUP(A244,'sp500'!$A$2:$D$6121,4,FALSE)</f>
        <v>4133.52001953125</v>
      </c>
      <c r="E244" s="4">
        <v>0</v>
      </c>
      <c r="F244" s="4">
        <v>1</v>
      </c>
      <c r="H244" s="4">
        <f t="shared" si="12"/>
        <v>0</v>
      </c>
      <c r="K244" s="6">
        <f t="shared" si="13"/>
        <v>9.031888869577287E-4</v>
      </c>
      <c r="M244" s="5">
        <f t="shared" si="14"/>
        <v>99.47393827044128</v>
      </c>
      <c r="N244" s="5">
        <f t="shared" si="15"/>
        <v>108.78956036252407</v>
      </c>
    </row>
    <row r="245" spans="1:14" x14ac:dyDescent="0.25">
      <c r="A245" s="10">
        <v>45040</v>
      </c>
      <c r="B245" s="11">
        <f>VLOOKUP(A245,'sp500'!$A$2:$D$6121,4,FALSE)</f>
        <v>4137.0400390625</v>
      </c>
      <c r="E245" s="4">
        <v>1</v>
      </c>
      <c r="F245" s="4">
        <v>0</v>
      </c>
      <c r="H245" s="4">
        <f t="shared" si="12"/>
        <v>0</v>
      </c>
      <c r="K245" s="6">
        <f t="shared" si="13"/>
        <v>8.5157916609035489E-4</v>
      </c>
      <c r="M245" s="5">
        <f t="shared" si="14"/>
        <v>99.558648203841344</v>
      </c>
      <c r="N245" s="5">
        <f t="shared" si="15"/>
        <v>108.78956036252407</v>
      </c>
    </row>
    <row r="246" spans="1:14" x14ac:dyDescent="0.25">
      <c r="A246" s="10">
        <v>45041</v>
      </c>
      <c r="B246" s="11">
        <f>VLOOKUP(A246,'sp500'!$A$2:$D$6121,4,FALSE)</f>
        <v>4071.6298828125</v>
      </c>
      <c r="E246" s="4">
        <v>0</v>
      </c>
      <c r="F246" s="4">
        <v>0</v>
      </c>
      <c r="H246" s="4">
        <f t="shared" si="12"/>
        <v>1</v>
      </c>
      <c r="K246" s="6">
        <f t="shared" si="13"/>
        <v>-1.5810858882773227E-2</v>
      </c>
      <c r="M246" s="5">
        <f t="shared" si="14"/>
        <v>97.984540466530746</v>
      </c>
      <c r="N246" s="5">
        <f t="shared" si="15"/>
        <v>107.06950397571326</v>
      </c>
    </row>
    <row r="247" spans="1:14" x14ac:dyDescent="0.25">
      <c r="A247" s="10">
        <v>45042</v>
      </c>
      <c r="B247" s="11">
        <f>VLOOKUP(A247,'sp500'!$A$2:$D$6121,4,FALSE)</f>
        <v>4055.98999023437</v>
      </c>
      <c r="E247" s="4">
        <v>1</v>
      </c>
      <c r="F247" s="4">
        <v>1</v>
      </c>
      <c r="H247" s="4">
        <f t="shared" si="12"/>
        <v>1</v>
      </c>
      <c r="K247" s="6">
        <f t="shared" si="13"/>
        <v>-3.8411871973310641E-3</v>
      </c>
      <c r="M247" s="5">
        <f t="shared" si="14"/>
        <v>97.608163504154334</v>
      </c>
      <c r="N247" s="5">
        <f t="shared" si="15"/>
        <v>107.06950397571326</v>
      </c>
    </row>
    <row r="248" spans="1:14" x14ac:dyDescent="0.25">
      <c r="A248" s="10">
        <v>45043</v>
      </c>
      <c r="B248" s="11">
        <f>VLOOKUP(A248,'sp500'!$A$2:$D$6121,4,FALSE)</f>
        <v>4135.35009765625</v>
      </c>
      <c r="E248" s="4">
        <v>1</v>
      </c>
      <c r="F248" s="4">
        <v>1</v>
      </c>
      <c r="H248" s="4">
        <f t="shared" si="12"/>
        <v>1</v>
      </c>
      <c r="K248" s="6">
        <f t="shared" si="13"/>
        <v>1.9566149722498372E-2</v>
      </c>
      <c r="M248" s="5">
        <f t="shared" si="14"/>
        <v>99.517979445414724</v>
      </c>
      <c r="N248" s="5">
        <f t="shared" si="15"/>
        <v>109.1644419212157</v>
      </c>
    </row>
    <row r="249" spans="1:14" x14ac:dyDescent="0.25">
      <c r="A249" s="10">
        <v>45044</v>
      </c>
      <c r="B249" s="11">
        <f>VLOOKUP(A249,'sp500'!$A$2:$D$6121,4,FALSE)</f>
        <v>4169.47998046875</v>
      </c>
      <c r="E249" s="4">
        <v>1</v>
      </c>
      <c r="F249" s="4">
        <v>0</v>
      </c>
      <c r="H249" s="4">
        <f t="shared" si="12"/>
        <v>0</v>
      </c>
      <c r="K249" s="6">
        <f t="shared" si="13"/>
        <v>8.2532027534605312E-3</v>
      </c>
      <c r="M249" s="5">
        <f t="shared" si="14"/>
        <v>100.33932150739246</v>
      </c>
      <c r="N249" s="5">
        <f t="shared" si="15"/>
        <v>110.06539819385986</v>
      </c>
    </row>
    <row r="250" spans="1:14" x14ac:dyDescent="0.25">
      <c r="A250" s="10">
        <v>45047</v>
      </c>
      <c r="B250" s="11">
        <f>VLOOKUP(A250,'sp500'!$A$2:$D$6121,4,FALSE)</f>
        <v>4167.8701171875</v>
      </c>
      <c r="E250" s="4">
        <v>0</v>
      </c>
      <c r="F250" s="4">
        <v>0</v>
      </c>
      <c r="H250" s="4">
        <f t="shared" si="12"/>
        <v>1</v>
      </c>
      <c r="K250" s="6">
        <f t="shared" si="13"/>
        <v>-3.8610649020764942E-4</v>
      </c>
      <c r="M250" s="5">
        <f t="shared" si="14"/>
        <v>100.30057984413541</v>
      </c>
      <c r="N250" s="5">
        <f t="shared" si="15"/>
        <v>110.02290122926992</v>
      </c>
    </row>
    <row r="251" spans="1:14" x14ac:dyDescent="0.25">
      <c r="A251" s="10">
        <v>45048</v>
      </c>
      <c r="B251" s="11">
        <f>VLOOKUP(A251,'sp500'!$A$2:$D$6121,4,FALSE)</f>
        <v>4119.580078125</v>
      </c>
      <c r="E251" s="4">
        <v>1</v>
      </c>
      <c r="F251" s="4">
        <v>0</v>
      </c>
      <c r="H251" s="4">
        <f t="shared" si="12"/>
        <v>0</v>
      </c>
      <c r="K251" s="6">
        <f t="shared" si="13"/>
        <v>-1.1586262936400304E-2</v>
      </c>
      <c r="M251" s="5">
        <f t="shared" si="14"/>
        <v>99.138470953387852</v>
      </c>
      <c r="N251" s="5">
        <f t="shared" si="15"/>
        <v>110.02290122926992</v>
      </c>
    </row>
    <row r="252" spans="1:14" x14ac:dyDescent="0.25">
      <c r="A252" s="10">
        <v>45049</v>
      </c>
      <c r="B252" s="11">
        <f>VLOOKUP(A252,'sp500'!$A$2:$D$6121,4,FALSE)</f>
        <v>4090.75</v>
      </c>
      <c r="E252" s="4">
        <v>1</v>
      </c>
      <c r="F252" s="4">
        <v>0</v>
      </c>
      <c r="H252" s="4">
        <f t="shared" si="12"/>
        <v>0</v>
      </c>
      <c r="K252" s="6">
        <f t="shared" si="13"/>
        <v>-6.9983050646564848E-3</v>
      </c>
      <c r="M252" s="5">
        <f t="shared" si="14"/>
        <v>98.444669690012461</v>
      </c>
      <c r="N252" s="5">
        <f t="shared" si="15"/>
        <v>109.25292740236893</v>
      </c>
    </row>
    <row r="253" spans="1:14" x14ac:dyDescent="0.25">
      <c r="A253" s="10">
        <v>45050</v>
      </c>
      <c r="B253" s="11">
        <f>VLOOKUP(A253,'sp500'!$A$2:$D$6121,4,FALSE)</f>
        <v>4061.21997070312</v>
      </c>
      <c r="E253" s="4">
        <v>0</v>
      </c>
      <c r="F253" s="4">
        <v>1</v>
      </c>
      <c r="H253" s="4">
        <f t="shared" si="12"/>
        <v>0</v>
      </c>
      <c r="K253" s="6">
        <f t="shared" si="13"/>
        <v>-7.2187323343836374E-3</v>
      </c>
      <c r="M253" s="5">
        <f t="shared" si="14"/>
        <v>97.734023969773446</v>
      </c>
      <c r="N253" s="5">
        <f t="shared" si="15"/>
        <v>108.46425976270338</v>
      </c>
    </row>
    <row r="254" spans="1:14" x14ac:dyDescent="0.25">
      <c r="A254" s="10">
        <v>45051</v>
      </c>
      <c r="B254" s="11">
        <f>VLOOKUP(A254,'sp500'!$A$2:$D$6121,4,FALSE)</f>
        <v>4136.25</v>
      </c>
      <c r="E254" s="4">
        <v>0</v>
      </c>
      <c r="F254" s="4">
        <v>1</v>
      </c>
      <c r="H254" s="4">
        <f t="shared" si="12"/>
        <v>0</v>
      </c>
      <c r="K254" s="6">
        <f t="shared" si="13"/>
        <v>1.8474751389516486E-2</v>
      </c>
      <c r="M254" s="5">
        <f t="shared" si="14"/>
        <v>99.539635764912049</v>
      </c>
      <c r="N254" s="5">
        <f t="shared" si="15"/>
        <v>108.46425976270338</v>
      </c>
    </row>
    <row r="255" spans="1:14" x14ac:dyDescent="0.25">
      <c r="A255" s="10">
        <v>45054</v>
      </c>
      <c r="B255" s="11">
        <f>VLOOKUP(A255,'sp500'!$A$2:$D$6121,4,FALSE)</f>
        <v>4138.1201171875</v>
      </c>
      <c r="E255" s="4">
        <v>0</v>
      </c>
      <c r="F255" s="4">
        <v>0</v>
      </c>
      <c r="H255" s="4">
        <f t="shared" si="12"/>
        <v>1</v>
      </c>
      <c r="K255" s="6">
        <f t="shared" si="13"/>
        <v>4.5212866424892972E-4</v>
      </c>
      <c r="M255" s="5">
        <f t="shared" si="14"/>
        <v>99.584640487470267</v>
      </c>
      <c r="N255" s="5">
        <f t="shared" si="15"/>
        <v>108.46425976270338</v>
      </c>
    </row>
    <row r="256" spans="1:14" x14ac:dyDescent="0.25">
      <c r="A256" s="10">
        <v>45055</v>
      </c>
      <c r="B256" s="11">
        <f>VLOOKUP(A256,'sp500'!$A$2:$D$6121,4,FALSE)</f>
        <v>4119.169921875</v>
      </c>
      <c r="E256" s="4">
        <v>0</v>
      </c>
      <c r="F256" s="4">
        <v>1</v>
      </c>
      <c r="H256" s="4">
        <f t="shared" si="12"/>
        <v>0</v>
      </c>
      <c r="K256" s="6">
        <f t="shared" si="13"/>
        <v>-4.5794212772585219E-3</v>
      </c>
      <c r="M256" s="5">
        <f t="shared" si="14"/>
        <v>99.1286004659338</v>
      </c>
      <c r="N256" s="5">
        <f t="shared" si="15"/>
        <v>108.46425976270338</v>
      </c>
    </row>
    <row r="257" spans="1:14" x14ac:dyDescent="0.25">
      <c r="A257" s="10">
        <v>45056</v>
      </c>
      <c r="B257" s="11">
        <f>VLOOKUP(A257,'sp500'!$A$2:$D$6121,4,FALSE)</f>
        <v>4137.64013671875</v>
      </c>
      <c r="E257" s="4">
        <v>0</v>
      </c>
      <c r="F257" s="4">
        <v>0</v>
      </c>
      <c r="H257" s="4">
        <f t="shared" si="12"/>
        <v>1</v>
      </c>
      <c r="K257" s="6">
        <f t="shared" si="13"/>
        <v>4.4839652634049987E-3</v>
      </c>
      <c r="M257" s="5">
        <f t="shared" si="14"/>
        <v>99.573089667033003</v>
      </c>
      <c r="N257" s="5">
        <f t="shared" si="15"/>
        <v>108.46425976270338</v>
      </c>
    </row>
    <row r="258" spans="1:14" x14ac:dyDescent="0.25">
      <c r="A258" s="10">
        <v>45057</v>
      </c>
      <c r="B258" s="11">
        <f>VLOOKUP(A258,'sp500'!$A$2:$D$6121,4,FALSE)</f>
        <v>4130.6201171875</v>
      </c>
      <c r="E258" s="4">
        <v>1</v>
      </c>
      <c r="F258" s="4">
        <v>0</v>
      </c>
      <c r="H258" s="4">
        <f t="shared" si="12"/>
        <v>0</v>
      </c>
      <c r="K258" s="6">
        <f t="shared" si="13"/>
        <v>-1.6966239932159066E-3</v>
      </c>
      <c r="M258" s="5">
        <f t="shared" si="14"/>
        <v>99.404151574025278</v>
      </c>
      <c r="N258" s="5">
        <f t="shared" si="15"/>
        <v>108.46425976270338</v>
      </c>
    </row>
    <row r="259" spans="1:14" x14ac:dyDescent="0.25">
      <c r="A259" s="10">
        <v>45058</v>
      </c>
      <c r="B259" s="11">
        <f>VLOOKUP(A259,'sp500'!$A$2:$D$6121,4,FALSE)</f>
        <v>4124.080078125</v>
      </c>
      <c r="E259" s="4">
        <v>0</v>
      </c>
      <c r="F259" s="4">
        <v>1</v>
      </c>
      <c r="H259" s="4">
        <f t="shared" ref="H259:H322" si="16">IF(E259=F259,1,0)</f>
        <v>0</v>
      </c>
      <c r="K259" s="6">
        <f t="shared" si="13"/>
        <v>-1.5833068345566526E-3</v>
      </c>
      <c r="M259" s="5">
        <f t="shared" si="14"/>
        <v>99.246764301454817</v>
      </c>
      <c r="N259" s="5">
        <f t="shared" si="15"/>
        <v>108.29252755891596</v>
      </c>
    </row>
    <row r="260" spans="1:14" x14ac:dyDescent="0.25">
      <c r="A260" s="10">
        <v>45061</v>
      </c>
      <c r="B260" s="11">
        <f>VLOOKUP(A260,'sp500'!$A$2:$D$6121,4,FALSE)</f>
        <v>4136.27978515625</v>
      </c>
      <c r="E260" s="4">
        <v>0</v>
      </c>
      <c r="F260" s="4">
        <v>0</v>
      </c>
      <c r="H260" s="4">
        <f t="shared" si="16"/>
        <v>1</v>
      </c>
      <c r="K260" s="6">
        <f t="shared" ref="K260:K323" si="17">B260/B259-1</f>
        <v>2.9581644391338813E-3</v>
      </c>
      <c r="M260" s="5">
        <f t="shared" ref="M260:M323" si="18">M259*(1+$K260)</f>
        <v>99.540352550310487</v>
      </c>
      <c r="N260" s="5">
        <f t="shared" si="15"/>
        <v>108.29252755891596</v>
      </c>
    </row>
    <row r="261" spans="1:14" x14ac:dyDescent="0.25">
      <c r="A261" s="10">
        <v>45062</v>
      </c>
      <c r="B261" s="11">
        <f>VLOOKUP(A261,'sp500'!$A$2:$D$6121,4,FALSE)</f>
        <v>4109.89990234375</v>
      </c>
      <c r="E261" s="4">
        <v>0</v>
      </c>
      <c r="F261" s="4">
        <v>1</v>
      </c>
      <c r="H261" s="4">
        <f t="shared" si="16"/>
        <v>0</v>
      </c>
      <c r="K261" s="6">
        <f t="shared" si="17"/>
        <v>-6.3776833731530314E-3</v>
      </c>
      <c r="M261" s="5">
        <f t="shared" si="18"/>
        <v>98.905515698892586</v>
      </c>
      <c r="N261" s="5">
        <f t="shared" ref="N261:N324" si="19">N260*(1+IF(E260=1,$K261,0))</f>
        <v>108.29252755891596</v>
      </c>
    </row>
    <row r="262" spans="1:14" x14ac:dyDescent="0.25">
      <c r="A262" s="10">
        <v>45063</v>
      </c>
      <c r="B262" s="11">
        <f>VLOOKUP(A262,'sp500'!$A$2:$D$6121,4,FALSE)</f>
        <v>4158.77001953125</v>
      </c>
      <c r="E262" s="4">
        <v>1</v>
      </c>
      <c r="F262" s="4">
        <v>1</v>
      </c>
      <c r="H262" s="4">
        <f t="shared" si="16"/>
        <v>1</v>
      </c>
      <c r="K262" s="6">
        <f t="shared" si="17"/>
        <v>1.1890829058788244E-2</v>
      </c>
      <c r="M262" s="5">
        <f t="shared" si="18"/>
        <v>100.08158427903942</v>
      </c>
      <c r="N262" s="5">
        <f t="shared" si="19"/>
        <v>108.29252755891596</v>
      </c>
    </row>
    <row r="263" spans="1:14" x14ac:dyDescent="0.25">
      <c r="A263" s="10">
        <v>45064</v>
      </c>
      <c r="B263" s="11">
        <f>VLOOKUP(A263,'sp500'!$A$2:$D$6121,4,FALSE)</f>
        <v>4198.0498046875</v>
      </c>
      <c r="E263" s="4">
        <v>0</v>
      </c>
      <c r="F263" s="4">
        <v>0</v>
      </c>
      <c r="H263" s="4">
        <f t="shared" si="16"/>
        <v>1</v>
      </c>
      <c r="K263" s="6">
        <f t="shared" si="17"/>
        <v>9.445048649426635E-3</v>
      </c>
      <c r="M263" s="5">
        <f t="shared" si="18"/>
        <v>101.02685971146664</v>
      </c>
      <c r="N263" s="5">
        <f t="shared" si="19"/>
        <v>109.31535575007931</v>
      </c>
    </row>
    <row r="264" spans="1:14" x14ac:dyDescent="0.25">
      <c r="A264" s="10">
        <v>45065</v>
      </c>
      <c r="B264" s="11">
        <f>VLOOKUP(A264,'sp500'!$A$2:$D$6121,4,FALSE)</f>
        <v>4191.97998046875</v>
      </c>
      <c r="E264" s="4">
        <v>0</v>
      </c>
      <c r="F264" s="4">
        <v>1</v>
      </c>
      <c r="H264" s="4">
        <f t="shared" si="16"/>
        <v>0</v>
      </c>
      <c r="K264" s="6">
        <f t="shared" si="17"/>
        <v>-1.4458676054706077E-3</v>
      </c>
      <c r="M264" s="5">
        <f t="shared" si="18"/>
        <v>100.88078824772741</v>
      </c>
      <c r="N264" s="5">
        <f t="shared" si="19"/>
        <v>109.31535575007931</v>
      </c>
    </row>
    <row r="265" spans="1:14" x14ac:dyDescent="0.25">
      <c r="A265" s="10">
        <v>45068</v>
      </c>
      <c r="B265" s="11">
        <f>VLOOKUP(A265,'sp500'!$A$2:$D$6121,4,FALSE)</f>
        <v>4192.6298828125</v>
      </c>
      <c r="E265" s="4">
        <v>0</v>
      </c>
      <c r="F265" s="4">
        <v>0</v>
      </c>
      <c r="H265" s="4">
        <f t="shared" si="16"/>
        <v>1</v>
      </c>
      <c r="K265" s="6">
        <f t="shared" si="17"/>
        <v>1.550346964389604E-4</v>
      </c>
      <c r="M265" s="5">
        <f t="shared" si="18"/>
        <v>100.89642827010992</v>
      </c>
      <c r="N265" s="5">
        <f t="shared" si="19"/>
        <v>109.31535575007931</v>
      </c>
    </row>
    <row r="266" spans="1:14" x14ac:dyDescent="0.25">
      <c r="A266" s="10">
        <v>45069</v>
      </c>
      <c r="B266" s="11">
        <f>VLOOKUP(A266,'sp500'!$A$2:$D$6121,4,FALSE)</f>
        <v>4145.580078125</v>
      </c>
      <c r="E266" s="4">
        <v>1</v>
      </c>
      <c r="F266" s="4">
        <v>0</v>
      </c>
      <c r="H266" s="4">
        <f t="shared" si="16"/>
        <v>0</v>
      </c>
      <c r="K266" s="6">
        <f t="shared" si="17"/>
        <v>-1.1222026747550129E-2</v>
      </c>
      <c r="M266" s="5">
        <f t="shared" si="18"/>
        <v>99.764165853330482</v>
      </c>
      <c r="N266" s="5">
        <f t="shared" si="19"/>
        <v>109.31535575007931</v>
      </c>
    </row>
    <row r="267" spans="1:14" x14ac:dyDescent="0.25">
      <c r="A267" s="10">
        <v>45070</v>
      </c>
      <c r="B267" s="11">
        <f>VLOOKUP(A267,'sp500'!$A$2:$D$6121,4,FALSE)</f>
        <v>4115.240234375</v>
      </c>
      <c r="E267" s="4">
        <v>0</v>
      </c>
      <c r="F267" s="4">
        <v>1</v>
      </c>
      <c r="H267" s="4">
        <f t="shared" si="16"/>
        <v>0</v>
      </c>
      <c r="K267" s="6">
        <f t="shared" si="17"/>
        <v>-7.3186003353533646E-3</v>
      </c>
      <c r="M267" s="5">
        <f t="shared" si="18"/>
        <v>99.034031795660056</v>
      </c>
      <c r="N267" s="5">
        <f t="shared" si="19"/>
        <v>108.51532035082751</v>
      </c>
    </row>
    <row r="268" spans="1:14" x14ac:dyDescent="0.25">
      <c r="A268" s="10">
        <v>45071</v>
      </c>
      <c r="B268" s="11">
        <f>VLOOKUP(A268,'sp500'!$A$2:$D$6121,4,FALSE)</f>
        <v>4151.27978515625</v>
      </c>
      <c r="E268" s="4">
        <v>0</v>
      </c>
      <c r="F268" s="4">
        <v>1</v>
      </c>
      <c r="H268" s="4">
        <f t="shared" si="16"/>
        <v>0</v>
      </c>
      <c r="K268" s="6">
        <f t="shared" si="17"/>
        <v>8.7575812659024255E-3</v>
      </c>
      <c r="M268" s="5">
        <f t="shared" si="18"/>
        <v>99.901330377200509</v>
      </c>
      <c r="N268" s="5">
        <f t="shared" si="19"/>
        <v>108.51532035082751</v>
      </c>
    </row>
    <row r="269" spans="1:14" x14ac:dyDescent="0.25">
      <c r="A269" s="10">
        <v>45072</v>
      </c>
      <c r="B269" s="11">
        <f>VLOOKUP(A269,'sp500'!$A$2:$D$6121,4,FALSE)</f>
        <v>4205.4501953125</v>
      </c>
      <c r="E269" s="4">
        <v>0</v>
      </c>
      <c r="F269" s="4">
        <v>1</v>
      </c>
      <c r="H269" s="4">
        <f t="shared" si="16"/>
        <v>0</v>
      </c>
      <c r="K269" s="6">
        <f t="shared" si="17"/>
        <v>1.3049086777997321E-2</v>
      </c>
      <c r="M269" s="5">
        <f t="shared" si="18"/>
        <v>101.20495150652998</v>
      </c>
      <c r="N269" s="5">
        <f t="shared" si="19"/>
        <v>108.51532035082751</v>
      </c>
    </row>
    <row r="270" spans="1:14" x14ac:dyDescent="0.25">
      <c r="A270" s="10">
        <v>45076</v>
      </c>
      <c r="B270" s="11">
        <f>VLOOKUP(A270,'sp500'!$A$2:$D$6121,4,FALSE)</f>
        <v>4205.52001953125</v>
      </c>
      <c r="E270" s="4">
        <v>1</v>
      </c>
      <c r="F270" s="4">
        <v>0</v>
      </c>
      <c r="H270" s="4">
        <f t="shared" si="16"/>
        <v>0</v>
      </c>
      <c r="K270" s="6">
        <f t="shared" si="17"/>
        <v>1.660326849850513E-5</v>
      </c>
      <c r="M270" s="5">
        <f t="shared" si="18"/>
        <v>101.20663183951322</v>
      </c>
      <c r="N270" s="5">
        <f t="shared" si="19"/>
        <v>108.51532035082751</v>
      </c>
    </row>
    <row r="271" spans="1:14" x14ac:dyDescent="0.25">
      <c r="A271" s="10">
        <v>45077</v>
      </c>
      <c r="B271" s="11">
        <f>VLOOKUP(A271,'sp500'!$A$2:$D$6121,4,FALSE)</f>
        <v>4179.830078125</v>
      </c>
      <c r="E271" s="4">
        <v>0</v>
      </c>
      <c r="F271" s="4">
        <v>1</v>
      </c>
      <c r="H271" s="4">
        <f t="shared" si="16"/>
        <v>0</v>
      </c>
      <c r="K271" s="6">
        <f t="shared" si="17"/>
        <v>-6.1086242098339349E-3</v>
      </c>
      <c r="M271" s="5">
        <f t="shared" si="18"/>
        <v>100.58839855806262</v>
      </c>
      <c r="N271" s="5">
        <f t="shared" si="19"/>
        <v>107.85244103779456</v>
      </c>
    </row>
    <row r="272" spans="1:14" x14ac:dyDescent="0.25">
      <c r="A272" s="10">
        <v>45078</v>
      </c>
      <c r="B272" s="11">
        <f>VLOOKUP(A272,'sp500'!$A$2:$D$6121,4,FALSE)</f>
        <v>4221.02001953125</v>
      </c>
      <c r="E272" s="4">
        <v>0</v>
      </c>
      <c r="F272" s="4">
        <v>1</v>
      </c>
      <c r="H272" s="4">
        <f t="shared" si="16"/>
        <v>0</v>
      </c>
      <c r="K272" s="6">
        <f t="shared" si="17"/>
        <v>9.8544535630327168E-3</v>
      </c>
      <c r="M272" s="5">
        <f t="shared" si="18"/>
        <v>101.57964226063288</v>
      </c>
      <c r="N272" s="5">
        <f t="shared" si="19"/>
        <v>107.85244103779456</v>
      </c>
    </row>
    <row r="273" spans="1:14" x14ac:dyDescent="0.25">
      <c r="A273" s="10">
        <v>45079</v>
      </c>
      <c r="B273" s="11">
        <f>VLOOKUP(A273,'sp500'!$A$2:$D$6121,4,FALSE)</f>
        <v>4282.3701171875</v>
      </c>
      <c r="E273" s="4">
        <v>0</v>
      </c>
      <c r="F273" s="4">
        <v>0</v>
      </c>
      <c r="H273" s="4">
        <f t="shared" si="16"/>
        <v>1</v>
      </c>
      <c r="K273" s="6">
        <f t="shared" si="17"/>
        <v>1.4534424705965554E-2</v>
      </c>
      <c r="M273" s="5">
        <f t="shared" si="18"/>
        <v>103.05604392272896</v>
      </c>
      <c r="N273" s="5">
        <f t="shared" si="19"/>
        <v>107.85244103779456</v>
      </c>
    </row>
    <row r="274" spans="1:14" x14ac:dyDescent="0.25">
      <c r="A274" s="10">
        <v>45082</v>
      </c>
      <c r="B274" s="11">
        <f>VLOOKUP(A274,'sp500'!$A$2:$D$6121,4,FALSE)</f>
        <v>4273.7900390625</v>
      </c>
      <c r="E274" s="4">
        <v>0</v>
      </c>
      <c r="F274" s="4">
        <v>1</v>
      </c>
      <c r="H274" s="4">
        <f t="shared" si="16"/>
        <v>0</v>
      </c>
      <c r="K274" s="6">
        <f t="shared" si="17"/>
        <v>-2.0035816359177394E-3</v>
      </c>
      <c r="M274" s="5">
        <f t="shared" si="18"/>
        <v>102.84956272565505</v>
      </c>
      <c r="N274" s="5">
        <f t="shared" si="19"/>
        <v>107.85244103779456</v>
      </c>
    </row>
    <row r="275" spans="1:14" x14ac:dyDescent="0.25">
      <c r="A275" s="10">
        <v>45083</v>
      </c>
      <c r="B275" s="11">
        <f>VLOOKUP(A275,'sp500'!$A$2:$D$6121,4,FALSE)</f>
        <v>4283.85009765625</v>
      </c>
      <c r="E275" s="4">
        <v>1</v>
      </c>
      <c r="F275" s="4">
        <v>0</v>
      </c>
      <c r="H275" s="4">
        <f t="shared" si="16"/>
        <v>0</v>
      </c>
      <c r="K275" s="6">
        <f t="shared" si="17"/>
        <v>2.3538963079141606E-3</v>
      </c>
      <c r="M275" s="5">
        <f t="shared" si="18"/>
        <v>103.09165993162556</v>
      </c>
      <c r="N275" s="5">
        <f t="shared" si="19"/>
        <v>107.85244103779456</v>
      </c>
    </row>
    <row r="276" spans="1:14" x14ac:dyDescent="0.25">
      <c r="A276" s="10">
        <v>45084</v>
      </c>
      <c r="B276" s="11">
        <f>VLOOKUP(A276,'sp500'!$A$2:$D$6121,4,FALSE)</f>
        <v>4267.52001953125</v>
      </c>
      <c r="E276" s="4">
        <v>1</v>
      </c>
      <c r="F276" s="4">
        <v>1</v>
      </c>
      <c r="H276" s="4">
        <f t="shared" si="16"/>
        <v>1</v>
      </c>
      <c r="K276" s="6">
        <f t="shared" si="17"/>
        <v>-3.8120096998572883E-3</v>
      </c>
      <c r="M276" s="5">
        <f t="shared" si="18"/>
        <v>102.69867352399181</v>
      </c>
      <c r="N276" s="5">
        <f t="shared" si="19"/>
        <v>107.44130648640521</v>
      </c>
    </row>
    <row r="277" spans="1:14" x14ac:dyDescent="0.25">
      <c r="A277" s="10">
        <v>45085</v>
      </c>
      <c r="B277" s="11">
        <f>VLOOKUP(A277,'sp500'!$A$2:$D$6121,4,FALSE)</f>
        <v>4293.93017578125</v>
      </c>
      <c r="E277" s="4">
        <v>1</v>
      </c>
      <c r="F277" s="4">
        <v>1</v>
      </c>
      <c r="H277" s="4">
        <f t="shared" si="16"/>
        <v>1</v>
      </c>
      <c r="K277" s="6">
        <f t="shared" si="17"/>
        <v>6.1886426142414575E-3</v>
      </c>
      <c r="M277" s="5">
        <f t="shared" si="18"/>
        <v>103.33423891138847</v>
      </c>
      <c r="N277" s="5">
        <f t="shared" si="19"/>
        <v>108.10622233425676</v>
      </c>
    </row>
    <row r="278" spans="1:14" x14ac:dyDescent="0.25">
      <c r="A278" s="10">
        <v>45086</v>
      </c>
      <c r="B278" s="11">
        <f>VLOOKUP(A278,'sp500'!$A$2:$D$6121,4,FALSE)</f>
        <v>4298.85986328125</v>
      </c>
      <c r="E278" s="4">
        <v>0</v>
      </c>
      <c r="F278" s="4">
        <v>1</v>
      </c>
      <c r="H278" s="4">
        <f t="shared" si="16"/>
        <v>0</v>
      </c>
      <c r="K278" s="6">
        <f t="shared" si="17"/>
        <v>1.148059539441082E-3</v>
      </c>
      <c r="M278" s="5">
        <f t="shared" si="18"/>
        <v>103.45287277012157</v>
      </c>
      <c r="N278" s="5">
        <f t="shared" si="19"/>
        <v>108.23033471408054</v>
      </c>
    </row>
    <row r="279" spans="1:14" x14ac:dyDescent="0.25">
      <c r="A279" s="10">
        <v>45089</v>
      </c>
      <c r="B279" s="11">
        <f>VLOOKUP(A279,'sp500'!$A$2:$D$6121,4,FALSE)</f>
        <v>4338.93017578125</v>
      </c>
      <c r="E279" s="4">
        <v>0</v>
      </c>
      <c r="F279" s="4">
        <v>1</v>
      </c>
      <c r="H279" s="4">
        <f t="shared" si="16"/>
        <v>0</v>
      </c>
      <c r="K279" s="6">
        <f t="shared" si="17"/>
        <v>9.3211488102371565E-3</v>
      </c>
      <c r="M279" s="5">
        <f t="shared" si="18"/>
        <v>104.4171723920584</v>
      </c>
      <c r="N279" s="5">
        <f t="shared" si="19"/>
        <v>108.23033471408054</v>
      </c>
    </row>
    <row r="280" spans="1:14" x14ac:dyDescent="0.25">
      <c r="A280" s="10">
        <v>45090</v>
      </c>
      <c r="B280" s="11">
        <f>VLOOKUP(A280,'sp500'!$A$2:$D$6121,4,FALSE)</f>
        <v>4369.009765625</v>
      </c>
      <c r="E280" s="4">
        <v>1</v>
      </c>
      <c r="F280" s="4">
        <v>1</v>
      </c>
      <c r="H280" s="4">
        <f t="shared" si="16"/>
        <v>1</v>
      </c>
      <c r="K280" s="6">
        <f t="shared" si="17"/>
        <v>6.9324899514737748E-3</v>
      </c>
      <c r="M280" s="5">
        <f t="shared" si="18"/>
        <v>105.14104339042765</v>
      </c>
      <c r="N280" s="5">
        <f t="shared" si="19"/>
        <v>108.23033471408054</v>
      </c>
    </row>
    <row r="281" spans="1:14" x14ac:dyDescent="0.25">
      <c r="A281" s="10">
        <v>45091</v>
      </c>
      <c r="B281" s="11">
        <f>VLOOKUP(A281,'sp500'!$A$2:$D$6121,4,FALSE)</f>
        <v>4372.58984375</v>
      </c>
      <c r="E281" s="4">
        <v>1</v>
      </c>
      <c r="F281" s="4">
        <v>1</v>
      </c>
      <c r="H281" s="4">
        <f t="shared" si="16"/>
        <v>1</v>
      </c>
      <c r="K281" s="6">
        <f t="shared" si="17"/>
        <v>8.1942552593217144E-4</v>
      </c>
      <c r="M281" s="5">
        <f t="shared" si="18"/>
        <v>105.22719864520491</v>
      </c>
      <c r="N281" s="5">
        <f t="shared" si="19"/>
        <v>108.31902141302544</v>
      </c>
    </row>
    <row r="282" spans="1:14" x14ac:dyDescent="0.25">
      <c r="A282" s="10">
        <v>45092</v>
      </c>
      <c r="B282" s="11">
        <f>VLOOKUP(A282,'sp500'!$A$2:$D$6121,4,FALSE)</f>
        <v>4425.83984375</v>
      </c>
      <c r="E282" s="4">
        <v>0</v>
      </c>
      <c r="F282" s="4">
        <v>0</v>
      </c>
      <c r="H282" s="4">
        <f t="shared" si="16"/>
        <v>1</v>
      </c>
      <c r="K282" s="6">
        <f t="shared" si="17"/>
        <v>1.217813742034668E-2</v>
      </c>
      <c r="M282" s="5">
        <f t="shared" si="18"/>
        <v>106.50866993066433</v>
      </c>
      <c r="N282" s="5">
        <f t="shared" si="19"/>
        <v>109.63814534103074</v>
      </c>
    </row>
    <row r="283" spans="1:14" x14ac:dyDescent="0.25">
      <c r="A283" s="10">
        <v>45093</v>
      </c>
      <c r="B283" s="11">
        <f>VLOOKUP(A283,'sp500'!$A$2:$D$6121,4,FALSE)</f>
        <v>4409.58984375</v>
      </c>
      <c r="E283" s="4">
        <v>1</v>
      </c>
      <c r="F283" s="4">
        <v>0</v>
      </c>
      <c r="H283" s="4">
        <f t="shared" si="16"/>
        <v>0</v>
      </c>
      <c r="K283" s="6">
        <f t="shared" si="17"/>
        <v>-3.6716195284263176E-3</v>
      </c>
      <c r="M283" s="5">
        <f t="shared" si="18"/>
        <v>106.11761061820019</v>
      </c>
      <c r="N283" s="5">
        <f t="shared" si="19"/>
        <v>109.63814534103074</v>
      </c>
    </row>
    <row r="284" spans="1:14" x14ac:dyDescent="0.25">
      <c r="A284" s="10">
        <v>45097</v>
      </c>
      <c r="B284" s="11">
        <f>VLOOKUP(A284,'sp500'!$A$2:$D$6121,4,FALSE)</f>
        <v>4388.7099609375</v>
      </c>
      <c r="E284" s="4">
        <v>0</v>
      </c>
      <c r="F284" s="4">
        <v>0</v>
      </c>
      <c r="H284" s="4">
        <f t="shared" si="16"/>
        <v>1</v>
      </c>
      <c r="K284" s="6">
        <f t="shared" si="17"/>
        <v>-4.7351076976228645E-3</v>
      </c>
      <c r="M284" s="5">
        <f t="shared" si="18"/>
        <v>105.6151323033086</v>
      </c>
      <c r="N284" s="5">
        <f t="shared" si="19"/>
        <v>109.11899691507332</v>
      </c>
    </row>
    <row r="285" spans="1:14" x14ac:dyDescent="0.25">
      <c r="A285" s="10">
        <v>45098</v>
      </c>
      <c r="B285" s="11">
        <f>VLOOKUP(A285,'sp500'!$A$2:$D$6121,4,FALSE)</f>
        <v>4365.68994140625</v>
      </c>
      <c r="E285" s="4">
        <v>1</v>
      </c>
      <c r="F285" s="4">
        <v>1</v>
      </c>
      <c r="H285" s="4">
        <f t="shared" si="16"/>
        <v>1</v>
      </c>
      <c r="K285" s="6">
        <f t="shared" si="17"/>
        <v>-5.2452815830036359E-3</v>
      </c>
      <c r="M285" s="5">
        <f t="shared" si="18"/>
        <v>105.06115119495156</v>
      </c>
      <c r="N285" s="5">
        <f t="shared" si="19"/>
        <v>109.11899691507332</v>
      </c>
    </row>
    <row r="286" spans="1:14" x14ac:dyDescent="0.25">
      <c r="A286" s="10">
        <v>45099</v>
      </c>
      <c r="B286" s="11">
        <f>VLOOKUP(A286,'sp500'!$A$2:$D$6121,4,FALSE)</f>
        <v>4381.89013671875</v>
      </c>
      <c r="E286" s="4">
        <v>0</v>
      </c>
      <c r="F286" s="4">
        <v>0</v>
      </c>
      <c r="H286" s="4">
        <f t="shared" si="16"/>
        <v>1</v>
      </c>
      <c r="K286" s="6">
        <f t="shared" si="17"/>
        <v>3.7107984144384432E-3</v>
      </c>
      <c r="M286" s="5">
        <f t="shared" si="18"/>
        <v>105.45101194822486</v>
      </c>
      <c r="N286" s="5">
        <f t="shared" si="19"/>
        <v>109.5239155158109</v>
      </c>
    </row>
    <row r="287" spans="1:14" x14ac:dyDescent="0.25">
      <c r="A287" s="10">
        <v>45100</v>
      </c>
      <c r="B287" s="11">
        <f>VLOOKUP(A287,'sp500'!$A$2:$D$6121,4,FALSE)</f>
        <v>4348.330078125</v>
      </c>
      <c r="E287" s="4">
        <v>0</v>
      </c>
      <c r="F287" s="4">
        <v>0</v>
      </c>
      <c r="H287" s="4">
        <f t="shared" si="16"/>
        <v>1</v>
      </c>
      <c r="K287" s="6">
        <f t="shared" si="17"/>
        <v>-7.6588087666845661E-3</v>
      </c>
      <c r="M287" s="5">
        <f t="shared" si="18"/>
        <v>104.64338281346004</v>
      </c>
      <c r="N287" s="5">
        <f t="shared" si="19"/>
        <v>109.5239155158109</v>
      </c>
    </row>
    <row r="288" spans="1:14" x14ac:dyDescent="0.25">
      <c r="A288" s="10">
        <v>45103</v>
      </c>
      <c r="B288" s="11">
        <f>VLOOKUP(A288,'sp500'!$A$2:$D$6121,4,FALSE)</f>
        <v>4328.81982421875</v>
      </c>
      <c r="E288" s="4">
        <v>0</v>
      </c>
      <c r="F288" s="4">
        <v>1</v>
      </c>
      <c r="H288" s="4">
        <f t="shared" si="16"/>
        <v>0</v>
      </c>
      <c r="K288" s="6">
        <f t="shared" si="17"/>
        <v>-4.4868382932564677E-3</v>
      </c>
      <c r="M288" s="5">
        <f t="shared" si="18"/>
        <v>104.17386487631671</v>
      </c>
      <c r="N288" s="5">
        <f t="shared" si="19"/>
        <v>109.5239155158109</v>
      </c>
    </row>
    <row r="289" spans="1:14" x14ac:dyDescent="0.25">
      <c r="A289" s="10">
        <v>45104</v>
      </c>
      <c r="B289" s="11">
        <f>VLOOKUP(A289,'sp500'!$A$2:$D$6121,4,FALSE)</f>
        <v>4378.41015625</v>
      </c>
      <c r="E289" s="4">
        <v>0</v>
      </c>
      <c r="F289" s="4">
        <v>0</v>
      </c>
      <c r="H289" s="4">
        <f t="shared" si="16"/>
        <v>1</v>
      </c>
      <c r="K289" s="6">
        <f t="shared" si="17"/>
        <v>1.1455854954693034E-2</v>
      </c>
      <c r="M289" s="5">
        <f t="shared" si="18"/>
        <v>105.36726556240959</v>
      </c>
      <c r="N289" s="5">
        <f t="shared" si="19"/>
        <v>109.5239155158109</v>
      </c>
    </row>
    <row r="290" spans="1:14" x14ac:dyDescent="0.25">
      <c r="A290" s="10">
        <v>45105</v>
      </c>
      <c r="B290" s="11">
        <f>VLOOKUP(A290,'sp500'!$A$2:$D$6121,4,FALSE)</f>
        <v>4376.85986328125</v>
      </c>
      <c r="E290" s="4">
        <v>0</v>
      </c>
      <c r="F290" s="4">
        <v>1</v>
      </c>
      <c r="H290" s="4">
        <f t="shared" si="16"/>
        <v>0</v>
      </c>
      <c r="K290" s="6">
        <f t="shared" si="17"/>
        <v>-3.5407668843834283E-4</v>
      </c>
      <c r="M290" s="5">
        <f t="shared" si="18"/>
        <v>105.32995746994945</v>
      </c>
      <c r="N290" s="5">
        <f t="shared" si="19"/>
        <v>109.5239155158109</v>
      </c>
    </row>
    <row r="291" spans="1:14" x14ac:dyDescent="0.25">
      <c r="A291" s="10">
        <v>45106</v>
      </c>
      <c r="B291" s="11">
        <f>VLOOKUP(A291,'sp500'!$A$2:$D$6121,4,FALSE)</f>
        <v>4396.43994140625</v>
      </c>
      <c r="E291" s="4">
        <v>0</v>
      </c>
      <c r="F291" s="4">
        <v>1</v>
      </c>
      <c r="H291" s="4">
        <f t="shared" si="16"/>
        <v>0</v>
      </c>
      <c r="K291" s="6">
        <f t="shared" si="17"/>
        <v>4.4735446728059181E-3</v>
      </c>
      <c r="M291" s="5">
        <f t="shared" si="18"/>
        <v>105.80115574007601</v>
      </c>
      <c r="N291" s="5">
        <f t="shared" si="19"/>
        <v>109.5239155158109</v>
      </c>
    </row>
    <row r="292" spans="1:14" x14ac:dyDescent="0.25">
      <c r="A292" s="10">
        <v>45107</v>
      </c>
      <c r="B292" s="11">
        <f>VLOOKUP(A292,'sp500'!$A$2:$D$6121,4,FALSE)</f>
        <v>4450.3798828125</v>
      </c>
      <c r="E292" s="4">
        <v>1</v>
      </c>
      <c r="F292" s="4">
        <v>1</v>
      </c>
      <c r="H292" s="4">
        <f t="shared" si="16"/>
        <v>1</v>
      </c>
      <c r="K292" s="6">
        <f t="shared" si="17"/>
        <v>1.2269004495714109E-2</v>
      </c>
      <c r="M292" s="5">
        <f t="shared" si="18"/>
        <v>107.09923059550276</v>
      </c>
      <c r="N292" s="5">
        <f t="shared" si="19"/>
        <v>109.5239155158109</v>
      </c>
    </row>
    <row r="293" spans="1:14" x14ac:dyDescent="0.25">
      <c r="A293" s="10">
        <v>45110</v>
      </c>
      <c r="B293" s="11">
        <f>VLOOKUP(A293,'sp500'!$A$2:$D$6121,4,FALSE)</f>
        <v>4455.58984375</v>
      </c>
      <c r="E293" s="4">
        <v>0</v>
      </c>
      <c r="F293" s="4">
        <v>0</v>
      </c>
      <c r="H293" s="4">
        <f t="shared" si="16"/>
        <v>1</v>
      </c>
      <c r="K293" s="6">
        <f t="shared" si="17"/>
        <v>1.1706778016009611E-3</v>
      </c>
      <c r="M293" s="5">
        <f t="shared" si="18"/>
        <v>107.22460928732946</v>
      </c>
      <c r="N293" s="5">
        <f t="shared" si="19"/>
        <v>109.65213273244967</v>
      </c>
    </row>
    <row r="294" spans="1:14" x14ac:dyDescent="0.25">
      <c r="A294" s="10">
        <v>45112</v>
      </c>
      <c r="B294" s="11">
        <f>VLOOKUP(A294,'sp500'!$A$2:$D$6121,4,FALSE)</f>
        <v>4446.81982421875</v>
      </c>
      <c r="E294" s="4">
        <v>0</v>
      </c>
      <c r="F294" s="4">
        <v>0</v>
      </c>
      <c r="H294" s="4">
        <f t="shared" si="16"/>
        <v>1</v>
      </c>
      <c r="K294" s="6">
        <f t="shared" si="17"/>
        <v>-1.9683184132291975E-3</v>
      </c>
      <c r="M294" s="5">
        <f t="shared" si="18"/>
        <v>107.01355711451789</v>
      </c>
      <c r="N294" s="5">
        <f t="shared" si="19"/>
        <v>109.65213273244967</v>
      </c>
    </row>
    <row r="295" spans="1:14" x14ac:dyDescent="0.25">
      <c r="A295" s="10">
        <v>45113</v>
      </c>
      <c r="B295" s="11">
        <f>VLOOKUP(A295,'sp500'!$A$2:$D$6121,4,FALSE)</f>
        <v>4411.58984375</v>
      </c>
      <c r="E295" s="4">
        <v>0</v>
      </c>
      <c r="F295" s="4">
        <v>0</v>
      </c>
      <c r="H295" s="4">
        <f t="shared" si="16"/>
        <v>1</v>
      </c>
      <c r="K295" s="6">
        <f t="shared" si="17"/>
        <v>-7.9225113365009037E-3</v>
      </c>
      <c r="M295" s="5">
        <f t="shared" si="18"/>
        <v>106.16574099511884</v>
      </c>
      <c r="N295" s="5">
        <f t="shared" si="19"/>
        <v>109.65213273244967</v>
      </c>
    </row>
    <row r="296" spans="1:14" x14ac:dyDescent="0.25">
      <c r="A296" s="10">
        <v>45114</v>
      </c>
      <c r="B296" s="11">
        <f>VLOOKUP(A296,'sp500'!$A$2:$D$6121,4,FALSE)</f>
        <v>4398.9501953125</v>
      </c>
      <c r="E296" s="4">
        <v>1</v>
      </c>
      <c r="F296" s="4">
        <v>1</v>
      </c>
      <c r="H296" s="4">
        <f t="shared" si="16"/>
        <v>1</v>
      </c>
      <c r="K296" s="6">
        <f t="shared" si="17"/>
        <v>-2.8651005386203243E-3</v>
      </c>
      <c r="M296" s="5">
        <f t="shared" si="18"/>
        <v>105.86156547341069</v>
      </c>
      <c r="N296" s="5">
        <f t="shared" si="19"/>
        <v>109.65213273244967</v>
      </c>
    </row>
    <row r="297" spans="1:14" x14ac:dyDescent="0.25">
      <c r="A297" s="10">
        <v>45117</v>
      </c>
      <c r="B297" s="11">
        <f>VLOOKUP(A297,'sp500'!$A$2:$D$6121,4,FALSE)</f>
        <v>4409.52978515625</v>
      </c>
      <c r="E297" s="4">
        <v>1</v>
      </c>
      <c r="F297" s="4">
        <v>1</v>
      </c>
      <c r="H297" s="4">
        <f t="shared" si="16"/>
        <v>1</v>
      </c>
      <c r="K297" s="6">
        <f t="shared" si="17"/>
        <v>2.405026057131332E-3</v>
      </c>
      <c r="M297" s="5">
        <f t="shared" si="18"/>
        <v>106.11616529682296</v>
      </c>
      <c r="N297" s="5">
        <f t="shared" si="19"/>
        <v>109.91584896889124</v>
      </c>
    </row>
    <row r="298" spans="1:14" x14ac:dyDescent="0.25">
      <c r="A298" s="10">
        <v>45118</v>
      </c>
      <c r="B298" s="11">
        <f>VLOOKUP(A298,'sp500'!$A$2:$D$6121,4,FALSE)</f>
        <v>4439.259765625</v>
      </c>
      <c r="E298" s="4">
        <v>1</v>
      </c>
      <c r="F298" s="4">
        <v>1</v>
      </c>
      <c r="H298" s="4">
        <f t="shared" si="16"/>
        <v>1</v>
      </c>
      <c r="K298" s="6">
        <f t="shared" si="17"/>
        <v>6.7422110558885695E-3</v>
      </c>
      <c r="M298" s="5">
        <f t="shared" si="18"/>
        <v>106.8316228796957</v>
      </c>
      <c r="N298" s="5">
        <f t="shared" si="19"/>
        <v>110.65692482102668</v>
      </c>
    </row>
    <row r="299" spans="1:14" x14ac:dyDescent="0.25">
      <c r="A299" s="10">
        <v>45119</v>
      </c>
      <c r="B299" s="11">
        <f>VLOOKUP(A299,'sp500'!$A$2:$D$6121,4,FALSE)</f>
        <v>4472.16015625</v>
      </c>
      <c r="E299" s="4">
        <v>1</v>
      </c>
      <c r="F299" s="4">
        <v>1</v>
      </c>
      <c r="H299" s="4">
        <f t="shared" si="16"/>
        <v>1</v>
      </c>
      <c r="K299" s="6">
        <f t="shared" si="17"/>
        <v>7.4112334853124739E-3</v>
      </c>
      <c r="M299" s="5">
        <f t="shared" si="18"/>
        <v>107.62337698047197</v>
      </c>
      <c r="N299" s="5">
        <f t="shared" si="19"/>
        <v>111.47702912764197</v>
      </c>
    </row>
    <row r="300" spans="1:14" x14ac:dyDescent="0.25">
      <c r="A300" s="10">
        <v>45120</v>
      </c>
      <c r="B300" s="11">
        <f>VLOOKUP(A300,'sp500'!$A$2:$D$6121,4,FALSE)</f>
        <v>4510.0400390625</v>
      </c>
      <c r="E300" s="4">
        <v>0</v>
      </c>
      <c r="F300" s="4">
        <v>0</v>
      </c>
      <c r="H300" s="4">
        <f t="shared" si="16"/>
        <v>1</v>
      </c>
      <c r="K300" s="6">
        <f t="shared" si="17"/>
        <v>8.4701534580691185E-3</v>
      </c>
      <c r="M300" s="5">
        <f t="shared" si="18"/>
        <v>108.53496349917219</v>
      </c>
      <c r="N300" s="5">
        <f t="shared" si="19"/>
        <v>112.42125667140274</v>
      </c>
    </row>
    <row r="301" spans="1:14" x14ac:dyDescent="0.25">
      <c r="A301" s="10">
        <v>45121</v>
      </c>
      <c r="B301" s="11">
        <f>VLOOKUP(A301,'sp500'!$A$2:$D$6121,4,FALSE)</f>
        <v>4505.419921875</v>
      </c>
      <c r="E301" s="4">
        <v>0</v>
      </c>
      <c r="F301" s="4">
        <v>1</v>
      </c>
      <c r="H301" s="4">
        <f t="shared" si="16"/>
        <v>0</v>
      </c>
      <c r="K301" s="6">
        <f t="shared" si="17"/>
        <v>-1.0244071333035398E-3</v>
      </c>
      <c r="M301" s="5">
        <f t="shared" si="18"/>
        <v>108.4237795083508</v>
      </c>
      <c r="N301" s="5">
        <f t="shared" si="19"/>
        <v>112.42125667140274</v>
      </c>
    </row>
    <row r="302" spans="1:14" x14ac:dyDescent="0.25">
      <c r="A302" s="10">
        <v>45124</v>
      </c>
      <c r="B302" s="11">
        <f>VLOOKUP(A302,'sp500'!$A$2:$D$6121,4,FALSE)</f>
        <v>4522.7900390625</v>
      </c>
      <c r="E302" s="4">
        <v>0</v>
      </c>
      <c r="F302" s="4">
        <v>1</v>
      </c>
      <c r="H302" s="4">
        <f t="shared" si="16"/>
        <v>0</v>
      </c>
      <c r="K302" s="6">
        <f t="shared" si="17"/>
        <v>3.8553825145495324E-3</v>
      </c>
      <c r="M302" s="5">
        <f t="shared" si="18"/>
        <v>108.84179465202867</v>
      </c>
      <c r="N302" s="5">
        <f t="shared" si="19"/>
        <v>112.42125667140274</v>
      </c>
    </row>
    <row r="303" spans="1:14" x14ac:dyDescent="0.25">
      <c r="A303" s="10">
        <v>45125</v>
      </c>
      <c r="B303" s="11">
        <f>VLOOKUP(A303,'sp500'!$A$2:$D$6121,4,FALSE)</f>
        <v>4554.97998046875</v>
      </c>
      <c r="E303" s="4">
        <v>0</v>
      </c>
      <c r="F303" s="4">
        <v>1</v>
      </c>
      <c r="H303" s="4">
        <f t="shared" si="16"/>
        <v>0</v>
      </c>
      <c r="K303" s="6">
        <f t="shared" si="17"/>
        <v>7.1172752058423772E-3</v>
      </c>
      <c r="M303" s="5">
        <f t="shared" si="18"/>
        <v>109.61645165846494</v>
      </c>
      <c r="N303" s="5">
        <f t="shared" si="19"/>
        <v>112.42125667140274</v>
      </c>
    </row>
    <row r="304" spans="1:14" x14ac:dyDescent="0.25">
      <c r="A304" s="10">
        <v>45126</v>
      </c>
      <c r="B304" s="11">
        <f>VLOOKUP(A304,'sp500'!$A$2:$D$6121,4,FALSE)</f>
        <v>4565.72021484375</v>
      </c>
      <c r="E304" s="4">
        <v>1</v>
      </c>
      <c r="F304" s="4">
        <v>0</v>
      </c>
      <c r="H304" s="4">
        <f t="shared" si="16"/>
        <v>0</v>
      </c>
      <c r="K304" s="6">
        <f t="shared" si="17"/>
        <v>2.3579103357320719E-3</v>
      </c>
      <c r="M304" s="5">
        <f t="shared" si="18"/>
        <v>109.87491742279671</v>
      </c>
      <c r="N304" s="5">
        <f t="shared" si="19"/>
        <v>112.42125667140274</v>
      </c>
    </row>
    <row r="305" spans="1:14" x14ac:dyDescent="0.25">
      <c r="A305" s="10">
        <v>45127</v>
      </c>
      <c r="B305" s="11">
        <f>VLOOKUP(A305,'sp500'!$A$2:$D$6121,4,FALSE)</f>
        <v>4534.8701171875</v>
      </c>
      <c r="E305" s="4">
        <v>0</v>
      </c>
      <c r="F305" s="4">
        <v>1</v>
      </c>
      <c r="H305" s="4">
        <f t="shared" si="16"/>
        <v>0</v>
      </c>
      <c r="K305" s="6">
        <f t="shared" si="17"/>
        <v>-6.7568962189037407E-3</v>
      </c>
      <c r="M305" s="5">
        <f t="shared" si="18"/>
        <v>109.13250400871026</v>
      </c>
      <c r="N305" s="5">
        <f t="shared" si="19"/>
        <v>111.66163790727533</v>
      </c>
    </row>
    <row r="306" spans="1:14" x14ac:dyDescent="0.25">
      <c r="A306" s="10">
        <v>45128</v>
      </c>
      <c r="B306" s="11">
        <f>VLOOKUP(A306,'sp500'!$A$2:$D$6121,4,FALSE)</f>
        <v>4536.33984375</v>
      </c>
      <c r="E306" s="4">
        <v>0</v>
      </c>
      <c r="F306" s="4">
        <v>1</v>
      </c>
      <c r="H306" s="4">
        <f t="shared" si="16"/>
        <v>0</v>
      </c>
      <c r="K306" s="6">
        <f t="shared" si="17"/>
        <v>3.240945218980773E-4</v>
      </c>
      <c r="M306" s="5">
        <f t="shared" si="18"/>
        <v>109.1678732554205</v>
      </c>
      <c r="N306" s="5">
        <f t="shared" si="19"/>
        <v>111.66163790727533</v>
      </c>
    </row>
    <row r="307" spans="1:14" x14ac:dyDescent="0.25">
      <c r="A307" s="10">
        <v>45131</v>
      </c>
      <c r="B307" s="11">
        <f>VLOOKUP(A307,'sp500'!$A$2:$D$6121,4,FALSE)</f>
        <v>4554.64013671875</v>
      </c>
      <c r="E307" s="4">
        <v>0</v>
      </c>
      <c r="F307" s="4">
        <v>1</v>
      </c>
      <c r="H307" s="4">
        <f t="shared" si="16"/>
        <v>0</v>
      </c>
      <c r="K307" s="6">
        <f t="shared" si="17"/>
        <v>4.0341538771535568E-3</v>
      </c>
      <c r="M307" s="5">
        <f t="shared" si="18"/>
        <v>109.60827325457447</v>
      </c>
      <c r="N307" s="5">
        <f t="shared" si="19"/>
        <v>111.66163790727533</v>
      </c>
    </row>
    <row r="308" spans="1:14" x14ac:dyDescent="0.25">
      <c r="A308" s="10">
        <v>45132</v>
      </c>
      <c r="B308" s="11">
        <f>VLOOKUP(A308,'sp500'!$A$2:$D$6121,4,FALSE)</f>
        <v>4567.4599609375</v>
      </c>
      <c r="E308" s="4">
        <v>1</v>
      </c>
      <c r="F308" s="4">
        <v>0</v>
      </c>
      <c r="H308" s="4">
        <f t="shared" si="16"/>
        <v>0</v>
      </c>
      <c r="K308" s="6">
        <f t="shared" si="17"/>
        <v>2.8146733515561628E-3</v>
      </c>
      <c r="M308" s="5">
        <f t="shared" si="18"/>
        <v>109.9167847404142</v>
      </c>
      <c r="N308" s="5">
        <f t="shared" si="19"/>
        <v>111.66163790727533</v>
      </c>
    </row>
    <row r="309" spans="1:14" x14ac:dyDescent="0.25">
      <c r="A309" s="10">
        <v>45133</v>
      </c>
      <c r="B309" s="11">
        <f>VLOOKUP(A309,'sp500'!$A$2:$D$6121,4,FALSE)</f>
        <v>4566.75</v>
      </c>
      <c r="E309" s="4">
        <v>1</v>
      </c>
      <c r="F309" s="4">
        <v>0</v>
      </c>
      <c r="H309" s="4">
        <f t="shared" si="16"/>
        <v>0</v>
      </c>
      <c r="K309" s="6">
        <f t="shared" si="17"/>
        <v>-1.5543889679858758E-4</v>
      </c>
      <c r="M309" s="5">
        <f t="shared" si="18"/>
        <v>109.8996993966545</v>
      </c>
      <c r="N309" s="5">
        <f t="shared" si="19"/>
        <v>111.64428134546431</v>
      </c>
    </row>
    <row r="310" spans="1:14" x14ac:dyDescent="0.25">
      <c r="A310" s="10">
        <v>45134</v>
      </c>
      <c r="B310" s="11">
        <f>VLOOKUP(A310,'sp500'!$A$2:$D$6121,4,FALSE)</f>
        <v>4537.41015625</v>
      </c>
      <c r="E310" s="4">
        <v>0</v>
      </c>
      <c r="F310" s="4">
        <v>1</v>
      </c>
      <c r="H310" s="4">
        <f t="shared" si="16"/>
        <v>0</v>
      </c>
      <c r="K310" s="6">
        <f t="shared" si="17"/>
        <v>-6.4246660644878828E-3</v>
      </c>
      <c r="M310" s="5">
        <f t="shared" si="18"/>
        <v>109.19363052744339</v>
      </c>
      <c r="N310" s="5">
        <f t="shared" si="19"/>
        <v>110.92700411980996</v>
      </c>
    </row>
    <row r="311" spans="1:14" x14ac:dyDescent="0.25">
      <c r="A311" s="10">
        <v>45135</v>
      </c>
      <c r="B311" s="11">
        <f>VLOOKUP(A311,'sp500'!$A$2:$D$6121,4,FALSE)</f>
        <v>4582.22998046875</v>
      </c>
      <c r="E311" s="4">
        <v>1</v>
      </c>
      <c r="F311" s="4">
        <v>1</v>
      </c>
      <c r="H311" s="4">
        <f t="shared" si="16"/>
        <v>1</v>
      </c>
      <c r="K311" s="6">
        <f t="shared" si="17"/>
        <v>9.8778427947523451E-3</v>
      </c>
      <c r="M311" s="5">
        <f t="shared" si="18"/>
        <v>110.27222804398174</v>
      </c>
      <c r="N311" s="5">
        <f t="shared" si="19"/>
        <v>110.92700411980996</v>
      </c>
    </row>
    <row r="312" spans="1:14" x14ac:dyDescent="0.25">
      <c r="A312" s="10">
        <v>45138</v>
      </c>
      <c r="B312" s="11">
        <f>VLOOKUP(A312,'sp500'!$A$2:$D$6121,4,FALSE)</f>
        <v>4588.9599609375</v>
      </c>
      <c r="E312" s="4">
        <v>0</v>
      </c>
      <c r="F312" s="4">
        <v>0</v>
      </c>
      <c r="H312" s="4">
        <f t="shared" si="16"/>
        <v>1</v>
      </c>
      <c r="K312" s="6">
        <f t="shared" si="17"/>
        <v>1.4687129405193122E-3</v>
      </c>
      <c r="M312" s="5">
        <f t="shared" si="18"/>
        <v>110.43418629228984</v>
      </c>
      <c r="N312" s="5">
        <f t="shared" si="19"/>
        <v>111.08992404621377</v>
      </c>
    </row>
    <row r="313" spans="1:14" x14ac:dyDescent="0.25">
      <c r="A313" s="10">
        <v>45139</v>
      </c>
      <c r="B313" s="11">
        <f>VLOOKUP(A313,'sp500'!$A$2:$D$6121,4,FALSE)</f>
        <v>4576.72998046875</v>
      </c>
      <c r="E313" s="4">
        <v>0</v>
      </c>
      <c r="F313" s="4">
        <v>0</v>
      </c>
      <c r="H313" s="4">
        <f t="shared" si="16"/>
        <v>1</v>
      </c>
      <c r="K313" s="6">
        <f t="shared" si="17"/>
        <v>-2.6650876392156908E-3</v>
      </c>
      <c r="M313" s="5">
        <f t="shared" si="18"/>
        <v>110.13986950745542</v>
      </c>
      <c r="N313" s="5">
        <f t="shared" si="19"/>
        <v>111.08992404621377</v>
      </c>
    </row>
    <row r="314" spans="1:14" x14ac:dyDescent="0.25">
      <c r="A314" s="10">
        <v>45140</v>
      </c>
      <c r="B314" s="11">
        <f>VLOOKUP(A314,'sp500'!$A$2:$D$6121,4,FALSE)</f>
        <v>4513.39013671875</v>
      </c>
      <c r="E314" s="4">
        <v>0</v>
      </c>
      <c r="F314" s="4">
        <v>0</v>
      </c>
      <c r="H314" s="4">
        <f t="shared" si="16"/>
        <v>1</v>
      </c>
      <c r="K314" s="6">
        <f t="shared" si="17"/>
        <v>-1.3839541336347905E-2</v>
      </c>
      <c r="M314" s="5">
        <f t="shared" si="18"/>
        <v>108.61558423062702</v>
      </c>
      <c r="N314" s="5">
        <f t="shared" si="19"/>
        <v>111.08992404621377</v>
      </c>
    </row>
    <row r="315" spans="1:14" x14ac:dyDescent="0.25">
      <c r="A315" s="10">
        <v>45141</v>
      </c>
      <c r="B315" s="11">
        <f>VLOOKUP(A315,'sp500'!$A$2:$D$6121,4,FALSE)</f>
        <v>4501.89013671875</v>
      </c>
      <c r="E315" s="4">
        <v>1</v>
      </c>
      <c r="F315" s="4">
        <v>0</v>
      </c>
      <c r="H315" s="4">
        <f t="shared" si="16"/>
        <v>0</v>
      </c>
      <c r="K315" s="6">
        <f t="shared" si="17"/>
        <v>-2.5479738404268204E-3</v>
      </c>
      <c r="M315" s="5">
        <f t="shared" si="18"/>
        <v>108.3388345633447</v>
      </c>
      <c r="N315" s="5">
        <f t="shared" si="19"/>
        <v>111.08992404621377</v>
      </c>
    </row>
    <row r="316" spans="1:14" x14ac:dyDescent="0.25">
      <c r="A316" s="10">
        <v>45142</v>
      </c>
      <c r="B316" s="11">
        <f>VLOOKUP(A316,'sp500'!$A$2:$D$6121,4,FALSE)</f>
        <v>4478.02978515625</v>
      </c>
      <c r="E316" s="4">
        <v>1</v>
      </c>
      <c r="F316" s="4">
        <v>1</v>
      </c>
      <c r="H316" s="4">
        <f t="shared" si="16"/>
        <v>1</v>
      </c>
      <c r="K316" s="6">
        <f t="shared" si="17"/>
        <v>-5.3000741550505159E-3</v>
      </c>
      <c r="M316" s="5">
        <f t="shared" si="18"/>
        <v>107.76463070628722</v>
      </c>
      <c r="N316" s="5">
        <f t="shared" si="19"/>
        <v>110.5011392108899</v>
      </c>
    </row>
    <row r="317" spans="1:14" x14ac:dyDescent="0.25">
      <c r="A317" s="10">
        <v>45145</v>
      </c>
      <c r="B317" s="11">
        <f>VLOOKUP(A317,'sp500'!$A$2:$D$6121,4,FALSE)</f>
        <v>4518.43994140625</v>
      </c>
      <c r="E317" s="4">
        <v>1</v>
      </c>
      <c r="F317" s="4">
        <v>0</v>
      </c>
      <c r="H317" s="4">
        <f t="shared" si="16"/>
        <v>0</v>
      </c>
      <c r="K317" s="6">
        <f t="shared" si="17"/>
        <v>9.0240927793627801E-3</v>
      </c>
      <c r="M317" s="5">
        <f t="shared" si="18"/>
        <v>108.73710873211452</v>
      </c>
      <c r="N317" s="5">
        <f t="shared" si="19"/>
        <v>111.49831174335425</v>
      </c>
    </row>
    <row r="318" spans="1:14" x14ac:dyDescent="0.25">
      <c r="A318" s="10">
        <v>45146</v>
      </c>
      <c r="B318" s="11">
        <f>VLOOKUP(A318,'sp500'!$A$2:$D$6121,4,FALSE)</f>
        <v>4499.3798828125</v>
      </c>
      <c r="E318" s="4">
        <v>0</v>
      </c>
      <c r="F318" s="4">
        <v>0</v>
      </c>
      <c r="H318" s="4">
        <f t="shared" si="16"/>
        <v>1</v>
      </c>
      <c r="K318" s="6">
        <f t="shared" si="17"/>
        <v>-4.218283044793103E-3</v>
      </c>
      <c r="M318" s="5">
        <f t="shared" si="18"/>
        <v>108.27842483001002</v>
      </c>
      <c r="N318" s="5">
        <f t="shared" si="19"/>
        <v>111.0279803054042</v>
      </c>
    </row>
    <row r="319" spans="1:14" x14ac:dyDescent="0.25">
      <c r="A319" s="10">
        <v>45147</v>
      </c>
      <c r="B319" s="11">
        <f>VLOOKUP(A319,'sp500'!$A$2:$D$6121,4,FALSE)</f>
        <v>4467.7099609375</v>
      </c>
      <c r="E319" s="4">
        <v>1</v>
      </c>
      <c r="F319" s="4">
        <v>1</v>
      </c>
      <c r="H319" s="4">
        <f t="shared" si="16"/>
        <v>1</v>
      </c>
      <c r="K319" s="6">
        <f t="shared" si="17"/>
        <v>-7.0387303805971024E-3</v>
      </c>
      <c r="M319" s="5">
        <f t="shared" si="18"/>
        <v>107.51628219159583</v>
      </c>
      <c r="N319" s="5">
        <f t="shared" si="19"/>
        <v>111.0279803054042</v>
      </c>
    </row>
    <row r="320" spans="1:14" x14ac:dyDescent="0.25">
      <c r="A320" s="10">
        <v>45148</v>
      </c>
      <c r="B320" s="11">
        <f>VLOOKUP(A320,'sp500'!$A$2:$D$6121,4,FALSE)</f>
        <v>4468.830078125</v>
      </c>
      <c r="E320" s="4">
        <v>1</v>
      </c>
      <c r="F320" s="4">
        <v>0</v>
      </c>
      <c r="H320" s="4">
        <f t="shared" si="16"/>
        <v>0</v>
      </c>
      <c r="K320" s="6">
        <f t="shared" si="17"/>
        <v>2.5071394456976925E-4</v>
      </c>
      <c r="M320" s="5">
        <f t="shared" si="18"/>
        <v>107.54323802280956</v>
      </c>
      <c r="N320" s="5">
        <f t="shared" si="19"/>
        <v>111.05581656830418</v>
      </c>
    </row>
    <row r="321" spans="1:14" x14ac:dyDescent="0.25">
      <c r="A321" s="10">
        <v>45149</v>
      </c>
      <c r="B321" s="11">
        <f>VLOOKUP(A321,'sp500'!$A$2:$D$6121,4,FALSE)</f>
        <v>4464.0498046875</v>
      </c>
      <c r="E321" s="4">
        <v>1</v>
      </c>
      <c r="F321" s="4">
        <v>1</v>
      </c>
      <c r="H321" s="4">
        <f t="shared" si="16"/>
        <v>1</v>
      </c>
      <c r="K321" s="6">
        <f t="shared" si="17"/>
        <v>-1.0696923700230787E-3</v>
      </c>
      <c r="M321" s="5">
        <f t="shared" si="18"/>
        <v>107.42819984164899</v>
      </c>
      <c r="N321" s="5">
        <f t="shared" si="19"/>
        <v>110.93702100867438</v>
      </c>
    </row>
    <row r="322" spans="1:14" x14ac:dyDescent="0.25">
      <c r="A322" s="10">
        <v>45152</v>
      </c>
      <c r="B322" s="11">
        <f>VLOOKUP(A322,'sp500'!$A$2:$D$6121,4,FALSE)</f>
        <v>4489.72021484375</v>
      </c>
      <c r="E322" s="4">
        <v>0</v>
      </c>
      <c r="F322" s="4">
        <v>0</v>
      </c>
      <c r="H322" s="4">
        <f t="shared" si="16"/>
        <v>1</v>
      </c>
      <c r="K322" s="6">
        <f t="shared" si="17"/>
        <v>5.7504757517030658E-3</v>
      </c>
      <c r="M322" s="5">
        <f t="shared" si="18"/>
        <v>108.0459630998875</v>
      </c>
      <c r="N322" s="5">
        <f t="shared" si="19"/>
        <v>111.57496165795094</v>
      </c>
    </row>
    <row r="323" spans="1:14" x14ac:dyDescent="0.25">
      <c r="A323" s="10">
        <v>45153</v>
      </c>
      <c r="B323" s="11">
        <f>VLOOKUP(A323,'sp500'!$A$2:$D$6121,4,FALSE)</f>
        <v>4437.85986328125</v>
      </c>
      <c r="E323" s="4">
        <v>1</v>
      </c>
      <c r="F323" s="4">
        <v>0</v>
      </c>
      <c r="H323" s="4">
        <f t="shared" ref="H323:H386" si="20">IF(E323=F323,1,0)</f>
        <v>0</v>
      </c>
      <c r="K323" s="6">
        <f t="shared" si="17"/>
        <v>-1.1550909428841738E-2</v>
      </c>
      <c r="M323" s="5">
        <f t="shared" si="18"/>
        <v>106.79793396596872</v>
      </c>
      <c r="N323" s="5">
        <f t="shared" si="19"/>
        <v>111.57496165795094</v>
      </c>
    </row>
    <row r="324" spans="1:14" x14ac:dyDescent="0.25">
      <c r="A324" s="10">
        <v>45154</v>
      </c>
      <c r="B324" s="11">
        <f>VLOOKUP(A324,'sp500'!$A$2:$D$6121,4,FALSE)</f>
        <v>4404.330078125</v>
      </c>
      <c r="E324" s="4">
        <v>1</v>
      </c>
      <c r="F324" s="4">
        <v>0</v>
      </c>
      <c r="H324" s="4">
        <f t="shared" si="20"/>
        <v>0</v>
      </c>
      <c r="K324" s="6">
        <f t="shared" ref="K324:K387" si="21">B324/B323-1</f>
        <v>-7.5553952105776867E-3</v>
      </c>
      <c r="M324" s="5">
        <f t="shared" ref="M324:M387" si="22">M323*(1+$K324)</f>
        <v>105.99103336718265</v>
      </c>
      <c r="N324" s="5">
        <f t="shared" si="19"/>
        <v>110.73196872702006</v>
      </c>
    </row>
    <row r="325" spans="1:14" x14ac:dyDescent="0.25">
      <c r="A325" s="10">
        <v>45155</v>
      </c>
      <c r="B325" s="11">
        <f>VLOOKUP(A325,'sp500'!$A$2:$D$6121,4,FALSE)</f>
        <v>4370.35986328125</v>
      </c>
      <c r="E325" s="4">
        <v>1</v>
      </c>
      <c r="F325" s="4">
        <v>0</v>
      </c>
      <c r="H325" s="4">
        <f t="shared" si="20"/>
        <v>0</v>
      </c>
      <c r="K325" s="6">
        <f t="shared" si="21"/>
        <v>-7.7129130290369829E-3</v>
      </c>
      <c r="M325" s="5">
        <f t="shared" si="22"/>
        <v>105.17353374496382</v>
      </c>
      <c r="N325" s="5">
        <f t="shared" ref="N325:N388" si="23">N324*(1+IF(E324=1,$K325,0))</f>
        <v>109.87790268269451</v>
      </c>
    </row>
    <row r="326" spans="1:14" x14ac:dyDescent="0.25">
      <c r="A326" s="10">
        <v>45156</v>
      </c>
      <c r="B326" s="11">
        <f>VLOOKUP(A326,'sp500'!$A$2:$D$6121,4,FALSE)</f>
        <v>4369.7099609375</v>
      </c>
      <c r="E326" s="4">
        <v>1</v>
      </c>
      <c r="F326" s="4">
        <v>1</v>
      </c>
      <c r="H326" s="4">
        <f t="shared" si="20"/>
        <v>1</v>
      </c>
      <c r="K326" s="6">
        <f t="shared" si="21"/>
        <v>-1.4870682600087726E-4</v>
      </c>
      <c r="M326" s="5">
        <f t="shared" si="22"/>
        <v>105.15789372258131</v>
      </c>
      <c r="N326" s="5">
        <f t="shared" si="23"/>
        <v>109.86156308853893</v>
      </c>
    </row>
    <row r="327" spans="1:14" x14ac:dyDescent="0.25">
      <c r="A327" s="10">
        <v>45159</v>
      </c>
      <c r="B327" s="11">
        <f>VLOOKUP(A327,'sp500'!$A$2:$D$6121,4,FALSE)</f>
        <v>4399.77001953125</v>
      </c>
      <c r="E327" s="4">
        <v>1</v>
      </c>
      <c r="F327" s="4">
        <v>0</v>
      </c>
      <c r="H327" s="4">
        <f t="shared" si="20"/>
        <v>0</v>
      </c>
      <c r="K327" s="6">
        <f t="shared" si="21"/>
        <v>6.8791885187959867E-3</v>
      </c>
      <c r="M327" s="5">
        <f t="shared" si="22"/>
        <v>105.88129469773845</v>
      </c>
      <c r="N327" s="5">
        <f t="shared" si="23"/>
        <v>110.61732149199459</v>
      </c>
    </row>
    <row r="328" spans="1:14" x14ac:dyDescent="0.25">
      <c r="A328" s="10">
        <v>45160</v>
      </c>
      <c r="B328" s="11">
        <f>VLOOKUP(A328,'sp500'!$A$2:$D$6121,4,FALSE)</f>
        <v>4387.5498046875</v>
      </c>
      <c r="E328" s="4">
        <v>1</v>
      </c>
      <c r="F328" s="4">
        <v>1</v>
      </c>
      <c r="H328" s="4">
        <f t="shared" si="20"/>
        <v>1</v>
      </c>
      <c r="K328" s="6">
        <f t="shared" si="21"/>
        <v>-2.777466728829614E-3</v>
      </c>
      <c r="M328" s="5">
        <f t="shared" si="22"/>
        <v>105.58721292451008</v>
      </c>
      <c r="N328" s="5">
        <f t="shared" si="23"/>
        <v>110.31008556191833</v>
      </c>
    </row>
    <row r="329" spans="1:14" x14ac:dyDescent="0.25">
      <c r="A329" s="10">
        <v>45161</v>
      </c>
      <c r="B329" s="11">
        <f>VLOOKUP(A329,'sp500'!$A$2:$D$6121,4,FALSE)</f>
        <v>4436.009765625</v>
      </c>
      <c r="E329" s="4">
        <v>1</v>
      </c>
      <c r="F329" s="4">
        <v>0</v>
      </c>
      <c r="H329" s="4">
        <f t="shared" si="20"/>
        <v>0</v>
      </c>
      <c r="K329" s="6">
        <f t="shared" si="21"/>
        <v>1.1044879965972587E-2</v>
      </c>
      <c r="M329" s="5">
        <f t="shared" si="22"/>
        <v>106.75341101720289</v>
      </c>
      <c r="N329" s="5">
        <f t="shared" si="23"/>
        <v>111.52844721598588</v>
      </c>
    </row>
    <row r="330" spans="1:14" x14ac:dyDescent="0.25">
      <c r="A330" s="10">
        <v>45162</v>
      </c>
      <c r="B330" s="11">
        <f>VLOOKUP(A330,'sp500'!$A$2:$D$6121,4,FALSE)</f>
        <v>4376.31005859375</v>
      </c>
      <c r="E330" s="4">
        <v>1</v>
      </c>
      <c r="F330" s="4">
        <v>1</v>
      </c>
      <c r="H330" s="4">
        <f t="shared" si="20"/>
        <v>1</v>
      </c>
      <c r="K330" s="6">
        <f t="shared" si="21"/>
        <v>-1.3457974663146133E-2</v>
      </c>
      <c r="M330" s="5">
        <f t="shared" si="22"/>
        <v>105.31672631652896</v>
      </c>
      <c r="N330" s="5">
        <f t="shared" si="23"/>
        <v>110.02750019913312</v>
      </c>
    </row>
    <row r="331" spans="1:14" x14ac:dyDescent="0.25">
      <c r="A331" s="10">
        <v>45163</v>
      </c>
      <c r="B331" s="11">
        <f>VLOOKUP(A331,'sp500'!$A$2:$D$6121,4,FALSE)</f>
        <v>4405.7099609375</v>
      </c>
      <c r="E331" s="4">
        <v>1</v>
      </c>
      <c r="F331" s="4">
        <v>1</v>
      </c>
      <c r="H331" s="4">
        <f t="shared" si="20"/>
        <v>1</v>
      </c>
      <c r="K331" s="6">
        <f t="shared" si="21"/>
        <v>6.7179660376250894E-3</v>
      </c>
      <c r="M331" s="5">
        <f t="shared" si="22"/>
        <v>106.02424050711726</v>
      </c>
      <c r="N331" s="5">
        <f t="shared" si="23"/>
        <v>110.76666120867569</v>
      </c>
    </row>
    <row r="332" spans="1:14" x14ac:dyDescent="0.25">
      <c r="A332" s="10">
        <v>45166</v>
      </c>
      <c r="B332" s="11">
        <f>VLOOKUP(A332,'sp500'!$A$2:$D$6121,4,FALSE)</f>
        <v>4433.31005859375</v>
      </c>
      <c r="E332" s="4">
        <v>0</v>
      </c>
      <c r="F332" s="4">
        <v>1</v>
      </c>
      <c r="H332" s="4">
        <f t="shared" si="20"/>
        <v>0</v>
      </c>
      <c r="K332" s="6">
        <f t="shared" si="21"/>
        <v>6.2646197550364491E-3</v>
      </c>
      <c r="M332" s="5">
        <f t="shared" si="22"/>
        <v>106.68844205871088</v>
      </c>
      <c r="N332" s="5">
        <f t="shared" si="23"/>
        <v>111.46057222268298</v>
      </c>
    </row>
    <row r="333" spans="1:14" x14ac:dyDescent="0.25">
      <c r="A333" s="10">
        <v>45167</v>
      </c>
      <c r="B333" s="11">
        <f>VLOOKUP(A333,'sp500'!$A$2:$D$6121,4,FALSE)</f>
        <v>4497.6298828125</v>
      </c>
      <c r="E333" s="4">
        <v>0</v>
      </c>
      <c r="F333" s="4">
        <v>1</v>
      </c>
      <c r="H333" s="4">
        <f t="shared" si="20"/>
        <v>0</v>
      </c>
      <c r="K333" s="6">
        <f t="shared" si="21"/>
        <v>1.4508307194546211E-2</v>
      </c>
      <c r="M333" s="5">
        <f t="shared" si="22"/>
        <v>108.2363107502062</v>
      </c>
      <c r="N333" s="5">
        <f t="shared" si="23"/>
        <v>111.46057222268298</v>
      </c>
    </row>
    <row r="334" spans="1:14" x14ac:dyDescent="0.25">
      <c r="A334" s="10">
        <v>45168</v>
      </c>
      <c r="B334" s="11">
        <f>VLOOKUP(A334,'sp500'!$A$2:$D$6121,4,FALSE)</f>
        <v>4514.8701171875</v>
      </c>
      <c r="E334" s="4">
        <v>0</v>
      </c>
      <c r="F334" s="4">
        <v>0</v>
      </c>
      <c r="H334" s="4">
        <f t="shared" si="20"/>
        <v>1</v>
      </c>
      <c r="K334" s="6">
        <f t="shared" si="21"/>
        <v>3.833182103508026E-3</v>
      </c>
      <c r="M334" s="5">
        <f t="shared" si="22"/>
        <v>108.65120023952362</v>
      </c>
      <c r="N334" s="5">
        <f t="shared" si="23"/>
        <v>111.46057222268298</v>
      </c>
    </row>
    <row r="335" spans="1:14" x14ac:dyDescent="0.25">
      <c r="A335" s="10">
        <v>45169</v>
      </c>
      <c r="B335" s="11">
        <f>VLOOKUP(A335,'sp500'!$A$2:$D$6121,4,FALSE)</f>
        <v>4507.66015625</v>
      </c>
      <c r="E335" s="4">
        <v>0</v>
      </c>
      <c r="F335" s="4">
        <v>1</v>
      </c>
      <c r="H335" s="4">
        <f t="shared" si="20"/>
        <v>0</v>
      </c>
      <c r="K335" s="6">
        <f t="shared" si="21"/>
        <v>-1.5969365120942491E-3</v>
      </c>
      <c r="M335" s="5">
        <f t="shared" si="22"/>
        <v>108.47769117077826</v>
      </c>
      <c r="N335" s="5">
        <f t="shared" si="23"/>
        <v>111.46057222268298</v>
      </c>
    </row>
    <row r="336" spans="1:14" x14ac:dyDescent="0.25">
      <c r="A336" s="10">
        <v>45170</v>
      </c>
      <c r="B336" s="11">
        <f>VLOOKUP(A336,'sp500'!$A$2:$D$6121,4,FALSE)</f>
        <v>4515.77001953125</v>
      </c>
      <c r="E336" s="4">
        <v>0</v>
      </c>
      <c r="F336" s="4">
        <v>0</v>
      </c>
      <c r="H336" s="4">
        <f t="shared" si="20"/>
        <v>1</v>
      </c>
      <c r="K336" s="6">
        <f t="shared" si="21"/>
        <v>1.7991292600010311E-3</v>
      </c>
      <c r="M336" s="5">
        <f t="shared" si="22"/>
        <v>108.67285655902096</v>
      </c>
      <c r="N336" s="5">
        <f t="shared" si="23"/>
        <v>111.46057222268298</v>
      </c>
    </row>
    <row r="337" spans="1:14" x14ac:dyDescent="0.25">
      <c r="A337" s="10">
        <v>45174</v>
      </c>
      <c r="B337" s="11">
        <f>VLOOKUP(A337,'sp500'!$A$2:$D$6121,4,FALSE)</f>
        <v>4496.830078125</v>
      </c>
      <c r="E337" s="4">
        <v>0</v>
      </c>
      <c r="F337" s="4">
        <v>0</v>
      </c>
      <c r="H337" s="4">
        <f t="shared" si="20"/>
        <v>1</v>
      </c>
      <c r="K337" s="6">
        <f t="shared" si="21"/>
        <v>-4.194177587506065E-3</v>
      </c>
      <c r="M337" s="5">
        <f t="shared" si="22"/>
        <v>108.21706329967085</v>
      </c>
      <c r="N337" s="5">
        <f t="shared" si="23"/>
        <v>111.46057222268298</v>
      </c>
    </row>
    <row r="338" spans="1:14" x14ac:dyDescent="0.25">
      <c r="A338" s="10">
        <v>45175</v>
      </c>
      <c r="B338" s="11">
        <f>VLOOKUP(A338,'sp500'!$A$2:$D$6121,4,FALSE)</f>
        <v>4465.47998046875</v>
      </c>
      <c r="E338" s="4">
        <v>1</v>
      </c>
      <c r="F338" s="4">
        <v>0</v>
      </c>
      <c r="H338" s="4">
        <f t="shared" si="20"/>
        <v>0</v>
      </c>
      <c r="K338" s="6">
        <f t="shared" si="21"/>
        <v>-6.9715993514528618E-3</v>
      </c>
      <c r="M338" s="5">
        <f t="shared" si="22"/>
        <v>107.46261729135473</v>
      </c>
      <c r="N338" s="5">
        <f t="shared" si="23"/>
        <v>111.46057222268298</v>
      </c>
    </row>
    <row r="339" spans="1:14" x14ac:dyDescent="0.25">
      <c r="A339" s="10">
        <v>45176</v>
      </c>
      <c r="B339" s="11">
        <f>VLOOKUP(A339,'sp500'!$A$2:$D$6121,4,FALSE)</f>
        <v>4451.14013671875</v>
      </c>
      <c r="E339" s="4">
        <v>0</v>
      </c>
      <c r="F339" s="4">
        <v>1</v>
      </c>
      <c r="H339" s="4">
        <f t="shared" si="20"/>
        <v>0</v>
      </c>
      <c r="K339" s="6">
        <f t="shared" si="21"/>
        <v>-3.2112659361860363E-3</v>
      </c>
      <c r="M339" s="5">
        <f t="shared" si="22"/>
        <v>107.1175262490336</v>
      </c>
      <c r="N339" s="5">
        <f t="shared" si="23"/>
        <v>111.10264268387648</v>
      </c>
    </row>
    <row r="340" spans="1:14" x14ac:dyDescent="0.25">
      <c r="A340" s="10">
        <v>45177</v>
      </c>
      <c r="B340" s="11">
        <f>VLOOKUP(A340,'sp500'!$A$2:$D$6121,4,FALSE)</f>
        <v>4457.490234375</v>
      </c>
      <c r="E340" s="4">
        <v>1</v>
      </c>
      <c r="F340" s="4">
        <v>1</v>
      </c>
      <c r="H340" s="4">
        <f t="shared" si="20"/>
        <v>1</v>
      </c>
      <c r="K340" s="6">
        <f t="shared" si="21"/>
        <v>1.4266227216406246E-3</v>
      </c>
      <c r="M340" s="5">
        <f t="shared" si="22"/>
        <v>107.27034254586641</v>
      </c>
      <c r="N340" s="5">
        <f t="shared" si="23"/>
        <v>111.10264268387648</v>
      </c>
    </row>
    <row r="341" spans="1:14" x14ac:dyDescent="0.25">
      <c r="A341" s="10">
        <v>45180</v>
      </c>
      <c r="B341" s="11">
        <f>VLOOKUP(A341,'sp500'!$A$2:$D$6121,4,FALSE)</f>
        <v>4487.4599609375</v>
      </c>
      <c r="E341" s="4">
        <v>0</v>
      </c>
      <c r="F341" s="4">
        <v>0</v>
      </c>
      <c r="H341" s="4">
        <f t="shared" si="20"/>
        <v>1</v>
      </c>
      <c r="K341" s="6">
        <f t="shared" si="21"/>
        <v>6.7234531062752012E-3</v>
      </c>
      <c r="M341" s="5">
        <f t="shared" si="22"/>
        <v>107.99156966366762</v>
      </c>
      <c r="N341" s="5">
        <f t="shared" si="23"/>
        <v>111.84963609194477</v>
      </c>
    </row>
    <row r="342" spans="1:14" x14ac:dyDescent="0.25">
      <c r="A342" s="10">
        <v>45181</v>
      </c>
      <c r="B342" s="11">
        <f>VLOOKUP(A342,'sp500'!$A$2:$D$6121,4,FALSE)</f>
        <v>4461.89990234375</v>
      </c>
      <c r="E342" s="4">
        <v>0</v>
      </c>
      <c r="F342" s="4">
        <v>1</v>
      </c>
      <c r="H342" s="4">
        <f t="shared" si="20"/>
        <v>0</v>
      </c>
      <c r="K342" s="6">
        <f t="shared" si="21"/>
        <v>-5.6958856048289208E-3</v>
      </c>
      <c r="M342" s="5">
        <f t="shared" si="22"/>
        <v>107.37646203657745</v>
      </c>
      <c r="N342" s="5">
        <f t="shared" si="23"/>
        <v>111.84963609194477</v>
      </c>
    </row>
    <row r="343" spans="1:14" x14ac:dyDescent="0.25">
      <c r="A343" s="10">
        <v>45182</v>
      </c>
      <c r="B343" s="11">
        <f>VLOOKUP(A343,'sp500'!$A$2:$D$6121,4,FALSE)</f>
        <v>4467.43994140625</v>
      </c>
      <c r="E343" s="4">
        <v>0</v>
      </c>
      <c r="F343" s="4">
        <v>1</v>
      </c>
      <c r="H343" s="4">
        <f t="shared" si="20"/>
        <v>0</v>
      </c>
      <c r="K343" s="6">
        <f t="shared" si="21"/>
        <v>1.2416323054647016E-3</v>
      </c>
      <c r="M343" s="5">
        <f t="shared" si="22"/>
        <v>107.50978412068856</v>
      </c>
      <c r="N343" s="5">
        <f t="shared" si="23"/>
        <v>111.84963609194477</v>
      </c>
    </row>
    <row r="344" spans="1:14" x14ac:dyDescent="0.25">
      <c r="A344" s="10">
        <v>45183</v>
      </c>
      <c r="B344" s="11">
        <f>VLOOKUP(A344,'sp500'!$A$2:$D$6121,4,FALSE)</f>
        <v>4505.10009765625</v>
      </c>
      <c r="E344" s="4">
        <v>0</v>
      </c>
      <c r="F344" s="4">
        <v>0</v>
      </c>
      <c r="H344" s="4">
        <f t="shared" si="20"/>
        <v>1</v>
      </c>
      <c r="K344" s="6">
        <f t="shared" si="21"/>
        <v>8.4299188671679293E-3</v>
      </c>
      <c r="M344" s="5">
        <f t="shared" si="22"/>
        <v>108.41608287825271</v>
      </c>
      <c r="N344" s="5">
        <f t="shared" si="23"/>
        <v>111.84963609194477</v>
      </c>
    </row>
    <row r="345" spans="1:14" x14ac:dyDescent="0.25">
      <c r="A345" s="10">
        <v>45184</v>
      </c>
      <c r="B345" s="11">
        <f>VLOOKUP(A345,'sp500'!$A$2:$D$6121,4,FALSE)</f>
        <v>4450.31982421875</v>
      </c>
      <c r="E345" s="4">
        <v>1</v>
      </c>
      <c r="F345" s="4">
        <v>1</v>
      </c>
      <c r="H345" s="4">
        <f t="shared" si="20"/>
        <v>1</v>
      </c>
      <c r="K345" s="6">
        <f t="shared" si="21"/>
        <v>-1.2159612938677844E-2</v>
      </c>
      <c r="M345" s="5">
        <f t="shared" si="22"/>
        <v>107.09778527412554</v>
      </c>
      <c r="N345" s="5">
        <f t="shared" si="23"/>
        <v>111.84963609194477</v>
      </c>
    </row>
    <row r="346" spans="1:14" x14ac:dyDescent="0.25">
      <c r="A346" s="10">
        <v>45187</v>
      </c>
      <c r="B346" s="11">
        <f>VLOOKUP(A346,'sp500'!$A$2:$D$6121,4,FALSE)</f>
        <v>4453.52978515625</v>
      </c>
      <c r="E346" s="4">
        <v>0</v>
      </c>
      <c r="F346" s="4">
        <v>0</v>
      </c>
      <c r="H346" s="4">
        <f t="shared" si="20"/>
        <v>1</v>
      </c>
      <c r="K346" s="6">
        <f t="shared" si="21"/>
        <v>7.2128769712942464E-4</v>
      </c>
      <c r="M346" s="5">
        <f t="shared" si="22"/>
        <v>107.17503358903357</v>
      </c>
      <c r="N346" s="5">
        <f t="shared" si="23"/>
        <v>111.9303118583863</v>
      </c>
    </row>
    <row r="347" spans="1:14" x14ac:dyDescent="0.25">
      <c r="A347" s="10">
        <v>45188</v>
      </c>
      <c r="B347" s="11">
        <f>VLOOKUP(A347,'sp500'!$A$2:$D$6121,4,FALSE)</f>
        <v>4443.9501953125</v>
      </c>
      <c r="E347" s="4">
        <v>1</v>
      </c>
      <c r="F347" s="4">
        <v>0</v>
      </c>
      <c r="H347" s="4">
        <f t="shared" si="20"/>
        <v>0</v>
      </c>
      <c r="K347" s="6">
        <f t="shared" si="21"/>
        <v>-2.151010615372817E-3</v>
      </c>
      <c r="M347" s="5">
        <f t="shared" si="22"/>
        <v>106.94449895408063</v>
      </c>
      <c r="N347" s="5">
        <f t="shared" si="23"/>
        <v>111.9303118583863</v>
      </c>
    </row>
    <row r="348" spans="1:14" x14ac:dyDescent="0.25">
      <c r="A348" s="10">
        <v>45189</v>
      </c>
      <c r="B348" s="11">
        <f>VLOOKUP(A348,'sp500'!$A$2:$D$6121,4,FALSE)</f>
        <v>4402.2001953125</v>
      </c>
      <c r="E348" s="4">
        <v>1</v>
      </c>
      <c r="F348" s="4">
        <v>0</v>
      </c>
      <c r="H348" s="4">
        <f t="shared" si="20"/>
        <v>0</v>
      </c>
      <c r="K348" s="6">
        <f t="shared" si="21"/>
        <v>-9.3947947580595992E-3</v>
      </c>
      <c r="M348" s="5">
        <f t="shared" si="22"/>
        <v>105.93977733590353</v>
      </c>
      <c r="N348" s="5">
        <f t="shared" si="23"/>
        <v>110.87874955127116</v>
      </c>
    </row>
    <row r="349" spans="1:14" x14ac:dyDescent="0.25">
      <c r="A349" s="10">
        <v>45190</v>
      </c>
      <c r="B349" s="11">
        <f>VLOOKUP(A349,'sp500'!$A$2:$D$6121,4,FALSE)</f>
        <v>4330</v>
      </c>
      <c r="E349" s="4">
        <v>1</v>
      </c>
      <c r="F349" s="4">
        <v>0</v>
      </c>
      <c r="H349" s="4">
        <f t="shared" si="20"/>
        <v>0</v>
      </c>
      <c r="K349" s="6">
        <f t="shared" si="21"/>
        <v>-1.6400934103219411E-2</v>
      </c>
      <c r="M349" s="5">
        <f t="shared" si="22"/>
        <v>104.20226602890764</v>
      </c>
      <c r="N349" s="5">
        <f t="shared" si="23"/>
        <v>109.06023448643339</v>
      </c>
    </row>
    <row r="350" spans="1:14" x14ac:dyDescent="0.25">
      <c r="A350" s="10">
        <v>45191</v>
      </c>
      <c r="B350" s="11">
        <f>VLOOKUP(A350,'sp500'!$A$2:$D$6121,4,FALSE)</f>
        <v>4320.06005859375</v>
      </c>
      <c r="E350" s="4">
        <v>1</v>
      </c>
      <c r="F350" s="4">
        <v>1</v>
      </c>
      <c r="H350" s="4">
        <f t="shared" si="20"/>
        <v>1</v>
      </c>
      <c r="K350" s="6">
        <f t="shared" si="21"/>
        <v>-2.2955984771939608E-3</v>
      </c>
      <c r="M350" s="5">
        <f t="shared" si="22"/>
        <v>103.96305946569153</v>
      </c>
      <c r="N350" s="5">
        <f t="shared" si="23"/>
        <v>108.80987597822391</v>
      </c>
    </row>
    <row r="351" spans="1:14" x14ac:dyDescent="0.25">
      <c r="A351" s="10">
        <v>45194</v>
      </c>
      <c r="B351" s="11">
        <f>VLOOKUP(A351,'sp500'!$A$2:$D$6121,4,FALSE)</f>
        <v>4337.43994140625</v>
      </c>
      <c r="E351" s="4">
        <v>0</v>
      </c>
      <c r="F351" s="4">
        <v>0</v>
      </c>
      <c r="H351" s="4">
        <f t="shared" si="20"/>
        <v>1</v>
      </c>
      <c r="K351" s="6">
        <f t="shared" si="21"/>
        <v>4.0230650909416354E-3</v>
      </c>
      <c r="M351" s="5">
        <f t="shared" si="22"/>
        <v>104.38130962097544</v>
      </c>
      <c r="N351" s="5">
        <f t="shared" si="23"/>
        <v>109.2476251918216</v>
      </c>
    </row>
    <row r="352" spans="1:14" x14ac:dyDescent="0.25">
      <c r="A352" s="10">
        <v>45195</v>
      </c>
      <c r="B352" s="11">
        <f>VLOOKUP(A352,'sp500'!$A$2:$D$6121,4,FALSE)</f>
        <v>4273.52978515625</v>
      </c>
      <c r="E352" s="4">
        <v>1</v>
      </c>
      <c r="F352" s="4">
        <v>1</v>
      </c>
      <c r="H352" s="4">
        <f t="shared" si="20"/>
        <v>1</v>
      </c>
      <c r="K352" s="6">
        <f t="shared" si="21"/>
        <v>-1.4734533990868215E-2</v>
      </c>
      <c r="M352" s="5">
        <f t="shared" si="22"/>
        <v>102.84329966635384</v>
      </c>
      <c r="N352" s="5">
        <f t="shared" si="23"/>
        <v>109.2476251918216</v>
      </c>
    </row>
    <row r="353" spans="1:14" x14ac:dyDescent="0.25">
      <c r="A353" s="10">
        <v>45196</v>
      </c>
      <c r="B353" s="11">
        <f>VLOOKUP(A353,'sp500'!$A$2:$D$6121,4,FALSE)</f>
        <v>4274.509765625</v>
      </c>
      <c r="E353" s="4">
        <v>1</v>
      </c>
      <c r="F353" s="4">
        <v>1</v>
      </c>
      <c r="H353" s="4">
        <f t="shared" si="20"/>
        <v>1</v>
      </c>
      <c r="K353" s="6">
        <f t="shared" si="21"/>
        <v>2.2931406074522265E-4</v>
      </c>
      <c r="M353" s="5">
        <f t="shared" si="22"/>
        <v>102.86688308102077</v>
      </c>
      <c r="N353" s="5">
        <f t="shared" si="23"/>
        <v>109.27267720838111</v>
      </c>
    </row>
    <row r="354" spans="1:14" x14ac:dyDescent="0.25">
      <c r="A354" s="10">
        <v>45197</v>
      </c>
      <c r="B354" s="11">
        <f>VLOOKUP(A354,'sp500'!$A$2:$D$6121,4,FALSE)</f>
        <v>4299.7001953125</v>
      </c>
      <c r="E354" s="4">
        <v>1</v>
      </c>
      <c r="F354" s="4">
        <v>0</v>
      </c>
      <c r="H354" s="4">
        <f t="shared" si="20"/>
        <v>0</v>
      </c>
      <c r="K354" s="6">
        <f t="shared" si="21"/>
        <v>5.8931739705165853E-3</v>
      </c>
      <c r="M354" s="5">
        <f t="shared" si="22"/>
        <v>103.47309551882202</v>
      </c>
      <c r="N354" s="5">
        <f t="shared" si="23"/>
        <v>109.91664010539421</v>
      </c>
    </row>
    <row r="355" spans="1:14" x14ac:dyDescent="0.25">
      <c r="A355" s="10">
        <v>45198</v>
      </c>
      <c r="B355" s="11">
        <f>VLOOKUP(A355,'sp500'!$A$2:$D$6121,4,FALSE)</f>
        <v>4288.0498046875</v>
      </c>
      <c r="E355" s="4">
        <v>1</v>
      </c>
      <c r="F355" s="4">
        <v>1</v>
      </c>
      <c r="H355" s="4">
        <f t="shared" si="20"/>
        <v>1</v>
      </c>
      <c r="K355" s="6">
        <f t="shared" si="21"/>
        <v>-2.7095820861420261E-3</v>
      </c>
      <c r="M355" s="5">
        <f t="shared" si="22"/>
        <v>103.19272667280656</v>
      </c>
      <c r="N355" s="5">
        <f t="shared" si="23"/>
        <v>109.61881194639571</v>
      </c>
    </row>
    <row r="356" spans="1:14" x14ac:dyDescent="0.25">
      <c r="A356" s="10">
        <v>45201</v>
      </c>
      <c r="B356" s="11">
        <f>VLOOKUP(A356,'sp500'!$A$2:$D$6121,4,FALSE)</f>
        <v>4288.39013671875</v>
      </c>
      <c r="E356" s="4">
        <v>1</v>
      </c>
      <c r="F356" s="4">
        <v>0</v>
      </c>
      <c r="H356" s="4">
        <f t="shared" si="20"/>
        <v>0</v>
      </c>
      <c r="K356" s="6">
        <f t="shared" si="21"/>
        <v>7.9367555590792449E-5</v>
      </c>
      <c r="M356" s="5">
        <f t="shared" si="22"/>
        <v>103.20091682727733</v>
      </c>
      <c r="N356" s="5">
        <f t="shared" si="23"/>
        <v>109.62751212354667</v>
      </c>
    </row>
    <row r="357" spans="1:14" x14ac:dyDescent="0.25">
      <c r="A357" s="10">
        <v>45202</v>
      </c>
      <c r="B357" s="11">
        <f>VLOOKUP(A357,'sp500'!$A$2:$D$6121,4,FALSE)</f>
        <v>4229.4501953125</v>
      </c>
      <c r="E357" s="4">
        <v>0</v>
      </c>
      <c r="F357" s="4">
        <v>1</v>
      </c>
      <c r="H357" s="4">
        <f t="shared" si="20"/>
        <v>0</v>
      </c>
      <c r="K357" s="6">
        <f t="shared" si="21"/>
        <v>-1.3744071674259506E-2</v>
      </c>
      <c r="M357" s="5">
        <f t="shared" si="22"/>
        <v>101.78251602955393</v>
      </c>
      <c r="N357" s="5">
        <f t="shared" si="23"/>
        <v>108.12078373944989</v>
      </c>
    </row>
    <row r="358" spans="1:14" x14ac:dyDescent="0.25">
      <c r="A358" s="10">
        <v>45203</v>
      </c>
      <c r="B358" s="11">
        <f>VLOOKUP(A358,'sp500'!$A$2:$D$6121,4,FALSE)</f>
        <v>4263.75</v>
      </c>
      <c r="E358" s="4">
        <v>0</v>
      </c>
      <c r="F358" s="4">
        <v>0</v>
      </c>
      <c r="H358" s="4">
        <f t="shared" si="20"/>
        <v>1</v>
      </c>
      <c r="K358" s="6">
        <f t="shared" si="21"/>
        <v>8.1097549571607086E-3</v>
      </c>
      <c r="M358" s="5">
        <f t="shared" si="22"/>
        <v>102.6079472934769</v>
      </c>
      <c r="N358" s="5">
        <f t="shared" si="23"/>
        <v>108.12078373944989</v>
      </c>
    </row>
    <row r="359" spans="1:14" x14ac:dyDescent="0.25">
      <c r="A359" s="10">
        <v>45204</v>
      </c>
      <c r="B359" s="11">
        <f>VLOOKUP(A359,'sp500'!$A$2:$D$6121,4,FALSE)</f>
        <v>4258.18994140625</v>
      </c>
      <c r="E359" s="4">
        <v>1</v>
      </c>
      <c r="F359" s="4">
        <v>1</v>
      </c>
      <c r="H359" s="4">
        <f t="shared" si="20"/>
        <v>1</v>
      </c>
      <c r="K359" s="6">
        <f t="shared" si="21"/>
        <v>-1.304030159777203E-3</v>
      </c>
      <c r="M359" s="5">
        <f t="shared" si="22"/>
        <v>102.47414343557337</v>
      </c>
      <c r="N359" s="5">
        <f t="shared" si="23"/>
        <v>108.12078373944989</v>
      </c>
    </row>
    <row r="360" spans="1:14" x14ac:dyDescent="0.25">
      <c r="A360" s="10">
        <v>45205</v>
      </c>
      <c r="B360" s="11">
        <f>VLOOKUP(A360,'sp500'!$A$2:$D$6121,4,FALSE)</f>
        <v>4308.5</v>
      </c>
      <c r="E360" s="4">
        <v>1</v>
      </c>
      <c r="F360" s="4">
        <v>1</v>
      </c>
      <c r="H360" s="4">
        <f t="shared" si="20"/>
        <v>1</v>
      </c>
      <c r="K360" s="6">
        <f t="shared" si="21"/>
        <v>1.1814893014644445E-2</v>
      </c>
      <c r="M360" s="5">
        <f t="shared" si="22"/>
        <v>103.68486447703199</v>
      </c>
      <c r="N360" s="5">
        <f t="shared" si="23"/>
        <v>109.39821923199101</v>
      </c>
    </row>
    <row r="361" spans="1:14" x14ac:dyDescent="0.25">
      <c r="A361" s="10">
        <v>45209</v>
      </c>
      <c r="B361" s="11">
        <f>VLOOKUP(A361,'sp500'!$A$2:$D$6121,4,FALSE)</f>
        <v>4358.240234375</v>
      </c>
      <c r="E361" s="4">
        <v>1</v>
      </c>
      <c r="F361" s="4">
        <v>1</v>
      </c>
      <c r="H361" s="4">
        <f t="shared" si="20"/>
        <v>1</v>
      </c>
      <c r="K361" s="6">
        <f t="shared" si="21"/>
        <v>1.1544675496112378E-2</v>
      </c>
      <c r="M361" s="5">
        <f t="shared" si="22"/>
        <v>104.88187259127771</v>
      </c>
      <c r="N361" s="5">
        <f t="shared" si="23"/>
        <v>110.66118617287691</v>
      </c>
    </row>
    <row r="362" spans="1:14" x14ac:dyDescent="0.25">
      <c r="A362" s="10">
        <v>45210</v>
      </c>
      <c r="B362" s="11">
        <f>VLOOKUP(A362,'sp500'!$A$2:$D$6121,4,FALSE)</f>
        <v>4376.9501953125</v>
      </c>
      <c r="E362" s="4">
        <v>1</v>
      </c>
      <c r="F362" s="4">
        <v>0</v>
      </c>
      <c r="H362" s="4">
        <f t="shared" si="20"/>
        <v>0</v>
      </c>
      <c r="K362" s="6">
        <f t="shared" si="21"/>
        <v>4.2930081710337298E-3</v>
      </c>
      <c r="M362" s="5">
        <f t="shared" si="22"/>
        <v>105.33213132730539</v>
      </c>
      <c r="N362" s="5">
        <f t="shared" si="23"/>
        <v>111.13625554933336</v>
      </c>
    </row>
    <row r="363" spans="1:14" x14ac:dyDescent="0.25">
      <c r="A363" s="10">
        <v>45211</v>
      </c>
      <c r="B363" s="11">
        <f>VLOOKUP(A363,'sp500'!$A$2:$D$6121,4,FALSE)</f>
        <v>4349.60986328125</v>
      </c>
      <c r="E363" s="4">
        <v>0</v>
      </c>
      <c r="F363" s="4">
        <v>0</v>
      </c>
      <c r="H363" s="4">
        <f t="shared" si="20"/>
        <v>1</v>
      </c>
      <c r="K363" s="6">
        <f t="shared" si="21"/>
        <v>-6.2464343461184901E-3</v>
      </c>
      <c r="M363" s="5">
        <f t="shared" si="22"/>
        <v>104.67418108443265</v>
      </c>
      <c r="N363" s="5">
        <f t="shared" si="23"/>
        <v>110.44205022557099</v>
      </c>
    </row>
    <row r="364" spans="1:14" x14ac:dyDescent="0.25">
      <c r="A364" s="10">
        <v>45212</v>
      </c>
      <c r="B364" s="11">
        <f>VLOOKUP(A364,'sp500'!$A$2:$D$6121,4,FALSE)</f>
        <v>4327.77978515625</v>
      </c>
      <c r="E364" s="4">
        <v>1</v>
      </c>
      <c r="F364" s="4">
        <v>1</v>
      </c>
      <c r="H364" s="4">
        <f t="shared" si="20"/>
        <v>1</v>
      </c>
      <c r="K364" s="6">
        <f t="shared" si="21"/>
        <v>-5.018858888767519E-3</v>
      </c>
      <c r="M364" s="5">
        <f t="shared" si="22"/>
        <v>104.14883614027258</v>
      </c>
      <c r="N364" s="5">
        <f t="shared" si="23"/>
        <v>110.44205022557099</v>
      </c>
    </row>
    <row r="365" spans="1:14" x14ac:dyDescent="0.25">
      <c r="A365" s="10">
        <v>45215</v>
      </c>
      <c r="B365" s="11">
        <f>VLOOKUP(A365,'sp500'!$A$2:$D$6121,4,FALSE)</f>
        <v>4373.6298828125</v>
      </c>
      <c r="E365" s="4">
        <v>1</v>
      </c>
      <c r="F365" s="4">
        <v>0</v>
      </c>
      <c r="H365" s="4">
        <f t="shared" si="20"/>
        <v>0</v>
      </c>
      <c r="K365" s="6">
        <f t="shared" si="21"/>
        <v>1.059436938392988E-2</v>
      </c>
      <c r="M365" s="5">
        <f t="shared" si="22"/>
        <v>105.25222738124901</v>
      </c>
      <c r="N365" s="5">
        <f t="shared" si="23"/>
        <v>111.61211410117923</v>
      </c>
    </row>
    <row r="366" spans="1:14" x14ac:dyDescent="0.25">
      <c r="A366" s="10">
        <v>45216</v>
      </c>
      <c r="B366" s="11">
        <f>VLOOKUP(A366,'sp500'!$A$2:$D$6121,4,FALSE)</f>
        <v>4373.2001953125</v>
      </c>
      <c r="E366" s="4">
        <v>0</v>
      </c>
      <c r="F366" s="4">
        <v>0</v>
      </c>
      <c r="H366" s="4">
        <f t="shared" si="20"/>
        <v>1</v>
      </c>
      <c r="K366" s="6">
        <f t="shared" si="21"/>
        <v>-9.824505308242415E-5</v>
      </c>
      <c r="M366" s="5">
        <f t="shared" si="22"/>
        <v>105.2418868705829</v>
      </c>
      <c r="N366" s="5">
        <f t="shared" si="23"/>
        <v>111.60114876310472</v>
      </c>
    </row>
    <row r="367" spans="1:14" x14ac:dyDescent="0.25">
      <c r="A367" s="10">
        <v>45217</v>
      </c>
      <c r="B367" s="11">
        <f>VLOOKUP(A367,'sp500'!$A$2:$D$6121,4,FALSE)</f>
        <v>4314.60009765625</v>
      </c>
      <c r="E367" s="4">
        <v>1</v>
      </c>
      <c r="F367" s="4">
        <v>0</v>
      </c>
      <c r="H367" s="4">
        <f t="shared" si="20"/>
        <v>0</v>
      </c>
      <c r="K367" s="6">
        <f t="shared" si="21"/>
        <v>-1.3399820506516447E-2</v>
      </c>
      <c r="M367" s="5">
        <f t="shared" si="22"/>
        <v>103.83166447674998</v>
      </c>
      <c r="N367" s="5">
        <f t="shared" si="23"/>
        <v>111.60114876310472</v>
      </c>
    </row>
    <row r="368" spans="1:14" x14ac:dyDescent="0.25">
      <c r="A368" s="10">
        <v>45218</v>
      </c>
      <c r="B368" s="11">
        <f>VLOOKUP(A368,'sp500'!$A$2:$D$6121,4,FALSE)</f>
        <v>4278</v>
      </c>
      <c r="E368" s="4">
        <v>0</v>
      </c>
      <c r="F368" s="4">
        <v>0</v>
      </c>
      <c r="H368" s="4">
        <f t="shared" si="20"/>
        <v>1</v>
      </c>
      <c r="K368" s="6">
        <f t="shared" si="21"/>
        <v>-8.4828481963210578E-3</v>
      </c>
      <c r="M368" s="5">
        <f t="shared" si="22"/>
        <v>102.95087622902237</v>
      </c>
      <c r="N368" s="5">
        <f t="shared" si="23"/>
        <v>110.65445315961226</v>
      </c>
    </row>
    <row r="369" spans="1:14" x14ac:dyDescent="0.25">
      <c r="A369" s="10">
        <v>45219</v>
      </c>
      <c r="B369" s="11">
        <f>VLOOKUP(A369,'sp500'!$A$2:$D$6121,4,FALSE)</f>
        <v>4224.16015625</v>
      </c>
      <c r="E369" s="4">
        <v>0</v>
      </c>
      <c r="F369" s="4">
        <v>0</v>
      </c>
      <c r="H369" s="4">
        <f t="shared" si="20"/>
        <v>1</v>
      </c>
      <c r="K369" s="6">
        <f t="shared" si="21"/>
        <v>-1.2585283719027562E-2</v>
      </c>
      <c r="M369" s="5">
        <f t="shared" si="22"/>
        <v>101.65521024255763</v>
      </c>
      <c r="N369" s="5">
        <f t="shared" si="23"/>
        <v>110.65445315961226</v>
      </c>
    </row>
    <row r="370" spans="1:14" x14ac:dyDescent="0.25">
      <c r="A370" s="10">
        <v>45222</v>
      </c>
      <c r="B370" s="11">
        <f>VLOOKUP(A370,'sp500'!$A$2:$D$6121,4,FALSE)</f>
        <v>4217.0400390625</v>
      </c>
      <c r="E370" s="4">
        <v>1</v>
      </c>
      <c r="F370" s="4">
        <v>1</v>
      </c>
      <c r="H370" s="4">
        <f t="shared" si="20"/>
        <v>1</v>
      </c>
      <c r="K370" s="6">
        <f t="shared" si="21"/>
        <v>-1.6855698941634634E-3</v>
      </c>
      <c r="M370" s="5">
        <f t="shared" si="22"/>
        <v>101.48386328058791</v>
      </c>
      <c r="N370" s="5">
        <f t="shared" si="23"/>
        <v>110.65445315961226</v>
      </c>
    </row>
    <row r="371" spans="1:14" x14ac:dyDescent="0.25">
      <c r="A371" s="10">
        <v>45223</v>
      </c>
      <c r="B371" s="11">
        <f>VLOOKUP(A371,'sp500'!$A$2:$D$6121,4,FALSE)</f>
        <v>4247.68017578125</v>
      </c>
      <c r="E371" s="4">
        <v>0</v>
      </c>
      <c r="F371" s="4">
        <v>0</v>
      </c>
      <c r="H371" s="4">
        <f t="shared" si="20"/>
        <v>1</v>
      </c>
      <c r="K371" s="6">
        <f t="shared" si="21"/>
        <v>7.2657922227272742E-3</v>
      </c>
      <c r="M371" s="5">
        <f t="shared" si="22"/>
        <v>102.22122394514433</v>
      </c>
      <c r="N371" s="5">
        <f t="shared" si="23"/>
        <v>111.45844542478952</v>
      </c>
    </row>
    <row r="372" spans="1:14" x14ac:dyDescent="0.25">
      <c r="A372" s="10">
        <v>45224</v>
      </c>
      <c r="B372" s="11">
        <f>VLOOKUP(A372,'sp500'!$A$2:$D$6121,4,FALSE)</f>
        <v>4186.77001953125</v>
      </c>
      <c r="E372" s="4">
        <v>1</v>
      </c>
      <c r="F372" s="4">
        <v>0</v>
      </c>
      <c r="H372" s="4">
        <f t="shared" si="20"/>
        <v>0</v>
      </c>
      <c r="K372" s="6">
        <f t="shared" si="21"/>
        <v>-1.4339628627712542E-2</v>
      </c>
      <c r="M372" s="5">
        <f t="shared" si="22"/>
        <v>100.75540955590073</v>
      </c>
      <c r="N372" s="5">
        <f t="shared" si="23"/>
        <v>111.45844542478952</v>
      </c>
    </row>
    <row r="373" spans="1:14" x14ac:dyDescent="0.25">
      <c r="A373" s="10">
        <v>45225</v>
      </c>
      <c r="B373" s="11">
        <f>VLOOKUP(A373,'sp500'!$A$2:$D$6121,4,FALSE)</f>
        <v>4137.22998046875</v>
      </c>
      <c r="E373" s="4">
        <v>0</v>
      </c>
      <c r="F373" s="4">
        <v>0</v>
      </c>
      <c r="H373" s="4">
        <f t="shared" si="20"/>
        <v>1</v>
      </c>
      <c r="K373" s="6">
        <f t="shared" si="21"/>
        <v>-1.1832519778109618E-2</v>
      </c>
      <c r="M373" s="5">
        <f t="shared" si="22"/>
        <v>99.563219179578994</v>
      </c>
      <c r="N373" s="5">
        <f t="shared" si="23"/>
        <v>110.13961116486334</v>
      </c>
    </row>
    <row r="374" spans="1:14" x14ac:dyDescent="0.25">
      <c r="A374" s="10">
        <v>45226</v>
      </c>
      <c r="B374" s="11">
        <f>VLOOKUP(A374,'sp500'!$A$2:$D$6121,4,FALSE)</f>
        <v>4117.3701171875</v>
      </c>
      <c r="E374" s="4">
        <v>1</v>
      </c>
      <c r="F374" s="4">
        <v>1</v>
      </c>
      <c r="H374" s="4">
        <f t="shared" si="20"/>
        <v>1</v>
      </c>
      <c r="K374" s="6">
        <f t="shared" si="21"/>
        <v>-4.8002802297685276E-3</v>
      </c>
      <c r="M374" s="5">
        <f t="shared" si="22"/>
        <v>99.085287826939151</v>
      </c>
      <c r="N374" s="5">
        <f t="shared" si="23"/>
        <v>110.13961116486334</v>
      </c>
    </row>
    <row r="375" spans="1:14" x14ac:dyDescent="0.25">
      <c r="A375" s="10">
        <v>45229</v>
      </c>
      <c r="B375" s="11">
        <f>VLOOKUP(A375,'sp500'!$A$2:$D$6121,4,FALSE)</f>
        <v>4166.81982421875</v>
      </c>
      <c r="E375" s="4">
        <v>0</v>
      </c>
      <c r="F375" s="4">
        <v>1</v>
      </c>
      <c r="H375" s="4">
        <f t="shared" si="20"/>
        <v>0</v>
      </c>
      <c r="K375" s="6">
        <f t="shared" si="21"/>
        <v>1.2010022325859904E-2</v>
      </c>
      <c r="M375" s="5">
        <f t="shared" si="22"/>
        <v>100.27530434590494</v>
      </c>
      <c r="N375" s="5">
        <f t="shared" si="23"/>
        <v>111.46239035391487</v>
      </c>
    </row>
    <row r="376" spans="1:14" x14ac:dyDescent="0.25">
      <c r="A376" s="10">
        <v>45230</v>
      </c>
      <c r="B376" s="11">
        <f>VLOOKUP(A376,'sp500'!$A$2:$D$6121,4,FALSE)</f>
        <v>4193.7998046875</v>
      </c>
      <c r="E376" s="4">
        <v>1</v>
      </c>
      <c r="F376" s="4">
        <v>1</v>
      </c>
      <c r="H376" s="4">
        <f t="shared" si="20"/>
        <v>1</v>
      </c>
      <c r="K376" s="6">
        <f t="shared" si="21"/>
        <v>6.4749573072333533E-3</v>
      </c>
      <c r="M376" s="5">
        <f t="shared" si="22"/>
        <v>100.9245826605145</v>
      </c>
      <c r="N376" s="5">
        <f t="shared" si="23"/>
        <v>111.46239035391487</v>
      </c>
    </row>
    <row r="377" spans="1:14" x14ac:dyDescent="0.25">
      <c r="A377" s="10">
        <v>45231</v>
      </c>
      <c r="B377" s="11">
        <f>VLOOKUP(A377,'sp500'!$A$2:$D$6121,4,FALSE)</f>
        <v>4237.85986328125</v>
      </c>
      <c r="E377" s="4">
        <v>0</v>
      </c>
      <c r="F377" s="4">
        <v>1</v>
      </c>
      <c r="H377" s="4">
        <f t="shared" si="20"/>
        <v>0</v>
      </c>
      <c r="K377" s="6">
        <f t="shared" si="21"/>
        <v>1.0505999486313922E-2</v>
      </c>
      <c r="M377" s="5">
        <f t="shared" si="22"/>
        <v>101.98489627410231</v>
      </c>
      <c r="N377" s="5">
        <f t="shared" si="23"/>
        <v>112.63341416971642</v>
      </c>
    </row>
    <row r="378" spans="1:14" x14ac:dyDescent="0.25">
      <c r="A378" s="10">
        <v>45232</v>
      </c>
      <c r="B378" s="11">
        <f>VLOOKUP(A378,'sp500'!$A$2:$D$6121,4,FALSE)</f>
        <v>4317.77978515625</v>
      </c>
      <c r="E378" s="4">
        <v>0</v>
      </c>
      <c r="F378" s="4">
        <v>1</v>
      </c>
      <c r="H378" s="4">
        <f t="shared" si="20"/>
        <v>0</v>
      </c>
      <c r="K378" s="6">
        <f t="shared" si="21"/>
        <v>1.885855702012762E-2</v>
      </c>
      <c r="M378" s="5">
        <f t="shared" si="22"/>
        <v>103.90818425567927</v>
      </c>
      <c r="N378" s="5">
        <f t="shared" si="23"/>
        <v>112.63341416971642</v>
      </c>
    </row>
    <row r="379" spans="1:14" x14ac:dyDescent="0.25">
      <c r="A379" s="10">
        <v>45233</v>
      </c>
      <c r="B379" s="11">
        <f>VLOOKUP(A379,'sp500'!$A$2:$D$6121,4,FALSE)</f>
        <v>4358.33984375</v>
      </c>
      <c r="E379" s="4">
        <v>1</v>
      </c>
      <c r="F379" s="4">
        <v>1</v>
      </c>
      <c r="H379" s="4">
        <f t="shared" si="20"/>
        <v>1</v>
      </c>
      <c r="K379" s="6">
        <f t="shared" si="21"/>
        <v>9.3937302530313627E-3</v>
      </c>
      <c r="M379" s="5">
        <f t="shared" si="22"/>
        <v>104.88426970965941</v>
      </c>
      <c r="N379" s="5">
        <f t="shared" si="23"/>
        <v>112.63341416971642</v>
      </c>
    </row>
    <row r="380" spans="1:14" x14ac:dyDescent="0.25">
      <c r="A380" s="10">
        <v>45236</v>
      </c>
      <c r="B380" s="11">
        <f>VLOOKUP(A380,'sp500'!$A$2:$D$6121,4,FALSE)</f>
        <v>4365.97998046875</v>
      </c>
      <c r="E380" s="4">
        <v>0</v>
      </c>
      <c r="F380" s="4">
        <v>1</v>
      </c>
      <c r="H380" s="4">
        <f t="shared" si="20"/>
        <v>0</v>
      </c>
      <c r="K380" s="6">
        <f t="shared" si="21"/>
        <v>1.7529924220356374E-3</v>
      </c>
      <c r="M380" s="5">
        <f t="shared" si="22"/>
        <v>105.06813103965118</v>
      </c>
      <c r="N380" s="5">
        <f t="shared" si="23"/>
        <v>112.83085969122394</v>
      </c>
    </row>
    <row r="381" spans="1:14" x14ac:dyDescent="0.25">
      <c r="A381" s="10">
        <v>45237</v>
      </c>
      <c r="B381" s="11">
        <f>VLOOKUP(A381,'sp500'!$A$2:$D$6121,4,FALSE)</f>
        <v>4378.3798828125</v>
      </c>
      <c r="E381" s="4">
        <v>1</v>
      </c>
      <c r="F381" s="4">
        <v>1</v>
      </c>
      <c r="H381" s="4">
        <f t="shared" si="20"/>
        <v>1</v>
      </c>
      <c r="K381" s="6">
        <f t="shared" si="21"/>
        <v>2.8401189192852616E-3</v>
      </c>
      <c r="M381" s="5">
        <f t="shared" si="22"/>
        <v>105.36653702643083</v>
      </c>
      <c r="N381" s="5">
        <f t="shared" si="23"/>
        <v>112.83085969122394</v>
      </c>
    </row>
    <row r="382" spans="1:14" x14ac:dyDescent="0.25">
      <c r="A382" s="10">
        <v>45238</v>
      </c>
      <c r="B382" s="11">
        <f>VLOOKUP(A382,'sp500'!$A$2:$D$6121,4,FALSE)</f>
        <v>4382.77978515625</v>
      </c>
      <c r="E382" s="4">
        <v>0</v>
      </c>
      <c r="F382" s="4">
        <v>0</v>
      </c>
      <c r="H382" s="4">
        <f t="shared" si="20"/>
        <v>1</v>
      </c>
      <c r="K382" s="6">
        <f t="shared" si="21"/>
        <v>1.0049156221052513E-3</v>
      </c>
      <c r="M382" s="5">
        <f t="shared" si="22"/>
        <v>105.47242150553582</v>
      </c>
      <c r="N382" s="5">
        <f t="shared" si="23"/>
        <v>112.94424518478321</v>
      </c>
    </row>
    <row r="383" spans="1:14" x14ac:dyDescent="0.25">
      <c r="A383" s="10">
        <v>45239</v>
      </c>
      <c r="B383" s="11">
        <f>VLOOKUP(A383,'sp500'!$A$2:$D$6121,4,FALSE)</f>
        <v>4347.35009765625</v>
      </c>
      <c r="E383" s="4">
        <v>0</v>
      </c>
      <c r="F383" s="4">
        <v>0</v>
      </c>
      <c r="H383" s="4">
        <f t="shared" si="20"/>
        <v>1</v>
      </c>
      <c r="K383" s="6">
        <f t="shared" si="21"/>
        <v>-8.0838393067328429E-3</v>
      </c>
      <c r="M383" s="5">
        <f t="shared" si="22"/>
        <v>104.61979939879308</v>
      </c>
      <c r="N383" s="5">
        <f t="shared" si="23"/>
        <v>112.94424518478321</v>
      </c>
    </row>
    <row r="384" spans="1:14" x14ac:dyDescent="0.25">
      <c r="A384" s="10">
        <v>45243</v>
      </c>
      <c r="B384" s="11">
        <f>VLOOKUP(A384,'sp500'!$A$2:$D$6121,4,FALSE)</f>
        <v>4411.5498046875</v>
      </c>
      <c r="E384" s="4">
        <v>1</v>
      </c>
      <c r="F384" s="4">
        <v>1</v>
      </c>
      <c r="H384" s="4">
        <f t="shared" si="20"/>
        <v>1</v>
      </c>
      <c r="K384" s="6">
        <f t="shared" si="21"/>
        <v>1.4767549332146412E-2</v>
      </c>
      <c r="M384" s="5">
        <f t="shared" si="22"/>
        <v>106.16477744753402</v>
      </c>
      <c r="N384" s="5">
        <f t="shared" si="23"/>
        <v>112.94424518478321</v>
      </c>
    </row>
    <row r="385" spans="1:14" x14ac:dyDescent="0.25">
      <c r="A385" s="10">
        <v>45244</v>
      </c>
      <c r="B385" s="11">
        <f>VLOOKUP(A385,'sp500'!$A$2:$D$6121,4,FALSE)</f>
        <v>4495.7001953125</v>
      </c>
      <c r="E385" s="4">
        <v>0</v>
      </c>
      <c r="F385" s="4">
        <v>1</v>
      </c>
      <c r="H385" s="4">
        <f t="shared" si="20"/>
        <v>0</v>
      </c>
      <c r="K385" s="6">
        <f t="shared" si="21"/>
        <v>1.9075017703661823E-2</v>
      </c>
      <c r="M385" s="5">
        <f t="shared" si="22"/>
        <v>108.18987245685105</v>
      </c>
      <c r="N385" s="5">
        <f t="shared" si="23"/>
        <v>115.09865866120967</v>
      </c>
    </row>
    <row r="386" spans="1:14" x14ac:dyDescent="0.25">
      <c r="A386" s="10">
        <v>45245</v>
      </c>
      <c r="B386" s="11">
        <f>VLOOKUP(A386,'sp500'!$A$2:$D$6121,4,FALSE)</f>
        <v>4502.8798828125</v>
      </c>
      <c r="E386" s="4">
        <v>1</v>
      </c>
      <c r="F386" s="4">
        <v>1</v>
      </c>
      <c r="H386" s="4">
        <f t="shared" si="20"/>
        <v>1</v>
      </c>
      <c r="K386" s="6">
        <f t="shared" si="21"/>
        <v>1.5970120755575135E-3</v>
      </c>
      <c r="M386" s="5">
        <f t="shared" si="22"/>
        <v>108.36265298961767</v>
      </c>
      <c r="N386" s="5">
        <f t="shared" si="23"/>
        <v>115.09865866120967</v>
      </c>
    </row>
    <row r="387" spans="1:14" x14ac:dyDescent="0.25">
      <c r="A387" s="10">
        <v>45246</v>
      </c>
      <c r="B387" s="11">
        <f>VLOOKUP(A387,'sp500'!$A$2:$D$6121,4,FALSE)</f>
        <v>4508.240234375</v>
      </c>
      <c r="E387" s="4">
        <v>0</v>
      </c>
      <c r="F387" s="4">
        <v>1</v>
      </c>
      <c r="H387" s="4">
        <f t="shared" ref="H387:H450" si="24">IF(E387=F387,1,0)</f>
        <v>0</v>
      </c>
      <c r="K387" s="6">
        <f t="shared" si="21"/>
        <v>1.1904273935798848E-3</v>
      </c>
      <c r="M387" s="5">
        <f t="shared" si="22"/>
        <v>108.4916508601775</v>
      </c>
      <c r="N387" s="5">
        <f t="shared" si="23"/>
        <v>115.23567525744427</v>
      </c>
    </row>
    <row r="388" spans="1:14" x14ac:dyDescent="0.25">
      <c r="A388" s="10">
        <v>45247</v>
      </c>
      <c r="B388" s="11">
        <f>VLOOKUP(A388,'sp500'!$A$2:$D$6121,4,FALSE)</f>
        <v>4514.02001953125</v>
      </c>
      <c r="E388" s="4">
        <v>1</v>
      </c>
      <c r="F388" s="4">
        <v>1</v>
      </c>
      <c r="H388" s="4">
        <f t="shared" si="24"/>
        <v>1</v>
      </c>
      <c r="K388" s="6">
        <f t="shared" ref="K388:K451" si="25">B388/B387-1</f>
        <v>1.2820490603360213E-3</v>
      </c>
      <c r="M388" s="5">
        <f t="shared" ref="M388:M451" si="26">M387*(1+$K388)</f>
        <v>108.63074247921709</v>
      </c>
      <c r="N388" s="5">
        <f t="shared" si="23"/>
        <v>115.23567525744427</v>
      </c>
    </row>
    <row r="389" spans="1:14" x14ac:dyDescent="0.25">
      <c r="A389" s="10">
        <v>45250</v>
      </c>
      <c r="B389" s="11">
        <f>VLOOKUP(A389,'sp500'!$A$2:$D$6121,4,FALSE)</f>
        <v>4547.3798828125</v>
      </c>
      <c r="E389" s="4">
        <v>1</v>
      </c>
      <c r="F389" s="4">
        <v>0</v>
      </c>
      <c r="H389" s="4">
        <f t="shared" si="24"/>
        <v>0</v>
      </c>
      <c r="K389" s="6">
        <f t="shared" si="25"/>
        <v>7.3902780973298388E-3</v>
      </c>
      <c r="M389" s="5">
        <f t="shared" si="26"/>
        <v>109.43355387605793</v>
      </c>
      <c r="N389" s="5">
        <f t="shared" ref="N389:N452" si="27">N388*(1+IF(E388=1,$K389,0))</f>
        <v>116.08729894433037</v>
      </c>
    </row>
    <row r="390" spans="1:14" x14ac:dyDescent="0.25">
      <c r="A390" s="10">
        <v>45251</v>
      </c>
      <c r="B390" s="11">
        <f>VLOOKUP(A390,'sp500'!$A$2:$D$6121,4,FALSE)</f>
        <v>4538.18994140625</v>
      </c>
      <c r="E390" s="4">
        <v>1</v>
      </c>
      <c r="F390" s="4">
        <v>1</v>
      </c>
      <c r="H390" s="4">
        <f t="shared" si="24"/>
        <v>1</v>
      </c>
      <c r="K390" s="6">
        <f t="shared" si="25"/>
        <v>-2.0209310950652926E-3</v>
      </c>
      <c r="M390" s="5">
        <f t="shared" si="26"/>
        <v>109.21239620418631</v>
      </c>
      <c r="N390" s="5">
        <f t="shared" si="27"/>
        <v>115.85269451215163</v>
      </c>
    </row>
    <row r="391" spans="1:14" x14ac:dyDescent="0.25">
      <c r="A391" s="10">
        <v>45252</v>
      </c>
      <c r="B391" s="11">
        <f>VLOOKUP(A391,'sp500'!$A$2:$D$6121,4,FALSE)</f>
        <v>4556.6201171875</v>
      </c>
      <c r="E391" s="4">
        <v>1</v>
      </c>
      <c r="F391" s="4">
        <v>1</v>
      </c>
      <c r="H391" s="4">
        <f t="shared" si="24"/>
        <v>1</v>
      </c>
      <c r="K391" s="6">
        <f t="shared" si="25"/>
        <v>4.06112922094648E-3</v>
      </c>
      <c r="M391" s="5">
        <f t="shared" si="26"/>
        <v>109.6559218577007</v>
      </c>
      <c r="N391" s="5">
        <f t="shared" si="27"/>
        <v>116.32318727516031</v>
      </c>
    </row>
    <row r="392" spans="1:14" x14ac:dyDescent="0.25">
      <c r="A392" s="10">
        <v>45254</v>
      </c>
      <c r="B392" s="11">
        <f>VLOOKUP(A392,'sp500'!$A$2:$D$6121,4,FALSE)</f>
        <v>4559.33984375</v>
      </c>
      <c r="E392" s="4">
        <v>1</v>
      </c>
      <c r="F392" s="4">
        <v>0</v>
      </c>
      <c r="H392" s="4">
        <f t="shared" si="24"/>
        <v>0</v>
      </c>
      <c r="K392" s="6">
        <f t="shared" si="25"/>
        <v>5.9687366788407914E-4</v>
      </c>
      <c r="M392" s="5">
        <f t="shared" si="26"/>
        <v>109.72137258998512</v>
      </c>
      <c r="N392" s="5">
        <f t="shared" si="27"/>
        <v>116.3926175226092</v>
      </c>
    </row>
    <row r="393" spans="1:14" x14ac:dyDescent="0.25">
      <c r="A393" s="10">
        <v>45257</v>
      </c>
      <c r="B393" s="11">
        <f>VLOOKUP(A393,'sp500'!$A$2:$D$6121,4,FALSE)</f>
        <v>4550.43017578125</v>
      </c>
      <c r="E393" s="4">
        <v>1</v>
      </c>
      <c r="F393" s="4">
        <v>1</v>
      </c>
      <c r="H393" s="4">
        <f t="shared" si="24"/>
        <v>1</v>
      </c>
      <c r="K393" s="6">
        <f t="shared" si="25"/>
        <v>-1.9541574600900891E-3</v>
      </c>
      <c r="M393" s="5">
        <f t="shared" si="26"/>
        <v>109.50695975120708</v>
      </c>
      <c r="N393" s="5">
        <f t="shared" si="27"/>
        <v>116.16516802077798</v>
      </c>
    </row>
    <row r="394" spans="1:14" x14ac:dyDescent="0.25">
      <c r="A394" s="10">
        <v>45258</v>
      </c>
      <c r="B394" s="11">
        <f>VLOOKUP(A394,'sp500'!$A$2:$D$6121,4,FALSE)</f>
        <v>4554.89013671875</v>
      </c>
      <c r="E394" s="4">
        <v>1</v>
      </c>
      <c r="F394" s="4">
        <v>0</v>
      </c>
      <c r="H394" s="4">
        <f t="shared" si="24"/>
        <v>0</v>
      </c>
      <c r="K394" s="6">
        <f t="shared" si="25"/>
        <v>9.8011853060331333E-4</v>
      </c>
      <c r="M394" s="5">
        <f t="shared" si="26"/>
        <v>109.61428955168927</v>
      </c>
      <c r="N394" s="5">
        <f t="shared" si="27"/>
        <v>116.27902365456579</v>
      </c>
    </row>
    <row r="395" spans="1:14" x14ac:dyDescent="0.25">
      <c r="A395" s="10">
        <v>45259</v>
      </c>
      <c r="B395" s="11">
        <f>VLOOKUP(A395,'sp500'!$A$2:$D$6121,4,FALSE)</f>
        <v>4550.580078125</v>
      </c>
      <c r="E395" s="4">
        <v>1</v>
      </c>
      <c r="F395" s="4">
        <v>1</v>
      </c>
      <c r="H395" s="4">
        <f t="shared" si="24"/>
        <v>1</v>
      </c>
      <c r="K395" s="6">
        <f t="shared" si="25"/>
        <v>-9.4624863923831182E-4</v>
      </c>
      <c r="M395" s="5">
        <f t="shared" si="26"/>
        <v>109.51056717935991</v>
      </c>
      <c r="N395" s="5">
        <f t="shared" si="27"/>
        <v>116.1689947866607</v>
      </c>
    </row>
    <row r="396" spans="1:14" x14ac:dyDescent="0.25">
      <c r="A396" s="10">
        <v>45260</v>
      </c>
      <c r="B396" s="11">
        <f>VLOOKUP(A396,'sp500'!$A$2:$D$6121,4,FALSE)</f>
        <v>4567.7998046875</v>
      </c>
      <c r="E396" s="4">
        <v>0</v>
      </c>
      <c r="F396" s="4">
        <v>1</v>
      </c>
      <c r="H396" s="4">
        <f t="shared" si="24"/>
        <v>0</v>
      </c>
      <c r="K396" s="6">
        <f t="shared" si="25"/>
        <v>3.7840728581564065E-3</v>
      </c>
      <c r="M396" s="5">
        <f t="shared" si="26"/>
        <v>109.92496314430464</v>
      </c>
      <c r="N396" s="5">
        <f t="shared" si="27"/>
        <v>116.60858672679223</v>
      </c>
    </row>
    <row r="397" spans="1:14" x14ac:dyDescent="0.25">
      <c r="A397" s="10">
        <v>45261</v>
      </c>
      <c r="B397" s="11">
        <f>VLOOKUP(A397,'sp500'!$A$2:$D$6121,4,FALSE)</f>
        <v>4594.6298828125</v>
      </c>
      <c r="E397" s="4">
        <v>1</v>
      </c>
      <c r="F397" s="4">
        <v>0</v>
      </c>
      <c r="H397" s="4">
        <f t="shared" si="24"/>
        <v>0</v>
      </c>
      <c r="K397" s="6">
        <f t="shared" si="25"/>
        <v>5.8737421236076948E-3</v>
      </c>
      <c r="M397" s="5">
        <f t="shared" si="26"/>
        <v>110.57063403076137</v>
      </c>
      <c r="N397" s="5">
        <f t="shared" si="27"/>
        <v>116.60858672679223</v>
      </c>
    </row>
    <row r="398" spans="1:14" x14ac:dyDescent="0.25">
      <c r="A398" s="10">
        <v>45264</v>
      </c>
      <c r="B398" s="11">
        <f>VLOOKUP(A398,'sp500'!$A$2:$D$6121,4,FALSE)</f>
        <v>4569.77978515625</v>
      </c>
      <c r="E398" s="4">
        <v>1</v>
      </c>
      <c r="F398" s="4">
        <v>0</v>
      </c>
      <c r="H398" s="4">
        <f t="shared" si="24"/>
        <v>0</v>
      </c>
      <c r="K398" s="6">
        <f t="shared" si="25"/>
        <v>-5.4085091269721053E-3</v>
      </c>
      <c r="M398" s="5">
        <f t="shared" si="26"/>
        <v>109.9726117474309</v>
      </c>
      <c r="N398" s="5">
        <f t="shared" si="27"/>
        <v>115.97790812119705</v>
      </c>
    </row>
    <row r="399" spans="1:14" x14ac:dyDescent="0.25">
      <c r="A399" s="10">
        <v>45265</v>
      </c>
      <c r="B399" s="11">
        <f>VLOOKUP(A399,'sp500'!$A$2:$D$6121,4,FALSE)</f>
        <v>4567.18017578125</v>
      </c>
      <c r="E399" s="4">
        <v>0</v>
      </c>
      <c r="F399" s="4">
        <v>0</v>
      </c>
      <c r="H399" s="4">
        <f t="shared" si="24"/>
        <v>1</v>
      </c>
      <c r="K399" s="6">
        <f t="shared" si="25"/>
        <v>-5.6886972616143616E-4</v>
      </c>
      <c r="M399" s="5">
        <f t="shared" si="26"/>
        <v>109.91005165790088</v>
      </c>
      <c r="N399" s="5">
        <f t="shared" si="27"/>
        <v>115.91193180036336</v>
      </c>
    </row>
    <row r="400" spans="1:14" x14ac:dyDescent="0.25">
      <c r="A400" s="10">
        <v>45266</v>
      </c>
      <c r="B400" s="11">
        <f>VLOOKUP(A400,'sp500'!$A$2:$D$6121,4,FALSE)</f>
        <v>4549.33984375</v>
      </c>
      <c r="E400" s="4">
        <v>1</v>
      </c>
      <c r="F400" s="4">
        <v>1</v>
      </c>
      <c r="H400" s="4">
        <f t="shared" si="24"/>
        <v>1</v>
      </c>
      <c r="K400" s="6">
        <f t="shared" si="25"/>
        <v>-3.9062028088695522E-3</v>
      </c>
      <c r="M400" s="5">
        <f t="shared" si="26"/>
        <v>109.48072070539179</v>
      </c>
      <c r="N400" s="5">
        <f t="shared" si="27"/>
        <v>115.91193180036336</v>
      </c>
    </row>
    <row r="401" spans="1:14" x14ac:dyDescent="0.25">
      <c r="A401" s="10">
        <v>45267</v>
      </c>
      <c r="B401" s="11">
        <f>VLOOKUP(A401,'sp500'!$A$2:$D$6121,4,FALSE)</f>
        <v>4585.58984375</v>
      </c>
      <c r="E401" s="4">
        <v>0</v>
      </c>
      <c r="F401" s="4">
        <v>1</v>
      </c>
      <c r="H401" s="4">
        <f t="shared" si="24"/>
        <v>0</v>
      </c>
      <c r="K401" s="6">
        <f t="shared" si="25"/>
        <v>7.9681890658929166E-3</v>
      </c>
      <c r="M401" s="5">
        <f t="shared" si="26"/>
        <v>110.35308378704256</v>
      </c>
      <c r="N401" s="5">
        <f t="shared" si="27"/>
        <v>116.83553998794154</v>
      </c>
    </row>
    <row r="402" spans="1:14" x14ac:dyDescent="0.25">
      <c r="A402" s="10">
        <v>45268</v>
      </c>
      <c r="B402" s="11">
        <f>VLOOKUP(A402,'sp500'!$A$2:$D$6121,4,FALSE)</f>
        <v>4604.3701171875</v>
      </c>
      <c r="E402" s="4">
        <v>1</v>
      </c>
      <c r="F402" s="4">
        <v>1</v>
      </c>
      <c r="H402" s="4">
        <f t="shared" si="24"/>
        <v>1</v>
      </c>
      <c r="K402" s="6">
        <f t="shared" si="25"/>
        <v>4.0954978699407896E-3</v>
      </c>
      <c r="M402" s="5">
        <f t="shared" si="26"/>
        <v>110.8050346066338</v>
      </c>
      <c r="N402" s="5">
        <f t="shared" si="27"/>
        <v>116.83553998794154</v>
      </c>
    </row>
    <row r="403" spans="1:14" x14ac:dyDescent="0.25">
      <c r="A403" s="10">
        <v>45271</v>
      </c>
      <c r="B403" s="11">
        <f>VLOOKUP(A403,'sp500'!$A$2:$D$6121,4,FALSE)</f>
        <v>4622.43994140625</v>
      </c>
      <c r="E403" s="4">
        <v>0</v>
      </c>
      <c r="F403" s="4">
        <v>1</v>
      </c>
      <c r="H403" s="4">
        <f t="shared" si="24"/>
        <v>0</v>
      </c>
      <c r="K403" s="6">
        <f t="shared" si="25"/>
        <v>3.924494286698943E-3</v>
      </c>
      <c r="M403" s="5">
        <f t="shared" si="26"/>
        <v>111.23988833188501</v>
      </c>
      <c r="N403" s="5">
        <f t="shared" si="27"/>
        <v>117.2940603971076</v>
      </c>
    </row>
    <row r="404" spans="1:14" x14ac:dyDescent="0.25">
      <c r="A404" s="10">
        <v>45272</v>
      </c>
      <c r="B404" s="11">
        <f>VLOOKUP(A404,'sp500'!$A$2:$D$6121,4,FALSE)</f>
        <v>4643.7001953125</v>
      </c>
      <c r="E404" s="4">
        <v>1</v>
      </c>
      <c r="F404" s="4">
        <v>1</v>
      </c>
      <c r="H404" s="4">
        <f t="shared" si="24"/>
        <v>1</v>
      </c>
      <c r="K404" s="6">
        <f t="shared" si="25"/>
        <v>4.5993575202152304E-3</v>
      </c>
      <c r="M404" s="5">
        <f t="shared" si="26"/>
        <v>111.75152034883217</v>
      </c>
      <c r="N404" s="5">
        <f t="shared" si="27"/>
        <v>117.2940603971076</v>
      </c>
    </row>
    <row r="405" spans="1:14" x14ac:dyDescent="0.25">
      <c r="A405" s="10">
        <v>45273</v>
      </c>
      <c r="B405" s="11">
        <f>VLOOKUP(A405,'sp500'!$A$2:$D$6121,4,FALSE)</f>
        <v>4707.08984375</v>
      </c>
      <c r="E405" s="4">
        <v>1</v>
      </c>
      <c r="F405" s="4">
        <v>1</v>
      </c>
      <c r="H405" s="4">
        <f t="shared" si="24"/>
        <v>1</v>
      </c>
      <c r="K405" s="6">
        <f t="shared" si="25"/>
        <v>1.3650676351045998E-2</v>
      </c>
      <c r="M405" s="5">
        <f t="shared" si="26"/>
        <v>113.27700418485141</v>
      </c>
      <c r="N405" s="5">
        <f t="shared" si="27"/>
        <v>118.89520365348855</v>
      </c>
    </row>
    <row r="406" spans="1:14" x14ac:dyDescent="0.25">
      <c r="A406" s="10">
        <v>45274</v>
      </c>
      <c r="B406" s="11">
        <f>VLOOKUP(A406,'sp500'!$A$2:$D$6121,4,FALSE)</f>
        <v>4719.5498046875</v>
      </c>
      <c r="E406" s="4">
        <v>1</v>
      </c>
      <c r="F406" s="4">
        <v>0</v>
      </c>
      <c r="H406" s="4">
        <f t="shared" si="24"/>
        <v>0</v>
      </c>
      <c r="K406" s="6">
        <f t="shared" si="25"/>
        <v>2.6470624846992585E-3</v>
      </c>
      <c r="M406" s="5">
        <f t="shared" si="26"/>
        <v>113.57685549300825</v>
      </c>
      <c r="N406" s="5">
        <f t="shared" si="27"/>
        <v>119.20992668669038</v>
      </c>
    </row>
    <row r="407" spans="1:14" x14ac:dyDescent="0.25">
      <c r="A407" s="10">
        <v>45275</v>
      </c>
      <c r="B407" s="11">
        <f>VLOOKUP(A407,'sp500'!$A$2:$D$6121,4,FALSE)</f>
        <v>4719.18994140625</v>
      </c>
      <c r="E407" s="4">
        <v>0</v>
      </c>
      <c r="F407" s="4">
        <v>1</v>
      </c>
      <c r="H407" s="4">
        <f t="shared" si="24"/>
        <v>0</v>
      </c>
      <c r="K407" s="6">
        <f t="shared" si="25"/>
        <v>-7.62494933082003E-5</v>
      </c>
      <c r="M407" s="5">
        <f t="shared" si="26"/>
        <v>113.56819531532537</v>
      </c>
      <c r="N407" s="5">
        <f t="shared" si="27"/>
        <v>119.20083699018321</v>
      </c>
    </row>
    <row r="408" spans="1:14" x14ac:dyDescent="0.25">
      <c r="A408" s="10">
        <v>45278</v>
      </c>
      <c r="B408" s="11">
        <f>VLOOKUP(A408,'sp500'!$A$2:$D$6121,4,FALSE)</f>
        <v>4740.56005859375</v>
      </c>
      <c r="E408" s="4">
        <v>0</v>
      </c>
      <c r="F408" s="4">
        <v>1</v>
      </c>
      <c r="H408" s="4">
        <f t="shared" si="24"/>
        <v>0</v>
      </c>
      <c r="K408" s="6">
        <f t="shared" si="25"/>
        <v>4.5283443669004164E-3</v>
      </c>
      <c r="M408" s="5">
        <f t="shared" si="26"/>
        <v>114.08247121284057</v>
      </c>
      <c r="N408" s="5">
        <f t="shared" si="27"/>
        <v>119.20083699018321</v>
      </c>
    </row>
    <row r="409" spans="1:14" x14ac:dyDescent="0.25">
      <c r="A409" s="10">
        <v>45279</v>
      </c>
      <c r="B409" s="11">
        <f>VLOOKUP(A409,'sp500'!$A$2:$D$6121,4,FALSE)</f>
        <v>4768.3701171875</v>
      </c>
      <c r="E409" s="4">
        <v>1</v>
      </c>
      <c r="F409" s="4">
        <v>0</v>
      </c>
      <c r="H409" s="4">
        <f t="shared" si="24"/>
        <v>0</v>
      </c>
      <c r="K409" s="6">
        <f t="shared" si="25"/>
        <v>5.8664078189105684E-3</v>
      </c>
      <c r="M409" s="5">
        <f t="shared" si="26"/>
        <v>114.75172551396422</v>
      </c>
      <c r="N409" s="5">
        <f t="shared" si="27"/>
        <v>119.20083699018321</v>
      </c>
    </row>
    <row r="410" spans="1:14" x14ac:dyDescent="0.25">
      <c r="A410" s="10">
        <v>45280</v>
      </c>
      <c r="B410" s="11">
        <f>VLOOKUP(A410,'sp500'!$A$2:$D$6121,4,FALSE)</f>
        <v>4698.35009765625</v>
      </c>
      <c r="E410" s="4">
        <v>1</v>
      </c>
      <c r="F410" s="4">
        <v>1</v>
      </c>
      <c r="H410" s="4">
        <f t="shared" si="24"/>
        <v>1</v>
      </c>
      <c r="K410" s="6">
        <f t="shared" si="25"/>
        <v>-1.4684266911006771E-2</v>
      </c>
      <c r="M410" s="5">
        <f t="shared" si="26"/>
        <v>113.06668054801858</v>
      </c>
      <c r="N410" s="5">
        <f t="shared" si="27"/>
        <v>117.45046008380395</v>
      </c>
    </row>
    <row r="411" spans="1:14" x14ac:dyDescent="0.25">
      <c r="A411" s="10">
        <v>45281</v>
      </c>
      <c r="B411" s="11">
        <f>VLOOKUP(A411,'sp500'!$A$2:$D$6121,4,FALSE)</f>
        <v>4746.75</v>
      </c>
      <c r="E411" s="4">
        <v>0</v>
      </c>
      <c r="F411" s="4">
        <v>1</v>
      </c>
      <c r="H411" s="4">
        <f t="shared" si="24"/>
        <v>0</v>
      </c>
      <c r="K411" s="6">
        <f t="shared" si="25"/>
        <v>1.0301467821202559E-2</v>
      </c>
      <c r="M411" s="5">
        <f t="shared" si="26"/>
        <v>114.23143331933419</v>
      </c>
      <c r="N411" s="5">
        <f t="shared" si="27"/>
        <v>118.66037221894268</v>
      </c>
    </row>
    <row r="412" spans="1:14" x14ac:dyDescent="0.25">
      <c r="A412" s="10">
        <v>45282</v>
      </c>
      <c r="B412" s="11">
        <f>VLOOKUP(A412,'sp500'!$A$2:$D$6121,4,FALSE)</f>
        <v>4754.6298828125</v>
      </c>
      <c r="E412" s="4">
        <v>0</v>
      </c>
      <c r="F412" s="4">
        <v>1</v>
      </c>
      <c r="H412" s="4">
        <f t="shared" si="24"/>
        <v>0</v>
      </c>
      <c r="K412" s="6">
        <f t="shared" si="25"/>
        <v>1.6600585268868873E-3</v>
      </c>
      <c r="M412" s="5">
        <f t="shared" si="26"/>
        <v>114.42106418425446</v>
      </c>
      <c r="N412" s="5">
        <f t="shared" si="27"/>
        <v>118.66037221894268</v>
      </c>
    </row>
    <row r="413" spans="1:14" x14ac:dyDescent="0.25">
      <c r="A413" s="10">
        <v>45286</v>
      </c>
      <c r="B413" s="11">
        <f>VLOOKUP(A413,'sp500'!$A$2:$D$6121,4,FALSE)</f>
        <v>4774.75</v>
      </c>
      <c r="E413" s="4">
        <v>1</v>
      </c>
      <c r="F413" s="4">
        <v>1</v>
      </c>
      <c r="H413" s="4">
        <f t="shared" si="24"/>
        <v>1</v>
      </c>
      <c r="K413" s="6">
        <f t="shared" si="25"/>
        <v>4.2316894655107795E-3</v>
      </c>
      <c r="M413" s="5">
        <f t="shared" si="26"/>
        <v>114.90525859619551</v>
      </c>
      <c r="N413" s="5">
        <f t="shared" si="27"/>
        <v>118.66037221894268</v>
      </c>
    </row>
    <row r="414" spans="1:14" x14ac:dyDescent="0.25">
      <c r="A414" s="10">
        <v>45287</v>
      </c>
      <c r="B414" s="11">
        <f>VLOOKUP(A414,'sp500'!$A$2:$D$6121,4,FALSE)</f>
        <v>4781.580078125</v>
      </c>
      <c r="E414" s="4">
        <v>1</v>
      </c>
      <c r="F414" s="4">
        <v>1</v>
      </c>
      <c r="H414" s="4">
        <f t="shared" si="24"/>
        <v>1</v>
      </c>
      <c r="K414" s="6">
        <f t="shared" si="25"/>
        <v>1.4304577464787638E-3</v>
      </c>
      <c r="M414" s="5">
        <f t="shared" si="26"/>
        <v>115.06962571346558</v>
      </c>
      <c r="N414" s="5">
        <f t="shared" si="27"/>
        <v>118.83011086758333</v>
      </c>
    </row>
    <row r="415" spans="1:14" x14ac:dyDescent="0.25">
      <c r="A415" s="10">
        <v>45288</v>
      </c>
      <c r="B415" s="11">
        <f>VLOOKUP(A415,'sp500'!$A$2:$D$6121,4,FALSE)</f>
        <v>4783.35009765625</v>
      </c>
      <c r="E415" s="4">
        <v>0</v>
      </c>
      <c r="F415" s="4">
        <v>0</v>
      </c>
      <c r="H415" s="4">
        <f t="shared" si="24"/>
        <v>1</v>
      </c>
      <c r="K415" s="6">
        <f t="shared" si="25"/>
        <v>3.7017460804378288E-4</v>
      </c>
      <c r="M415" s="5">
        <f t="shared" si="26"/>
        <v>115.11222156706181</v>
      </c>
      <c r="N415" s="5">
        <f t="shared" si="27"/>
        <v>118.87409875729753</v>
      </c>
    </row>
    <row r="416" spans="1:14" x14ac:dyDescent="0.25">
      <c r="A416" s="10">
        <v>45289</v>
      </c>
      <c r="B416" s="11">
        <f>VLOOKUP(A416,'sp500'!$A$2:$D$6121,4,FALSE)</f>
        <v>4769.830078125</v>
      </c>
      <c r="E416" s="4">
        <v>1</v>
      </c>
      <c r="F416" s="4">
        <v>0</v>
      </c>
      <c r="H416" s="4">
        <f t="shared" si="24"/>
        <v>0</v>
      </c>
      <c r="K416" s="6">
        <f t="shared" si="25"/>
        <v>-2.8264750133749628E-3</v>
      </c>
      <c r="M416" s="5">
        <f t="shared" si="26"/>
        <v>114.78685974906843</v>
      </c>
      <c r="N416" s="5">
        <f t="shared" si="27"/>
        <v>118.87409875729753</v>
      </c>
    </row>
    <row r="417" spans="1:14" x14ac:dyDescent="0.25">
      <c r="A417" s="10">
        <v>45293</v>
      </c>
      <c r="B417" s="11">
        <f>VLOOKUP(A417,'sp500'!$A$2:$D$6121,4,FALSE)</f>
        <v>4742.830078125</v>
      </c>
      <c r="E417" s="4">
        <v>1</v>
      </c>
      <c r="F417" s="4">
        <v>0</v>
      </c>
      <c r="H417" s="4">
        <f t="shared" si="24"/>
        <v>0</v>
      </c>
      <c r="K417" s="6">
        <f t="shared" si="25"/>
        <v>-5.6605790054923277E-3</v>
      </c>
      <c r="M417" s="5">
        <f t="shared" si="26"/>
        <v>114.13709966066645</v>
      </c>
      <c r="N417" s="5">
        <f t="shared" si="27"/>
        <v>118.20120252957516</v>
      </c>
    </row>
    <row r="418" spans="1:14" x14ac:dyDescent="0.25">
      <c r="A418" s="10">
        <v>45294</v>
      </c>
      <c r="B418" s="11">
        <f>VLOOKUP(A418,'sp500'!$A$2:$D$6121,4,FALSE)</f>
        <v>4704.81005859375</v>
      </c>
      <c r="E418" s="4">
        <v>1</v>
      </c>
      <c r="F418" s="4">
        <v>0</v>
      </c>
      <c r="H418" s="4">
        <f t="shared" si="24"/>
        <v>0</v>
      </c>
      <c r="K418" s="6">
        <f t="shared" si="25"/>
        <v>-8.016314922730805E-3</v>
      </c>
      <c r="M418" s="5">
        <f t="shared" si="26"/>
        <v>113.22214072541944</v>
      </c>
      <c r="N418" s="5">
        <f t="shared" si="27"/>
        <v>117.25366446585259</v>
      </c>
    </row>
    <row r="419" spans="1:14" x14ac:dyDescent="0.25">
      <c r="A419" s="10">
        <v>45295</v>
      </c>
      <c r="B419" s="11">
        <f>VLOOKUP(A419,'sp500'!$A$2:$D$6121,4,FALSE)</f>
        <v>4688.68017578125</v>
      </c>
      <c r="E419" s="4">
        <v>1</v>
      </c>
      <c r="F419" s="4">
        <v>1</v>
      </c>
      <c r="H419" s="4">
        <f t="shared" si="24"/>
        <v>1</v>
      </c>
      <c r="K419" s="6">
        <f t="shared" si="25"/>
        <v>-3.4283812973570083E-3</v>
      </c>
      <c r="M419" s="5">
        <f t="shared" si="26"/>
        <v>112.83397205570968</v>
      </c>
      <c r="N419" s="5">
        <f t="shared" si="27"/>
        <v>116.8516741955513</v>
      </c>
    </row>
    <row r="420" spans="1:14" x14ac:dyDescent="0.25">
      <c r="A420" s="10">
        <v>45296</v>
      </c>
      <c r="B420" s="11">
        <f>VLOOKUP(A420,'sp500'!$A$2:$D$6121,4,FALSE)</f>
        <v>4697.240234375</v>
      </c>
      <c r="E420" s="4">
        <v>1</v>
      </c>
      <c r="F420" s="4">
        <v>1</v>
      </c>
      <c r="H420" s="4">
        <f t="shared" si="24"/>
        <v>1</v>
      </c>
      <c r="K420" s="6">
        <f t="shared" si="25"/>
        <v>1.8256861788026324E-3</v>
      </c>
      <c r="M420" s="5">
        <f t="shared" si="26"/>
        <v>113.03997147899119</v>
      </c>
      <c r="N420" s="5">
        <f t="shared" si="27"/>
        <v>117.06500868210006</v>
      </c>
    </row>
    <row r="421" spans="1:14" x14ac:dyDescent="0.25">
      <c r="A421" s="10">
        <v>45299</v>
      </c>
      <c r="B421" s="11">
        <f>VLOOKUP(A421,'sp500'!$A$2:$D$6121,4,FALSE)</f>
        <v>4763.5400390625</v>
      </c>
      <c r="E421" s="4">
        <v>1</v>
      </c>
      <c r="F421" s="4">
        <v>0</v>
      </c>
      <c r="H421" s="4">
        <f t="shared" si="24"/>
        <v>0</v>
      </c>
      <c r="K421" s="6">
        <f t="shared" si="25"/>
        <v>1.4114629309846638E-2</v>
      </c>
      <c r="M421" s="5">
        <f t="shared" si="26"/>
        <v>114.63548877361279</v>
      </c>
      <c r="N421" s="5">
        <f t="shared" si="27"/>
        <v>118.71733788480188</v>
      </c>
    </row>
    <row r="422" spans="1:14" x14ac:dyDescent="0.25">
      <c r="A422" s="10">
        <v>45300</v>
      </c>
      <c r="B422" s="11">
        <f>VLOOKUP(A422,'sp500'!$A$2:$D$6121,4,FALSE)</f>
        <v>4756.5</v>
      </c>
      <c r="E422" s="4">
        <v>1</v>
      </c>
      <c r="F422" s="4">
        <v>1</v>
      </c>
      <c r="H422" s="4">
        <f t="shared" si="24"/>
        <v>1</v>
      </c>
      <c r="K422" s="6">
        <f t="shared" si="25"/>
        <v>-1.4779006799081618E-3</v>
      </c>
      <c r="M422" s="5">
        <f t="shared" si="26"/>
        <v>114.46606890681267</v>
      </c>
      <c r="N422" s="5">
        <f t="shared" si="27"/>
        <v>118.54188545042504</v>
      </c>
    </row>
    <row r="423" spans="1:14" x14ac:dyDescent="0.25">
      <c r="A423" s="10">
        <v>45301</v>
      </c>
      <c r="B423" s="11">
        <f>VLOOKUP(A423,'sp500'!$A$2:$D$6121,4,FALSE)</f>
        <v>4783.4501953125</v>
      </c>
      <c r="E423" s="4">
        <v>0</v>
      </c>
      <c r="F423" s="4">
        <v>0</v>
      </c>
      <c r="H423" s="4">
        <f t="shared" si="24"/>
        <v>1</v>
      </c>
      <c r="K423" s="6">
        <f t="shared" si="25"/>
        <v>5.6659718937244197E-3</v>
      </c>
      <c r="M423" s="5">
        <f t="shared" si="26"/>
        <v>115.11463043602379</v>
      </c>
      <c r="N423" s="5">
        <f t="shared" si="27"/>
        <v>119.21354044161625</v>
      </c>
    </row>
    <row r="424" spans="1:14" x14ac:dyDescent="0.25">
      <c r="A424" s="10">
        <v>45302</v>
      </c>
      <c r="B424" s="11">
        <f>VLOOKUP(A424,'sp500'!$A$2:$D$6121,4,FALSE)</f>
        <v>4780.240234375</v>
      </c>
      <c r="E424" s="4">
        <v>1</v>
      </c>
      <c r="F424" s="4">
        <v>1</v>
      </c>
      <c r="H424" s="4">
        <f t="shared" si="24"/>
        <v>1</v>
      </c>
      <c r="K424" s="6">
        <f t="shared" si="25"/>
        <v>-6.7105557838686991E-4</v>
      </c>
      <c r="M424" s="5">
        <f t="shared" si="26"/>
        <v>115.03738212111575</v>
      </c>
      <c r="N424" s="5">
        <f t="shared" si="27"/>
        <v>119.21354044161625</v>
      </c>
    </row>
    <row r="425" spans="1:14" x14ac:dyDescent="0.25">
      <c r="A425" s="10">
        <v>45303</v>
      </c>
      <c r="B425" s="11">
        <f>VLOOKUP(A425,'sp500'!$A$2:$D$6121,4,FALSE)</f>
        <v>4783.830078125</v>
      </c>
      <c r="E425" s="4">
        <v>0</v>
      </c>
      <c r="F425" s="4">
        <v>0</v>
      </c>
      <c r="H425" s="4">
        <f t="shared" si="24"/>
        <v>1</v>
      </c>
      <c r="K425" s="6">
        <f t="shared" si="25"/>
        <v>7.5097559411041459E-4</v>
      </c>
      <c r="M425" s="5">
        <f t="shared" si="26"/>
        <v>115.12377238749907</v>
      </c>
      <c r="N425" s="5">
        <f t="shared" si="27"/>
        <v>119.3030669009754</v>
      </c>
    </row>
    <row r="426" spans="1:14" x14ac:dyDescent="0.25">
      <c r="A426" s="10">
        <v>45307</v>
      </c>
      <c r="B426" s="11">
        <f>VLOOKUP(A426,'sp500'!$A$2:$D$6121,4,FALSE)</f>
        <v>4765.97998046875</v>
      </c>
      <c r="E426" s="4">
        <v>0</v>
      </c>
      <c r="F426" s="4">
        <v>0</v>
      </c>
      <c r="H426" s="4">
        <f t="shared" si="24"/>
        <v>1</v>
      </c>
      <c r="K426" s="6">
        <f t="shared" si="25"/>
        <v>-3.7313402367431525E-3</v>
      </c>
      <c r="M426" s="5">
        <f t="shared" si="26"/>
        <v>114.69420642338393</v>
      </c>
      <c r="N426" s="5">
        <f t="shared" si="27"/>
        <v>119.3030669009754</v>
      </c>
    </row>
    <row r="427" spans="1:14" x14ac:dyDescent="0.25">
      <c r="A427" s="10">
        <v>45308</v>
      </c>
      <c r="B427" s="11">
        <f>VLOOKUP(A427,'sp500'!$A$2:$D$6121,4,FALSE)</f>
        <v>4739.2099609375</v>
      </c>
      <c r="E427" s="4">
        <v>0</v>
      </c>
      <c r="F427" s="4">
        <v>1</v>
      </c>
      <c r="H427" s="4">
        <f t="shared" si="24"/>
        <v>0</v>
      </c>
      <c r="K427" s="6">
        <f t="shared" si="25"/>
        <v>-5.6168971839904991E-3</v>
      </c>
      <c r="M427" s="5">
        <f t="shared" si="26"/>
        <v>114.04998085830441</v>
      </c>
      <c r="N427" s="5">
        <f t="shared" si="27"/>
        <v>119.3030669009754</v>
      </c>
    </row>
    <row r="428" spans="1:14" x14ac:dyDescent="0.25">
      <c r="A428" s="10">
        <v>45309</v>
      </c>
      <c r="B428" s="11">
        <f>VLOOKUP(A428,'sp500'!$A$2:$D$6121,4,FALSE)</f>
        <v>4780.93994140625</v>
      </c>
      <c r="E428" s="4">
        <v>1</v>
      </c>
      <c r="F428" s="4">
        <v>1</v>
      </c>
      <c r="H428" s="4">
        <f t="shared" si="24"/>
        <v>1</v>
      </c>
      <c r="K428" s="6">
        <f t="shared" si="25"/>
        <v>8.805260963896E-3</v>
      </c>
      <c r="M428" s="5">
        <f t="shared" si="26"/>
        <v>115.05422070268912</v>
      </c>
      <c r="N428" s="5">
        <f t="shared" si="27"/>
        <v>119.3030669009754</v>
      </c>
    </row>
    <row r="429" spans="1:14" x14ac:dyDescent="0.25">
      <c r="A429" s="10">
        <v>45310</v>
      </c>
      <c r="B429" s="11">
        <f>VLOOKUP(A429,'sp500'!$A$2:$D$6121,4,FALSE)</f>
        <v>4839.81005859375</v>
      </c>
      <c r="E429" s="4">
        <v>1</v>
      </c>
      <c r="F429" s="4">
        <v>1</v>
      </c>
      <c r="H429" s="4">
        <f t="shared" si="24"/>
        <v>1</v>
      </c>
      <c r="K429" s="6">
        <f t="shared" si="25"/>
        <v>1.2313502764936146E-2</v>
      </c>
      <c r="M429" s="5">
        <f t="shared" si="26"/>
        <v>116.47094116742926</v>
      </c>
      <c r="N429" s="5">
        <f t="shared" si="27"/>
        <v>120.77210554512592</v>
      </c>
    </row>
    <row r="430" spans="1:14" x14ac:dyDescent="0.25">
      <c r="A430" s="10">
        <v>45313</v>
      </c>
      <c r="B430" s="11">
        <f>VLOOKUP(A430,'sp500'!$A$2:$D$6121,4,FALSE)</f>
        <v>4850.43017578125</v>
      </c>
      <c r="E430" s="4">
        <v>0</v>
      </c>
      <c r="F430" s="4">
        <v>1</v>
      </c>
      <c r="H430" s="4">
        <f t="shared" si="24"/>
        <v>0</v>
      </c>
      <c r="K430" s="6">
        <f t="shared" si="25"/>
        <v>2.1943252026270788E-3</v>
      </c>
      <c r="M430" s="5">
        <f t="shared" si="26"/>
        <v>116.72651628900664</v>
      </c>
      <c r="N430" s="5">
        <f t="shared" si="27"/>
        <v>121.03711882009793</v>
      </c>
    </row>
    <row r="431" spans="1:14" x14ac:dyDescent="0.25">
      <c r="A431" s="10">
        <v>45314</v>
      </c>
      <c r="B431" s="11">
        <f>VLOOKUP(A431,'sp500'!$A$2:$D$6121,4,FALSE)</f>
        <v>4864.60009765625</v>
      </c>
      <c r="E431" s="4">
        <v>0</v>
      </c>
      <c r="F431" s="4">
        <v>1</v>
      </c>
      <c r="H431" s="4">
        <f t="shared" si="24"/>
        <v>0</v>
      </c>
      <c r="K431" s="6">
        <f t="shared" si="25"/>
        <v>2.921374261968035E-3</v>
      </c>
      <c r="M431" s="5">
        <f t="shared" si="26"/>
        <v>117.06751812938253</v>
      </c>
      <c r="N431" s="5">
        <f t="shared" si="27"/>
        <v>121.03711882009793</v>
      </c>
    </row>
    <row r="432" spans="1:14" x14ac:dyDescent="0.25">
      <c r="A432" s="10">
        <v>45315</v>
      </c>
      <c r="B432" s="11">
        <f>VLOOKUP(A432,'sp500'!$A$2:$D$6121,4,FALSE)</f>
        <v>4868.5498046875</v>
      </c>
      <c r="E432" s="4">
        <v>0</v>
      </c>
      <c r="F432" s="4">
        <v>1</v>
      </c>
      <c r="H432" s="4">
        <f t="shared" si="24"/>
        <v>0</v>
      </c>
      <c r="K432" s="6">
        <f t="shared" si="25"/>
        <v>8.1192841178312491E-4</v>
      </c>
      <c r="M432" s="5">
        <f t="shared" si="26"/>
        <v>117.16256857344872</v>
      </c>
      <c r="N432" s="5">
        <f t="shared" si="27"/>
        <v>121.03711882009793</v>
      </c>
    </row>
    <row r="433" spans="1:14" x14ac:dyDescent="0.25">
      <c r="A433" s="10">
        <v>45316</v>
      </c>
      <c r="B433" s="11">
        <f>VLOOKUP(A433,'sp500'!$A$2:$D$6121,4,FALSE)</f>
        <v>4894.16015625</v>
      </c>
      <c r="E433" s="4">
        <v>0</v>
      </c>
      <c r="F433" s="4">
        <v>0</v>
      </c>
      <c r="H433" s="4">
        <f t="shared" si="24"/>
        <v>1</v>
      </c>
      <c r="K433" s="6">
        <f t="shared" si="25"/>
        <v>5.2603655277063677E-3</v>
      </c>
      <c r="M433" s="5">
        <f t="shared" si="26"/>
        <v>117.77888651031003</v>
      </c>
      <c r="N433" s="5">
        <f t="shared" si="27"/>
        <v>121.03711882009793</v>
      </c>
    </row>
    <row r="434" spans="1:14" x14ac:dyDescent="0.25">
      <c r="A434" s="10">
        <v>45317</v>
      </c>
      <c r="B434" s="11">
        <f>VLOOKUP(A434,'sp500'!$A$2:$D$6121,4,FALSE)</f>
        <v>4890.97021484375</v>
      </c>
      <c r="E434" s="4">
        <v>1</v>
      </c>
      <c r="F434" s="4">
        <v>1</v>
      </c>
      <c r="H434" s="4">
        <f t="shared" si="24"/>
        <v>1</v>
      </c>
      <c r="K434" s="6">
        <f t="shared" si="25"/>
        <v>-6.5178525107645324E-4</v>
      </c>
      <c r="M434" s="5">
        <f t="shared" si="26"/>
        <v>117.7021199691944</v>
      </c>
      <c r="N434" s="5">
        <f t="shared" si="27"/>
        <v>121.03711882009793</v>
      </c>
    </row>
    <row r="435" spans="1:14" x14ac:dyDescent="0.25">
      <c r="A435" s="10">
        <v>45320</v>
      </c>
      <c r="B435" s="11">
        <f>VLOOKUP(A435,'sp500'!$A$2:$D$6121,4,FALSE)</f>
        <v>4927.93017578125</v>
      </c>
      <c r="E435" s="4">
        <v>0</v>
      </c>
      <c r="F435" s="4">
        <v>0</v>
      </c>
      <c r="H435" s="4">
        <f t="shared" si="24"/>
        <v>1</v>
      </c>
      <c r="K435" s="6">
        <f t="shared" si="25"/>
        <v>7.5567748961808956E-3</v>
      </c>
      <c r="M435" s="5">
        <f t="shared" si="26"/>
        <v>118.59156839460488</v>
      </c>
      <c r="N435" s="5">
        <f t="shared" si="27"/>
        <v>121.95176908110371</v>
      </c>
    </row>
    <row r="436" spans="1:14" x14ac:dyDescent="0.25">
      <c r="A436" s="10">
        <v>45321</v>
      </c>
      <c r="B436" s="11">
        <f>VLOOKUP(A436,'sp500'!$A$2:$D$6121,4,FALSE)</f>
        <v>4924.97021484375</v>
      </c>
      <c r="E436" s="4">
        <v>1</v>
      </c>
      <c r="F436" s="4">
        <v>0</v>
      </c>
      <c r="H436" s="4">
        <f t="shared" si="24"/>
        <v>0</v>
      </c>
      <c r="K436" s="6">
        <f t="shared" si="25"/>
        <v>-6.0064993453989857E-4</v>
      </c>
      <c r="M436" s="5">
        <f t="shared" si="26"/>
        <v>118.52033637681167</v>
      </c>
      <c r="N436" s="5">
        <f t="shared" si="27"/>
        <v>121.95176908110371</v>
      </c>
    </row>
    <row r="437" spans="1:14" x14ac:dyDescent="0.25">
      <c r="A437" s="10">
        <v>45322</v>
      </c>
      <c r="B437" s="11">
        <f>VLOOKUP(A437,'sp500'!$A$2:$D$6121,4,FALSE)</f>
        <v>4845.64990234375</v>
      </c>
      <c r="E437" s="4">
        <v>1</v>
      </c>
      <c r="F437" s="4">
        <v>1</v>
      </c>
      <c r="H437" s="4">
        <f t="shared" si="24"/>
        <v>1</v>
      </c>
      <c r="K437" s="6">
        <f t="shared" si="25"/>
        <v>-1.6105744611597972E-2</v>
      </c>
      <c r="M437" s="5">
        <f t="shared" si="26"/>
        <v>116.61147810784605</v>
      </c>
      <c r="N437" s="5">
        <f t="shared" si="27"/>
        <v>119.98764503335087</v>
      </c>
    </row>
    <row r="438" spans="1:14" x14ac:dyDescent="0.25">
      <c r="A438" s="10">
        <v>45323</v>
      </c>
      <c r="B438" s="11">
        <f>VLOOKUP(A438,'sp500'!$A$2:$D$6121,4,FALSE)</f>
        <v>4906.18994140625</v>
      </c>
      <c r="E438" s="4">
        <v>0</v>
      </c>
      <c r="F438" s="4">
        <v>1</v>
      </c>
      <c r="H438" s="4">
        <f t="shared" si="24"/>
        <v>0</v>
      </c>
      <c r="K438" s="6">
        <f t="shared" si="25"/>
        <v>1.2493688211609788E-2</v>
      </c>
      <c r="M438" s="5">
        <f t="shared" si="26"/>
        <v>118.06838555722044</v>
      </c>
      <c r="N438" s="5">
        <f t="shared" si="27"/>
        <v>121.48673325964288</v>
      </c>
    </row>
    <row r="439" spans="1:14" x14ac:dyDescent="0.25">
      <c r="A439" s="10">
        <v>45324</v>
      </c>
      <c r="B439" s="11">
        <f>VLOOKUP(A439,'sp500'!$A$2:$D$6121,4,FALSE)</f>
        <v>4958.60986328125</v>
      </c>
      <c r="E439" s="4">
        <v>0</v>
      </c>
      <c r="F439" s="4">
        <v>0</v>
      </c>
      <c r="H439" s="4">
        <f t="shared" si="24"/>
        <v>1</v>
      </c>
      <c r="K439" s="6">
        <f t="shared" si="25"/>
        <v>1.068444607751462E-2</v>
      </c>
      <c r="M439" s="5">
        <f t="shared" si="26"/>
        <v>119.32988085616577</v>
      </c>
      <c r="N439" s="5">
        <f t="shared" si="27"/>
        <v>121.48673325964288</v>
      </c>
    </row>
    <row r="440" spans="1:14" x14ac:dyDescent="0.25">
      <c r="A440" s="10">
        <v>45327</v>
      </c>
      <c r="B440" s="11">
        <f>VLOOKUP(A440,'sp500'!$A$2:$D$6121,4,FALSE)</f>
        <v>4942.81005859375</v>
      </c>
      <c r="E440" s="4">
        <v>0</v>
      </c>
      <c r="F440" s="4">
        <v>1</v>
      </c>
      <c r="H440" s="4">
        <f t="shared" si="24"/>
        <v>0</v>
      </c>
      <c r="K440" s="6">
        <f t="shared" si="25"/>
        <v>-3.1863375266721894E-3</v>
      </c>
      <c r="M440" s="5">
        <f t="shared" si="26"/>
        <v>118.94965557874045</v>
      </c>
      <c r="N440" s="5">
        <f t="shared" si="27"/>
        <v>121.48673325964288</v>
      </c>
    </row>
    <row r="441" spans="1:14" x14ac:dyDescent="0.25">
      <c r="A441" s="10">
        <v>45328</v>
      </c>
      <c r="B441" s="11">
        <f>VLOOKUP(A441,'sp500'!$A$2:$D$6121,4,FALSE)</f>
        <v>4954.22998046875</v>
      </c>
      <c r="E441" s="4">
        <v>1</v>
      </c>
      <c r="F441" s="4">
        <v>1</v>
      </c>
      <c r="H441" s="4">
        <f t="shared" si="24"/>
        <v>1</v>
      </c>
      <c r="K441" s="6">
        <f t="shared" si="25"/>
        <v>2.3104108269635937E-3</v>
      </c>
      <c r="M441" s="5">
        <f t="shared" si="26"/>
        <v>119.22447815085316</v>
      </c>
      <c r="N441" s="5">
        <f t="shared" si="27"/>
        <v>121.48673325964288</v>
      </c>
    </row>
    <row r="442" spans="1:14" x14ac:dyDescent="0.25">
      <c r="A442" s="10">
        <v>45329</v>
      </c>
      <c r="B442" s="11">
        <f>VLOOKUP(A442,'sp500'!$A$2:$D$6121,4,FALSE)</f>
        <v>4995.06005859375</v>
      </c>
      <c r="E442" s="4">
        <v>0</v>
      </c>
      <c r="F442" s="4">
        <v>1</v>
      </c>
      <c r="H442" s="4">
        <f t="shared" si="24"/>
        <v>0</v>
      </c>
      <c r="K442" s="6">
        <f t="shared" si="25"/>
        <v>8.241457963390042E-3</v>
      </c>
      <c r="M442" s="5">
        <f t="shared" si="26"/>
        <v>120.20706167574053</v>
      </c>
      <c r="N442" s="5">
        <f t="shared" si="27"/>
        <v>122.4879610649118</v>
      </c>
    </row>
    <row r="443" spans="1:14" x14ac:dyDescent="0.25">
      <c r="A443" s="10">
        <v>45330</v>
      </c>
      <c r="B443" s="11">
        <f>VLOOKUP(A443,'sp500'!$A$2:$D$6121,4,FALSE)</f>
        <v>4997.91015625</v>
      </c>
      <c r="E443" s="4">
        <v>0</v>
      </c>
      <c r="F443" s="4">
        <v>1</v>
      </c>
      <c r="H443" s="4">
        <f t="shared" si="24"/>
        <v>0</v>
      </c>
      <c r="K443" s="6">
        <f t="shared" si="25"/>
        <v>5.7058326082515265E-4</v>
      </c>
      <c r="M443" s="5">
        <f t="shared" si="26"/>
        <v>120.27564981296568</v>
      </c>
      <c r="N443" s="5">
        <f t="shared" si="27"/>
        <v>122.4879610649118</v>
      </c>
    </row>
    <row r="444" spans="1:14" x14ac:dyDescent="0.25">
      <c r="A444" s="10">
        <v>45331</v>
      </c>
      <c r="B444" s="11">
        <f>VLOOKUP(A444,'sp500'!$A$2:$D$6121,4,FALSE)</f>
        <v>5026.60986328125</v>
      </c>
      <c r="E444" s="4">
        <v>0</v>
      </c>
      <c r="F444" s="4">
        <v>0</v>
      </c>
      <c r="H444" s="4">
        <f t="shared" si="24"/>
        <v>1</v>
      </c>
      <c r="K444" s="6">
        <f t="shared" si="25"/>
        <v>5.7423415255595245E-3</v>
      </c>
      <c r="M444" s="5">
        <f t="shared" si="26"/>
        <v>120.96631367140033</v>
      </c>
      <c r="N444" s="5">
        <f t="shared" si="27"/>
        <v>122.4879610649118</v>
      </c>
    </row>
    <row r="445" spans="1:14" x14ac:dyDescent="0.25">
      <c r="A445" s="10">
        <v>45334</v>
      </c>
      <c r="B445" s="11">
        <f>VLOOKUP(A445,'sp500'!$A$2:$D$6121,4,FALSE)</f>
        <v>5021.83984375</v>
      </c>
      <c r="E445" s="4">
        <v>1</v>
      </c>
      <c r="F445" s="4">
        <v>0</v>
      </c>
      <c r="H445" s="4">
        <f t="shared" si="24"/>
        <v>0</v>
      </c>
      <c r="K445" s="6">
        <f t="shared" si="25"/>
        <v>-9.489536011326738E-4</v>
      </c>
      <c r="M445" s="5">
        <f t="shared" si="26"/>
        <v>120.85152225242611</v>
      </c>
      <c r="N445" s="5">
        <f t="shared" si="27"/>
        <v>122.4879610649118</v>
      </c>
    </row>
    <row r="446" spans="1:14" x14ac:dyDescent="0.25">
      <c r="A446" s="10">
        <v>45335</v>
      </c>
      <c r="B446" s="11">
        <f>VLOOKUP(A446,'sp500'!$A$2:$D$6121,4,FALSE)</f>
        <v>4953.169921875</v>
      </c>
      <c r="E446" s="4">
        <v>0</v>
      </c>
      <c r="F446" s="4">
        <v>1</v>
      </c>
      <c r="H446" s="4">
        <f t="shared" si="24"/>
        <v>0</v>
      </c>
      <c r="K446" s="6">
        <f t="shared" si="25"/>
        <v>-1.3674255653625456E-2</v>
      </c>
      <c r="M446" s="5">
        <f t="shared" si="26"/>
        <v>119.19896764101662</v>
      </c>
      <c r="N446" s="5">
        <f t="shared" si="27"/>
        <v>120.81302937081888</v>
      </c>
    </row>
    <row r="447" spans="1:14" x14ac:dyDescent="0.25">
      <c r="A447" s="10">
        <v>45336</v>
      </c>
      <c r="B447" s="11">
        <f>VLOOKUP(A447,'sp500'!$A$2:$D$6121,4,FALSE)</f>
        <v>5000.6201171875</v>
      </c>
      <c r="E447" s="4">
        <v>0</v>
      </c>
      <c r="F447" s="4">
        <v>1</v>
      </c>
      <c r="H447" s="4">
        <f t="shared" si="24"/>
        <v>0</v>
      </c>
      <c r="K447" s="6">
        <f t="shared" si="25"/>
        <v>9.5797632750176387E-3</v>
      </c>
      <c r="M447" s="5">
        <f t="shared" si="26"/>
        <v>120.34086553364405</v>
      </c>
      <c r="N447" s="5">
        <f t="shared" si="27"/>
        <v>120.81302937081888</v>
      </c>
    </row>
    <row r="448" spans="1:14" x14ac:dyDescent="0.25">
      <c r="A448" s="10">
        <v>45337</v>
      </c>
      <c r="B448" s="11">
        <f>VLOOKUP(A448,'sp500'!$A$2:$D$6121,4,FALSE)</f>
        <v>5029.72998046875</v>
      </c>
      <c r="E448" s="4">
        <v>1</v>
      </c>
      <c r="F448" s="4">
        <v>0</v>
      </c>
      <c r="H448" s="4">
        <f t="shared" si="24"/>
        <v>0</v>
      </c>
      <c r="K448" s="6">
        <f t="shared" si="25"/>
        <v>5.8212506847294954E-3</v>
      </c>
      <c r="M448" s="5">
        <f t="shared" si="26"/>
        <v>121.04139987953272</v>
      </c>
      <c r="N448" s="5">
        <f t="shared" si="27"/>
        <v>120.81302937081888</v>
      </c>
    </row>
    <row r="449" spans="1:14" x14ac:dyDescent="0.25">
      <c r="A449" s="10">
        <v>45338</v>
      </c>
      <c r="B449" s="11">
        <f>VLOOKUP(A449,'sp500'!$A$2:$D$6121,4,FALSE)</f>
        <v>5005.56982421875</v>
      </c>
      <c r="E449" s="4">
        <v>0</v>
      </c>
      <c r="F449" s="4">
        <v>0</v>
      </c>
      <c r="H449" s="4">
        <f t="shared" si="24"/>
        <v>1</v>
      </c>
      <c r="K449" s="6">
        <f t="shared" si="25"/>
        <v>-4.8034698371121065E-3</v>
      </c>
      <c r="M449" s="5">
        <f t="shared" si="26"/>
        <v>120.45998116616956</v>
      </c>
      <c r="N449" s="5">
        <f t="shared" si="27"/>
        <v>120.23270762830602</v>
      </c>
    </row>
    <row r="450" spans="1:14" x14ac:dyDescent="0.25">
      <c r="A450" s="10">
        <v>45342</v>
      </c>
      <c r="B450" s="11">
        <f>VLOOKUP(A450,'sp500'!$A$2:$D$6121,4,FALSE)</f>
        <v>4975.509765625</v>
      </c>
      <c r="E450" s="4">
        <v>1</v>
      </c>
      <c r="F450" s="4">
        <v>1</v>
      </c>
      <c r="H450" s="4">
        <f t="shared" si="24"/>
        <v>1</v>
      </c>
      <c r="K450" s="6">
        <f t="shared" si="25"/>
        <v>-6.0053220011653252E-3</v>
      </c>
      <c r="M450" s="5">
        <f t="shared" si="26"/>
        <v>119.73658019101239</v>
      </c>
      <c r="N450" s="5">
        <f t="shared" si="27"/>
        <v>120.23270762830602</v>
      </c>
    </row>
    <row r="451" spans="1:14" x14ac:dyDescent="0.25">
      <c r="A451" s="10">
        <v>45343</v>
      </c>
      <c r="B451" s="11">
        <f>VLOOKUP(A451,'sp500'!$A$2:$D$6121,4,FALSE)</f>
        <v>4981.7998046875</v>
      </c>
      <c r="E451" s="4">
        <v>1</v>
      </c>
      <c r="F451" s="4">
        <v>1</v>
      </c>
      <c r="H451" s="4">
        <f t="shared" ref="H451:H499" si="28">IF(E451=F451,1,0)</f>
        <v>1</v>
      </c>
      <c r="K451" s="6">
        <f t="shared" si="25"/>
        <v>1.264199922982101E-3</v>
      </c>
      <c r="M451" s="5">
        <f t="shared" si="26"/>
        <v>119.88795116646801</v>
      </c>
      <c r="N451" s="5">
        <f t="shared" si="27"/>
        <v>120.38470580802965</v>
      </c>
    </row>
    <row r="452" spans="1:14" x14ac:dyDescent="0.25">
      <c r="A452" s="10">
        <v>45344</v>
      </c>
      <c r="B452" s="11">
        <f>VLOOKUP(A452,'sp500'!$A$2:$D$6121,4,FALSE)</f>
        <v>5087.02978515625</v>
      </c>
      <c r="E452" s="4">
        <v>0</v>
      </c>
      <c r="F452" s="4">
        <v>1</v>
      </c>
      <c r="H452" s="4">
        <f t="shared" si="28"/>
        <v>0</v>
      </c>
      <c r="K452" s="6">
        <f t="shared" ref="K452:K499" si="29">B452/B451-1</f>
        <v>2.112288421741404E-2</v>
      </c>
      <c r="M452" s="5">
        <f t="shared" ref="M452:M499" si="30">M451*(1+$K452)</f>
        <v>122.4203304780203</v>
      </c>
      <c r="N452" s="5">
        <f t="shared" si="27"/>
        <v>122.92757801036011</v>
      </c>
    </row>
    <row r="453" spans="1:14" x14ac:dyDescent="0.25">
      <c r="A453" s="10">
        <v>45345</v>
      </c>
      <c r="B453" s="11">
        <f>VLOOKUP(A453,'sp500'!$A$2:$D$6121,4,FALSE)</f>
        <v>5088.7998046875</v>
      </c>
      <c r="E453" s="4">
        <v>1</v>
      </c>
      <c r="F453" s="4">
        <v>0</v>
      </c>
      <c r="H453" s="4">
        <f t="shared" si="28"/>
        <v>0</v>
      </c>
      <c r="K453" s="6">
        <f t="shared" si="29"/>
        <v>3.4794754621159107E-4</v>
      </c>
      <c r="M453" s="5">
        <f t="shared" si="30"/>
        <v>122.46292633161654</v>
      </c>
      <c r="N453" s="5">
        <f t="shared" ref="N453:N499" si="31">N452*(1+IF(E452=1,$K453,0))</f>
        <v>122.92757801036011</v>
      </c>
    </row>
    <row r="454" spans="1:14" x14ac:dyDescent="0.25">
      <c r="A454" s="10">
        <v>45348</v>
      </c>
      <c r="B454" s="11">
        <f>VLOOKUP(A454,'sp500'!$A$2:$D$6121,4,FALSE)</f>
        <v>5069.52978515625</v>
      </c>
      <c r="E454" s="4">
        <v>0</v>
      </c>
      <c r="F454" s="4">
        <v>1</v>
      </c>
      <c r="H454" s="4">
        <f t="shared" si="28"/>
        <v>0</v>
      </c>
      <c r="K454" s="6">
        <f t="shared" si="29"/>
        <v>-3.7867513501905758E-3</v>
      </c>
      <c r="M454" s="5">
        <f t="shared" si="30"/>
        <v>121.99918967998201</v>
      </c>
      <c r="N454" s="5">
        <f t="shared" si="31"/>
        <v>122.46208183835373</v>
      </c>
    </row>
    <row r="455" spans="1:14" x14ac:dyDescent="0.25">
      <c r="A455" s="10">
        <v>45349</v>
      </c>
      <c r="B455" s="11">
        <f>VLOOKUP(A455,'sp500'!$A$2:$D$6121,4,FALSE)</f>
        <v>5078.18017578125</v>
      </c>
      <c r="E455" s="4">
        <v>0</v>
      </c>
      <c r="F455" s="4">
        <v>0</v>
      </c>
      <c r="H455" s="4">
        <f t="shared" si="28"/>
        <v>1</v>
      </c>
      <c r="K455" s="6">
        <f t="shared" si="29"/>
        <v>1.7063496993998672E-3</v>
      </c>
      <c r="M455" s="5">
        <f t="shared" si="30"/>
        <v>122.20736296061948</v>
      </c>
      <c r="N455" s="5">
        <f t="shared" si="31"/>
        <v>122.46208183835373</v>
      </c>
    </row>
    <row r="456" spans="1:14" x14ac:dyDescent="0.25">
      <c r="A456" s="10">
        <v>45350</v>
      </c>
      <c r="B456" s="11">
        <f>VLOOKUP(A456,'sp500'!$A$2:$D$6121,4,FALSE)</f>
        <v>5069.759765625</v>
      </c>
      <c r="E456" s="4">
        <v>0</v>
      </c>
      <c r="F456" s="4">
        <v>1</v>
      </c>
      <c r="H456" s="4">
        <f t="shared" si="28"/>
        <v>0</v>
      </c>
      <c r="K456" s="6">
        <f t="shared" si="29"/>
        <v>-1.6581550604305439E-3</v>
      </c>
      <c r="M456" s="5">
        <f t="shared" si="30"/>
        <v>122.00472420330445</v>
      </c>
      <c r="N456" s="5">
        <f t="shared" si="31"/>
        <v>122.46208183835373</v>
      </c>
    </row>
    <row r="457" spans="1:14" x14ac:dyDescent="0.25">
      <c r="A457" s="10">
        <v>45351</v>
      </c>
      <c r="B457" s="11">
        <f>VLOOKUP(A457,'sp500'!$A$2:$D$6121,4,FALSE)</f>
        <v>5096.27001953125</v>
      </c>
      <c r="E457" s="4">
        <v>1</v>
      </c>
      <c r="F457" s="4">
        <v>1</v>
      </c>
      <c r="H457" s="4">
        <f t="shared" si="28"/>
        <v>1</v>
      </c>
      <c r="K457" s="6">
        <f t="shared" si="29"/>
        <v>5.2290946971491614E-3</v>
      </c>
      <c r="M457" s="5">
        <f t="shared" si="30"/>
        <v>122.64269845966309</v>
      </c>
      <c r="N457" s="5">
        <f t="shared" si="31"/>
        <v>122.46208183835373</v>
      </c>
    </row>
    <row r="458" spans="1:14" x14ac:dyDescent="0.25">
      <c r="A458" s="10">
        <v>45352</v>
      </c>
      <c r="B458" s="11">
        <f>VLOOKUP(A458,'sp500'!$A$2:$D$6121,4,FALSE)</f>
        <v>5137.080078125</v>
      </c>
      <c r="E458" s="4">
        <v>1</v>
      </c>
      <c r="F458" s="4">
        <v>0</v>
      </c>
      <c r="H458" s="4">
        <f t="shared" si="28"/>
        <v>0</v>
      </c>
      <c r="K458" s="6">
        <f t="shared" si="29"/>
        <v>8.0078289488876297E-3</v>
      </c>
      <c r="M458" s="5">
        <f t="shared" si="30"/>
        <v>123.62480021075808</v>
      </c>
      <c r="N458" s="5">
        <f t="shared" si="31"/>
        <v>123.44273724243995</v>
      </c>
    </row>
    <row r="459" spans="1:14" x14ac:dyDescent="0.25">
      <c r="A459" s="10">
        <v>45355</v>
      </c>
      <c r="B459" s="11">
        <f>VLOOKUP(A459,'sp500'!$A$2:$D$6121,4,FALSE)</f>
        <v>5130.9501953125</v>
      </c>
      <c r="E459" s="4">
        <v>0</v>
      </c>
      <c r="F459" s="4">
        <v>0</v>
      </c>
      <c r="H459" s="4">
        <f t="shared" si="28"/>
        <v>1</v>
      </c>
      <c r="K459" s="6">
        <f t="shared" si="29"/>
        <v>-1.1932620709189656E-3</v>
      </c>
      <c r="M459" s="5">
        <f t="shared" si="30"/>
        <v>123.47728342564164</v>
      </c>
      <c r="N459" s="5">
        <f t="shared" si="31"/>
        <v>123.29543770615813</v>
      </c>
    </row>
    <row r="460" spans="1:14" x14ac:dyDescent="0.25">
      <c r="A460" s="10">
        <v>45356</v>
      </c>
      <c r="B460" s="11">
        <f>VLOOKUP(A460,'sp500'!$A$2:$D$6121,4,FALSE)</f>
        <v>5078.64990234375</v>
      </c>
      <c r="E460" s="4">
        <v>1</v>
      </c>
      <c r="F460" s="4">
        <v>1</v>
      </c>
      <c r="H460" s="4">
        <f t="shared" si="28"/>
        <v>1</v>
      </c>
      <c r="K460" s="6">
        <f t="shared" si="29"/>
        <v>-1.0193100883444606E-2</v>
      </c>
      <c r="M460" s="5">
        <f t="shared" si="30"/>
        <v>122.21866701887039</v>
      </c>
      <c r="N460" s="5">
        <f t="shared" si="31"/>
        <v>123.29543770615813</v>
      </c>
    </row>
    <row r="461" spans="1:14" x14ac:dyDescent="0.25">
      <c r="A461" s="10">
        <v>45357</v>
      </c>
      <c r="B461" s="11">
        <f>VLOOKUP(A461,'sp500'!$A$2:$D$6121,4,FALSE)</f>
        <v>5104.759765625</v>
      </c>
      <c r="E461" s="4">
        <v>1</v>
      </c>
      <c r="F461" s="4">
        <v>1</v>
      </c>
      <c r="H461" s="4">
        <f t="shared" si="28"/>
        <v>1</v>
      </c>
      <c r="K461" s="6">
        <f t="shared" si="29"/>
        <v>5.1411032032746551E-3</v>
      </c>
      <c r="M461" s="5">
        <f t="shared" si="30"/>
        <v>122.84700579938107</v>
      </c>
      <c r="N461" s="5">
        <f t="shared" si="31"/>
        <v>123.92931227589841</v>
      </c>
    </row>
    <row r="462" spans="1:14" x14ac:dyDescent="0.25">
      <c r="A462" s="10">
        <v>45358</v>
      </c>
      <c r="B462" s="11">
        <f>VLOOKUP(A462,'sp500'!$A$2:$D$6121,4,FALSE)</f>
        <v>5157.35986328125</v>
      </c>
      <c r="E462" s="4">
        <v>0</v>
      </c>
      <c r="F462" s="4">
        <v>0</v>
      </c>
      <c r="H462" s="4">
        <f t="shared" si="28"/>
        <v>1</v>
      </c>
      <c r="K462" s="6">
        <f t="shared" si="29"/>
        <v>1.0304127925951478E-2</v>
      </c>
      <c r="M462" s="5">
        <f t="shared" si="30"/>
        <v>124.11283706245798</v>
      </c>
      <c r="N462" s="5">
        <f t="shared" si="31"/>
        <v>125.20629576336445</v>
      </c>
    </row>
    <row r="463" spans="1:14" x14ac:dyDescent="0.25">
      <c r="A463" s="10">
        <v>45359</v>
      </c>
      <c r="B463" s="11">
        <f>VLOOKUP(A463,'sp500'!$A$2:$D$6121,4,FALSE)</f>
        <v>5123.68994140625</v>
      </c>
      <c r="E463" s="4">
        <v>0</v>
      </c>
      <c r="F463" s="4">
        <v>0</v>
      </c>
      <c r="H463" s="4">
        <f t="shared" si="28"/>
        <v>1</v>
      </c>
      <c r="K463" s="6">
        <f t="shared" si="29"/>
        <v>-6.5285190034379825E-3</v>
      </c>
      <c r="M463" s="5">
        <f t="shared" si="30"/>
        <v>123.30256404712513</v>
      </c>
      <c r="N463" s="5">
        <f t="shared" si="31"/>
        <v>125.20629576336445</v>
      </c>
    </row>
    <row r="464" spans="1:14" x14ac:dyDescent="0.25">
      <c r="A464" s="10">
        <v>45362</v>
      </c>
      <c r="B464" s="11">
        <f>VLOOKUP(A464,'sp500'!$A$2:$D$6121,4,FALSE)</f>
        <v>5117.93994140625</v>
      </c>
      <c r="E464" s="4">
        <v>0</v>
      </c>
      <c r="F464" s="4">
        <v>1</v>
      </c>
      <c r="H464" s="4">
        <f t="shared" si="28"/>
        <v>0</v>
      </c>
      <c r="K464" s="6">
        <f t="shared" si="29"/>
        <v>-1.122238087346461E-3</v>
      </c>
      <c r="M464" s="5">
        <f t="shared" si="30"/>
        <v>123.16418921348397</v>
      </c>
      <c r="N464" s="5">
        <f t="shared" si="31"/>
        <v>125.20629576336445</v>
      </c>
    </row>
    <row r="465" spans="1:14" x14ac:dyDescent="0.25">
      <c r="A465" s="10">
        <v>45363</v>
      </c>
      <c r="B465" s="11">
        <f>VLOOKUP(A465,'sp500'!$A$2:$D$6121,4,FALSE)</f>
        <v>5175.27001953125</v>
      </c>
      <c r="E465" s="4">
        <v>0</v>
      </c>
      <c r="F465" s="4">
        <v>0</v>
      </c>
      <c r="H465" s="4">
        <f t="shared" si="28"/>
        <v>1</v>
      </c>
      <c r="K465" s="6">
        <f t="shared" si="29"/>
        <v>1.1201787981366396E-2</v>
      </c>
      <c r="M465" s="5">
        <f t="shared" si="30"/>
        <v>124.5438483479503</v>
      </c>
      <c r="N465" s="5">
        <f t="shared" si="31"/>
        <v>125.20629576336445</v>
      </c>
    </row>
    <row r="466" spans="1:14" x14ac:dyDescent="0.25">
      <c r="A466" s="10">
        <v>45364</v>
      </c>
      <c r="B466" s="11">
        <f>VLOOKUP(A466,'sp500'!$A$2:$D$6121,4,FALSE)</f>
        <v>5165.31005859375</v>
      </c>
      <c r="E466" s="4">
        <v>1</v>
      </c>
      <c r="F466" s="4">
        <v>0</v>
      </c>
      <c r="H466" s="4">
        <f t="shared" si="28"/>
        <v>0</v>
      </c>
      <c r="K466" s="6">
        <f t="shared" si="29"/>
        <v>-1.9245297153407392E-3</v>
      </c>
      <c r="M466" s="5">
        <f t="shared" si="30"/>
        <v>124.30416001094179</v>
      </c>
      <c r="N466" s="5">
        <f t="shared" si="31"/>
        <v>125.20629576336445</v>
      </c>
    </row>
    <row r="467" spans="1:14" x14ac:dyDescent="0.25">
      <c r="A467" s="10">
        <v>45365</v>
      </c>
      <c r="B467" s="11">
        <f>VLOOKUP(A467,'sp500'!$A$2:$D$6121,4,FALSE)</f>
        <v>5150.47998046875</v>
      </c>
      <c r="E467" s="4">
        <v>1</v>
      </c>
      <c r="F467" s="4">
        <v>0</v>
      </c>
      <c r="H467" s="4">
        <f t="shared" si="28"/>
        <v>0</v>
      </c>
      <c r="K467" s="6">
        <f t="shared" si="29"/>
        <v>-2.8710915621273925E-3</v>
      </c>
      <c r="M467" s="5">
        <f t="shared" si="30"/>
        <v>123.94727138599704</v>
      </c>
      <c r="N467" s="5">
        <f t="shared" si="31"/>
        <v>124.84681702407303</v>
      </c>
    </row>
    <row r="468" spans="1:14" x14ac:dyDescent="0.25">
      <c r="A468" s="10">
        <v>45366</v>
      </c>
      <c r="B468" s="11">
        <f>VLOOKUP(A468,'sp500'!$A$2:$D$6121,4,FALSE)</f>
        <v>5117.08984375</v>
      </c>
      <c r="E468" s="4">
        <v>1</v>
      </c>
      <c r="F468" s="4">
        <v>1</v>
      </c>
      <c r="H468" s="4">
        <f t="shared" si="28"/>
        <v>1</v>
      </c>
      <c r="K468" s="6">
        <f t="shared" si="29"/>
        <v>-6.4829174844615034E-3</v>
      </c>
      <c r="M468" s="5">
        <f t="shared" si="30"/>
        <v>123.14373145317747</v>
      </c>
      <c r="N468" s="5">
        <f t="shared" si="31"/>
        <v>124.03744541110831</v>
      </c>
    </row>
    <row r="469" spans="1:14" x14ac:dyDescent="0.25">
      <c r="A469" s="10">
        <v>45369</v>
      </c>
      <c r="B469" s="11">
        <f>VLOOKUP(A469,'sp500'!$A$2:$D$6121,4,FALSE)</f>
        <v>5149.419921875</v>
      </c>
      <c r="E469" s="4">
        <v>0</v>
      </c>
      <c r="F469" s="4">
        <v>1</v>
      </c>
      <c r="H469" s="4">
        <f t="shared" si="28"/>
        <v>0</v>
      </c>
      <c r="K469" s="6">
        <f t="shared" si="29"/>
        <v>6.3180595049523447E-3</v>
      </c>
      <c r="M469" s="5">
        <f t="shared" si="30"/>
        <v>123.92176087616052</v>
      </c>
      <c r="N469" s="5">
        <f t="shared" si="31"/>
        <v>124.82112137205797</v>
      </c>
    </row>
    <row r="470" spans="1:14" x14ac:dyDescent="0.25">
      <c r="A470" s="10">
        <v>45370</v>
      </c>
      <c r="B470" s="11">
        <f>VLOOKUP(A470,'sp500'!$A$2:$D$6121,4,FALSE)</f>
        <v>5178.509765625</v>
      </c>
      <c r="E470" s="4">
        <v>1</v>
      </c>
      <c r="F470" s="4">
        <v>1</v>
      </c>
      <c r="H470" s="4">
        <f t="shared" si="28"/>
        <v>1</v>
      </c>
      <c r="K470" s="6">
        <f t="shared" si="29"/>
        <v>5.6491496501236416E-3</v>
      </c>
      <c r="M470" s="5">
        <f t="shared" si="30"/>
        <v>124.62181344825679</v>
      </c>
      <c r="N470" s="5">
        <f t="shared" si="31"/>
        <v>124.82112137205797</v>
      </c>
    </row>
    <row r="471" spans="1:14" x14ac:dyDescent="0.25">
      <c r="A471" s="10">
        <v>45371</v>
      </c>
      <c r="B471" s="11">
        <f>VLOOKUP(A471,'sp500'!$A$2:$D$6121,4,FALSE)</f>
        <v>5224.6201171875</v>
      </c>
      <c r="E471" s="4">
        <v>0</v>
      </c>
      <c r="F471" s="4">
        <v>1</v>
      </c>
      <c r="H471" s="4">
        <f t="shared" si="28"/>
        <v>0</v>
      </c>
      <c r="K471" s="6">
        <f t="shared" si="29"/>
        <v>8.9041739128465913E-3</v>
      </c>
      <c r="M471" s="5">
        <f t="shared" si="30"/>
        <v>125.73146774853439</v>
      </c>
      <c r="N471" s="5">
        <f t="shared" si="31"/>
        <v>125.93255034475131</v>
      </c>
    </row>
    <row r="472" spans="1:14" x14ac:dyDescent="0.25">
      <c r="A472" s="10">
        <v>45372</v>
      </c>
      <c r="B472" s="11">
        <f>VLOOKUP(A472,'sp500'!$A$2:$D$6121,4,FALSE)</f>
        <v>5241.52978515625</v>
      </c>
      <c r="E472" s="4">
        <v>1</v>
      </c>
      <c r="F472" s="4">
        <v>0</v>
      </c>
      <c r="H472" s="4">
        <f t="shared" si="28"/>
        <v>0</v>
      </c>
      <c r="K472" s="6">
        <f t="shared" si="29"/>
        <v>3.2365354015160275E-3</v>
      </c>
      <c r="M472" s="5">
        <f t="shared" si="30"/>
        <v>126.13840209498709</v>
      </c>
      <c r="N472" s="5">
        <f t="shared" si="31"/>
        <v>125.93255034475131</v>
      </c>
    </row>
    <row r="473" spans="1:14" x14ac:dyDescent="0.25">
      <c r="A473" s="10">
        <v>45373</v>
      </c>
      <c r="B473" s="11">
        <f>VLOOKUP(A473,'sp500'!$A$2:$D$6121,4,FALSE)</f>
        <v>5234.18017578125</v>
      </c>
      <c r="E473" s="4">
        <v>1</v>
      </c>
      <c r="F473" s="4">
        <v>0</v>
      </c>
      <c r="H473" s="4">
        <f t="shared" si="28"/>
        <v>0</v>
      </c>
      <c r="K473" s="6">
        <f t="shared" si="29"/>
        <v>-1.4021878490156903E-3</v>
      </c>
      <c r="M473" s="5">
        <f t="shared" si="30"/>
        <v>125.96153236027524</v>
      </c>
      <c r="N473" s="5">
        <f t="shared" si="31"/>
        <v>125.75596925286234</v>
      </c>
    </row>
    <row r="474" spans="1:14" x14ac:dyDescent="0.25">
      <c r="A474" s="10">
        <v>45376</v>
      </c>
      <c r="B474" s="11">
        <f>VLOOKUP(A474,'sp500'!$A$2:$D$6121,4,FALSE)</f>
        <v>5218.18994140625</v>
      </c>
      <c r="E474" s="4">
        <v>0</v>
      </c>
      <c r="F474" s="4">
        <v>0</v>
      </c>
      <c r="H474" s="4">
        <f t="shared" si="28"/>
        <v>1</v>
      </c>
      <c r="K474" s="6">
        <f t="shared" si="29"/>
        <v>-3.0549644525015296E-3</v>
      </c>
      <c r="M474" s="5">
        <f t="shared" si="30"/>
        <v>125.57672435653198</v>
      </c>
      <c r="N474" s="5">
        <f t="shared" si="31"/>
        <v>125.37178923710498</v>
      </c>
    </row>
    <row r="475" spans="1:14" x14ac:dyDescent="0.25">
      <c r="A475" s="10">
        <v>45377</v>
      </c>
      <c r="B475" s="11">
        <f>VLOOKUP(A475,'sp500'!$A$2:$D$6121,4,FALSE)</f>
        <v>5203.580078125</v>
      </c>
      <c r="E475" s="4">
        <v>0</v>
      </c>
      <c r="F475" s="4">
        <v>1</v>
      </c>
      <c r="H475" s="4">
        <f t="shared" si="28"/>
        <v>0</v>
      </c>
      <c r="K475" s="6">
        <f t="shared" si="29"/>
        <v>-2.799795225030266E-3</v>
      </c>
      <c r="M475" s="5">
        <f t="shared" si="30"/>
        <v>125.22513524330363</v>
      </c>
      <c r="N475" s="5">
        <f t="shared" si="31"/>
        <v>125.37178923710498</v>
      </c>
    </row>
    <row r="476" spans="1:14" x14ac:dyDescent="0.25">
      <c r="A476" s="10">
        <v>45378</v>
      </c>
      <c r="B476" s="11">
        <f>VLOOKUP(A476,'sp500'!$A$2:$D$6121,4,FALSE)</f>
        <v>5248.490234375</v>
      </c>
      <c r="E476" s="4">
        <v>1</v>
      </c>
      <c r="F476" s="4">
        <v>1</v>
      </c>
      <c r="H476" s="4">
        <f t="shared" si="28"/>
        <v>1</v>
      </c>
      <c r="K476" s="6">
        <f t="shared" si="29"/>
        <v>8.6306265255329251E-3</v>
      </c>
      <c r="M476" s="5">
        <f t="shared" si="30"/>
        <v>126.30590661719793</v>
      </c>
      <c r="N476" s="5">
        <f t="shared" si="31"/>
        <v>125.37178923710498</v>
      </c>
    </row>
    <row r="477" spans="1:14" x14ac:dyDescent="0.25">
      <c r="A477" s="10">
        <v>45379</v>
      </c>
      <c r="B477" s="11">
        <f>VLOOKUP(A477,'sp500'!$A$2:$D$6121,4,FALSE)</f>
        <v>5254.35009765625</v>
      </c>
      <c r="E477" s="4">
        <v>0</v>
      </c>
      <c r="F477" s="4">
        <v>0</v>
      </c>
      <c r="H477" s="4">
        <f t="shared" si="28"/>
        <v>1</v>
      </c>
      <c r="K477" s="6">
        <f t="shared" si="29"/>
        <v>1.1164855071790214E-3</v>
      </c>
      <c r="M477" s="5">
        <f t="shared" si="30"/>
        <v>126.44692533140714</v>
      </c>
      <c r="N477" s="5">
        <f t="shared" si="31"/>
        <v>125.51176502279731</v>
      </c>
    </row>
    <row r="478" spans="1:14" x14ac:dyDescent="0.25">
      <c r="A478" s="10">
        <v>45383</v>
      </c>
      <c r="B478" s="11">
        <f>VLOOKUP(A478,'sp500'!$A$2:$D$6121,4,FALSE)</f>
        <v>5243.77001953125</v>
      </c>
      <c r="E478" s="4">
        <v>0</v>
      </c>
      <c r="F478" s="4">
        <v>0</v>
      </c>
      <c r="H478" s="4">
        <f t="shared" si="28"/>
        <v>1</v>
      </c>
      <c r="K478" s="6">
        <f t="shared" si="29"/>
        <v>-2.0135845401164643E-3</v>
      </c>
      <c r="M478" s="5">
        <f t="shared" si="30"/>
        <v>126.19231375741457</v>
      </c>
      <c r="N478" s="5">
        <f t="shared" si="31"/>
        <v>125.51176502279731</v>
      </c>
    </row>
    <row r="479" spans="1:14" x14ac:dyDescent="0.25">
      <c r="A479" s="10">
        <v>45384</v>
      </c>
      <c r="B479" s="11">
        <f>VLOOKUP(A479,'sp500'!$A$2:$D$6121,4,FALSE)</f>
        <v>5205.81005859375</v>
      </c>
      <c r="E479" s="4">
        <v>0</v>
      </c>
      <c r="F479" s="4">
        <v>1</v>
      </c>
      <c r="H479" s="4">
        <f t="shared" si="28"/>
        <v>0</v>
      </c>
      <c r="K479" s="6">
        <f t="shared" si="29"/>
        <v>-7.2390590731691296E-3</v>
      </c>
      <c r="M479" s="5">
        <f t="shared" si="30"/>
        <v>125.27880014354474</v>
      </c>
      <c r="N479" s="5">
        <f t="shared" si="31"/>
        <v>125.51176502279731</v>
      </c>
    </row>
    <row r="480" spans="1:14" x14ac:dyDescent="0.25">
      <c r="A480" s="10">
        <v>45385</v>
      </c>
      <c r="B480" s="11">
        <f>VLOOKUP(A480,'sp500'!$A$2:$D$6121,4,FALSE)</f>
        <v>5211.490234375</v>
      </c>
      <c r="E480" s="4">
        <v>0</v>
      </c>
      <c r="F480" s="4">
        <v>0</v>
      </c>
      <c r="H480" s="4">
        <f t="shared" si="28"/>
        <v>1</v>
      </c>
      <c r="K480" s="6">
        <f t="shared" si="29"/>
        <v>1.091122364688113E-3</v>
      </c>
      <c r="M480" s="5">
        <f t="shared" si="30"/>
        <v>125.41549464420265</v>
      </c>
      <c r="N480" s="5">
        <f t="shared" si="31"/>
        <v>125.51176502279731</v>
      </c>
    </row>
    <row r="481" spans="1:14" x14ac:dyDescent="0.25">
      <c r="A481" s="10">
        <v>45386</v>
      </c>
      <c r="B481" s="11">
        <f>VLOOKUP(A481,'sp500'!$A$2:$D$6121,4,FALSE)</f>
        <v>5147.2099609375</v>
      </c>
      <c r="E481" s="4">
        <v>1</v>
      </c>
      <c r="F481" s="4">
        <v>1</v>
      </c>
      <c r="H481" s="4">
        <f t="shared" si="28"/>
        <v>1</v>
      </c>
      <c r="K481" s="6">
        <f t="shared" si="29"/>
        <v>-1.2334336350379616E-2</v>
      </c>
      <c r="M481" s="5">
        <f t="shared" si="30"/>
        <v>123.86857774971182</v>
      </c>
      <c r="N481" s="5">
        <f t="shared" si="31"/>
        <v>125.51176502279731</v>
      </c>
    </row>
    <row r="482" spans="1:14" x14ac:dyDescent="0.25">
      <c r="A482" s="10">
        <v>45387</v>
      </c>
      <c r="B482" s="11">
        <f>VLOOKUP(A482,'sp500'!$A$2:$D$6121,4,FALSE)</f>
        <v>5204.33984375</v>
      </c>
      <c r="E482" s="4">
        <v>1</v>
      </c>
      <c r="F482" s="4">
        <v>0</v>
      </c>
      <c r="H482" s="4">
        <f t="shared" si="28"/>
        <v>0</v>
      </c>
      <c r="K482" s="6">
        <f t="shared" si="29"/>
        <v>1.1099194174331695E-2</v>
      </c>
      <c r="M482" s="5">
        <f t="shared" si="30"/>
        <v>125.24341914625417</v>
      </c>
      <c r="N482" s="5">
        <f t="shared" si="31"/>
        <v>126.90484447394843</v>
      </c>
    </row>
    <row r="483" spans="1:14" x14ac:dyDescent="0.25">
      <c r="A483" s="10">
        <v>45390</v>
      </c>
      <c r="B483" s="11">
        <f>VLOOKUP(A483,'sp500'!$A$2:$D$6121,4,FALSE)</f>
        <v>5202.39013671875</v>
      </c>
      <c r="E483" s="4">
        <v>1</v>
      </c>
      <c r="F483" s="4">
        <v>1</v>
      </c>
      <c r="H483" s="4">
        <f t="shared" si="28"/>
        <v>1</v>
      </c>
      <c r="K483" s="6">
        <f t="shared" si="29"/>
        <v>-3.7463099831791524E-4</v>
      </c>
      <c r="M483" s="5">
        <f t="shared" si="30"/>
        <v>125.19649907910666</v>
      </c>
      <c r="N483" s="5">
        <f t="shared" si="31"/>
        <v>126.85730198537178</v>
      </c>
    </row>
    <row r="484" spans="1:14" x14ac:dyDescent="0.25">
      <c r="A484" s="10">
        <v>45391</v>
      </c>
      <c r="B484" s="11">
        <f>VLOOKUP(A484,'sp500'!$A$2:$D$6121,4,FALSE)</f>
        <v>5209.91015625</v>
      </c>
      <c r="E484" s="4">
        <v>0</v>
      </c>
      <c r="F484" s="4">
        <v>0</v>
      </c>
      <c r="H484" s="4">
        <f t="shared" si="28"/>
        <v>1</v>
      </c>
      <c r="K484" s="6">
        <f t="shared" si="29"/>
        <v>1.4454931932483817E-3</v>
      </c>
      <c r="M484" s="5">
        <f t="shared" si="30"/>
        <v>125.37746976634403</v>
      </c>
      <c r="N484" s="5">
        <f t="shared" si="31"/>
        <v>127.04067335190548</v>
      </c>
    </row>
    <row r="485" spans="1:14" x14ac:dyDescent="0.25">
      <c r="A485" s="10">
        <v>45392</v>
      </c>
      <c r="B485" s="11">
        <f>VLOOKUP(A485,'sp500'!$A$2:$D$6121,4,FALSE)</f>
        <v>5160.64013671875</v>
      </c>
      <c r="E485" s="4">
        <v>1</v>
      </c>
      <c r="F485" s="4">
        <v>1</v>
      </c>
      <c r="H485" s="4">
        <f t="shared" si="28"/>
        <v>1</v>
      </c>
      <c r="K485" s="6">
        <f t="shared" si="29"/>
        <v>-9.4569806491084929E-3</v>
      </c>
      <c r="M485" s="5">
        <f t="shared" si="30"/>
        <v>124.19177746092953</v>
      </c>
      <c r="N485" s="5">
        <f t="shared" si="31"/>
        <v>127.04067335190548</v>
      </c>
    </row>
    <row r="486" spans="1:14" x14ac:dyDescent="0.25">
      <c r="A486" s="10">
        <v>45393</v>
      </c>
      <c r="B486" s="11">
        <f>VLOOKUP(A486,'sp500'!$A$2:$D$6121,4,FALSE)</f>
        <v>5199.06005859375</v>
      </c>
      <c r="E486" s="4">
        <v>0</v>
      </c>
      <c r="F486" s="4">
        <v>0</v>
      </c>
      <c r="H486" s="4">
        <f t="shared" si="28"/>
        <v>1</v>
      </c>
      <c r="K486" s="6">
        <f t="shared" si="29"/>
        <v>7.4447977105855934E-3</v>
      </c>
      <c r="M486" s="5">
        <f t="shared" si="30"/>
        <v>125.11636012144422</v>
      </c>
      <c r="N486" s="5">
        <f t="shared" si="31"/>
        <v>127.986465466027</v>
      </c>
    </row>
    <row r="487" spans="1:14" x14ac:dyDescent="0.25">
      <c r="A487" s="10">
        <v>45394</v>
      </c>
      <c r="B487" s="11">
        <f>VLOOKUP(A487,'sp500'!$A$2:$D$6121,4,FALSE)</f>
        <v>5123.41015625</v>
      </c>
      <c r="E487" s="4">
        <v>0</v>
      </c>
      <c r="F487" s="4">
        <v>0</v>
      </c>
      <c r="H487" s="4">
        <f t="shared" si="28"/>
        <v>1</v>
      </c>
      <c r="K487" s="6">
        <f t="shared" si="29"/>
        <v>-1.4550688295801639E-2</v>
      </c>
      <c r="M487" s="5">
        <f t="shared" si="30"/>
        <v>123.29583096461181</v>
      </c>
      <c r="N487" s="5">
        <f t="shared" si="31"/>
        <v>127.986465466027</v>
      </c>
    </row>
    <row r="488" spans="1:14" x14ac:dyDescent="0.25">
      <c r="A488" s="10">
        <v>45397</v>
      </c>
      <c r="B488" s="11">
        <f>VLOOKUP(A488,'sp500'!$A$2:$D$6121,4,FALSE)</f>
        <v>5061.81982421875</v>
      </c>
      <c r="E488" s="4">
        <v>1</v>
      </c>
      <c r="F488" s="4">
        <v>0</v>
      </c>
      <c r="H488" s="4">
        <f t="shared" si="28"/>
        <v>0</v>
      </c>
      <c r="K488" s="6">
        <f t="shared" si="29"/>
        <v>-1.202135494776202E-2</v>
      </c>
      <c r="M488" s="5">
        <f t="shared" si="30"/>
        <v>121.81364801700694</v>
      </c>
      <c r="N488" s="5">
        <f t="shared" si="31"/>
        <v>127.986465466027</v>
      </c>
    </row>
    <row r="489" spans="1:14" x14ac:dyDescent="0.25">
      <c r="A489" s="10">
        <v>45398</v>
      </c>
      <c r="B489" s="11">
        <f>VLOOKUP(A489,'sp500'!$A$2:$D$6121,4,FALSE)</f>
        <v>5051.41015625</v>
      </c>
      <c r="E489" s="4">
        <v>0</v>
      </c>
      <c r="F489" s="4">
        <v>0</v>
      </c>
      <c r="H489" s="4">
        <f t="shared" si="28"/>
        <v>1</v>
      </c>
      <c r="K489" s="6">
        <f t="shared" si="29"/>
        <v>-2.0565070133361507E-3</v>
      </c>
      <c r="M489" s="5">
        <f t="shared" si="30"/>
        <v>121.56313739553991</v>
      </c>
      <c r="N489" s="5">
        <f t="shared" si="31"/>
        <v>127.72326040218401</v>
      </c>
    </row>
    <row r="490" spans="1:14" x14ac:dyDescent="0.25">
      <c r="A490" s="10">
        <v>45399</v>
      </c>
      <c r="B490" s="11">
        <f>VLOOKUP(A490,'sp500'!$A$2:$D$6121,4,FALSE)</f>
        <v>5022.2099609375</v>
      </c>
      <c r="E490" s="4">
        <v>0</v>
      </c>
      <c r="F490" s="4">
        <v>0</v>
      </c>
      <c r="H490" s="4">
        <f t="shared" si="28"/>
        <v>1</v>
      </c>
      <c r="K490" s="6">
        <f t="shared" si="29"/>
        <v>-5.780602724641426E-3</v>
      </c>
      <c r="M490" s="5">
        <f t="shared" si="30"/>
        <v>120.8604291922953</v>
      </c>
      <c r="N490" s="5">
        <f t="shared" si="31"/>
        <v>127.72326040218401</v>
      </c>
    </row>
    <row r="491" spans="1:14" x14ac:dyDescent="0.25">
      <c r="A491" s="10">
        <v>45400</v>
      </c>
      <c r="B491" s="11">
        <f>VLOOKUP(A491,'sp500'!$A$2:$D$6121,4,FALSE)</f>
        <v>5011.1201171875</v>
      </c>
      <c r="E491" s="4">
        <v>1</v>
      </c>
      <c r="F491" s="4">
        <v>0</v>
      </c>
      <c r="H491" s="4">
        <f t="shared" si="28"/>
        <v>0</v>
      </c>
      <c r="K491" s="6">
        <f t="shared" si="29"/>
        <v>-2.2081601199982481E-3</v>
      </c>
      <c r="M491" s="5">
        <f t="shared" si="30"/>
        <v>120.59355001246701</v>
      </c>
      <c r="N491" s="5">
        <f t="shared" si="31"/>
        <v>127.72326040218401</v>
      </c>
    </row>
    <row r="492" spans="1:14" x14ac:dyDescent="0.25">
      <c r="A492" s="10">
        <v>45401</v>
      </c>
      <c r="B492" s="11">
        <f>VLOOKUP(A492,'sp500'!$A$2:$D$6121,4,FALSE)</f>
        <v>4967.22998046875</v>
      </c>
      <c r="E492" s="4">
        <v>1</v>
      </c>
      <c r="F492" s="4">
        <v>1</v>
      </c>
      <c r="H492" s="4">
        <f t="shared" si="28"/>
        <v>1</v>
      </c>
      <c r="K492" s="6">
        <f t="shared" si="29"/>
        <v>-8.7585481274361499E-3</v>
      </c>
      <c r="M492" s="5">
        <f t="shared" si="30"/>
        <v>119.53732560082443</v>
      </c>
      <c r="N492" s="5">
        <f t="shared" si="31"/>
        <v>126.60459007895842</v>
      </c>
    </row>
    <row r="493" spans="1:14" x14ac:dyDescent="0.25">
      <c r="A493" s="10">
        <v>45404</v>
      </c>
      <c r="B493" s="11">
        <f>VLOOKUP(A493,'sp500'!$A$2:$D$6121,4,FALSE)</f>
        <v>5010.60009765625</v>
      </c>
      <c r="E493" s="4">
        <v>0</v>
      </c>
      <c r="F493" s="4">
        <v>1</v>
      </c>
      <c r="H493" s="4">
        <f t="shared" si="28"/>
        <v>0</v>
      </c>
      <c r="K493" s="6">
        <f t="shared" si="29"/>
        <v>8.7312480714667462E-3</v>
      </c>
      <c r="M493" s="5">
        <f t="shared" si="30"/>
        <v>120.58103564444492</v>
      </c>
      <c r="N493" s="5">
        <f t="shared" si="31"/>
        <v>127.71000616192417</v>
      </c>
    </row>
    <row r="494" spans="1:14" x14ac:dyDescent="0.25">
      <c r="A494" s="10">
        <v>45405</v>
      </c>
      <c r="B494" s="11">
        <f>VLOOKUP(A494,'sp500'!$A$2:$D$6121,4,FALSE)</f>
        <v>5070.5498046875</v>
      </c>
      <c r="E494" s="4">
        <v>1</v>
      </c>
      <c r="F494" s="4">
        <v>1</v>
      </c>
      <c r="H494" s="4">
        <f t="shared" si="28"/>
        <v>1</v>
      </c>
      <c r="K494" s="6">
        <f t="shared" si="29"/>
        <v>1.1964576270872662E-2</v>
      </c>
      <c r="M494" s="5">
        <f t="shared" si="30"/>
        <v>122.0237366422337</v>
      </c>
      <c r="N494" s="5">
        <f t="shared" si="31"/>
        <v>127.71000616192417</v>
      </c>
    </row>
    <row r="495" spans="1:14" x14ac:dyDescent="0.25">
      <c r="A495" s="10">
        <v>45406</v>
      </c>
      <c r="B495" s="11">
        <f>VLOOKUP(A495,'sp500'!$A$2:$D$6121,4,FALSE)</f>
        <v>5071.6298828125</v>
      </c>
      <c r="E495" s="4">
        <v>1</v>
      </c>
      <c r="F495" s="4">
        <v>0</v>
      </c>
      <c r="H495" s="4">
        <f t="shared" si="28"/>
        <v>0</v>
      </c>
      <c r="K495" s="6">
        <f t="shared" si="29"/>
        <v>2.130100613548791E-4</v>
      </c>
      <c r="M495" s="5">
        <f t="shared" si="30"/>
        <v>122.04972892586261</v>
      </c>
      <c r="N495" s="5">
        <f t="shared" si="31"/>
        <v>127.73720967817235</v>
      </c>
    </row>
    <row r="496" spans="1:14" x14ac:dyDescent="0.25">
      <c r="A496" s="10">
        <v>45407</v>
      </c>
      <c r="B496" s="11">
        <f>VLOOKUP(A496,'sp500'!$A$2:$D$6121,4,FALSE)</f>
        <v>5048.419921875</v>
      </c>
      <c r="E496" s="4">
        <v>1</v>
      </c>
      <c r="F496" s="4">
        <v>1</v>
      </c>
      <c r="H496" s="4">
        <f t="shared" si="28"/>
        <v>1</v>
      </c>
      <c r="K496" s="6">
        <f t="shared" si="29"/>
        <v>-4.5764303535156259E-3</v>
      </c>
      <c r="M496" s="5">
        <f t="shared" si="30"/>
        <v>121.49117684176794</v>
      </c>
      <c r="N496" s="5">
        <f t="shared" si="31"/>
        <v>127.15262923452777</v>
      </c>
    </row>
    <row r="497" spans="1:14" x14ac:dyDescent="0.25">
      <c r="A497" s="10">
        <v>45408</v>
      </c>
      <c r="B497" s="11">
        <f>VLOOKUP(A497,'sp500'!$A$2:$D$6121,4,FALSE)</f>
        <v>5099.9599609375</v>
      </c>
      <c r="E497" s="4">
        <v>0</v>
      </c>
      <c r="F497" s="4">
        <v>1</v>
      </c>
      <c r="H497" s="4">
        <f t="shared" si="28"/>
        <v>0</v>
      </c>
      <c r="K497" s="6">
        <f t="shared" si="29"/>
        <v>1.020914263474304E-2</v>
      </c>
      <c r="M497" s="5">
        <f t="shared" si="30"/>
        <v>122.73149759500834</v>
      </c>
      <c r="N497" s="5">
        <f t="shared" si="31"/>
        <v>128.45074856276565</v>
      </c>
    </row>
    <row r="498" spans="1:14" x14ac:dyDescent="0.25">
      <c r="A498" s="10">
        <v>45411</v>
      </c>
      <c r="B498" s="11">
        <f>VLOOKUP(A498,'sp500'!$A$2:$D$6121,4,FALSE)</f>
        <v>5116.169921875</v>
      </c>
      <c r="E498" s="4">
        <v>1</v>
      </c>
      <c r="F498" s="4">
        <v>0</v>
      </c>
      <c r="H498" s="4">
        <f t="shared" si="28"/>
        <v>0</v>
      </c>
      <c r="K498" s="6">
        <f t="shared" si="29"/>
        <v>3.1784486665891176E-3</v>
      </c>
      <c r="M498" s="5">
        <f t="shared" si="30"/>
        <v>123.12159335988767</v>
      </c>
      <c r="N498" s="5">
        <f t="shared" si="31"/>
        <v>128.45074856276565</v>
      </c>
    </row>
    <row r="499" spans="1:14" x14ac:dyDescent="0.25">
      <c r="A499" s="10">
        <v>45412</v>
      </c>
      <c r="B499" s="11">
        <f>VLOOKUP(A499,'sp500'!$A$2:$D$6121,4,FALSE)</f>
        <v>5035.68994140625</v>
      </c>
      <c r="E499" s="4">
        <v>0</v>
      </c>
      <c r="F499" s="4">
        <v>0</v>
      </c>
      <c r="H499" s="4">
        <f t="shared" si="28"/>
        <v>1</v>
      </c>
      <c r="K499" s="6">
        <f t="shared" si="29"/>
        <v>-1.5730513586862171E-2</v>
      </c>
      <c r="M499" s="5">
        <f t="shared" si="30"/>
        <v>121.18482746270384</v>
      </c>
      <c r="N499" s="5">
        <f t="shared" si="31"/>
        <v>126.43015231725646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5B2A-4E89-4A1F-9550-67683BBB1848}">
  <dimension ref="A1:T499"/>
  <sheetViews>
    <sheetView workbookViewId="0">
      <selection activeCell="O21" sqref="O20:O21"/>
    </sheetView>
  </sheetViews>
  <sheetFormatPr defaultRowHeight="12" x14ac:dyDescent="0.25"/>
  <cols>
    <col min="1" max="1" width="10.109375" style="4" bestFit="1" customWidth="1"/>
    <col min="2" max="2" width="10.109375" style="11" customWidth="1"/>
    <col min="3" max="4" width="1.77734375" style="55" customWidth="1"/>
    <col min="5" max="6" width="8.88671875" style="4"/>
    <col min="7" max="7" width="1.77734375" style="57" customWidth="1"/>
    <col min="8" max="8" width="8.88671875" style="4"/>
    <col min="9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 t="s">
        <v>10</v>
      </c>
      <c r="C1" s="54"/>
      <c r="D1" s="54"/>
      <c r="E1" s="31" t="s">
        <v>3</v>
      </c>
      <c r="F1" s="31" t="s">
        <v>2</v>
      </c>
      <c r="G1" s="56"/>
      <c r="H1" s="31" t="s">
        <v>21</v>
      </c>
      <c r="I1" s="56"/>
      <c r="J1" s="56"/>
      <c r="K1" s="31" t="s">
        <v>9</v>
      </c>
      <c r="L1" s="80"/>
      <c r="M1" s="31" t="s">
        <v>8</v>
      </c>
      <c r="N1" s="31" t="s">
        <v>57</v>
      </c>
      <c r="R1" s="78" t="s">
        <v>7</v>
      </c>
      <c r="S1" s="79">
        <f>(S7+S9)/(SUM(S7:S10))</f>
        <v>0.51411290322580649</v>
      </c>
      <c r="T1" s="69" t="s">
        <v>34</v>
      </c>
    </row>
    <row r="2" spans="1:20" x14ac:dyDescent="0.25">
      <c r="A2" s="10">
        <v>44680</v>
      </c>
      <c r="B2" s="11">
        <f>VLOOKUP(A2,'sp500'!$A$2:$D$6121,4,FALSE)</f>
        <v>4131.93017578125</v>
      </c>
      <c r="M2" s="5"/>
      <c r="N2" s="5"/>
      <c r="R2" s="70" t="s">
        <v>26</v>
      </c>
      <c r="S2" s="61">
        <f>S7/(S7+S8)</f>
        <v>0.51111111111111107</v>
      </c>
      <c r="T2" s="71" t="s">
        <v>31</v>
      </c>
    </row>
    <row r="3" spans="1:20" x14ac:dyDescent="0.25">
      <c r="A3" s="10">
        <v>44683</v>
      </c>
      <c r="B3" s="11">
        <f>VLOOKUP(A3,'sp500'!$A$2:$D$6121,4,FALSE)</f>
        <v>4155.3798828125</v>
      </c>
      <c r="E3" s="4">
        <v>0</v>
      </c>
      <c r="F3" s="13">
        <v>1</v>
      </c>
      <c r="H3" s="4">
        <f t="shared" ref="H3:H66" si="0">IF(E3=F3,1,0)</f>
        <v>0</v>
      </c>
      <c r="K3" s="6">
        <f>B3/B2-1</f>
        <v>5.6752428123536536E-3</v>
      </c>
      <c r="M3" s="5">
        <v>100</v>
      </c>
      <c r="N3" s="5">
        <v>100</v>
      </c>
      <c r="R3" s="70" t="s">
        <v>27</v>
      </c>
      <c r="S3" s="61">
        <f>+S7/(S7+S10)</f>
        <v>0.64919354838709675</v>
      </c>
      <c r="T3" s="71" t="s">
        <v>30</v>
      </c>
    </row>
    <row r="4" spans="1:20" x14ac:dyDescent="0.25">
      <c r="A4" s="10">
        <v>44684</v>
      </c>
      <c r="B4" s="11">
        <f>VLOOKUP(A4,'sp500'!$A$2:$D$6121,4,FALSE)</f>
        <v>4175.47998046875</v>
      </c>
      <c r="E4" s="4">
        <v>1</v>
      </c>
      <c r="F4" s="14">
        <v>1</v>
      </c>
      <c r="H4" s="4">
        <f t="shared" si="0"/>
        <v>1</v>
      </c>
      <c r="K4" s="7">
        <f t="shared" ref="K4:K67" si="1">B4/B3-1</f>
        <v>4.8371263814863674E-3</v>
      </c>
      <c r="M4" s="5">
        <f t="shared" ref="M4:M67" si="2">M3*(1+$K4)</f>
        <v>100.48371263814863</v>
      </c>
      <c r="N4" s="5">
        <f>N3*(1+IF(E3=1,$K4,0))</f>
        <v>100</v>
      </c>
      <c r="R4" s="70" t="s">
        <v>28</v>
      </c>
      <c r="S4" s="61">
        <f>S9/(S9+S8)</f>
        <v>0.37903225806451613</v>
      </c>
      <c r="T4" s="71" t="s">
        <v>32</v>
      </c>
    </row>
    <row r="5" spans="1:20" x14ac:dyDescent="0.25">
      <c r="A5" s="10">
        <v>44685</v>
      </c>
      <c r="B5" s="11">
        <f>VLOOKUP(A5,'sp500'!$A$2:$D$6121,4,FALSE)</f>
        <v>4300.169921875</v>
      </c>
      <c r="E5" s="4">
        <v>0</v>
      </c>
      <c r="F5" s="15">
        <v>0</v>
      </c>
      <c r="H5" s="4">
        <f t="shared" si="0"/>
        <v>1</v>
      </c>
      <c r="K5" s="8">
        <f t="shared" si="1"/>
        <v>2.9862421084402291E-2</v>
      </c>
      <c r="M5" s="5">
        <f t="shared" si="2"/>
        <v>103.48439957707311</v>
      </c>
      <c r="N5" s="5">
        <f t="shared" ref="N5:N68" si="3">N4*(1+IF(E4=1,$K5,0))</f>
        <v>102.98624210844022</v>
      </c>
      <c r="R5" s="70" t="s">
        <v>29</v>
      </c>
      <c r="S5" s="61">
        <f>S9/(S9+S10)</f>
        <v>0.51933701657458564</v>
      </c>
      <c r="T5" s="71" t="s">
        <v>33</v>
      </c>
    </row>
    <row r="6" spans="1:20" x14ac:dyDescent="0.25">
      <c r="A6" s="10">
        <v>44686</v>
      </c>
      <c r="B6" s="11">
        <f>VLOOKUP(A6,'sp500'!$A$2:$D$6121,4,FALSE)</f>
        <v>4146.8701171875</v>
      </c>
      <c r="E6" s="4">
        <v>0</v>
      </c>
      <c r="F6" s="4">
        <v>0</v>
      </c>
      <c r="H6" s="4">
        <f t="shared" si="0"/>
        <v>1</v>
      </c>
      <c r="K6" s="9">
        <f t="shared" si="1"/>
        <v>-3.5649708609806985E-2</v>
      </c>
      <c r="M6" s="5">
        <f t="shared" si="2"/>
        <v>99.795210886489613</v>
      </c>
      <c r="N6" s="5">
        <f t="shared" si="3"/>
        <v>102.98624210844022</v>
      </c>
      <c r="R6" s="70"/>
      <c r="S6" s="60"/>
      <c r="T6" s="72"/>
    </row>
    <row r="7" spans="1:20" x14ac:dyDescent="0.25">
      <c r="A7" s="10">
        <v>44687</v>
      </c>
      <c r="B7" s="11">
        <f>VLOOKUP(A7,'sp500'!$A$2:$D$6121,4,FALSE)</f>
        <v>4123.33984375</v>
      </c>
      <c r="E7" s="4">
        <v>1</v>
      </c>
      <c r="F7" s="4">
        <v>0</v>
      </c>
      <c r="H7" s="4">
        <f t="shared" si="0"/>
        <v>0</v>
      </c>
      <c r="K7" s="6">
        <f t="shared" si="1"/>
        <v>-5.6742248424840325E-3</v>
      </c>
      <c r="M7" s="5">
        <f t="shared" si="2"/>
        <v>99.228950421716561</v>
      </c>
      <c r="N7" s="5">
        <f t="shared" si="3"/>
        <v>102.98624210844022</v>
      </c>
      <c r="R7" s="70" t="s">
        <v>22</v>
      </c>
      <c r="S7" s="60">
        <f>COUNTIFS($F$2:$F$498, 1, $E$2:$E$498, 1)</f>
        <v>161</v>
      </c>
      <c r="T7" s="72"/>
    </row>
    <row r="8" spans="1:20" x14ac:dyDescent="0.25">
      <c r="A8" s="10">
        <v>44690</v>
      </c>
      <c r="B8" s="11">
        <f>VLOOKUP(A8,'sp500'!$A$2:$D$6121,4,FALSE)</f>
        <v>3991.23999023437</v>
      </c>
      <c r="E8" s="4">
        <v>1</v>
      </c>
      <c r="F8" s="4">
        <v>1</v>
      </c>
      <c r="H8" s="4">
        <f t="shared" si="0"/>
        <v>1</v>
      </c>
      <c r="K8" s="6">
        <f t="shared" si="1"/>
        <v>-3.2037100632357984E-2</v>
      </c>
      <c r="M8" s="5">
        <f t="shared" si="2"/>
        <v>96.049942551412769</v>
      </c>
      <c r="N8" s="5">
        <f t="shared" si="3"/>
        <v>99.686861506263739</v>
      </c>
      <c r="R8" s="70" t="s">
        <v>23</v>
      </c>
      <c r="S8" s="60">
        <f>COUNTIFS($F$2:$F$498, 0, $E$2:$E$498, 1)</f>
        <v>154</v>
      </c>
      <c r="T8" s="72"/>
    </row>
    <row r="9" spans="1:20" x14ac:dyDescent="0.25">
      <c r="A9" s="10">
        <v>44691</v>
      </c>
      <c r="B9" s="11">
        <f>VLOOKUP(A9,'sp500'!$A$2:$D$6121,4,FALSE)</f>
        <v>4001.05004882812</v>
      </c>
      <c r="E9" s="4">
        <v>0</v>
      </c>
      <c r="F9" s="4">
        <v>0</v>
      </c>
      <c r="H9" s="4">
        <f t="shared" si="0"/>
        <v>1</v>
      </c>
      <c r="K9" s="6">
        <f t="shared" si="1"/>
        <v>2.4578974498534745E-3</v>
      </c>
      <c r="M9" s="5">
        <f t="shared" si="2"/>
        <v>96.286023460268453</v>
      </c>
      <c r="N9" s="5">
        <f t="shared" si="3"/>
        <v>99.931881588943881</v>
      </c>
      <c r="R9" s="70" t="s">
        <v>25</v>
      </c>
      <c r="S9" s="60">
        <f>COUNTIFS($F$2:$F$498, 0, $E$2:$E$498, 0)</f>
        <v>94</v>
      </c>
      <c r="T9" s="72"/>
    </row>
    <row r="10" spans="1:20" ht="12.6" thickBot="1" x14ac:dyDescent="0.3">
      <c r="A10" s="10">
        <v>44692</v>
      </c>
      <c r="B10" s="11">
        <f>VLOOKUP(A10,'sp500'!$A$2:$D$6121,4,FALSE)</f>
        <v>3935.17993164062</v>
      </c>
      <c r="E10" s="4">
        <v>1</v>
      </c>
      <c r="F10" s="4">
        <v>0</v>
      </c>
      <c r="H10" s="4">
        <f t="shared" si="0"/>
        <v>0</v>
      </c>
      <c r="K10" s="6">
        <f t="shared" si="1"/>
        <v>-1.6463207503938371E-2</v>
      </c>
      <c r="M10" s="5">
        <f t="shared" si="2"/>
        <v>94.700846676312977</v>
      </c>
      <c r="N10" s="5">
        <f t="shared" si="3"/>
        <v>99.931881588943881</v>
      </c>
      <c r="R10" s="73" t="s">
        <v>24</v>
      </c>
      <c r="S10" s="74">
        <f>COUNTIFS($F$2:$F$498, 1, $E$2:$E$498, 0)</f>
        <v>87</v>
      </c>
      <c r="T10" s="75"/>
    </row>
    <row r="11" spans="1:20" x14ac:dyDescent="0.25">
      <c r="A11" s="10">
        <v>44693</v>
      </c>
      <c r="B11" s="11">
        <f>VLOOKUP(A11,'sp500'!$A$2:$D$6121,4,FALSE)</f>
        <v>3930.080078125</v>
      </c>
      <c r="E11" s="4">
        <v>1</v>
      </c>
      <c r="F11" s="4">
        <v>1</v>
      </c>
      <c r="H11" s="4">
        <f t="shared" si="0"/>
        <v>1</v>
      </c>
      <c r="K11" s="6">
        <f t="shared" si="1"/>
        <v>-1.2959645058704394E-3</v>
      </c>
      <c r="M11" s="5">
        <f t="shared" si="2"/>
        <v>94.578117740344595</v>
      </c>
      <c r="N11" s="5">
        <f t="shared" si="3"/>
        <v>99.802373417399764</v>
      </c>
    </row>
    <row r="12" spans="1:20" x14ac:dyDescent="0.25">
      <c r="A12" s="10">
        <v>44694</v>
      </c>
      <c r="B12" s="11">
        <f>VLOOKUP(A12,'sp500'!$A$2:$D$6121,4,FALSE)</f>
        <v>4023.88989257812</v>
      </c>
      <c r="E12" s="4">
        <v>0</v>
      </c>
      <c r="F12" s="4">
        <v>0</v>
      </c>
      <c r="H12" s="4">
        <f t="shared" si="0"/>
        <v>1</v>
      </c>
      <c r="K12" s="6">
        <f t="shared" si="1"/>
        <v>2.3869695423070381E-2</v>
      </c>
      <c r="M12" s="5">
        <f t="shared" si="2"/>
        <v>96.835668604493904</v>
      </c>
      <c r="N12" s="5">
        <f t="shared" si="3"/>
        <v>102.18462567337264</v>
      </c>
    </row>
    <row r="13" spans="1:20" x14ac:dyDescent="0.25">
      <c r="A13" s="10">
        <v>44697</v>
      </c>
      <c r="B13" s="11">
        <f>VLOOKUP(A13,'sp500'!$A$2:$D$6121,4,FALSE)</f>
        <v>4008.01000976562</v>
      </c>
      <c r="E13" s="4">
        <v>1</v>
      </c>
      <c r="F13" s="4">
        <v>1</v>
      </c>
      <c r="H13" s="4">
        <f t="shared" si="0"/>
        <v>1</v>
      </c>
      <c r="K13" s="6">
        <f t="shared" si="1"/>
        <v>-3.9464009295556712E-3</v>
      </c>
      <c r="M13" s="5">
        <f t="shared" si="2"/>
        <v>96.453516231898988</v>
      </c>
      <c r="N13" s="5">
        <f t="shared" si="3"/>
        <v>102.18462567337264</v>
      </c>
    </row>
    <row r="14" spans="1:20" x14ac:dyDescent="0.25">
      <c r="A14" s="10">
        <v>44698</v>
      </c>
      <c r="B14" s="11">
        <f>VLOOKUP(A14,'sp500'!$A$2:$D$6121,4,FALSE)</f>
        <v>4088.85009765625</v>
      </c>
      <c r="E14" s="4">
        <v>0</v>
      </c>
      <c r="F14" s="4">
        <v>0</v>
      </c>
      <c r="H14" s="4">
        <f t="shared" si="0"/>
        <v>1</v>
      </c>
      <c r="K14" s="6">
        <f t="shared" si="1"/>
        <v>2.0169632234865009E-2</v>
      </c>
      <c r="M14" s="5">
        <f t="shared" si="2"/>
        <v>98.398948182055975</v>
      </c>
      <c r="N14" s="5">
        <f t="shared" si="3"/>
        <v>104.2456519932619</v>
      </c>
    </row>
    <row r="15" spans="1:20" x14ac:dyDescent="0.25">
      <c r="A15" s="10">
        <v>44699</v>
      </c>
      <c r="B15" s="11">
        <f>VLOOKUP(A15,'sp500'!$A$2:$D$6121,4,FALSE)</f>
        <v>3923.67993164062</v>
      </c>
      <c r="E15" s="4">
        <v>1</v>
      </c>
      <c r="F15" s="4">
        <v>0</v>
      </c>
      <c r="H15" s="4">
        <f t="shared" si="0"/>
        <v>0</v>
      </c>
      <c r="K15" s="6">
        <f t="shared" si="1"/>
        <v>-4.0395260787453813E-2</v>
      </c>
      <c r="M15" s="5">
        <f t="shared" si="2"/>
        <v>94.424097009030675</v>
      </c>
      <c r="N15" s="5">
        <f t="shared" si="3"/>
        <v>104.2456519932619</v>
      </c>
    </row>
    <row r="16" spans="1:20" x14ac:dyDescent="0.25">
      <c r="A16" s="10">
        <v>44700</v>
      </c>
      <c r="B16" s="11">
        <f>VLOOKUP(A16,'sp500'!$A$2:$D$6121,4,FALSE)</f>
        <v>3900.7900390625</v>
      </c>
      <c r="E16" s="4">
        <v>1</v>
      </c>
      <c r="F16" s="4">
        <v>1</v>
      </c>
      <c r="H16" s="4">
        <f t="shared" si="0"/>
        <v>1</v>
      </c>
      <c r="K16" s="6">
        <f t="shared" si="1"/>
        <v>-5.8337818009913667E-3</v>
      </c>
      <c r="M16" s="5">
        <f t="shared" si="2"/>
        <v>93.873247430324355</v>
      </c>
      <c r="N16" s="5">
        <f t="shared" si="3"/>
        <v>103.63750560583114</v>
      </c>
    </row>
    <row r="17" spans="1:14" x14ac:dyDescent="0.25">
      <c r="A17" s="10">
        <v>44701</v>
      </c>
      <c r="B17" s="11">
        <f>VLOOKUP(A17,'sp500'!$A$2:$D$6121,4,FALSE)</f>
        <v>3901.36010742187</v>
      </c>
      <c r="E17" s="4">
        <v>1</v>
      </c>
      <c r="F17" s="4">
        <v>1</v>
      </c>
      <c r="H17" s="4">
        <f t="shared" si="0"/>
        <v>1</v>
      </c>
      <c r="K17" s="6">
        <f t="shared" si="1"/>
        <v>1.4614176965732639E-4</v>
      </c>
      <c r="M17" s="5">
        <f t="shared" si="2"/>
        <v>93.886966232827305</v>
      </c>
      <c r="N17" s="5">
        <f t="shared" si="3"/>
        <v>103.65265137430325</v>
      </c>
    </row>
    <row r="18" spans="1:14" x14ac:dyDescent="0.25">
      <c r="A18" s="10">
        <v>44704</v>
      </c>
      <c r="B18" s="11">
        <f>VLOOKUP(A18,'sp500'!$A$2:$D$6121,4,FALSE)</f>
        <v>3973.75</v>
      </c>
      <c r="E18" s="4">
        <v>1</v>
      </c>
      <c r="F18" s="4">
        <v>0</v>
      </c>
      <c r="H18" s="4">
        <f t="shared" si="0"/>
        <v>0</v>
      </c>
      <c r="K18" s="6">
        <f t="shared" si="1"/>
        <v>1.8555039930924888E-2</v>
      </c>
      <c r="M18" s="5">
        <f t="shared" si="2"/>
        <v>95.629042640270811</v>
      </c>
      <c r="N18" s="5">
        <f t="shared" si="3"/>
        <v>105.57593045949967</v>
      </c>
    </row>
    <row r="19" spans="1:14" x14ac:dyDescent="0.25">
      <c r="A19" s="10">
        <v>44705</v>
      </c>
      <c r="B19" s="11">
        <f>VLOOKUP(A19,'sp500'!$A$2:$D$6121,4,FALSE)</f>
        <v>3941.47998046875</v>
      </c>
      <c r="E19" s="4">
        <v>0</v>
      </c>
      <c r="F19" s="4">
        <v>1</v>
      </c>
      <c r="H19" s="4">
        <f t="shared" si="0"/>
        <v>0</v>
      </c>
      <c r="K19" s="6">
        <f t="shared" si="1"/>
        <v>-8.1207976171752128E-3</v>
      </c>
      <c r="M19" s="5">
        <f t="shared" si="2"/>
        <v>94.852458538664948</v>
      </c>
      <c r="N19" s="5">
        <f t="shared" si="3"/>
        <v>104.71856969499311</v>
      </c>
    </row>
    <row r="20" spans="1:14" x14ac:dyDescent="0.25">
      <c r="A20" s="10">
        <v>44706</v>
      </c>
      <c r="B20" s="11">
        <f>VLOOKUP(A20,'sp500'!$A$2:$D$6121,4,FALSE)</f>
        <v>3978.72998046875</v>
      </c>
      <c r="E20" s="4">
        <v>1</v>
      </c>
      <c r="F20" s="4">
        <v>1</v>
      </c>
      <c r="H20" s="4">
        <f t="shared" si="0"/>
        <v>1</v>
      </c>
      <c r="K20" s="6">
        <f t="shared" si="1"/>
        <v>9.450764734207695E-3</v>
      </c>
      <c r="M20" s="5">
        <f t="shared" si="2"/>
        <v>95.748886808775055</v>
      </c>
      <c r="N20" s="5">
        <f t="shared" si="3"/>
        <v>104.71856969499311</v>
      </c>
    </row>
    <row r="21" spans="1:14" x14ac:dyDescent="0.25">
      <c r="A21" s="10">
        <v>44707</v>
      </c>
      <c r="B21" s="11">
        <f>VLOOKUP(A21,'sp500'!$A$2:$D$6121,4,FALSE)</f>
        <v>4057.84008789062</v>
      </c>
      <c r="E21" s="4">
        <v>1</v>
      </c>
      <c r="F21" s="4">
        <v>1</v>
      </c>
      <c r="H21" s="4">
        <f t="shared" si="0"/>
        <v>1</v>
      </c>
      <c r="K21" s="6">
        <f t="shared" si="1"/>
        <v>1.9883256167222862E-2</v>
      </c>
      <c r="M21" s="5">
        <f t="shared" si="2"/>
        <v>97.652686452920349</v>
      </c>
      <c r="N21" s="5">
        <f t="shared" si="3"/>
        <v>106.80071584170383</v>
      </c>
    </row>
    <row r="22" spans="1:14" x14ac:dyDescent="0.25">
      <c r="A22" s="10">
        <v>44708</v>
      </c>
      <c r="B22" s="11">
        <f>VLOOKUP(A22,'sp500'!$A$2:$D$6121,4,FALSE)</f>
        <v>4158.240234375</v>
      </c>
      <c r="E22" s="4">
        <v>0</v>
      </c>
      <c r="F22" s="4">
        <v>0</v>
      </c>
      <c r="H22" s="4">
        <f t="shared" si="0"/>
        <v>1</v>
      </c>
      <c r="K22" s="6">
        <f t="shared" si="1"/>
        <v>2.4742262955110839E-2</v>
      </c>
      <c r="M22" s="5">
        <f t="shared" si="2"/>
        <v>100.0688348994115</v>
      </c>
      <c r="N22" s="5">
        <f t="shared" si="3"/>
        <v>109.44320723685334</v>
      </c>
    </row>
    <row r="23" spans="1:14" x14ac:dyDescent="0.25">
      <c r="A23" s="10">
        <v>44712</v>
      </c>
      <c r="B23" s="11">
        <f>VLOOKUP(A23,'sp500'!$A$2:$D$6121,4,FALSE)</f>
        <v>4132.14990234375</v>
      </c>
      <c r="E23" s="4">
        <v>1</v>
      </c>
      <c r="F23" s="4">
        <v>0</v>
      </c>
      <c r="H23" s="4">
        <f t="shared" si="0"/>
        <v>0</v>
      </c>
      <c r="K23" s="6">
        <f t="shared" si="1"/>
        <v>-6.2743686176590652E-3</v>
      </c>
      <c r="M23" s="5">
        <f t="shared" si="2"/>
        <v>99.440966142112927</v>
      </c>
      <c r="N23" s="5">
        <f t="shared" si="3"/>
        <v>109.44320723685334</v>
      </c>
    </row>
    <row r="24" spans="1:14" x14ac:dyDescent="0.25">
      <c r="A24" s="10">
        <v>44713</v>
      </c>
      <c r="B24" s="11">
        <f>VLOOKUP(A24,'sp500'!$A$2:$D$6121,4,FALSE)</f>
        <v>4101.22998046875</v>
      </c>
      <c r="E24" s="4">
        <v>1</v>
      </c>
      <c r="F24" s="4">
        <v>1</v>
      </c>
      <c r="H24" s="4">
        <f t="shared" si="0"/>
        <v>1</v>
      </c>
      <c r="K24" s="6">
        <f t="shared" si="1"/>
        <v>-7.4827686811318461E-3</v>
      </c>
      <c r="M24" s="5">
        <f t="shared" si="2"/>
        <v>98.696872395043229</v>
      </c>
      <c r="N24" s="5">
        <f t="shared" si="3"/>
        <v>108.62426903337879</v>
      </c>
    </row>
    <row r="25" spans="1:14" x14ac:dyDescent="0.25">
      <c r="A25" s="10">
        <v>44714</v>
      </c>
      <c r="B25" s="11">
        <f>VLOOKUP(A25,'sp500'!$A$2:$D$6121,4,FALSE)</f>
        <v>4176.81982421875</v>
      </c>
      <c r="E25" s="4">
        <v>0</v>
      </c>
      <c r="F25" s="4">
        <v>0</v>
      </c>
      <c r="H25" s="4">
        <f t="shared" si="0"/>
        <v>1</v>
      </c>
      <c r="K25" s="6">
        <f t="shared" si="1"/>
        <v>1.8431018038486124E-2</v>
      </c>
      <c r="M25" s="5">
        <f t="shared" si="2"/>
        <v>100.51595623049843</v>
      </c>
      <c r="N25" s="5">
        <f t="shared" si="3"/>
        <v>110.62632489535036</v>
      </c>
    </row>
    <row r="26" spans="1:14" x14ac:dyDescent="0.25">
      <c r="A26" s="10">
        <v>44715</v>
      </c>
      <c r="B26" s="11">
        <f>VLOOKUP(A26,'sp500'!$A$2:$D$6121,4,FALSE)</f>
        <v>4108.5400390625</v>
      </c>
      <c r="E26" s="4">
        <v>1</v>
      </c>
      <c r="F26" s="4">
        <v>1</v>
      </c>
      <c r="H26" s="4">
        <f t="shared" si="0"/>
        <v>1</v>
      </c>
      <c r="K26" s="6">
        <f t="shared" si="1"/>
        <v>-1.6347313992415624E-2</v>
      </c>
      <c r="M26" s="5">
        <f t="shared" si="2"/>
        <v>98.872790332750569</v>
      </c>
      <c r="N26" s="5">
        <f t="shared" si="3"/>
        <v>110.62632489535036</v>
      </c>
    </row>
    <row r="27" spans="1:14" x14ac:dyDescent="0.25">
      <c r="A27" s="10">
        <v>44718</v>
      </c>
      <c r="B27" s="11">
        <f>VLOOKUP(A27,'sp500'!$A$2:$D$6121,4,FALSE)</f>
        <v>4121.43017578125</v>
      </c>
      <c r="E27" s="4">
        <v>0</v>
      </c>
      <c r="F27" s="4">
        <v>1</v>
      </c>
      <c r="H27" s="4">
        <f t="shared" si="0"/>
        <v>0</v>
      </c>
      <c r="K27" s="6">
        <f t="shared" si="1"/>
        <v>3.1374007789131131E-3</v>
      </c>
      <c r="M27" s="5">
        <f t="shared" si="2"/>
        <v>99.182993902153854</v>
      </c>
      <c r="N27" s="5">
        <f t="shared" si="3"/>
        <v>110.97340401324533</v>
      </c>
    </row>
    <row r="28" spans="1:14" x14ac:dyDescent="0.25">
      <c r="A28" s="10">
        <v>44719</v>
      </c>
      <c r="B28" s="11">
        <f>VLOOKUP(A28,'sp500'!$A$2:$D$6121,4,FALSE)</f>
        <v>4160.68017578125</v>
      </c>
      <c r="E28" s="4">
        <v>0</v>
      </c>
      <c r="F28" s="4">
        <v>0</v>
      </c>
      <c r="H28" s="4">
        <f t="shared" si="0"/>
        <v>1</v>
      </c>
      <c r="K28" s="6">
        <f t="shared" si="1"/>
        <v>9.5233931732350285E-3</v>
      </c>
      <c r="M28" s="5">
        <f t="shared" si="2"/>
        <v>100.12755254918264</v>
      </c>
      <c r="N28" s="5">
        <f t="shared" si="3"/>
        <v>110.97340401324533</v>
      </c>
    </row>
    <row r="29" spans="1:14" x14ac:dyDescent="0.25">
      <c r="A29" s="10">
        <v>44720</v>
      </c>
      <c r="B29" s="11">
        <f>VLOOKUP(A29,'sp500'!$A$2:$D$6121,4,FALSE)</f>
        <v>4115.77001953125</v>
      </c>
      <c r="E29" s="4">
        <v>0</v>
      </c>
      <c r="F29" s="4">
        <v>0</v>
      </c>
      <c r="H29" s="4">
        <f t="shared" si="0"/>
        <v>1</v>
      </c>
      <c r="K29" s="6">
        <f t="shared" si="1"/>
        <v>-1.0793945785935621E-2</v>
      </c>
      <c r="M29" s="5">
        <f t="shared" si="2"/>
        <v>99.046781175288345</v>
      </c>
      <c r="N29" s="5">
        <f t="shared" si="3"/>
        <v>110.97340401324533</v>
      </c>
    </row>
    <row r="30" spans="1:14" x14ac:dyDescent="0.25">
      <c r="A30" s="10">
        <v>44721</v>
      </c>
      <c r="B30" s="11">
        <f>VLOOKUP(A30,'sp500'!$A$2:$D$6121,4,FALSE)</f>
        <v>4017.82006835937</v>
      </c>
      <c r="E30" s="4">
        <v>1</v>
      </c>
      <c r="F30" s="4">
        <v>0</v>
      </c>
      <c r="H30" s="4">
        <f t="shared" si="0"/>
        <v>0</v>
      </c>
      <c r="K30" s="6">
        <f t="shared" si="1"/>
        <v>-2.3798693976354812E-2</v>
      </c>
      <c r="M30" s="5">
        <f t="shared" si="2"/>
        <v>96.689597140754671</v>
      </c>
      <c r="N30" s="5">
        <f t="shared" si="3"/>
        <v>110.97340401324533</v>
      </c>
    </row>
    <row r="31" spans="1:14" x14ac:dyDescent="0.25">
      <c r="A31" s="10">
        <v>44722</v>
      </c>
      <c r="B31" s="11">
        <f>VLOOKUP(A31,'sp500'!$A$2:$D$6121,4,FALSE)</f>
        <v>3900.86010742187</v>
      </c>
      <c r="E31" s="4">
        <v>1</v>
      </c>
      <c r="F31" s="4">
        <v>0</v>
      </c>
      <c r="H31" s="4">
        <f t="shared" si="0"/>
        <v>0</v>
      </c>
      <c r="K31" s="6">
        <f t="shared" si="1"/>
        <v>-2.9110303335524779E-2</v>
      </c>
      <c r="M31" s="5">
        <f t="shared" si="2"/>
        <v>93.874933638597611</v>
      </c>
      <c r="N31" s="5">
        <f t="shared" si="3"/>
        <v>107.74293456024401</v>
      </c>
    </row>
    <row r="32" spans="1:14" x14ac:dyDescent="0.25">
      <c r="A32" s="10">
        <v>44725</v>
      </c>
      <c r="B32" s="11">
        <f>VLOOKUP(A32,'sp500'!$A$2:$D$6121,4,FALSE)</f>
        <v>3749.6298828125</v>
      </c>
      <c r="E32" s="4">
        <v>1</v>
      </c>
      <c r="F32" s="4">
        <v>0</v>
      </c>
      <c r="H32" s="4">
        <f t="shared" si="0"/>
        <v>0</v>
      </c>
      <c r="K32" s="6">
        <f t="shared" si="1"/>
        <v>-3.8768430665236053E-2</v>
      </c>
      <c r="M32" s="5">
        <f t="shared" si="2"/>
        <v>90.235549782626009</v>
      </c>
      <c r="N32" s="5">
        <f t="shared" si="3"/>
        <v>103.56591007207612</v>
      </c>
    </row>
    <row r="33" spans="1:14" x14ac:dyDescent="0.25">
      <c r="A33" s="10">
        <v>44726</v>
      </c>
      <c r="B33" s="11">
        <f>VLOOKUP(A33,'sp500'!$A$2:$D$6121,4,FALSE)</f>
        <v>3735.47998046875</v>
      </c>
      <c r="E33" s="4">
        <v>1</v>
      </c>
      <c r="F33" s="4">
        <v>1</v>
      </c>
      <c r="H33" s="4">
        <f t="shared" si="0"/>
        <v>1</v>
      </c>
      <c r="K33" s="6">
        <f t="shared" si="1"/>
        <v>-3.7736797459957394E-3</v>
      </c>
      <c r="M33" s="5">
        <f t="shared" si="2"/>
        <v>89.895029716042529</v>
      </c>
      <c r="N33" s="5">
        <f t="shared" si="3"/>
        <v>103.17508549486151</v>
      </c>
    </row>
    <row r="34" spans="1:14" x14ac:dyDescent="0.25">
      <c r="A34" s="10">
        <v>44727</v>
      </c>
      <c r="B34" s="11">
        <f>VLOOKUP(A34,'sp500'!$A$2:$D$6121,4,FALSE)</f>
        <v>3789.98999023437</v>
      </c>
      <c r="E34" s="4">
        <v>1</v>
      </c>
      <c r="F34" s="4">
        <v>0</v>
      </c>
      <c r="H34" s="4">
        <f t="shared" si="0"/>
        <v>0</v>
      </c>
      <c r="K34" s="6">
        <f t="shared" si="1"/>
        <v>1.4592504858981892E-2</v>
      </c>
      <c r="M34" s="5">
        <f t="shared" si="2"/>
        <v>91.206823373972199</v>
      </c>
      <c r="N34" s="5">
        <f t="shared" si="3"/>
        <v>104.68066843127114</v>
      </c>
    </row>
    <row r="35" spans="1:14" x14ac:dyDescent="0.25">
      <c r="A35" s="10">
        <v>44728</v>
      </c>
      <c r="B35" s="11">
        <f>VLOOKUP(A35,'sp500'!$A$2:$D$6121,4,FALSE)</f>
        <v>3666.77001953125</v>
      </c>
      <c r="E35" s="4">
        <v>1</v>
      </c>
      <c r="F35" s="4">
        <v>1</v>
      </c>
      <c r="H35" s="4">
        <f t="shared" si="0"/>
        <v>1</v>
      </c>
      <c r="K35" s="6">
        <f t="shared" si="1"/>
        <v>-3.2511951488162105E-2</v>
      </c>
      <c r="M35" s="5">
        <f t="shared" si="2"/>
        <v>88.241511557048241</v>
      </c>
      <c r="N35" s="5">
        <f t="shared" si="3"/>
        <v>101.27729561748528</v>
      </c>
    </row>
    <row r="36" spans="1:14" x14ac:dyDescent="0.25">
      <c r="A36" s="10">
        <v>44729</v>
      </c>
      <c r="B36" s="11">
        <f>VLOOKUP(A36,'sp500'!$A$2:$D$6121,4,FALSE)</f>
        <v>3674.84008789062</v>
      </c>
      <c r="E36" s="4">
        <v>1</v>
      </c>
      <c r="F36" s="4">
        <v>1</v>
      </c>
      <c r="H36" s="4">
        <f t="shared" si="0"/>
        <v>1</v>
      </c>
      <c r="K36" s="6">
        <f t="shared" si="1"/>
        <v>2.2008656982532848E-3</v>
      </c>
      <c r="M36" s="5">
        <f t="shared" si="2"/>
        <v>88.435719272996167</v>
      </c>
      <c r="N36" s="5">
        <f t="shared" si="3"/>
        <v>101.50019334342166</v>
      </c>
    </row>
    <row r="37" spans="1:14" x14ac:dyDescent="0.25">
      <c r="A37" s="10">
        <v>44733</v>
      </c>
      <c r="B37" s="11">
        <f>VLOOKUP(A37,'sp500'!$A$2:$D$6121,4,FALSE)</f>
        <v>3764.7900390625</v>
      </c>
      <c r="E37" s="4">
        <v>1</v>
      </c>
      <c r="F37" s="4">
        <v>0</v>
      </c>
      <c r="H37" s="4">
        <f t="shared" si="0"/>
        <v>0</v>
      </c>
      <c r="K37" s="6">
        <f t="shared" si="1"/>
        <v>2.4477242280088296E-2</v>
      </c>
      <c r="M37" s="5">
        <f t="shared" si="2"/>
        <v>90.600381799855171</v>
      </c>
      <c r="N37" s="5">
        <f t="shared" si="3"/>
        <v>103.98463816736439</v>
      </c>
    </row>
    <row r="38" spans="1:14" x14ac:dyDescent="0.25">
      <c r="A38" s="10">
        <v>44734</v>
      </c>
      <c r="B38" s="11">
        <f>VLOOKUP(A38,'sp500'!$A$2:$D$6121,4,FALSE)</f>
        <v>3759.88989257812</v>
      </c>
      <c r="E38" s="4">
        <v>1</v>
      </c>
      <c r="F38" s="4">
        <v>1</v>
      </c>
      <c r="H38" s="4">
        <f t="shared" si="0"/>
        <v>1</v>
      </c>
      <c r="K38" s="6">
        <f t="shared" si="1"/>
        <v>-1.3015723144019775E-3</v>
      </c>
      <c r="M38" s="5">
        <f t="shared" si="2"/>
        <v>90.482458851230234</v>
      </c>
      <c r="N38" s="5">
        <f t="shared" si="3"/>
        <v>103.84929464120265</v>
      </c>
    </row>
    <row r="39" spans="1:14" x14ac:dyDescent="0.25">
      <c r="A39" s="10">
        <v>44735</v>
      </c>
      <c r="B39" s="11">
        <f>VLOOKUP(A39,'sp500'!$A$2:$D$6121,4,FALSE)</f>
        <v>3795.72998046875</v>
      </c>
      <c r="E39" s="4">
        <v>0</v>
      </c>
      <c r="F39" s="4">
        <v>1</v>
      </c>
      <c r="H39" s="4">
        <f t="shared" si="0"/>
        <v>0</v>
      </c>
      <c r="K39" s="6">
        <f t="shared" si="1"/>
        <v>9.5322174091792E-3</v>
      </c>
      <c r="M39" s="5">
        <f t="shared" si="2"/>
        <v>91.34495732071727</v>
      </c>
      <c r="N39" s="5">
        <f t="shared" si="3"/>
        <v>104.8392086955125</v>
      </c>
    </row>
    <row r="40" spans="1:14" x14ac:dyDescent="0.25">
      <c r="A40" s="10">
        <v>44736</v>
      </c>
      <c r="B40" s="11">
        <f>VLOOKUP(A40,'sp500'!$A$2:$D$6121,4,FALSE)</f>
        <v>3911.73999023437</v>
      </c>
      <c r="E40" s="4">
        <v>0</v>
      </c>
      <c r="F40" s="4">
        <v>0</v>
      </c>
      <c r="H40" s="4">
        <f t="shared" si="0"/>
        <v>1</v>
      </c>
      <c r="K40" s="6">
        <f t="shared" si="1"/>
        <v>3.0563293585834428E-2</v>
      </c>
      <c r="M40" s="5">
        <f t="shared" si="2"/>
        <v>94.136760068895867</v>
      </c>
      <c r="N40" s="5">
        <f t="shared" si="3"/>
        <v>104.8392086955125</v>
      </c>
    </row>
    <row r="41" spans="1:14" x14ac:dyDescent="0.25">
      <c r="A41" s="10">
        <v>44739</v>
      </c>
      <c r="B41" s="11">
        <f>VLOOKUP(A41,'sp500'!$A$2:$D$6121,4,FALSE)</f>
        <v>3900.11010742187</v>
      </c>
      <c r="E41" s="4">
        <v>0</v>
      </c>
      <c r="F41" s="4">
        <v>0</v>
      </c>
      <c r="H41" s="4">
        <f t="shared" si="0"/>
        <v>1</v>
      </c>
      <c r="K41" s="6">
        <f t="shared" si="1"/>
        <v>-2.9730715337762392E-3</v>
      </c>
      <c r="M41" s="5">
        <f t="shared" si="2"/>
        <v>93.856884747253105</v>
      </c>
      <c r="N41" s="5">
        <f t="shared" si="3"/>
        <v>104.8392086955125</v>
      </c>
    </row>
    <row r="42" spans="1:14" x14ac:dyDescent="0.25">
      <c r="A42" s="10">
        <v>44740</v>
      </c>
      <c r="B42" s="11">
        <f>VLOOKUP(A42,'sp500'!$A$2:$D$6121,4,FALSE)</f>
        <v>3821.55004882812</v>
      </c>
      <c r="E42" s="4">
        <v>1</v>
      </c>
      <c r="F42" s="4">
        <v>0</v>
      </c>
      <c r="H42" s="4">
        <f t="shared" si="0"/>
        <v>0</v>
      </c>
      <c r="K42" s="6">
        <f t="shared" si="1"/>
        <v>-2.0143036075892073E-2</v>
      </c>
      <c r="M42" s="5">
        <f t="shared" si="2"/>
        <v>91.966322131818345</v>
      </c>
      <c r="N42" s="5">
        <f t="shared" si="3"/>
        <v>104.8392086955125</v>
      </c>
    </row>
    <row r="43" spans="1:14" x14ac:dyDescent="0.25">
      <c r="A43" s="10">
        <v>44741</v>
      </c>
      <c r="B43" s="11">
        <f>VLOOKUP(A43,'sp500'!$A$2:$D$6121,4,FALSE)</f>
        <v>3818.830078125</v>
      </c>
      <c r="E43" s="4">
        <v>0</v>
      </c>
      <c r="F43" s="4">
        <v>0</v>
      </c>
      <c r="H43" s="4">
        <f t="shared" si="0"/>
        <v>1</v>
      </c>
      <c r="K43" s="6">
        <f t="shared" si="1"/>
        <v>-7.1174540915774909E-4</v>
      </c>
      <c r="M43" s="5">
        <f t="shared" si="2"/>
        <v>91.900865524243898</v>
      </c>
      <c r="N43" s="5">
        <f t="shared" si="3"/>
        <v>104.76458987002374</v>
      </c>
    </row>
    <row r="44" spans="1:14" x14ac:dyDescent="0.25">
      <c r="A44" s="10">
        <v>44742</v>
      </c>
      <c r="B44" s="11">
        <f>VLOOKUP(A44,'sp500'!$A$2:$D$6121,4,FALSE)</f>
        <v>3785.3798828125</v>
      </c>
      <c r="E44" s="4">
        <v>1</v>
      </c>
      <c r="F44" s="4">
        <v>1</v>
      </c>
      <c r="H44" s="4">
        <f t="shared" si="0"/>
        <v>1</v>
      </c>
      <c r="K44" s="6">
        <f t="shared" si="1"/>
        <v>-8.7592782679987158E-3</v>
      </c>
      <c r="M44" s="5">
        <f t="shared" si="2"/>
        <v>91.095880270047118</v>
      </c>
      <c r="N44" s="5">
        <f t="shared" si="3"/>
        <v>104.76458987002374</v>
      </c>
    </row>
    <row r="45" spans="1:14" x14ac:dyDescent="0.25">
      <c r="A45" s="10">
        <v>44743</v>
      </c>
      <c r="B45" s="11">
        <f>VLOOKUP(A45,'sp500'!$A$2:$D$6121,4,FALSE)</f>
        <v>3825.330078125</v>
      </c>
      <c r="E45" s="4">
        <v>0</v>
      </c>
      <c r="F45" s="4">
        <v>1</v>
      </c>
      <c r="H45" s="4">
        <f t="shared" si="0"/>
        <v>0</v>
      </c>
      <c r="K45" s="6">
        <f t="shared" si="1"/>
        <v>1.0553814029047315E-2</v>
      </c>
      <c r="M45" s="5">
        <f t="shared" si="2"/>
        <v>92.057289249229555</v>
      </c>
      <c r="N45" s="5">
        <f t="shared" si="3"/>
        <v>105.87025586834139</v>
      </c>
    </row>
    <row r="46" spans="1:14" x14ac:dyDescent="0.25">
      <c r="A46" s="10">
        <v>44747</v>
      </c>
      <c r="B46" s="11">
        <f>VLOOKUP(A46,'sp500'!$A$2:$D$6121,4,FALSE)</f>
        <v>3831.38989257812</v>
      </c>
      <c r="E46" s="4">
        <v>0</v>
      </c>
      <c r="F46" s="4">
        <v>1</v>
      </c>
      <c r="H46" s="4">
        <f t="shared" si="0"/>
        <v>0</v>
      </c>
      <c r="K46" s="6">
        <f t="shared" si="1"/>
        <v>1.5841285142352834E-3</v>
      </c>
      <c r="M46" s="5">
        <f t="shared" si="2"/>
        <v>92.203119826072466</v>
      </c>
      <c r="N46" s="5">
        <f t="shared" si="3"/>
        <v>105.87025586834139</v>
      </c>
    </row>
    <row r="47" spans="1:14" x14ac:dyDescent="0.25">
      <c r="A47" s="10">
        <v>44749</v>
      </c>
      <c r="B47" s="11">
        <f>VLOOKUP(A47,'sp500'!$A$2:$D$6121,4,FALSE)</f>
        <v>3902.6201171875</v>
      </c>
      <c r="E47" s="4">
        <v>0</v>
      </c>
      <c r="F47" s="4">
        <v>0</v>
      </c>
      <c r="H47" s="4">
        <f t="shared" si="0"/>
        <v>1</v>
      </c>
      <c r="K47" s="6">
        <f t="shared" si="1"/>
        <v>1.8591223187011563E-2</v>
      </c>
      <c r="M47" s="5">
        <f t="shared" si="2"/>
        <v>93.917288605297756</v>
      </c>
      <c r="N47" s="5">
        <f t="shared" si="3"/>
        <v>105.87025586834139</v>
      </c>
    </row>
    <row r="48" spans="1:14" x14ac:dyDescent="0.25">
      <c r="A48" s="10">
        <v>44750</v>
      </c>
      <c r="B48" s="11">
        <f>VLOOKUP(A48,'sp500'!$A$2:$D$6121,4,FALSE)</f>
        <v>3899.3798828125</v>
      </c>
      <c r="E48" s="4">
        <v>1</v>
      </c>
      <c r="F48" s="4">
        <v>0</v>
      </c>
      <c r="H48" s="4">
        <f t="shared" si="0"/>
        <v>0</v>
      </c>
      <c r="K48" s="6">
        <f t="shared" si="1"/>
        <v>-8.3027152981907104E-4</v>
      </c>
      <c r="M48" s="5">
        <f t="shared" si="2"/>
        <v>93.839311754410971</v>
      </c>
      <c r="N48" s="5">
        <f t="shared" si="3"/>
        <v>105.87025586834139</v>
      </c>
    </row>
    <row r="49" spans="1:14" x14ac:dyDescent="0.25">
      <c r="A49" s="10">
        <v>44753</v>
      </c>
      <c r="B49" s="11">
        <f>VLOOKUP(A49,'sp500'!$A$2:$D$6121,4,FALSE)</f>
        <v>3854.42993164062</v>
      </c>
      <c r="E49" s="4">
        <v>1</v>
      </c>
      <c r="F49" s="4">
        <v>0</v>
      </c>
      <c r="H49" s="4">
        <f t="shared" si="0"/>
        <v>0</v>
      </c>
      <c r="K49" s="6">
        <f t="shared" si="1"/>
        <v>-1.1527461422778607E-2</v>
      </c>
      <c r="M49" s="5">
        <f t="shared" si="2"/>
        <v>92.757582708221904</v>
      </c>
      <c r="N49" s="5">
        <f t="shared" si="3"/>
        <v>104.64984057799938</v>
      </c>
    </row>
    <row r="50" spans="1:14" x14ac:dyDescent="0.25">
      <c r="A50" s="10">
        <v>44754</v>
      </c>
      <c r="B50" s="11">
        <f>VLOOKUP(A50,'sp500'!$A$2:$D$6121,4,FALSE)</f>
        <v>3818.80004882812</v>
      </c>
      <c r="E50" s="4">
        <v>1</v>
      </c>
      <c r="F50" s="4">
        <v>0</v>
      </c>
      <c r="H50" s="4">
        <f t="shared" si="0"/>
        <v>0</v>
      </c>
      <c r="K50" s="6">
        <f t="shared" si="1"/>
        <v>-9.2438787173215742E-3</v>
      </c>
      <c r="M50" s="5">
        <f t="shared" si="2"/>
        <v>91.900142863555175</v>
      </c>
      <c r="N50" s="5">
        <f t="shared" si="3"/>
        <v>103.68247014390933</v>
      </c>
    </row>
    <row r="51" spans="1:14" x14ac:dyDescent="0.25">
      <c r="A51" s="10">
        <v>44755</v>
      </c>
      <c r="B51" s="11">
        <f>VLOOKUP(A51,'sp500'!$A$2:$D$6121,4,FALSE)</f>
        <v>3801.78002929687</v>
      </c>
      <c r="E51" s="4">
        <v>1</v>
      </c>
      <c r="F51" s="4">
        <v>0</v>
      </c>
      <c r="H51" s="4">
        <f t="shared" si="0"/>
        <v>0</v>
      </c>
      <c r="K51" s="6">
        <f t="shared" si="1"/>
        <v>-4.4569025122100925E-3</v>
      </c>
      <c r="M51" s="5">
        <f t="shared" si="2"/>
        <v>91.490552885954131</v>
      </c>
      <c r="N51" s="5">
        <f t="shared" si="3"/>
        <v>103.22036748225278</v>
      </c>
    </row>
    <row r="52" spans="1:14" x14ac:dyDescent="0.25">
      <c r="A52" s="10">
        <v>44756</v>
      </c>
      <c r="B52" s="11">
        <f>VLOOKUP(A52,'sp500'!$A$2:$D$6121,4,FALSE)</f>
        <v>3790.3798828125</v>
      </c>
      <c r="E52" s="4">
        <v>1</v>
      </c>
      <c r="F52" s="4">
        <v>1</v>
      </c>
      <c r="H52" s="4">
        <f t="shared" si="0"/>
        <v>1</v>
      </c>
      <c r="K52" s="6">
        <f t="shared" si="1"/>
        <v>-2.9986339021509378E-3</v>
      </c>
      <c r="M52" s="5">
        <f t="shared" si="2"/>
        <v>91.216206212343778</v>
      </c>
      <c r="N52" s="5">
        <f t="shared" si="3"/>
        <v>102.91084738892802</v>
      </c>
    </row>
    <row r="53" spans="1:14" x14ac:dyDescent="0.25">
      <c r="A53" s="10">
        <v>44757</v>
      </c>
      <c r="B53" s="11">
        <f>VLOOKUP(A53,'sp500'!$A$2:$D$6121,4,FALSE)</f>
        <v>3863.15991210937</v>
      </c>
      <c r="E53" s="4">
        <v>0</v>
      </c>
      <c r="F53" s="4">
        <v>0</v>
      </c>
      <c r="H53" s="4">
        <f t="shared" si="0"/>
        <v>1</v>
      </c>
      <c r="K53" s="6">
        <f t="shared" si="1"/>
        <v>1.9201249359435346E-2</v>
      </c>
      <c r="M53" s="5">
        <f t="shared" si="2"/>
        <v>92.967671333448664</v>
      </c>
      <c r="N53" s="5">
        <f t="shared" si="3"/>
        <v>104.88686423143362</v>
      </c>
    </row>
    <row r="54" spans="1:14" x14ac:dyDescent="0.25">
      <c r="A54" s="10">
        <v>44760</v>
      </c>
      <c r="B54" s="11">
        <f>VLOOKUP(A54,'sp500'!$A$2:$D$6121,4,FALSE)</f>
        <v>3830.85009765625</v>
      </c>
      <c r="E54" s="4">
        <v>1</v>
      </c>
      <c r="F54" s="4">
        <v>1</v>
      </c>
      <c r="H54" s="4">
        <f t="shared" si="0"/>
        <v>1</v>
      </c>
      <c r="K54" s="6">
        <f t="shared" si="1"/>
        <v>-8.3635715808301203E-3</v>
      </c>
      <c r="M54" s="5">
        <f t="shared" si="2"/>
        <v>92.190129559548282</v>
      </c>
      <c r="N54" s="5">
        <f t="shared" si="3"/>
        <v>104.88686423143362</v>
      </c>
    </row>
    <row r="55" spans="1:14" x14ac:dyDescent="0.25">
      <c r="A55" s="10">
        <v>44761</v>
      </c>
      <c r="B55" s="11">
        <f>VLOOKUP(A55,'sp500'!$A$2:$D$6121,4,FALSE)</f>
        <v>3936.68994140625</v>
      </c>
      <c r="E55" s="4">
        <v>0</v>
      </c>
      <c r="F55" s="4">
        <v>1</v>
      </c>
      <c r="H55" s="4">
        <f t="shared" si="0"/>
        <v>0</v>
      </c>
      <c r="K55" s="6">
        <f t="shared" si="1"/>
        <v>2.7628291645959591E-2</v>
      </c>
      <c r="M55" s="5">
        <f t="shared" si="2"/>
        <v>94.737185345898283</v>
      </c>
      <c r="N55" s="5">
        <f t="shared" si="3"/>
        <v>107.78470910624984</v>
      </c>
    </row>
    <row r="56" spans="1:14" x14ac:dyDescent="0.25">
      <c r="A56" s="10">
        <v>44762</v>
      </c>
      <c r="B56" s="11">
        <f>VLOOKUP(A56,'sp500'!$A$2:$D$6121,4,FALSE)</f>
        <v>3959.89990234375</v>
      </c>
      <c r="E56" s="4">
        <v>1</v>
      </c>
      <c r="F56" s="4">
        <v>1</v>
      </c>
      <c r="H56" s="4">
        <f t="shared" si="0"/>
        <v>1</v>
      </c>
      <c r="K56" s="6">
        <f t="shared" si="1"/>
        <v>5.8958061932632422E-3</v>
      </c>
      <c r="M56" s="5">
        <f t="shared" si="2"/>
        <v>95.295737429992954</v>
      </c>
      <c r="N56" s="5">
        <f t="shared" si="3"/>
        <v>107.78470910624984</v>
      </c>
    </row>
    <row r="57" spans="1:14" x14ac:dyDescent="0.25">
      <c r="A57" s="10">
        <v>44763</v>
      </c>
      <c r="B57" s="11">
        <f>VLOOKUP(A57,'sp500'!$A$2:$D$6121,4,FALSE)</f>
        <v>3998.94995117187</v>
      </c>
      <c r="E57" s="4">
        <v>1</v>
      </c>
      <c r="F57" s="4">
        <v>0</v>
      </c>
      <c r="H57" s="4">
        <f t="shared" si="0"/>
        <v>0</v>
      </c>
      <c r="K57" s="6">
        <f t="shared" si="1"/>
        <v>9.8613727091958481E-3</v>
      </c>
      <c r="M57" s="5">
        <f t="shared" si="2"/>
        <v>96.235484214387782</v>
      </c>
      <c r="N57" s="5">
        <f t="shared" si="3"/>
        <v>108.84761429509882</v>
      </c>
    </row>
    <row r="58" spans="1:14" x14ac:dyDescent="0.25">
      <c r="A58" s="10">
        <v>44764</v>
      </c>
      <c r="B58" s="11">
        <f>VLOOKUP(A58,'sp500'!$A$2:$D$6121,4,FALSE)</f>
        <v>3961.6298828125</v>
      </c>
      <c r="E58" s="4">
        <v>1</v>
      </c>
      <c r="F58" s="4">
        <v>1</v>
      </c>
      <c r="H58" s="4">
        <f t="shared" si="0"/>
        <v>1</v>
      </c>
      <c r="K58" s="6">
        <f t="shared" si="1"/>
        <v>-9.3324669763454882E-3</v>
      </c>
      <c r="M58" s="5">
        <f t="shared" si="2"/>
        <v>95.337369736004391</v>
      </c>
      <c r="N58" s="5">
        <f t="shared" si="3"/>
        <v>107.83179752923581</v>
      </c>
    </row>
    <row r="59" spans="1:14" x14ac:dyDescent="0.25">
      <c r="A59" s="10">
        <v>44767</v>
      </c>
      <c r="B59" s="11">
        <f>VLOOKUP(A59,'sp500'!$A$2:$D$6121,4,FALSE)</f>
        <v>3966.84008789062</v>
      </c>
      <c r="E59" s="4">
        <v>1</v>
      </c>
      <c r="F59" s="4">
        <v>0</v>
      </c>
      <c r="H59" s="4">
        <f t="shared" si="0"/>
        <v>0</v>
      </c>
      <c r="K59" s="6">
        <f t="shared" si="1"/>
        <v>1.3151670479678579E-3</v>
      </c>
      <c r="M59" s="5">
        <f t="shared" si="2"/>
        <v>95.462754303121116</v>
      </c>
      <c r="N59" s="5">
        <f t="shared" si="3"/>
        <v>107.9736143560694</v>
      </c>
    </row>
    <row r="60" spans="1:14" x14ac:dyDescent="0.25">
      <c r="A60" s="10">
        <v>44768</v>
      </c>
      <c r="B60" s="11">
        <f>VLOOKUP(A60,'sp500'!$A$2:$D$6121,4,FALSE)</f>
        <v>3921.05004882812</v>
      </c>
      <c r="E60" s="4">
        <v>1</v>
      </c>
      <c r="F60" s="4">
        <v>1</v>
      </c>
      <c r="H60" s="4">
        <f t="shared" si="0"/>
        <v>1</v>
      </c>
      <c r="K60" s="6">
        <f t="shared" si="1"/>
        <v>-1.154320266205866E-2</v>
      </c>
      <c r="M60" s="5">
        <f t="shared" si="2"/>
        <v>94.360808383521871</v>
      </c>
      <c r="N60" s="5">
        <f t="shared" si="3"/>
        <v>106.72725304340233</v>
      </c>
    </row>
    <row r="61" spans="1:14" x14ac:dyDescent="0.25">
      <c r="A61" s="10">
        <v>44769</v>
      </c>
      <c r="B61" s="11">
        <f>VLOOKUP(A61,'sp500'!$A$2:$D$6121,4,FALSE)</f>
        <v>4023.61010742187</v>
      </c>
      <c r="E61" s="4">
        <v>0</v>
      </c>
      <c r="F61" s="4">
        <v>1</v>
      </c>
      <c r="H61" s="4">
        <f t="shared" si="0"/>
        <v>0</v>
      </c>
      <c r="K61" s="6">
        <f t="shared" si="1"/>
        <v>2.6156273782937722E-2</v>
      </c>
      <c r="M61" s="5">
        <f t="shared" si="2"/>
        <v>96.828935521980597</v>
      </c>
      <c r="N61" s="5">
        <f t="shared" si="3"/>
        <v>109.51884029410644</v>
      </c>
    </row>
    <row r="62" spans="1:14" x14ac:dyDescent="0.25">
      <c r="A62" s="10">
        <v>44770</v>
      </c>
      <c r="B62" s="11">
        <f>VLOOKUP(A62,'sp500'!$A$2:$D$6121,4,FALSE)</f>
        <v>4072.42993164062</v>
      </c>
      <c r="E62" s="4">
        <v>1</v>
      </c>
      <c r="F62" s="4">
        <v>1</v>
      </c>
      <c r="H62" s="4">
        <f t="shared" si="0"/>
        <v>1</v>
      </c>
      <c r="K62" s="6">
        <f t="shared" si="1"/>
        <v>1.2133338697180918E-2</v>
      </c>
      <c r="M62" s="5">
        <f t="shared" si="2"/>
        <v>98.003793792356277</v>
      </c>
      <c r="N62" s="5">
        <f t="shared" si="3"/>
        <v>109.51884029410644</v>
      </c>
    </row>
    <row r="63" spans="1:14" x14ac:dyDescent="0.25">
      <c r="A63" s="10">
        <v>44771</v>
      </c>
      <c r="B63" s="11">
        <f>VLOOKUP(A63,'sp500'!$A$2:$D$6121,4,FALSE)</f>
        <v>4130.2900390625</v>
      </c>
      <c r="E63" s="4">
        <v>1</v>
      </c>
      <c r="F63" s="4">
        <v>0</v>
      </c>
      <c r="H63" s="4">
        <f t="shared" si="0"/>
        <v>0</v>
      </c>
      <c r="K63" s="6">
        <f t="shared" si="1"/>
        <v>1.4207760082582954E-2</v>
      </c>
      <c r="M63" s="5">
        <f t="shared" si="2"/>
        <v>99.396208181741002</v>
      </c>
      <c r="N63" s="5">
        <f t="shared" si="3"/>
        <v>111.07485770152782</v>
      </c>
    </row>
    <row r="64" spans="1:14" x14ac:dyDescent="0.25">
      <c r="A64" s="10">
        <v>44774</v>
      </c>
      <c r="B64" s="11">
        <f>VLOOKUP(A64,'sp500'!$A$2:$D$6121,4,FALSE)</f>
        <v>4118.6298828125</v>
      </c>
      <c r="E64" s="4">
        <v>1</v>
      </c>
      <c r="F64" s="4">
        <v>0</v>
      </c>
      <c r="H64" s="4">
        <f t="shared" si="0"/>
        <v>0</v>
      </c>
      <c r="K64" s="6">
        <f t="shared" si="1"/>
        <v>-2.8230841271976725E-3</v>
      </c>
      <c r="M64" s="5">
        <f t="shared" si="2"/>
        <v>99.115604324119488</v>
      </c>
      <c r="N64" s="5">
        <f t="shared" si="3"/>
        <v>110.76128403381989</v>
      </c>
    </row>
    <row r="65" spans="1:14" x14ac:dyDescent="0.25">
      <c r="A65" s="10">
        <v>44775</v>
      </c>
      <c r="B65" s="11">
        <f>VLOOKUP(A65,'sp500'!$A$2:$D$6121,4,FALSE)</f>
        <v>4091.18994140625</v>
      </c>
      <c r="E65" s="4">
        <v>0</v>
      </c>
      <c r="F65" s="4">
        <v>1</v>
      </c>
      <c r="H65" s="4">
        <f t="shared" si="0"/>
        <v>0</v>
      </c>
      <c r="K65" s="6">
        <f t="shared" si="1"/>
        <v>-6.6623955507048027E-3</v>
      </c>
      <c r="M65" s="5">
        <f t="shared" si="2"/>
        <v>98.45525696286505</v>
      </c>
      <c r="N65" s="5">
        <f t="shared" si="3"/>
        <v>110.02334854788262</v>
      </c>
    </row>
    <row r="66" spans="1:14" x14ac:dyDescent="0.25">
      <c r="A66" s="10">
        <v>44776</v>
      </c>
      <c r="B66" s="11">
        <f>VLOOKUP(A66,'sp500'!$A$2:$D$6121,4,FALSE)</f>
        <v>4155.169921875</v>
      </c>
      <c r="E66" s="4">
        <v>1</v>
      </c>
      <c r="F66" s="4">
        <v>0</v>
      </c>
      <c r="H66" s="4">
        <f t="shared" si="0"/>
        <v>0</v>
      </c>
      <c r="K66" s="6">
        <f t="shared" si="1"/>
        <v>1.5638477163140152E-2</v>
      </c>
      <c r="M66" s="5">
        <f t="shared" si="2"/>
        <v>99.994947250469906</v>
      </c>
      <c r="N66" s="5">
        <f t="shared" si="3"/>
        <v>110.02334854788262</v>
      </c>
    </row>
    <row r="67" spans="1:14" x14ac:dyDescent="0.25">
      <c r="A67" s="10">
        <v>44777</v>
      </c>
      <c r="B67" s="11">
        <f>VLOOKUP(A67,'sp500'!$A$2:$D$6121,4,FALSE)</f>
        <v>4151.93994140625</v>
      </c>
      <c r="E67" s="4">
        <v>1</v>
      </c>
      <c r="F67" s="4">
        <v>0</v>
      </c>
      <c r="H67" s="4">
        <f t="shared" ref="H67:H130" si="4">IF(E67=F67,1,0)</f>
        <v>0</v>
      </c>
      <c r="K67" s="6">
        <f t="shared" si="1"/>
        <v>-7.7734016405583972E-4</v>
      </c>
      <c r="M67" s="5">
        <f t="shared" si="2"/>
        <v>99.917217161769472</v>
      </c>
      <c r="N67" s="5">
        <f t="shared" si="3"/>
        <v>109.93782298007244</v>
      </c>
    </row>
    <row r="68" spans="1:14" x14ac:dyDescent="0.25">
      <c r="A68" s="10">
        <v>44778</v>
      </c>
      <c r="B68" s="11">
        <f>VLOOKUP(A68,'sp500'!$A$2:$D$6121,4,FALSE)</f>
        <v>4145.18994140625</v>
      </c>
      <c r="E68" s="4">
        <v>0</v>
      </c>
      <c r="F68" s="4">
        <v>0</v>
      </c>
      <c r="H68" s="4">
        <f t="shared" si="4"/>
        <v>1</v>
      </c>
      <c r="K68" s="6">
        <f t="shared" ref="K68:K131" si="5">B68/B67-1</f>
        <v>-1.6257460597355333E-3</v>
      </c>
      <c r="M68" s="5">
        <f t="shared" ref="M68:M131" si="6">M67*(1+$K68)</f>
        <v>99.754777139668988</v>
      </c>
      <c r="N68" s="5">
        <f t="shared" si="3"/>
        <v>109.75909199754669</v>
      </c>
    </row>
    <row r="69" spans="1:14" x14ac:dyDescent="0.25">
      <c r="A69" s="10">
        <v>44781</v>
      </c>
      <c r="B69" s="11">
        <f>VLOOKUP(A69,'sp500'!$A$2:$D$6121,4,FALSE)</f>
        <v>4140.06005859375</v>
      </c>
      <c r="E69" s="4">
        <v>1</v>
      </c>
      <c r="F69" s="4">
        <v>0</v>
      </c>
      <c r="H69" s="4">
        <f t="shared" si="4"/>
        <v>0</v>
      </c>
      <c r="K69" s="6">
        <f t="shared" si="5"/>
        <v>-1.2375507238541195E-3</v>
      </c>
      <c r="M69" s="5">
        <f t="shared" si="6"/>
        <v>99.631325543011883</v>
      </c>
      <c r="N69" s="5">
        <f t="shared" ref="N69:N132" si="7">N68*(1+IF(E68=1,$K69,0))</f>
        <v>109.75909199754669</v>
      </c>
    </row>
    <row r="70" spans="1:14" x14ac:dyDescent="0.25">
      <c r="A70" s="10">
        <v>44782</v>
      </c>
      <c r="B70" s="11">
        <f>VLOOKUP(A70,'sp500'!$A$2:$D$6121,4,FALSE)</f>
        <v>4122.47021484375</v>
      </c>
      <c r="E70" s="4">
        <v>1</v>
      </c>
      <c r="F70" s="4">
        <v>1</v>
      </c>
      <c r="H70" s="4">
        <f t="shared" si="4"/>
        <v>1</v>
      </c>
      <c r="K70" s="6">
        <f t="shared" si="5"/>
        <v>-4.248692893594086E-3</v>
      </c>
      <c r="M70" s="5">
        <f t="shared" si="6"/>
        <v>99.208022638197932</v>
      </c>
      <c r="N70" s="5">
        <f t="shared" si="7"/>
        <v>109.29275932336938</v>
      </c>
    </row>
    <row r="71" spans="1:14" x14ac:dyDescent="0.25">
      <c r="A71" s="10">
        <v>44783</v>
      </c>
      <c r="B71" s="11">
        <f>VLOOKUP(A71,'sp500'!$A$2:$D$6121,4,FALSE)</f>
        <v>4210.240234375</v>
      </c>
      <c r="E71" s="4">
        <v>0</v>
      </c>
      <c r="F71" s="4">
        <v>0</v>
      </c>
      <c r="H71" s="4">
        <f t="shared" si="4"/>
        <v>1</v>
      </c>
      <c r="K71" s="6">
        <f t="shared" si="5"/>
        <v>2.1290637641290244E-2</v>
      </c>
      <c r="M71" s="5">
        <f t="shared" si="6"/>
        <v>101.32022469929672</v>
      </c>
      <c r="N71" s="5">
        <f t="shared" si="7"/>
        <v>111.61967185893998</v>
      </c>
    </row>
    <row r="72" spans="1:14" x14ac:dyDescent="0.25">
      <c r="A72" s="10">
        <v>44784</v>
      </c>
      <c r="B72" s="11">
        <f>VLOOKUP(A72,'sp500'!$A$2:$D$6121,4,FALSE)</f>
        <v>4207.27001953125</v>
      </c>
      <c r="E72" s="4">
        <v>0</v>
      </c>
      <c r="F72" s="4">
        <v>1</v>
      </c>
      <c r="H72" s="4">
        <f t="shared" si="4"/>
        <v>0</v>
      </c>
      <c r="K72" s="6">
        <f t="shared" si="5"/>
        <v>-7.0547395835030002E-4</v>
      </c>
      <c r="M72" s="5">
        <f t="shared" si="6"/>
        <v>101.24874591931716</v>
      </c>
      <c r="N72" s="5">
        <f t="shared" si="7"/>
        <v>111.61967185893998</v>
      </c>
    </row>
    <row r="73" spans="1:14" x14ac:dyDescent="0.25">
      <c r="A73" s="10">
        <v>44785</v>
      </c>
      <c r="B73" s="11">
        <f>VLOOKUP(A73,'sp500'!$A$2:$D$6121,4,FALSE)</f>
        <v>4280.14990234375</v>
      </c>
      <c r="E73" s="4">
        <v>1</v>
      </c>
      <c r="F73" s="4">
        <v>1</v>
      </c>
      <c r="H73" s="4">
        <f t="shared" si="4"/>
        <v>1</v>
      </c>
      <c r="K73" s="6">
        <f t="shared" si="5"/>
        <v>1.7322368774566943E-2</v>
      </c>
      <c r="M73" s="5">
        <f t="shared" si="6"/>
        <v>103.00261403409399</v>
      </c>
      <c r="N73" s="5">
        <f t="shared" si="7"/>
        <v>111.61967185893998</v>
      </c>
    </row>
    <row r="74" spans="1:14" x14ac:dyDescent="0.25">
      <c r="A74" s="10">
        <v>44788</v>
      </c>
      <c r="B74" s="11">
        <f>VLOOKUP(A74,'sp500'!$A$2:$D$6121,4,FALSE)</f>
        <v>4297.14013671875</v>
      </c>
      <c r="E74" s="4">
        <v>0</v>
      </c>
      <c r="F74" s="4">
        <v>1</v>
      </c>
      <c r="H74" s="4">
        <f t="shared" si="4"/>
        <v>0</v>
      </c>
      <c r="K74" s="6">
        <f t="shared" si="5"/>
        <v>3.9695418998517695E-3</v>
      </c>
      <c r="M74" s="5">
        <f t="shared" si="6"/>
        <v>103.41148722629659</v>
      </c>
      <c r="N74" s="5">
        <f t="shared" si="7"/>
        <v>112.06275082323175</v>
      </c>
    </row>
    <row r="75" spans="1:14" x14ac:dyDescent="0.25">
      <c r="A75" s="10">
        <v>44789</v>
      </c>
      <c r="B75" s="11">
        <f>VLOOKUP(A75,'sp500'!$A$2:$D$6121,4,FALSE)</f>
        <v>4305.2001953125</v>
      </c>
      <c r="E75" s="4">
        <v>1</v>
      </c>
      <c r="F75" s="4">
        <v>0</v>
      </c>
      <c r="H75" s="4">
        <f t="shared" si="4"/>
        <v>0</v>
      </c>
      <c r="K75" s="6">
        <f t="shared" si="5"/>
        <v>1.8756797165810912E-3</v>
      </c>
      <c r="M75" s="5">
        <f t="shared" si="6"/>
        <v>103.60545405534843</v>
      </c>
      <c r="N75" s="5">
        <f t="shared" si="7"/>
        <v>112.06275082323175</v>
      </c>
    </row>
    <row r="76" spans="1:14" x14ac:dyDescent="0.25">
      <c r="A76" s="10">
        <v>44790</v>
      </c>
      <c r="B76" s="11">
        <f>VLOOKUP(A76,'sp500'!$A$2:$D$6121,4,FALSE)</f>
        <v>4274.0400390625</v>
      </c>
      <c r="E76" s="4">
        <v>1</v>
      </c>
      <c r="F76" s="4">
        <v>1</v>
      </c>
      <c r="H76" s="4">
        <f t="shared" si="4"/>
        <v>1</v>
      </c>
      <c r="K76" s="6">
        <f t="shared" si="5"/>
        <v>-7.2377949540946007E-3</v>
      </c>
      <c r="M76" s="5">
        <f t="shared" si="6"/>
        <v>102.85557902276994</v>
      </c>
      <c r="N76" s="5">
        <f t="shared" si="7"/>
        <v>111.25166361078141</v>
      </c>
    </row>
    <row r="77" spans="1:14" x14ac:dyDescent="0.25">
      <c r="A77" s="10">
        <v>44791</v>
      </c>
      <c r="B77" s="11">
        <f>VLOOKUP(A77,'sp500'!$A$2:$D$6121,4,FALSE)</f>
        <v>4283.740234375</v>
      </c>
      <c r="E77" s="4">
        <v>0</v>
      </c>
      <c r="F77" s="4">
        <v>0</v>
      </c>
      <c r="H77" s="4">
        <f t="shared" si="4"/>
        <v>1</v>
      </c>
      <c r="K77" s="6">
        <f t="shared" si="5"/>
        <v>2.2695611701915031E-3</v>
      </c>
      <c r="M77" s="5">
        <f t="shared" si="6"/>
        <v>103.08901605105758</v>
      </c>
      <c r="N77" s="5">
        <f t="shared" si="7"/>
        <v>111.50415606663164</v>
      </c>
    </row>
    <row r="78" spans="1:14" x14ac:dyDescent="0.25">
      <c r="A78" s="10">
        <v>44792</v>
      </c>
      <c r="B78" s="11">
        <f>VLOOKUP(A78,'sp500'!$A$2:$D$6121,4,FALSE)</f>
        <v>4228.47998046875</v>
      </c>
      <c r="E78" s="4">
        <v>0</v>
      </c>
      <c r="F78" s="4">
        <v>0</v>
      </c>
      <c r="H78" s="4">
        <f t="shared" si="4"/>
        <v>1</v>
      </c>
      <c r="K78" s="6">
        <f t="shared" si="5"/>
        <v>-1.2900001139847905E-2</v>
      </c>
      <c r="M78" s="5">
        <f t="shared" si="6"/>
        <v>101.75916762649314</v>
      </c>
      <c r="N78" s="5">
        <f t="shared" si="7"/>
        <v>111.50415606663164</v>
      </c>
    </row>
    <row r="79" spans="1:14" x14ac:dyDescent="0.25">
      <c r="A79" s="10">
        <v>44795</v>
      </c>
      <c r="B79" s="11">
        <f>VLOOKUP(A79,'sp500'!$A$2:$D$6121,4,FALSE)</f>
        <v>4137.990234375</v>
      </c>
      <c r="E79" s="4">
        <v>1</v>
      </c>
      <c r="F79" s="4">
        <v>0</v>
      </c>
      <c r="H79" s="4">
        <f t="shared" si="4"/>
        <v>0</v>
      </c>
      <c r="K79" s="6">
        <f t="shared" si="5"/>
        <v>-2.14000649197158E-2</v>
      </c>
      <c r="M79" s="5">
        <f t="shared" si="6"/>
        <v>99.581514833109949</v>
      </c>
      <c r="N79" s="5">
        <f t="shared" si="7"/>
        <v>111.50415606663164</v>
      </c>
    </row>
    <row r="80" spans="1:14" x14ac:dyDescent="0.25">
      <c r="A80" s="10">
        <v>44796</v>
      </c>
      <c r="B80" s="11">
        <f>VLOOKUP(A80,'sp500'!$A$2:$D$6121,4,FALSE)</f>
        <v>4128.72998046875</v>
      </c>
      <c r="E80" s="4">
        <v>1</v>
      </c>
      <c r="F80" s="4">
        <v>1</v>
      </c>
      <c r="H80" s="4">
        <f t="shared" si="4"/>
        <v>1</v>
      </c>
      <c r="K80" s="6">
        <f t="shared" si="5"/>
        <v>-2.2378626777133093E-3</v>
      </c>
      <c r="M80" s="5">
        <f t="shared" si="6"/>
        <v>99.358665077674772</v>
      </c>
      <c r="N80" s="5">
        <f t="shared" si="7"/>
        <v>111.2546250773602</v>
      </c>
    </row>
    <row r="81" spans="1:14" x14ac:dyDescent="0.25">
      <c r="A81" s="10">
        <v>44797</v>
      </c>
      <c r="B81" s="11">
        <f>VLOOKUP(A81,'sp500'!$A$2:$D$6121,4,FALSE)</f>
        <v>4140.77001953125</v>
      </c>
      <c r="E81" s="4">
        <v>1</v>
      </c>
      <c r="F81" s="4">
        <v>1</v>
      </c>
      <c r="H81" s="4">
        <f t="shared" si="4"/>
        <v>1</v>
      </c>
      <c r="K81" s="6">
        <f t="shared" si="5"/>
        <v>2.9161604463010526E-3</v>
      </c>
      <c r="M81" s="5">
        <f t="shared" si="6"/>
        <v>99.648410886771558</v>
      </c>
      <c r="N81" s="5">
        <f t="shared" si="7"/>
        <v>111.57906141447886</v>
      </c>
    </row>
    <row r="82" spans="1:14" x14ac:dyDescent="0.25">
      <c r="A82" s="10">
        <v>44798</v>
      </c>
      <c r="B82" s="11">
        <f>VLOOKUP(A82,'sp500'!$A$2:$D$6121,4,FALSE)</f>
        <v>4199.1201171875</v>
      </c>
      <c r="E82" s="4">
        <v>1</v>
      </c>
      <c r="F82" s="4">
        <v>0</v>
      </c>
      <c r="H82" s="4">
        <f t="shared" si="4"/>
        <v>0</v>
      </c>
      <c r="K82" s="6">
        <f t="shared" si="5"/>
        <v>1.4091605518061545E-2</v>
      </c>
      <c r="M82" s="5">
        <f t="shared" si="6"/>
        <v>101.05261698348966</v>
      </c>
      <c r="N82" s="5">
        <f t="shared" si="7"/>
        <v>113.15138953200726</v>
      </c>
    </row>
    <row r="83" spans="1:14" x14ac:dyDescent="0.25">
      <c r="A83" s="10">
        <v>44799</v>
      </c>
      <c r="B83" s="11">
        <f>VLOOKUP(A83,'sp500'!$A$2:$D$6121,4,FALSE)</f>
        <v>4057.65991210937</v>
      </c>
      <c r="E83" s="4">
        <v>1</v>
      </c>
      <c r="F83" s="4">
        <v>0</v>
      </c>
      <c r="H83" s="4">
        <f t="shared" si="4"/>
        <v>0</v>
      </c>
      <c r="K83" s="6">
        <f t="shared" si="5"/>
        <v>-3.3688058719519964E-2</v>
      </c>
      <c r="M83" s="5">
        <f t="shared" si="6"/>
        <v>97.648350488788694</v>
      </c>
      <c r="N83" s="5">
        <f t="shared" si="7"/>
        <v>109.33953887725772</v>
      </c>
    </row>
    <row r="84" spans="1:14" x14ac:dyDescent="0.25">
      <c r="A84" s="10">
        <v>44802</v>
      </c>
      <c r="B84" s="11">
        <f>VLOOKUP(A84,'sp500'!$A$2:$D$6121,4,FALSE)</f>
        <v>4030.61010742187</v>
      </c>
      <c r="E84" s="4">
        <v>1</v>
      </c>
      <c r="F84" s="4">
        <v>0</v>
      </c>
      <c r="H84" s="4">
        <f t="shared" si="4"/>
        <v>0</v>
      </c>
      <c r="K84" s="6">
        <f t="shared" si="5"/>
        <v>-6.666355799502699E-3</v>
      </c>
      <c r="M84" s="5">
        <f t="shared" si="6"/>
        <v>96.997391841195892</v>
      </c>
      <c r="N84" s="5">
        <f t="shared" si="7"/>
        <v>108.61064260814837</v>
      </c>
    </row>
    <row r="85" spans="1:14" x14ac:dyDescent="0.25">
      <c r="A85" s="10">
        <v>44803</v>
      </c>
      <c r="B85" s="11">
        <f>VLOOKUP(A85,'sp500'!$A$2:$D$6121,4,FALSE)</f>
        <v>3986.15991210937</v>
      </c>
      <c r="E85" s="4">
        <v>1</v>
      </c>
      <c r="F85" s="4">
        <v>0</v>
      </c>
      <c r="H85" s="4">
        <f t="shared" si="4"/>
        <v>0</v>
      </c>
      <c r="K85" s="6">
        <f t="shared" si="5"/>
        <v>-1.1028155571448206E-2</v>
      </c>
      <c r="M85" s="5">
        <f t="shared" si="6"/>
        <v>95.927689513946461</v>
      </c>
      <c r="N85" s="5">
        <f t="shared" si="7"/>
        <v>107.41286754475075</v>
      </c>
    </row>
    <row r="86" spans="1:14" x14ac:dyDescent="0.25">
      <c r="A86" s="10">
        <v>44804</v>
      </c>
      <c r="B86" s="11">
        <f>VLOOKUP(A86,'sp500'!$A$2:$D$6121,4,FALSE)</f>
        <v>3955</v>
      </c>
      <c r="E86" s="4">
        <v>1</v>
      </c>
      <c r="F86" s="4">
        <v>1</v>
      </c>
      <c r="H86" s="4">
        <f t="shared" si="4"/>
        <v>1</v>
      </c>
      <c r="K86" s="6">
        <f t="shared" si="5"/>
        <v>-7.8170251059699325E-3</v>
      </c>
      <c r="M86" s="5">
        <f t="shared" si="6"/>
        <v>95.177820356658259</v>
      </c>
      <c r="N86" s="5">
        <f t="shared" si="7"/>
        <v>106.57321846244922</v>
      </c>
    </row>
    <row r="87" spans="1:14" x14ac:dyDescent="0.25">
      <c r="A87" s="10">
        <v>44805</v>
      </c>
      <c r="B87" s="11">
        <f>VLOOKUP(A87,'sp500'!$A$2:$D$6121,4,FALSE)</f>
        <v>3966.85009765625</v>
      </c>
      <c r="E87" s="4">
        <v>0</v>
      </c>
      <c r="F87" s="4">
        <v>0</v>
      </c>
      <c r="H87" s="4">
        <f t="shared" si="4"/>
        <v>1</v>
      </c>
      <c r="K87" s="6">
        <f t="shared" si="5"/>
        <v>2.9962320243361873E-3</v>
      </c>
      <c r="M87" s="5">
        <f t="shared" si="6"/>
        <v>95.462995190017395</v>
      </c>
      <c r="N87" s="5">
        <f t="shared" si="7"/>
        <v>106.89253655254299</v>
      </c>
    </row>
    <row r="88" spans="1:14" x14ac:dyDescent="0.25">
      <c r="A88" s="10">
        <v>44806</v>
      </c>
      <c r="B88" s="11">
        <f>VLOOKUP(A88,'sp500'!$A$2:$D$6121,4,FALSE)</f>
        <v>3924.26000976562</v>
      </c>
      <c r="E88" s="4">
        <v>1</v>
      </c>
      <c r="F88" s="4">
        <v>0</v>
      </c>
      <c r="H88" s="4">
        <f t="shared" si="4"/>
        <v>0</v>
      </c>
      <c r="K88" s="6">
        <f t="shared" si="5"/>
        <v>-1.0736500458082276E-2</v>
      </c>
      <c r="M88" s="5">
        <f t="shared" si="6"/>
        <v>94.438056698429861</v>
      </c>
      <c r="N88" s="5">
        <f t="shared" si="7"/>
        <v>106.89253655254299</v>
      </c>
    </row>
    <row r="89" spans="1:14" x14ac:dyDescent="0.25">
      <c r="A89" s="10">
        <v>44810</v>
      </c>
      <c r="B89" s="11">
        <f>VLOOKUP(A89,'sp500'!$A$2:$D$6121,4,FALSE)</f>
        <v>3908.18994140625</v>
      </c>
      <c r="E89" s="4">
        <v>1</v>
      </c>
      <c r="F89" s="4">
        <v>1</v>
      </c>
      <c r="H89" s="4">
        <f t="shared" si="4"/>
        <v>1</v>
      </c>
      <c r="K89" s="6">
        <f t="shared" si="5"/>
        <v>-4.0950569838337225E-3</v>
      </c>
      <c r="M89" s="5">
        <f t="shared" si="6"/>
        <v>94.051327474807266</v>
      </c>
      <c r="N89" s="5">
        <f t="shared" si="7"/>
        <v>106.4548055242138</v>
      </c>
    </row>
    <row r="90" spans="1:14" x14ac:dyDescent="0.25">
      <c r="A90" s="10">
        <v>44811</v>
      </c>
      <c r="B90" s="11">
        <f>VLOOKUP(A90,'sp500'!$A$2:$D$6121,4,FALSE)</f>
        <v>3979.8701171875</v>
      </c>
      <c r="E90" s="4">
        <v>1</v>
      </c>
      <c r="F90" s="4">
        <v>1</v>
      </c>
      <c r="H90" s="4">
        <f t="shared" si="4"/>
        <v>1</v>
      </c>
      <c r="K90" s="6">
        <f t="shared" si="5"/>
        <v>1.8341016392734E-2</v>
      </c>
      <c r="M90" s="5">
        <f t="shared" si="6"/>
        <v>95.776324413781097</v>
      </c>
      <c r="N90" s="5">
        <f t="shared" si="7"/>
        <v>108.40729485741871</v>
      </c>
    </row>
    <row r="91" spans="1:14" x14ac:dyDescent="0.25">
      <c r="A91" s="10">
        <v>44812</v>
      </c>
      <c r="B91" s="11">
        <f>VLOOKUP(A91,'sp500'!$A$2:$D$6121,4,FALSE)</f>
        <v>4006.17993164062</v>
      </c>
      <c r="E91" s="4">
        <v>1</v>
      </c>
      <c r="F91" s="4">
        <v>1</v>
      </c>
      <c r="H91" s="4">
        <f t="shared" si="4"/>
        <v>1</v>
      </c>
      <c r="K91" s="6">
        <f t="shared" si="5"/>
        <v>6.6107218774547061E-3</v>
      </c>
      <c r="M91" s="5">
        <f t="shared" si="6"/>
        <v>96.409475056925473</v>
      </c>
      <c r="N91" s="5">
        <f t="shared" si="7"/>
        <v>109.12394533320833</v>
      </c>
    </row>
    <row r="92" spans="1:14" x14ac:dyDescent="0.25">
      <c r="A92" s="10">
        <v>44813</v>
      </c>
      <c r="B92" s="11">
        <f>VLOOKUP(A92,'sp500'!$A$2:$D$6121,4,FALSE)</f>
        <v>4067.36010742187</v>
      </c>
      <c r="E92" s="4">
        <v>1</v>
      </c>
      <c r="F92" s="4">
        <v>1</v>
      </c>
      <c r="H92" s="4">
        <f t="shared" si="4"/>
        <v>1</v>
      </c>
      <c r="K92" s="6">
        <f t="shared" si="5"/>
        <v>1.5271449816332883E-2</v>
      </c>
      <c r="M92" s="5">
        <f t="shared" si="6"/>
        <v>97.881787517076305</v>
      </c>
      <c r="N92" s="5">
        <f t="shared" si="7"/>
        <v>110.79042618812467</v>
      </c>
    </row>
    <row r="93" spans="1:14" x14ac:dyDescent="0.25">
      <c r="A93" s="10">
        <v>44816</v>
      </c>
      <c r="B93" s="11">
        <f>VLOOKUP(A93,'sp500'!$A$2:$D$6121,4,FALSE)</f>
        <v>4110.41015625</v>
      </c>
      <c r="E93" s="4">
        <v>0</v>
      </c>
      <c r="F93" s="4">
        <v>0</v>
      </c>
      <c r="H93" s="4">
        <f t="shared" si="4"/>
        <v>1</v>
      </c>
      <c r="K93" s="6">
        <f t="shared" si="5"/>
        <v>1.0584272769351033E-2</v>
      </c>
      <c r="M93" s="5">
        <f t="shared" si="6"/>
        <v>98.917795055308702</v>
      </c>
      <c r="N93" s="5">
        <f t="shared" si="7"/>
        <v>111.96306227913243</v>
      </c>
    </row>
    <row r="94" spans="1:14" x14ac:dyDescent="0.25">
      <c r="A94" s="10">
        <v>44817</v>
      </c>
      <c r="B94" s="11">
        <f>VLOOKUP(A94,'sp500'!$A$2:$D$6121,4,FALSE)</f>
        <v>3932.68994140625</v>
      </c>
      <c r="E94" s="4">
        <v>1</v>
      </c>
      <c r="F94" s="4">
        <v>1</v>
      </c>
      <c r="H94" s="4">
        <f t="shared" si="4"/>
        <v>1</v>
      </c>
      <c r="K94" s="6">
        <f t="shared" si="5"/>
        <v>-4.3236613400616797E-2</v>
      </c>
      <c r="M94" s="5">
        <f t="shared" si="6"/>
        <v>94.64092459206087</v>
      </c>
      <c r="N94" s="5">
        <f t="shared" si="7"/>
        <v>111.96306227913243</v>
      </c>
    </row>
    <row r="95" spans="1:14" x14ac:dyDescent="0.25">
      <c r="A95" s="10">
        <v>44818</v>
      </c>
      <c r="B95" s="11">
        <f>VLOOKUP(A95,'sp500'!$A$2:$D$6121,4,FALSE)</f>
        <v>3946.01000976562</v>
      </c>
      <c r="E95" s="4">
        <v>1</v>
      </c>
      <c r="F95" s="4">
        <v>0</v>
      </c>
      <c r="H95" s="4">
        <f t="shared" si="4"/>
        <v>0</v>
      </c>
      <c r="K95" s="6">
        <f t="shared" si="5"/>
        <v>3.3870120853227714E-3</v>
      </c>
      <c r="M95" s="5">
        <f t="shared" si="6"/>
        <v>94.961474547420295</v>
      </c>
      <c r="N95" s="5">
        <f t="shared" si="7"/>
        <v>112.3422825241816</v>
      </c>
    </row>
    <row r="96" spans="1:14" x14ac:dyDescent="0.25">
      <c r="A96" s="10">
        <v>44819</v>
      </c>
      <c r="B96" s="11">
        <f>VLOOKUP(A96,'sp500'!$A$2:$D$6121,4,FALSE)</f>
        <v>3901.35009765625</v>
      </c>
      <c r="E96" s="4">
        <v>1</v>
      </c>
      <c r="F96" s="4">
        <v>0</v>
      </c>
      <c r="H96" s="4">
        <f t="shared" si="4"/>
        <v>0</v>
      </c>
      <c r="K96" s="6">
        <f t="shared" si="5"/>
        <v>-1.1317739184352082E-2</v>
      </c>
      <c r="M96" s="5">
        <f t="shared" si="6"/>
        <v>93.886725345931097</v>
      </c>
      <c r="N96" s="5">
        <f t="shared" si="7"/>
        <v>111.07082187119812</v>
      </c>
    </row>
    <row r="97" spans="1:14" x14ac:dyDescent="0.25">
      <c r="A97" s="10">
        <v>44820</v>
      </c>
      <c r="B97" s="11">
        <f>VLOOKUP(A97,'sp500'!$A$2:$D$6121,4,FALSE)</f>
        <v>3873.330078125</v>
      </c>
      <c r="E97" s="4">
        <v>1</v>
      </c>
      <c r="F97" s="4">
        <v>1</v>
      </c>
      <c r="H97" s="4">
        <f t="shared" si="4"/>
        <v>1</v>
      </c>
      <c r="K97" s="6">
        <f t="shared" si="5"/>
        <v>-7.1821340894484553E-3</v>
      </c>
      <c r="M97" s="5">
        <f t="shared" si="6"/>
        <v>93.212418295277402</v>
      </c>
      <c r="N97" s="5">
        <f t="shared" si="7"/>
        <v>110.27309633509392</v>
      </c>
    </row>
    <row r="98" spans="1:14" x14ac:dyDescent="0.25">
      <c r="A98" s="10">
        <v>44823</v>
      </c>
      <c r="B98" s="11">
        <f>VLOOKUP(A98,'sp500'!$A$2:$D$6121,4,FALSE)</f>
        <v>3899.88989257812</v>
      </c>
      <c r="E98" s="4">
        <v>0</v>
      </c>
      <c r="F98" s="4">
        <v>0</v>
      </c>
      <c r="H98" s="4">
        <f t="shared" si="4"/>
        <v>1</v>
      </c>
      <c r="K98" s="6">
        <f t="shared" si="5"/>
        <v>6.8571007162852027E-3</v>
      </c>
      <c r="M98" s="5">
        <f t="shared" si="6"/>
        <v>93.851585235536618</v>
      </c>
      <c r="N98" s="5">
        <f t="shared" si="7"/>
        <v>111.02925006296029</v>
      </c>
    </row>
    <row r="99" spans="1:14" x14ac:dyDescent="0.25">
      <c r="A99" s="10">
        <v>44824</v>
      </c>
      <c r="B99" s="11">
        <f>VLOOKUP(A99,'sp500'!$A$2:$D$6121,4,FALSE)</f>
        <v>3855.92993164062</v>
      </c>
      <c r="E99" s="4">
        <v>0</v>
      </c>
      <c r="F99" s="4">
        <v>0</v>
      </c>
      <c r="H99" s="4">
        <f t="shared" si="4"/>
        <v>1</v>
      </c>
      <c r="K99" s="6">
        <f t="shared" si="5"/>
        <v>-1.1272103097361819E-2</v>
      </c>
      <c r="M99" s="5">
        <f t="shared" si="6"/>
        <v>92.793680490910802</v>
      </c>
      <c r="N99" s="5">
        <f t="shared" si="7"/>
        <v>111.02925006296029</v>
      </c>
    </row>
    <row r="100" spans="1:14" x14ac:dyDescent="0.25">
      <c r="A100" s="10">
        <v>44825</v>
      </c>
      <c r="B100" s="11">
        <f>VLOOKUP(A100,'sp500'!$A$2:$D$6121,4,FALSE)</f>
        <v>3789.92993164062</v>
      </c>
      <c r="E100" s="4">
        <v>1</v>
      </c>
      <c r="F100" s="4">
        <v>0</v>
      </c>
      <c r="H100" s="4">
        <f t="shared" si="4"/>
        <v>0</v>
      </c>
      <c r="K100" s="6">
        <f t="shared" si="5"/>
        <v>-1.7116493600784488E-2</v>
      </c>
      <c r="M100" s="5">
        <f t="shared" si="6"/>
        <v>91.205378052594881</v>
      </c>
      <c r="N100" s="5">
        <f t="shared" si="7"/>
        <v>111.02925006296029</v>
      </c>
    </row>
    <row r="101" spans="1:14" x14ac:dyDescent="0.25">
      <c r="A101" s="10">
        <v>44826</v>
      </c>
      <c r="B101" s="11">
        <f>VLOOKUP(A101,'sp500'!$A$2:$D$6121,4,FALSE)</f>
        <v>3757.98999023437</v>
      </c>
      <c r="E101" s="4">
        <v>1</v>
      </c>
      <c r="F101" s="4">
        <v>0</v>
      </c>
      <c r="H101" s="4">
        <f t="shared" si="4"/>
        <v>0</v>
      </c>
      <c r="K101" s="6">
        <f t="shared" si="5"/>
        <v>-8.4275809796894308E-3</v>
      </c>
      <c r="M101" s="5">
        <f t="shared" si="6"/>
        <v>90.43673734327345</v>
      </c>
      <c r="N101" s="5">
        <f t="shared" si="7"/>
        <v>110.0935420669405</v>
      </c>
    </row>
    <row r="102" spans="1:14" x14ac:dyDescent="0.25">
      <c r="A102" s="10">
        <v>44827</v>
      </c>
      <c r="B102" s="11">
        <f>VLOOKUP(A102,'sp500'!$A$2:$D$6121,4,FALSE)</f>
        <v>3693.22998046875</v>
      </c>
      <c r="E102" s="4">
        <v>1</v>
      </c>
      <c r="F102" s="4">
        <v>0</v>
      </c>
      <c r="H102" s="4">
        <f t="shared" si="4"/>
        <v>0</v>
      </c>
      <c r="K102" s="6">
        <f t="shared" si="5"/>
        <v>-1.7232619015459694E-2</v>
      </c>
      <c r="M102" s="5">
        <f t="shared" si="6"/>
        <v>88.878275503635621</v>
      </c>
      <c r="N102" s="5">
        <f t="shared" si="7"/>
        <v>108.19634200043843</v>
      </c>
    </row>
    <row r="103" spans="1:14" x14ac:dyDescent="0.25">
      <c r="A103" s="10">
        <v>44830</v>
      </c>
      <c r="B103" s="11">
        <f>VLOOKUP(A103,'sp500'!$A$2:$D$6121,4,FALSE)</f>
        <v>3655.0400390625</v>
      </c>
      <c r="E103" s="4">
        <v>1</v>
      </c>
      <c r="F103" s="4">
        <v>0</v>
      </c>
      <c r="H103" s="4">
        <f t="shared" si="4"/>
        <v>0</v>
      </c>
      <c r="K103" s="6">
        <f t="shared" si="5"/>
        <v>-1.0340526208282075E-2</v>
      </c>
      <c r="M103" s="5">
        <f t="shared" si="6"/>
        <v>87.959227366443358</v>
      </c>
      <c r="N103" s="5">
        <f t="shared" si="7"/>
        <v>107.07753489034265</v>
      </c>
    </row>
    <row r="104" spans="1:14" x14ac:dyDescent="0.25">
      <c r="A104" s="10">
        <v>44831</v>
      </c>
      <c r="B104" s="11">
        <f>VLOOKUP(A104,'sp500'!$A$2:$D$6121,4,FALSE)</f>
        <v>3647.2900390625</v>
      </c>
      <c r="E104" s="4">
        <v>0</v>
      </c>
      <c r="F104" s="4">
        <v>1</v>
      </c>
      <c r="H104" s="4">
        <f t="shared" si="4"/>
        <v>0</v>
      </c>
      <c r="K104" s="6">
        <f t="shared" si="5"/>
        <v>-2.1203598092424114E-3</v>
      </c>
      <c r="M104" s="5">
        <f t="shared" si="6"/>
        <v>87.772722155883542</v>
      </c>
      <c r="N104" s="5">
        <f t="shared" si="7"/>
        <v>106.85049198888841</v>
      </c>
    </row>
    <row r="105" spans="1:14" x14ac:dyDescent="0.25">
      <c r="A105" s="10">
        <v>44832</v>
      </c>
      <c r="B105" s="11">
        <f>VLOOKUP(A105,'sp500'!$A$2:$D$6121,4,FALSE)</f>
        <v>3719.0400390625</v>
      </c>
      <c r="E105" s="4">
        <v>1</v>
      </c>
      <c r="F105" s="4">
        <v>0</v>
      </c>
      <c r="H105" s="4">
        <f t="shared" si="4"/>
        <v>0</v>
      </c>
      <c r="K105" s="6">
        <f t="shared" si="5"/>
        <v>1.9672139926234733E-2</v>
      </c>
      <c r="M105" s="5">
        <f t="shared" si="6"/>
        <v>89.499399427840601</v>
      </c>
      <c r="N105" s="5">
        <f t="shared" si="7"/>
        <v>106.85049198888841</v>
      </c>
    </row>
    <row r="106" spans="1:14" x14ac:dyDescent="0.25">
      <c r="A106" s="10">
        <v>44833</v>
      </c>
      <c r="B106" s="11">
        <f>VLOOKUP(A106,'sp500'!$A$2:$D$6121,4,FALSE)</f>
        <v>3640.46997070312</v>
      </c>
      <c r="E106" s="4">
        <v>1</v>
      </c>
      <c r="F106" s="4">
        <v>0</v>
      </c>
      <c r="H106" s="4">
        <f t="shared" si="4"/>
        <v>0</v>
      </c>
      <c r="K106" s="6">
        <f t="shared" si="5"/>
        <v>-2.1126437880240156E-2</v>
      </c>
      <c r="M106" s="5">
        <f t="shared" si="6"/>
        <v>87.608595925509519</v>
      </c>
      <c r="N106" s="5">
        <f t="shared" si="7"/>
        <v>104.59312170741205</v>
      </c>
    </row>
    <row r="107" spans="1:14" x14ac:dyDescent="0.25">
      <c r="A107" s="10">
        <v>44834</v>
      </c>
      <c r="B107" s="11">
        <f>VLOOKUP(A107,'sp500'!$A$2:$D$6121,4,FALSE)</f>
        <v>3585.6201171875</v>
      </c>
      <c r="E107" s="4">
        <v>1</v>
      </c>
      <c r="F107" s="4">
        <v>1</v>
      </c>
      <c r="H107" s="4">
        <f t="shared" si="4"/>
        <v>1</v>
      </c>
      <c r="K107" s="6">
        <f t="shared" si="5"/>
        <v>-1.5066695771981942E-2</v>
      </c>
      <c r="M107" s="5">
        <f t="shared" si="6"/>
        <v>86.288623863689367</v>
      </c>
      <c r="N107" s="5">
        <f t="shared" si="7"/>
        <v>103.0172489628046</v>
      </c>
    </row>
    <row r="108" spans="1:14" x14ac:dyDescent="0.25">
      <c r="A108" s="10">
        <v>44837</v>
      </c>
      <c r="B108" s="11">
        <f>VLOOKUP(A108,'sp500'!$A$2:$D$6121,4,FALSE)</f>
        <v>3678.42993164062</v>
      </c>
      <c r="E108" s="4">
        <v>1</v>
      </c>
      <c r="F108" s="4">
        <v>1</v>
      </c>
      <c r="H108" s="4">
        <f t="shared" si="4"/>
        <v>1</v>
      </c>
      <c r="K108" s="6">
        <f t="shared" si="5"/>
        <v>2.5883894952574815E-2</v>
      </c>
      <c r="M108" s="5">
        <f t="shared" si="6"/>
        <v>88.522109539379343</v>
      </c>
      <c r="N108" s="5">
        <f t="shared" si="7"/>
        <v>105.68373661326108</v>
      </c>
    </row>
    <row r="109" spans="1:14" x14ac:dyDescent="0.25">
      <c r="A109" s="10">
        <v>44838</v>
      </c>
      <c r="B109" s="11">
        <f>VLOOKUP(A109,'sp500'!$A$2:$D$6121,4,FALSE)</f>
        <v>3790.92993164062</v>
      </c>
      <c r="E109" s="4">
        <v>1</v>
      </c>
      <c r="F109" s="4">
        <v>0</v>
      </c>
      <c r="H109" s="4">
        <f t="shared" si="4"/>
        <v>0</v>
      </c>
      <c r="K109" s="6">
        <f t="shared" si="5"/>
        <v>3.0583700679551518E-2</v>
      </c>
      <c r="M109" s="5">
        <f t="shared" si="6"/>
        <v>91.229443241054199</v>
      </c>
      <c r="N109" s="5">
        <f t="shared" si="7"/>
        <v>108.91593638053762</v>
      </c>
    </row>
    <row r="110" spans="1:14" x14ac:dyDescent="0.25">
      <c r="A110" s="10">
        <v>44839</v>
      </c>
      <c r="B110" s="11">
        <f>VLOOKUP(A110,'sp500'!$A$2:$D$6121,4,FALSE)</f>
        <v>3783.28002929687</v>
      </c>
      <c r="E110" s="4">
        <v>1</v>
      </c>
      <c r="F110" s="4">
        <v>0</v>
      </c>
      <c r="H110" s="4">
        <f t="shared" si="4"/>
        <v>0</v>
      </c>
      <c r="K110" s="6">
        <f t="shared" si="5"/>
        <v>-2.0179487570848309E-3</v>
      </c>
      <c r="M110" s="5">
        <f t="shared" si="6"/>
        <v>91.045346899456376</v>
      </c>
      <c r="N110" s="5">
        <f t="shared" si="7"/>
        <v>108.69614960209178</v>
      </c>
    </row>
    <row r="111" spans="1:14" x14ac:dyDescent="0.25">
      <c r="A111" s="10">
        <v>44840</v>
      </c>
      <c r="B111" s="11">
        <f>VLOOKUP(A111,'sp500'!$A$2:$D$6121,4,FALSE)</f>
        <v>3744.52001953125</v>
      </c>
      <c r="E111" s="4">
        <v>0</v>
      </c>
      <c r="F111" s="4">
        <v>0</v>
      </c>
      <c r="H111" s="4">
        <f t="shared" si="4"/>
        <v>1</v>
      </c>
      <c r="K111" s="6">
        <f t="shared" si="5"/>
        <v>-1.0245080846638666E-2</v>
      </c>
      <c r="M111" s="5">
        <f t="shared" si="6"/>
        <v>90.112579959761177</v>
      </c>
      <c r="N111" s="5">
        <f t="shared" si="7"/>
        <v>107.58254876170001</v>
      </c>
    </row>
    <row r="112" spans="1:14" x14ac:dyDescent="0.25">
      <c r="A112" s="10">
        <v>44841</v>
      </c>
      <c r="B112" s="11">
        <f>VLOOKUP(A112,'sp500'!$A$2:$D$6121,4,FALSE)</f>
        <v>3639.65991210937</v>
      </c>
      <c r="E112" s="4">
        <v>1</v>
      </c>
      <c r="F112" s="4">
        <v>0</v>
      </c>
      <c r="H112" s="4">
        <f t="shared" si="4"/>
        <v>0</v>
      </c>
      <c r="K112" s="6">
        <f t="shared" si="5"/>
        <v>-2.8003617786774848E-2</v>
      </c>
      <c r="M112" s="5">
        <f t="shared" si="6"/>
        <v>87.589101712787837</v>
      </c>
      <c r="N112" s="5">
        <f t="shared" si="7"/>
        <v>107.58254876170001</v>
      </c>
    </row>
    <row r="113" spans="1:14" x14ac:dyDescent="0.25">
      <c r="A113" s="10">
        <v>44845</v>
      </c>
      <c r="B113" s="11">
        <f>VLOOKUP(A113,'sp500'!$A$2:$D$6121,4,FALSE)</f>
        <v>3588.84008789062</v>
      </c>
      <c r="E113" s="4">
        <v>1</v>
      </c>
      <c r="F113" s="4">
        <v>0</v>
      </c>
      <c r="H113" s="4">
        <f t="shared" si="4"/>
        <v>0</v>
      </c>
      <c r="K113" s="6">
        <f t="shared" si="5"/>
        <v>-1.3962794724218464E-2</v>
      </c>
      <c r="M113" s="5">
        <f t="shared" si="6"/>
        <v>86.366113065493494</v>
      </c>
      <c r="N113" s="5">
        <f t="shared" si="7"/>
        <v>106.08039571743217</v>
      </c>
    </row>
    <row r="114" spans="1:14" x14ac:dyDescent="0.25">
      <c r="A114" s="10">
        <v>44846</v>
      </c>
      <c r="B114" s="11">
        <f>VLOOKUP(A114,'sp500'!$A$2:$D$6121,4,FALSE)</f>
        <v>3577.03002929687</v>
      </c>
      <c r="E114" s="4">
        <v>1</v>
      </c>
      <c r="F114" s="4">
        <v>1</v>
      </c>
      <c r="H114" s="4">
        <f t="shared" si="4"/>
        <v>1</v>
      </c>
      <c r="K114" s="6">
        <f t="shared" si="5"/>
        <v>-3.2907731480149582E-3</v>
      </c>
      <c r="M114" s="5">
        <f t="shared" si="6"/>
        <v>86.081901779719146</v>
      </c>
      <c r="N114" s="5">
        <f t="shared" si="7"/>
        <v>105.73130919967444</v>
      </c>
    </row>
    <row r="115" spans="1:14" x14ac:dyDescent="0.25">
      <c r="A115" s="10">
        <v>44847</v>
      </c>
      <c r="B115" s="11">
        <f>VLOOKUP(A115,'sp500'!$A$2:$D$6121,4,FALSE)</f>
        <v>3669.90991210937</v>
      </c>
      <c r="E115" s="4">
        <v>1</v>
      </c>
      <c r="F115" s="4">
        <v>0</v>
      </c>
      <c r="H115" s="4">
        <f t="shared" si="4"/>
        <v>0</v>
      </c>
      <c r="K115" s="6">
        <f t="shared" si="5"/>
        <v>2.5965642460864968E-2</v>
      </c>
      <c r="M115" s="5">
        <f t="shared" si="6"/>
        <v>88.317073663682635</v>
      </c>
      <c r="N115" s="5">
        <f t="shared" si="7"/>
        <v>108.47669057127236</v>
      </c>
    </row>
    <row r="116" spans="1:14" x14ac:dyDescent="0.25">
      <c r="A116" s="10">
        <v>44848</v>
      </c>
      <c r="B116" s="11">
        <f>VLOOKUP(A116,'sp500'!$A$2:$D$6121,4,FALSE)</f>
        <v>3583.07006835937</v>
      </c>
      <c r="E116" s="4">
        <v>1</v>
      </c>
      <c r="F116" s="4">
        <v>1</v>
      </c>
      <c r="H116" s="4">
        <f t="shared" si="4"/>
        <v>1</v>
      </c>
      <c r="K116" s="6">
        <f t="shared" si="5"/>
        <v>-2.36626636156545E-2</v>
      </c>
      <c r="M116" s="5">
        <f t="shared" si="6"/>
        <v>86.227256458059927</v>
      </c>
      <c r="N116" s="5">
        <f t="shared" si="7"/>
        <v>105.9098431321449</v>
      </c>
    </row>
    <row r="117" spans="1:14" x14ac:dyDescent="0.25">
      <c r="A117" s="10">
        <v>44851</v>
      </c>
      <c r="B117" s="11">
        <f>VLOOKUP(A117,'sp500'!$A$2:$D$6121,4,FALSE)</f>
        <v>3677.94995117187</v>
      </c>
      <c r="E117" s="4">
        <v>0</v>
      </c>
      <c r="F117" s="4">
        <v>1</v>
      </c>
      <c r="H117" s="4">
        <f t="shared" si="4"/>
        <v>0</v>
      </c>
      <c r="K117" s="6">
        <f t="shared" si="5"/>
        <v>2.6480052302171098E-2</v>
      </c>
      <c r="M117" s="5">
        <f t="shared" si="6"/>
        <v>88.510558718942079</v>
      </c>
      <c r="N117" s="5">
        <f t="shared" si="7"/>
        <v>108.71434131759884</v>
      </c>
    </row>
    <row r="118" spans="1:14" x14ac:dyDescent="0.25">
      <c r="A118" s="10">
        <v>44852</v>
      </c>
      <c r="B118" s="11">
        <f>VLOOKUP(A118,'sp500'!$A$2:$D$6121,4,FALSE)</f>
        <v>3719.97998046875</v>
      </c>
      <c r="E118" s="4">
        <v>1</v>
      </c>
      <c r="F118" s="4">
        <v>0</v>
      </c>
      <c r="H118" s="4">
        <f t="shared" si="4"/>
        <v>0</v>
      </c>
      <c r="K118" s="6">
        <f t="shared" si="5"/>
        <v>1.1427569666490056E-2</v>
      </c>
      <c r="M118" s="5">
        <f t="shared" si="6"/>
        <v>89.522019294922742</v>
      </c>
      <c r="N118" s="5">
        <f t="shared" si="7"/>
        <v>108.71434131759884</v>
      </c>
    </row>
    <row r="119" spans="1:14" x14ac:dyDescent="0.25">
      <c r="A119" s="10">
        <v>44853</v>
      </c>
      <c r="B119" s="11">
        <f>VLOOKUP(A119,'sp500'!$A$2:$D$6121,4,FALSE)</f>
        <v>3695.15991210937</v>
      </c>
      <c r="E119" s="4">
        <v>0</v>
      </c>
      <c r="F119" s="4">
        <v>0</v>
      </c>
      <c r="H119" s="4">
        <f t="shared" si="4"/>
        <v>1</v>
      </c>
      <c r="K119" s="6">
        <f t="shared" si="5"/>
        <v>-6.6720972934516398E-3</v>
      </c>
      <c r="M119" s="5">
        <f t="shared" si="6"/>
        <v>88.924719672280759</v>
      </c>
      <c r="N119" s="5">
        <f t="shared" si="7"/>
        <v>107.98898865513431</v>
      </c>
    </row>
    <row r="120" spans="1:14" x14ac:dyDescent="0.25">
      <c r="A120" s="10">
        <v>44854</v>
      </c>
      <c r="B120" s="11">
        <f>VLOOKUP(A120,'sp500'!$A$2:$D$6121,4,FALSE)</f>
        <v>3665.78002929687</v>
      </c>
      <c r="E120" s="4">
        <v>0</v>
      </c>
      <c r="F120" s="4">
        <v>1</v>
      </c>
      <c r="H120" s="4">
        <f t="shared" si="4"/>
        <v>0</v>
      </c>
      <c r="K120" s="6">
        <f t="shared" si="5"/>
        <v>-7.9509097065649792E-3</v>
      </c>
      <c r="M120" s="5">
        <f t="shared" si="6"/>
        <v>88.217687255484847</v>
      </c>
      <c r="N120" s="5">
        <f t="shared" si="7"/>
        <v>107.98898865513431</v>
      </c>
    </row>
    <row r="121" spans="1:14" x14ac:dyDescent="0.25">
      <c r="A121" s="10">
        <v>44855</v>
      </c>
      <c r="B121" s="11">
        <f>VLOOKUP(A121,'sp500'!$A$2:$D$6121,4,FALSE)</f>
        <v>3752.75</v>
      </c>
      <c r="E121" s="4">
        <v>0</v>
      </c>
      <c r="F121" s="4">
        <v>1</v>
      </c>
      <c r="H121" s="4">
        <f t="shared" si="4"/>
        <v>0</v>
      </c>
      <c r="K121" s="6">
        <f t="shared" si="5"/>
        <v>2.3724819822266152E-2</v>
      </c>
      <c r="M121" s="5">
        <f t="shared" si="6"/>
        <v>90.310635990758257</v>
      </c>
      <c r="N121" s="5">
        <f t="shared" si="7"/>
        <v>107.98898865513431</v>
      </c>
    </row>
    <row r="122" spans="1:14" x14ac:dyDescent="0.25">
      <c r="A122" s="10">
        <v>44858</v>
      </c>
      <c r="B122" s="11">
        <f>VLOOKUP(A122,'sp500'!$A$2:$D$6121,4,FALSE)</f>
        <v>3797.34008789062</v>
      </c>
      <c r="E122" s="4">
        <v>0</v>
      </c>
      <c r="F122" s="4">
        <v>1</v>
      </c>
      <c r="H122" s="4">
        <f t="shared" si="4"/>
        <v>0</v>
      </c>
      <c r="K122" s="6">
        <f t="shared" si="5"/>
        <v>1.1881976654618542E-2</v>
      </c>
      <c r="M122" s="5">
        <f t="shared" si="6"/>
        <v>91.383704859264199</v>
      </c>
      <c r="N122" s="5">
        <f t="shared" si="7"/>
        <v>107.98898865513431</v>
      </c>
    </row>
    <row r="123" spans="1:14" x14ac:dyDescent="0.25">
      <c r="A123" s="10">
        <v>44859</v>
      </c>
      <c r="B123" s="11">
        <f>VLOOKUP(A123,'sp500'!$A$2:$D$6121,4,FALSE)</f>
        <v>3859.11010742187</v>
      </c>
      <c r="E123" s="4">
        <v>0</v>
      </c>
      <c r="F123" s="4">
        <v>0</v>
      </c>
      <c r="H123" s="4">
        <f t="shared" si="4"/>
        <v>1</v>
      </c>
      <c r="K123" s="6">
        <f t="shared" si="5"/>
        <v>1.6266654579669915E-2</v>
      </c>
      <c r="M123" s="5">
        <f t="shared" si="6"/>
        <v>92.870212020420354</v>
      </c>
      <c r="N123" s="5">
        <f t="shared" si="7"/>
        <v>107.98898865513431</v>
      </c>
    </row>
    <row r="124" spans="1:14" x14ac:dyDescent="0.25">
      <c r="A124" s="10">
        <v>44860</v>
      </c>
      <c r="B124" s="11">
        <f>VLOOKUP(A124,'sp500'!$A$2:$D$6121,4,FALSE)</f>
        <v>3830.60009765625</v>
      </c>
      <c r="E124" s="4">
        <v>1</v>
      </c>
      <c r="F124" s="4">
        <v>0</v>
      </c>
      <c r="H124" s="4">
        <f t="shared" si="4"/>
        <v>0</v>
      </c>
      <c r="K124" s="6">
        <f t="shared" si="5"/>
        <v>-7.3877160723632151E-3</v>
      </c>
      <c r="M124" s="5">
        <f t="shared" si="6"/>
        <v>92.184113262433314</v>
      </c>
      <c r="N124" s="5">
        <f t="shared" si="7"/>
        <v>107.98898865513431</v>
      </c>
    </row>
    <row r="125" spans="1:14" x14ac:dyDescent="0.25">
      <c r="A125" s="10">
        <v>44861</v>
      </c>
      <c r="B125" s="11">
        <f>VLOOKUP(A125,'sp500'!$A$2:$D$6121,4,FALSE)</f>
        <v>3807.30004882812</v>
      </c>
      <c r="E125" s="4">
        <v>0</v>
      </c>
      <c r="F125" s="4">
        <v>1</v>
      </c>
      <c r="H125" s="4">
        <f t="shared" si="4"/>
        <v>0</v>
      </c>
      <c r="K125" s="6">
        <f t="shared" si="5"/>
        <v>-6.0826106182125805E-3</v>
      </c>
      <c r="M125" s="5">
        <f t="shared" si="6"/>
        <v>91.62339319627273</v>
      </c>
      <c r="N125" s="5">
        <f t="shared" si="7"/>
        <v>107.33213368609054</v>
      </c>
    </row>
    <row r="126" spans="1:14" x14ac:dyDescent="0.25">
      <c r="A126" s="10">
        <v>44862</v>
      </c>
      <c r="B126" s="11">
        <f>VLOOKUP(A126,'sp500'!$A$2:$D$6121,4,FALSE)</f>
        <v>3901.06005859375</v>
      </c>
      <c r="E126" s="4">
        <v>0</v>
      </c>
      <c r="F126" s="4">
        <v>0</v>
      </c>
      <c r="H126" s="4">
        <f t="shared" si="4"/>
        <v>1</v>
      </c>
      <c r="K126" s="6">
        <f t="shared" si="5"/>
        <v>2.462637789592903E-2</v>
      </c>
      <c r="M126" s="5">
        <f t="shared" si="6"/>
        <v>93.87974550123144</v>
      </c>
      <c r="N126" s="5">
        <f t="shared" si="7"/>
        <v>107.33213368609054</v>
      </c>
    </row>
    <row r="127" spans="1:14" x14ac:dyDescent="0.25">
      <c r="A127" s="10">
        <v>44865</v>
      </c>
      <c r="B127" s="11">
        <f>VLOOKUP(A127,'sp500'!$A$2:$D$6121,4,FALSE)</f>
        <v>3871.97998046875</v>
      </c>
      <c r="E127" s="4">
        <v>1</v>
      </c>
      <c r="F127" s="4">
        <v>0</v>
      </c>
      <c r="H127" s="4">
        <f t="shared" si="4"/>
        <v>0</v>
      </c>
      <c r="K127" s="6">
        <f t="shared" si="5"/>
        <v>-7.4544041076575196E-3</v>
      </c>
      <c r="M127" s="5">
        <f t="shared" si="6"/>
        <v>93.179927940741223</v>
      </c>
      <c r="N127" s="5">
        <f t="shared" si="7"/>
        <v>107.33213368609054</v>
      </c>
    </row>
    <row r="128" spans="1:14" x14ac:dyDescent="0.25">
      <c r="A128" s="10">
        <v>44866</v>
      </c>
      <c r="B128" s="11">
        <f>VLOOKUP(A128,'sp500'!$A$2:$D$6121,4,FALSE)</f>
        <v>3856.10009765625</v>
      </c>
      <c r="E128" s="4">
        <v>1</v>
      </c>
      <c r="F128" s="4">
        <v>0</v>
      </c>
      <c r="H128" s="4">
        <f t="shared" si="4"/>
        <v>0</v>
      </c>
      <c r="K128" s="6">
        <f t="shared" si="5"/>
        <v>-4.1012306087846451E-3</v>
      </c>
      <c r="M128" s="5">
        <f t="shared" si="6"/>
        <v>92.797775568146307</v>
      </c>
      <c r="N128" s="5">
        <f t="shared" si="7"/>
        <v>106.89193985411099</v>
      </c>
    </row>
    <row r="129" spans="1:14" x14ac:dyDescent="0.25">
      <c r="A129" s="10">
        <v>44867</v>
      </c>
      <c r="B129" s="11">
        <f>VLOOKUP(A129,'sp500'!$A$2:$D$6121,4,FALSE)</f>
        <v>3759.68994140625</v>
      </c>
      <c r="E129" s="4">
        <v>1</v>
      </c>
      <c r="F129" s="4">
        <v>0</v>
      </c>
      <c r="H129" s="4">
        <f t="shared" si="4"/>
        <v>0</v>
      </c>
      <c r="K129" s="6">
        <f t="shared" si="5"/>
        <v>-2.500198485734284E-2</v>
      </c>
      <c r="M129" s="5">
        <f t="shared" si="6"/>
        <v>90.477646988596419</v>
      </c>
      <c r="N129" s="5">
        <f t="shared" si="7"/>
        <v>104.2194291925065</v>
      </c>
    </row>
    <row r="130" spans="1:14" x14ac:dyDescent="0.25">
      <c r="A130" s="10">
        <v>44868</v>
      </c>
      <c r="B130" s="11">
        <f>VLOOKUP(A130,'sp500'!$A$2:$D$6121,4,FALSE)</f>
        <v>3719.88989257812</v>
      </c>
      <c r="E130" s="4">
        <v>1</v>
      </c>
      <c r="F130" s="4">
        <v>1</v>
      </c>
      <c r="H130" s="4">
        <f t="shared" si="4"/>
        <v>1</v>
      </c>
      <c r="K130" s="6">
        <f t="shared" si="5"/>
        <v>-1.0585992315431003E-2</v>
      </c>
      <c r="M130" s="5">
        <f t="shared" si="6"/>
        <v>89.519851312856858</v>
      </c>
      <c r="N130" s="5">
        <f t="shared" si="7"/>
        <v>103.11616311595601</v>
      </c>
    </row>
    <row r="131" spans="1:14" x14ac:dyDescent="0.25">
      <c r="A131" s="10">
        <v>44869</v>
      </c>
      <c r="B131" s="11">
        <f>VLOOKUP(A131,'sp500'!$A$2:$D$6121,4,FALSE)</f>
        <v>3770.55004882812</v>
      </c>
      <c r="E131" s="4">
        <v>1</v>
      </c>
      <c r="F131" s="4">
        <v>1</v>
      </c>
      <c r="H131" s="4">
        <f t="shared" ref="H131:H194" si="8">IF(E131=F131,1,0)</f>
        <v>1</v>
      </c>
      <c r="K131" s="6">
        <f t="shared" si="5"/>
        <v>1.3618724670070526E-2</v>
      </c>
      <c r="M131" s="5">
        <f t="shared" si="6"/>
        <v>90.738997520392303</v>
      </c>
      <c r="N131" s="5">
        <f t="shared" si="7"/>
        <v>104.52047375046629</v>
      </c>
    </row>
    <row r="132" spans="1:14" x14ac:dyDescent="0.25">
      <c r="A132" s="10">
        <v>44872</v>
      </c>
      <c r="B132" s="11">
        <f>VLOOKUP(A132,'sp500'!$A$2:$D$6121,4,FALSE)</f>
        <v>3806.80004882812</v>
      </c>
      <c r="E132" s="4">
        <v>1</v>
      </c>
      <c r="F132" s="4">
        <v>1</v>
      </c>
      <c r="H132" s="4">
        <f t="shared" si="8"/>
        <v>1</v>
      </c>
      <c r="K132" s="6">
        <f t="shared" ref="K132:K195" si="9">B132/B131-1</f>
        <v>9.6139819205598442E-3</v>
      </c>
      <c r="M132" s="5">
        <f t="shared" ref="M132:M195" si="10">M131*(1+$K132)</f>
        <v>91.611360602043078</v>
      </c>
      <c r="N132" s="5">
        <f t="shared" si="7"/>
        <v>105.52533169543163</v>
      </c>
    </row>
    <row r="133" spans="1:14" x14ac:dyDescent="0.25">
      <c r="A133" s="10">
        <v>44873</v>
      </c>
      <c r="B133" s="11">
        <f>VLOOKUP(A133,'sp500'!$A$2:$D$6121,4,FALSE)</f>
        <v>3828.11010742187</v>
      </c>
      <c r="E133" s="4">
        <v>0</v>
      </c>
      <c r="F133" s="4">
        <v>0</v>
      </c>
      <c r="H133" s="4">
        <f t="shared" si="8"/>
        <v>1</v>
      </c>
      <c r="K133" s="6">
        <f t="shared" si="9"/>
        <v>5.5978928024627006E-3</v>
      </c>
      <c r="M133" s="5">
        <f t="shared" si="10"/>
        <v>92.124191178181064</v>
      </c>
      <c r="N133" s="5">
        <f t="shared" ref="N133:N196" si="11">N132*(1+IF(E132=1,$K133,0))</f>
        <v>106.11605119020697</v>
      </c>
    </row>
    <row r="134" spans="1:14" x14ac:dyDescent="0.25">
      <c r="A134" s="10">
        <v>44874</v>
      </c>
      <c r="B134" s="11">
        <f>VLOOKUP(A134,'sp500'!$A$2:$D$6121,4,FALSE)</f>
        <v>3748.57006835937</v>
      </c>
      <c r="E134" s="4">
        <v>1</v>
      </c>
      <c r="F134" s="4">
        <v>1</v>
      </c>
      <c r="H134" s="4">
        <f t="shared" si="8"/>
        <v>1</v>
      </c>
      <c r="K134" s="6">
        <f t="shared" si="9"/>
        <v>-2.0777886954789881E-2</v>
      </c>
      <c r="M134" s="5">
        <f t="shared" si="10"/>
        <v>90.210045148079374</v>
      </c>
      <c r="N134" s="5">
        <f t="shared" si="11"/>
        <v>106.11605119020697</v>
      </c>
    </row>
    <row r="135" spans="1:14" x14ac:dyDescent="0.25">
      <c r="A135" s="10">
        <v>44875</v>
      </c>
      <c r="B135" s="11">
        <f>VLOOKUP(A135,'sp500'!$A$2:$D$6121,4,FALSE)</f>
        <v>3956.3701171875</v>
      </c>
      <c r="E135" s="4">
        <v>0</v>
      </c>
      <c r="F135" s="4">
        <v>0</v>
      </c>
      <c r="H135" s="4">
        <f t="shared" si="8"/>
        <v>1</v>
      </c>
      <c r="K135" s="6">
        <f t="shared" si="9"/>
        <v>5.5434484360346259E-2</v>
      </c>
      <c r="M135" s="5">
        <f t="shared" si="10"/>
        <v>95.210792484986712</v>
      </c>
      <c r="N135" s="5">
        <f t="shared" si="11"/>
        <v>111.99853977029221</v>
      </c>
    </row>
    <row r="136" spans="1:14" x14ac:dyDescent="0.25">
      <c r="A136" s="10">
        <v>44879</v>
      </c>
      <c r="B136" s="11">
        <f>VLOOKUP(A136,'sp500'!$A$2:$D$6121,4,FALSE)</f>
        <v>3957.25</v>
      </c>
      <c r="E136" s="4">
        <v>1</v>
      </c>
      <c r="F136" s="4">
        <v>1</v>
      </c>
      <c r="H136" s="4">
        <f t="shared" si="8"/>
        <v>1</v>
      </c>
      <c r="K136" s="6">
        <f t="shared" si="9"/>
        <v>2.2239648628352704E-4</v>
      </c>
      <c r="M136" s="5">
        <f t="shared" si="10"/>
        <v>95.231967030691649</v>
      </c>
      <c r="N136" s="5">
        <f t="shared" si="11"/>
        <v>111.99853977029221</v>
      </c>
    </row>
    <row r="137" spans="1:14" x14ac:dyDescent="0.25">
      <c r="A137" s="10">
        <v>44880</v>
      </c>
      <c r="B137" s="11">
        <f>VLOOKUP(A137,'sp500'!$A$2:$D$6121,4,FALSE)</f>
        <v>3991.72998046875</v>
      </c>
      <c r="E137" s="4">
        <v>1</v>
      </c>
      <c r="F137" s="4">
        <v>0</v>
      </c>
      <c r="H137" s="4">
        <f t="shared" si="8"/>
        <v>0</v>
      </c>
      <c r="K137" s="6">
        <f t="shared" si="9"/>
        <v>8.7131165503191443E-3</v>
      </c>
      <c r="M137" s="5">
        <f t="shared" si="10"/>
        <v>96.061734258746213</v>
      </c>
      <c r="N137" s="5">
        <f t="shared" si="11"/>
        <v>112.97439610077632</v>
      </c>
    </row>
    <row r="138" spans="1:14" x14ac:dyDescent="0.25">
      <c r="A138" s="10">
        <v>44881</v>
      </c>
      <c r="B138" s="11">
        <f>VLOOKUP(A138,'sp500'!$A$2:$D$6121,4,FALSE)</f>
        <v>3958.7900390625</v>
      </c>
      <c r="E138" s="4">
        <v>1</v>
      </c>
      <c r="F138" s="4">
        <v>0</v>
      </c>
      <c r="H138" s="4">
        <f t="shared" si="8"/>
        <v>0</v>
      </c>
      <c r="K138" s="6">
        <f t="shared" si="9"/>
        <v>-8.252046497990273E-3</v>
      </c>
      <c r="M138" s="5">
        <f t="shared" si="10"/>
        <v>95.26902836096545</v>
      </c>
      <c r="N138" s="5">
        <f t="shared" si="11"/>
        <v>112.04212613107035</v>
      </c>
    </row>
    <row r="139" spans="1:14" x14ac:dyDescent="0.25">
      <c r="A139" s="10">
        <v>44882</v>
      </c>
      <c r="B139" s="11">
        <f>VLOOKUP(A139,'sp500'!$A$2:$D$6121,4,FALSE)</f>
        <v>3946.56005859375</v>
      </c>
      <c r="E139" s="4">
        <v>1</v>
      </c>
      <c r="F139" s="4">
        <v>1</v>
      </c>
      <c r="H139" s="4">
        <f t="shared" si="8"/>
        <v>1</v>
      </c>
      <c r="K139" s="6">
        <f t="shared" si="9"/>
        <v>-3.0893228355314273E-3</v>
      </c>
      <c r="M139" s="5">
        <f t="shared" si="10"/>
        <v>94.974711576131028</v>
      </c>
      <c r="N139" s="5">
        <f t="shared" si="11"/>
        <v>111.69599183227214</v>
      </c>
    </row>
    <row r="140" spans="1:14" x14ac:dyDescent="0.25">
      <c r="A140" s="10">
        <v>44883</v>
      </c>
      <c r="B140" s="11">
        <f>VLOOKUP(A140,'sp500'!$A$2:$D$6121,4,FALSE)</f>
        <v>3965.34008789062</v>
      </c>
      <c r="E140" s="4">
        <v>1</v>
      </c>
      <c r="F140" s="4">
        <v>0</v>
      </c>
      <c r="H140" s="4">
        <f t="shared" si="8"/>
        <v>0</v>
      </c>
      <c r="K140" s="6">
        <f t="shared" si="9"/>
        <v>4.7585819088133974E-3</v>
      </c>
      <c r="M140" s="5">
        <f t="shared" si="10"/>
        <v>95.426656520431976</v>
      </c>
      <c r="N140" s="5">
        <f t="shared" si="11"/>
        <v>112.22750635829216</v>
      </c>
    </row>
    <row r="141" spans="1:14" x14ac:dyDescent="0.25">
      <c r="A141" s="10">
        <v>44886</v>
      </c>
      <c r="B141" s="11">
        <f>VLOOKUP(A141,'sp500'!$A$2:$D$6121,4,FALSE)</f>
        <v>3949.93994140625</v>
      </c>
      <c r="E141" s="4">
        <v>1</v>
      </c>
      <c r="F141" s="4">
        <v>1</v>
      </c>
      <c r="H141" s="4">
        <f t="shared" si="8"/>
        <v>1</v>
      </c>
      <c r="K141" s="6">
        <f t="shared" si="9"/>
        <v>-3.8836886983285579E-3</v>
      </c>
      <c r="M141" s="5">
        <f t="shared" si="10"/>
        <v>95.056049092984296</v>
      </c>
      <c r="N141" s="5">
        <f t="shared" si="11"/>
        <v>111.79164966020686</v>
      </c>
    </row>
    <row r="142" spans="1:14" x14ac:dyDescent="0.25">
      <c r="A142" s="10">
        <v>44887</v>
      </c>
      <c r="B142" s="11">
        <f>VLOOKUP(A142,'sp500'!$A$2:$D$6121,4,FALSE)</f>
        <v>4003.580078125</v>
      </c>
      <c r="E142" s="4">
        <v>1</v>
      </c>
      <c r="F142" s="4">
        <v>1</v>
      </c>
      <c r="H142" s="4">
        <f t="shared" si="8"/>
        <v>1</v>
      </c>
      <c r="K142" s="6">
        <f t="shared" si="9"/>
        <v>1.3579987927526016E-2</v>
      </c>
      <c r="M142" s="5">
        <f t="shared" si="10"/>
        <v>96.346909092105349</v>
      </c>
      <c r="N142" s="5">
        <f t="shared" si="11"/>
        <v>113.30977891299068</v>
      </c>
    </row>
    <row r="143" spans="1:14" x14ac:dyDescent="0.25">
      <c r="A143" s="10">
        <v>44888</v>
      </c>
      <c r="B143" s="11">
        <f>VLOOKUP(A143,'sp500'!$A$2:$D$6121,4,FALSE)</f>
        <v>4027.26000976562</v>
      </c>
      <c r="E143" s="4">
        <v>0</v>
      </c>
      <c r="F143" s="4">
        <v>0</v>
      </c>
      <c r="H143" s="4">
        <f t="shared" si="8"/>
        <v>1</v>
      </c>
      <c r="K143" s="6">
        <f t="shared" si="9"/>
        <v>5.9146891478463193E-3</v>
      </c>
      <c r="M143" s="5">
        <f t="shared" si="10"/>
        <v>96.916771109740964</v>
      </c>
      <c r="N143" s="5">
        <f t="shared" si="11"/>
        <v>113.97997103267221</v>
      </c>
    </row>
    <row r="144" spans="1:14" x14ac:dyDescent="0.25">
      <c r="A144" s="10">
        <v>44890</v>
      </c>
      <c r="B144" s="11">
        <f>VLOOKUP(A144,'sp500'!$A$2:$D$6121,4,FALSE)</f>
        <v>4026.1201171875</v>
      </c>
      <c r="E144" s="4">
        <v>1</v>
      </c>
      <c r="F144" s="4">
        <v>0</v>
      </c>
      <c r="H144" s="4">
        <f t="shared" si="8"/>
        <v>0</v>
      </c>
      <c r="K144" s="6">
        <f t="shared" si="9"/>
        <v>-2.8304419763214295E-4</v>
      </c>
      <c r="M144" s="5">
        <f t="shared" si="10"/>
        <v>96.889339380025106</v>
      </c>
      <c r="N144" s="5">
        <f t="shared" si="11"/>
        <v>113.97997103267221</v>
      </c>
    </row>
    <row r="145" spans="1:14" x14ac:dyDescent="0.25">
      <c r="A145" s="10">
        <v>44893</v>
      </c>
      <c r="B145" s="11">
        <f>VLOOKUP(A145,'sp500'!$A$2:$D$6121,4,FALSE)</f>
        <v>3963.93994140625</v>
      </c>
      <c r="E145" s="4">
        <v>1</v>
      </c>
      <c r="F145" s="4">
        <v>0</v>
      </c>
      <c r="H145" s="4">
        <f t="shared" si="8"/>
        <v>0</v>
      </c>
      <c r="K145" s="6">
        <f t="shared" si="9"/>
        <v>-1.5444192913123267E-2</v>
      </c>
      <c r="M145" s="5">
        <f t="shared" si="10"/>
        <v>95.392961731414928</v>
      </c>
      <c r="N145" s="5">
        <f t="shared" si="11"/>
        <v>112.21964237181142</v>
      </c>
    </row>
    <row r="146" spans="1:14" x14ac:dyDescent="0.25">
      <c r="A146" s="10">
        <v>44894</v>
      </c>
      <c r="B146" s="11">
        <f>VLOOKUP(A146,'sp500'!$A$2:$D$6121,4,FALSE)</f>
        <v>3957.6298828125</v>
      </c>
      <c r="E146" s="4">
        <v>1</v>
      </c>
      <c r="F146" s="4">
        <v>1</v>
      </c>
      <c r="H146" s="4">
        <f t="shared" si="8"/>
        <v>1</v>
      </c>
      <c r="K146" s="6">
        <f t="shared" si="9"/>
        <v>-1.5918653377758885E-3</v>
      </c>
      <c r="M146" s="5">
        <f t="shared" si="10"/>
        <v>95.241108982166907</v>
      </c>
      <c r="N146" s="5">
        <f t="shared" si="11"/>
        <v>112.04100381290212</v>
      </c>
    </row>
    <row r="147" spans="1:14" x14ac:dyDescent="0.25">
      <c r="A147" s="10">
        <v>44895</v>
      </c>
      <c r="B147" s="11">
        <f>VLOOKUP(A147,'sp500'!$A$2:$D$6121,4,FALSE)</f>
        <v>4080.11010742187</v>
      </c>
      <c r="E147" s="4">
        <v>0</v>
      </c>
      <c r="F147" s="4">
        <v>0</v>
      </c>
      <c r="H147" s="4">
        <f t="shared" si="8"/>
        <v>1</v>
      </c>
      <c r="K147" s="6">
        <f t="shared" si="9"/>
        <v>3.0947872397387721E-2</v>
      </c>
      <c r="M147" s="5">
        <f t="shared" si="10"/>
        <v>98.188618669932708</v>
      </c>
      <c r="N147" s="5">
        <f t="shared" si="11"/>
        <v>115.50843450217904</v>
      </c>
    </row>
    <row r="148" spans="1:14" x14ac:dyDescent="0.25">
      <c r="A148" s="10">
        <v>44896</v>
      </c>
      <c r="B148" s="11">
        <f>VLOOKUP(A148,'sp500'!$A$2:$D$6121,4,FALSE)</f>
        <v>4076.57006835937</v>
      </c>
      <c r="E148" s="4">
        <v>1</v>
      </c>
      <c r="F148" s="4">
        <v>0</v>
      </c>
      <c r="H148" s="4">
        <f t="shared" si="8"/>
        <v>0</v>
      </c>
      <c r="K148" s="6">
        <f t="shared" si="9"/>
        <v>-8.6763321804983473E-4</v>
      </c>
      <c r="M148" s="5">
        <f t="shared" si="10"/>
        <v>98.103426962740244</v>
      </c>
      <c r="N148" s="5">
        <f t="shared" si="11"/>
        <v>115.50843450217904</v>
      </c>
    </row>
    <row r="149" spans="1:14" x14ac:dyDescent="0.25">
      <c r="A149" s="10">
        <v>44897</v>
      </c>
      <c r="B149" s="11">
        <f>VLOOKUP(A149,'sp500'!$A$2:$D$6121,4,FALSE)</f>
        <v>4071.69995117187</v>
      </c>
      <c r="E149" s="4">
        <v>1</v>
      </c>
      <c r="F149" s="4">
        <v>0</v>
      </c>
      <c r="H149" s="4">
        <f t="shared" si="8"/>
        <v>0</v>
      </c>
      <c r="K149" s="6">
        <f t="shared" si="9"/>
        <v>-1.194660488065602E-3</v>
      </c>
      <c r="M149" s="5">
        <f t="shared" si="10"/>
        <v>97.98622667480403</v>
      </c>
      <c r="N149" s="5">
        <f t="shared" si="11"/>
        <v>115.37044113944097</v>
      </c>
    </row>
    <row r="150" spans="1:14" x14ac:dyDescent="0.25">
      <c r="A150" s="10">
        <v>44900</v>
      </c>
      <c r="B150" s="11">
        <f>VLOOKUP(A150,'sp500'!$A$2:$D$6121,4,FALSE)</f>
        <v>3998.84008789062</v>
      </c>
      <c r="E150" s="4">
        <v>1</v>
      </c>
      <c r="F150" s="4">
        <v>0</v>
      </c>
      <c r="H150" s="4">
        <f t="shared" si="8"/>
        <v>0</v>
      </c>
      <c r="K150" s="6">
        <f t="shared" si="9"/>
        <v>-1.7894212283564803E-2</v>
      </c>
      <c r="M150" s="5">
        <f t="shared" si="10"/>
        <v>96.232840333819581</v>
      </c>
      <c r="N150" s="5">
        <f t="shared" si="11"/>
        <v>113.30597797444329</v>
      </c>
    </row>
    <row r="151" spans="1:14" x14ac:dyDescent="0.25">
      <c r="A151" s="10">
        <v>44901</v>
      </c>
      <c r="B151" s="11">
        <f>VLOOKUP(A151,'sp500'!$A$2:$D$6121,4,FALSE)</f>
        <v>3941.26000976562</v>
      </c>
      <c r="E151" s="4">
        <v>1</v>
      </c>
      <c r="F151" s="4">
        <v>0</v>
      </c>
      <c r="H151" s="4">
        <f t="shared" si="8"/>
        <v>0</v>
      </c>
      <c r="K151" s="6">
        <f t="shared" si="9"/>
        <v>-1.4399194981406072E-2</v>
      </c>
      <c r="M151" s="5">
        <f t="shared" si="10"/>
        <v>94.84716490223839</v>
      </c>
      <c r="N151" s="5">
        <f t="shared" si="11"/>
        <v>111.67446310503038</v>
      </c>
    </row>
    <row r="152" spans="1:14" x14ac:dyDescent="0.25">
      <c r="A152" s="10">
        <v>44902</v>
      </c>
      <c r="B152" s="11">
        <f>VLOOKUP(A152,'sp500'!$A$2:$D$6121,4,FALSE)</f>
        <v>3933.919921875</v>
      </c>
      <c r="E152" s="4">
        <v>1</v>
      </c>
      <c r="F152" s="4">
        <v>1</v>
      </c>
      <c r="H152" s="4">
        <f t="shared" si="8"/>
        <v>1</v>
      </c>
      <c r="K152" s="6">
        <f t="shared" si="9"/>
        <v>-1.8623708845477704E-3</v>
      </c>
      <c r="M152" s="5">
        <f t="shared" si="10"/>
        <v>94.670524303842555</v>
      </c>
      <c r="N152" s="5">
        <f t="shared" si="11"/>
        <v>111.46648383639607</v>
      </c>
    </row>
    <row r="153" spans="1:14" x14ac:dyDescent="0.25">
      <c r="A153" s="10">
        <v>44903</v>
      </c>
      <c r="B153" s="11">
        <f>VLOOKUP(A153,'sp500'!$A$2:$D$6121,4,FALSE)</f>
        <v>3963.51000976562</v>
      </c>
      <c r="E153" s="4">
        <v>1</v>
      </c>
      <c r="F153" s="4">
        <v>0</v>
      </c>
      <c r="H153" s="4">
        <f t="shared" si="8"/>
        <v>0</v>
      </c>
      <c r="K153" s="6">
        <f t="shared" si="9"/>
        <v>7.5217819575026379E-3</v>
      </c>
      <c r="M153" s="5">
        <f t="shared" si="10"/>
        <v>95.382615345458518</v>
      </c>
      <c r="N153" s="5">
        <f t="shared" si="11"/>
        <v>112.30491042338294</v>
      </c>
    </row>
    <row r="154" spans="1:14" x14ac:dyDescent="0.25">
      <c r="A154" s="10">
        <v>44904</v>
      </c>
      <c r="B154" s="11">
        <f>VLOOKUP(A154,'sp500'!$A$2:$D$6121,4,FALSE)</f>
        <v>3934.3798828125</v>
      </c>
      <c r="E154" s="4">
        <v>1</v>
      </c>
      <c r="F154" s="4">
        <v>1</v>
      </c>
      <c r="H154" s="4">
        <f t="shared" si="8"/>
        <v>1</v>
      </c>
      <c r="K154" s="6">
        <f t="shared" si="9"/>
        <v>-7.3495782479031657E-3</v>
      </c>
      <c r="M154" s="5">
        <f t="shared" si="10"/>
        <v>94.681593350487418</v>
      </c>
      <c r="N154" s="5">
        <f t="shared" si="11"/>
        <v>111.47951669660253</v>
      </c>
    </row>
    <row r="155" spans="1:14" x14ac:dyDescent="0.25">
      <c r="A155" s="10">
        <v>44907</v>
      </c>
      <c r="B155" s="11">
        <f>VLOOKUP(A155,'sp500'!$A$2:$D$6121,4,FALSE)</f>
        <v>3990.56005859375</v>
      </c>
      <c r="E155" s="4">
        <v>0</v>
      </c>
      <c r="F155" s="4">
        <v>1</v>
      </c>
      <c r="H155" s="4">
        <f t="shared" si="8"/>
        <v>0</v>
      </c>
      <c r="K155" s="6">
        <f t="shared" si="9"/>
        <v>1.4279296218109305E-2</v>
      </c>
      <c r="M155" s="5">
        <f t="shared" si="10"/>
        <v>96.03357986834159</v>
      </c>
      <c r="N155" s="5">
        <f t="shared" si="11"/>
        <v>113.07136573776498</v>
      </c>
    </row>
    <row r="156" spans="1:14" x14ac:dyDescent="0.25">
      <c r="A156" s="10">
        <v>44908</v>
      </c>
      <c r="B156" s="11">
        <f>VLOOKUP(A156,'sp500'!$A$2:$D$6121,4,FALSE)</f>
        <v>4019.64990234375</v>
      </c>
      <c r="E156" s="4">
        <v>1</v>
      </c>
      <c r="F156" s="4">
        <v>0</v>
      </c>
      <c r="H156" s="4">
        <f t="shared" si="8"/>
        <v>0</v>
      </c>
      <c r="K156" s="6">
        <f t="shared" si="9"/>
        <v>7.2896644387934195E-3</v>
      </c>
      <c r="M156" s="5">
        <f t="shared" si="10"/>
        <v>96.733632440437873</v>
      </c>
      <c r="N156" s="5">
        <f t="shared" si="11"/>
        <v>113.07136573776498</v>
      </c>
    </row>
    <row r="157" spans="1:14" x14ac:dyDescent="0.25">
      <c r="A157" s="10">
        <v>44909</v>
      </c>
      <c r="B157" s="11">
        <f>VLOOKUP(A157,'sp500'!$A$2:$D$6121,4,FALSE)</f>
        <v>3995.32006835937</v>
      </c>
      <c r="E157" s="4">
        <v>1</v>
      </c>
      <c r="F157" s="4">
        <v>0</v>
      </c>
      <c r="H157" s="4">
        <f t="shared" si="8"/>
        <v>0</v>
      </c>
      <c r="K157" s="6">
        <f t="shared" si="9"/>
        <v>-6.0527246341015584E-3</v>
      </c>
      <c r="M157" s="5">
        <f t="shared" si="10"/>
        <v>96.148130400419504</v>
      </c>
      <c r="N157" s="5">
        <f t="shared" si="11"/>
        <v>112.38697589695251</v>
      </c>
    </row>
    <row r="158" spans="1:14" x14ac:dyDescent="0.25">
      <c r="A158" s="10">
        <v>44910</v>
      </c>
      <c r="B158" s="11">
        <f>VLOOKUP(A158,'sp500'!$A$2:$D$6121,4,FALSE)</f>
        <v>3895.75</v>
      </c>
      <c r="E158" s="4">
        <v>1</v>
      </c>
      <c r="F158" s="4">
        <v>0</v>
      </c>
      <c r="H158" s="4">
        <f t="shared" si="8"/>
        <v>0</v>
      </c>
      <c r="K158" s="6">
        <f t="shared" si="9"/>
        <v>-2.4921675023712786E-2</v>
      </c>
      <c r="M158" s="5">
        <f t="shared" si="10"/>
        <v>93.751957940442693</v>
      </c>
      <c r="N158" s="5">
        <f t="shared" si="11"/>
        <v>109.58610420675082</v>
      </c>
    </row>
    <row r="159" spans="1:14" x14ac:dyDescent="0.25">
      <c r="A159" s="10">
        <v>44911</v>
      </c>
      <c r="B159" s="11">
        <f>VLOOKUP(A159,'sp500'!$A$2:$D$6121,4,FALSE)</f>
        <v>3852.36010742187</v>
      </c>
      <c r="E159" s="4">
        <v>1</v>
      </c>
      <c r="F159" s="4">
        <v>0</v>
      </c>
      <c r="H159" s="4">
        <f t="shared" si="8"/>
        <v>0</v>
      </c>
      <c r="K159" s="6">
        <f t="shared" si="9"/>
        <v>-1.1137750774081967E-2</v>
      </c>
      <c r="M159" s="5">
        <f t="shared" si="10"/>
        <v>92.707771998319828</v>
      </c>
      <c r="N159" s="5">
        <f t="shared" si="11"/>
        <v>108.36556148979345</v>
      </c>
    </row>
    <row r="160" spans="1:14" x14ac:dyDescent="0.25">
      <c r="A160" s="10">
        <v>44914</v>
      </c>
      <c r="B160" s="11">
        <f>VLOOKUP(A160,'sp500'!$A$2:$D$6121,4,FALSE)</f>
        <v>3817.65991210937</v>
      </c>
      <c r="E160" s="4">
        <v>1</v>
      </c>
      <c r="F160" s="4">
        <v>1</v>
      </c>
      <c r="H160" s="4">
        <f t="shared" si="8"/>
        <v>1</v>
      </c>
      <c r="K160" s="6">
        <f t="shared" si="9"/>
        <v>-9.0075160018523448E-3</v>
      </c>
      <c r="M160" s="5">
        <f t="shared" si="10"/>
        <v>91.872705258548876</v>
      </c>
      <c r="N160" s="5">
        <f t="shared" si="11"/>
        <v>107.38945696062441</v>
      </c>
    </row>
    <row r="161" spans="1:14" x14ac:dyDescent="0.25">
      <c r="A161" s="10">
        <v>44915</v>
      </c>
      <c r="B161" s="11">
        <f>VLOOKUP(A161,'sp500'!$A$2:$D$6121,4,FALSE)</f>
        <v>3821.6201171875</v>
      </c>
      <c r="E161" s="4">
        <v>1</v>
      </c>
      <c r="F161" s="4">
        <v>1</v>
      </c>
      <c r="H161" s="4">
        <f t="shared" si="8"/>
        <v>1</v>
      </c>
      <c r="K161" s="6">
        <f t="shared" si="9"/>
        <v>1.0373383615362997E-3</v>
      </c>
      <c r="M161" s="5">
        <f t="shared" si="10"/>
        <v>91.968008340091686</v>
      </c>
      <c r="N161" s="5">
        <f t="shared" si="11"/>
        <v>107.50085616395423</v>
      </c>
    </row>
    <row r="162" spans="1:14" x14ac:dyDescent="0.25">
      <c r="A162" s="10">
        <v>44916</v>
      </c>
      <c r="B162" s="11">
        <f>VLOOKUP(A162,'sp500'!$A$2:$D$6121,4,FALSE)</f>
        <v>3878.43994140625</v>
      </c>
      <c r="E162" s="4">
        <v>0</v>
      </c>
      <c r="F162" s="4">
        <v>0</v>
      </c>
      <c r="H162" s="4">
        <f t="shared" si="8"/>
        <v>1</v>
      </c>
      <c r="K162" s="6">
        <f t="shared" si="9"/>
        <v>1.4867993802734736E-2</v>
      </c>
      <c r="M162" s="5">
        <f t="shared" si="10"/>
        <v>93.335388118142021</v>
      </c>
      <c r="N162" s="5">
        <f t="shared" si="11"/>
        <v>109.09917822718857</v>
      </c>
    </row>
    <row r="163" spans="1:14" x14ac:dyDescent="0.25">
      <c r="A163" s="10">
        <v>44917</v>
      </c>
      <c r="B163" s="11">
        <f>VLOOKUP(A163,'sp500'!$A$2:$D$6121,4,FALSE)</f>
        <v>3822.38989257812</v>
      </c>
      <c r="E163" s="4">
        <v>1</v>
      </c>
      <c r="F163" s="4">
        <v>1</v>
      </c>
      <c r="H163" s="4">
        <f t="shared" si="8"/>
        <v>1</v>
      </c>
      <c r="K163" s="6">
        <f t="shared" si="9"/>
        <v>-1.4451699568617582E-2</v>
      </c>
      <c r="M163" s="5">
        <f t="shared" si="10"/>
        <v>91.986533129938309</v>
      </c>
      <c r="N163" s="5">
        <f t="shared" si="11"/>
        <v>109.09917822718857</v>
      </c>
    </row>
    <row r="164" spans="1:14" x14ac:dyDescent="0.25">
      <c r="A164" s="10">
        <v>44918</v>
      </c>
      <c r="B164" s="11">
        <f>VLOOKUP(A164,'sp500'!$A$2:$D$6121,4,FALSE)</f>
        <v>3844.82006835937</v>
      </c>
      <c r="E164" s="4">
        <v>1</v>
      </c>
      <c r="F164" s="4">
        <v>0</v>
      </c>
      <c r="H164" s="4">
        <f t="shared" si="8"/>
        <v>0</v>
      </c>
      <c r="K164" s="6">
        <f t="shared" si="9"/>
        <v>5.8681025252820262E-3</v>
      </c>
      <c r="M164" s="5">
        <f t="shared" si="10"/>
        <v>92.526319537290036</v>
      </c>
      <c r="N164" s="5">
        <f t="shared" si="11"/>
        <v>109.73938339044973</v>
      </c>
    </row>
    <row r="165" spans="1:14" x14ac:dyDescent="0.25">
      <c r="A165" s="10">
        <v>44922</v>
      </c>
      <c r="B165" s="11">
        <f>VLOOKUP(A165,'sp500'!$A$2:$D$6121,4,FALSE)</f>
        <v>3829.25</v>
      </c>
      <c r="E165" s="4">
        <v>1</v>
      </c>
      <c r="F165" s="4">
        <v>0</v>
      </c>
      <c r="H165" s="4">
        <f t="shared" si="8"/>
        <v>0</v>
      </c>
      <c r="K165" s="6">
        <f t="shared" si="9"/>
        <v>-4.0496221104083796E-3</v>
      </c>
      <c r="M165" s="5">
        <f t="shared" si="10"/>
        <v>92.151622907897121</v>
      </c>
      <c r="N165" s="5">
        <f t="shared" si="11"/>
        <v>109.29498035708919</v>
      </c>
    </row>
    <row r="166" spans="1:14" x14ac:dyDescent="0.25">
      <c r="A166" s="10">
        <v>44923</v>
      </c>
      <c r="B166" s="11">
        <f>VLOOKUP(A166,'sp500'!$A$2:$D$6121,4,FALSE)</f>
        <v>3783.21997070312</v>
      </c>
      <c r="E166" s="4">
        <v>1</v>
      </c>
      <c r="F166" s="4">
        <v>1</v>
      </c>
      <c r="H166" s="4">
        <f t="shared" si="8"/>
        <v>1</v>
      </c>
      <c r="K166" s="6">
        <f t="shared" si="9"/>
        <v>-1.2020638322616684E-2</v>
      </c>
      <c r="M166" s="5">
        <f t="shared" si="10"/>
        <v>91.043901578079129</v>
      </c>
      <c r="N166" s="5">
        <f t="shared" si="11"/>
        <v>107.98118492773912</v>
      </c>
    </row>
    <row r="167" spans="1:14" x14ac:dyDescent="0.25">
      <c r="A167" s="10">
        <v>44924</v>
      </c>
      <c r="B167" s="11">
        <f>VLOOKUP(A167,'sp500'!$A$2:$D$6121,4,FALSE)</f>
        <v>3849.28002929687</v>
      </c>
      <c r="E167" s="4">
        <v>1</v>
      </c>
      <c r="F167" s="4">
        <v>0</v>
      </c>
      <c r="H167" s="4">
        <f t="shared" si="8"/>
        <v>0</v>
      </c>
      <c r="K167" s="6">
        <f t="shared" si="9"/>
        <v>1.7461331644819111E-2</v>
      </c>
      <c r="M167" s="5">
        <f t="shared" si="10"/>
        <v>92.633649337772241</v>
      </c>
      <c r="N167" s="5">
        <f t="shared" si="11"/>
        <v>109.86668020916292</v>
      </c>
    </row>
    <row r="168" spans="1:14" x14ac:dyDescent="0.25">
      <c r="A168" s="10">
        <v>44925</v>
      </c>
      <c r="B168" s="11">
        <f>VLOOKUP(A168,'sp500'!$A$2:$D$6121,4,FALSE)</f>
        <v>3839.5</v>
      </c>
      <c r="E168" s="4">
        <v>1</v>
      </c>
      <c r="F168" s="4">
        <v>0</v>
      </c>
      <c r="H168" s="4">
        <f t="shared" si="8"/>
        <v>0</v>
      </c>
      <c r="K168" s="6">
        <f t="shared" si="9"/>
        <v>-2.5407424823432612E-3</v>
      </c>
      <c r="M168" s="5">
        <f t="shared" si="10"/>
        <v>92.39829108960528</v>
      </c>
      <c r="N168" s="5">
        <f t="shared" si="11"/>
        <v>109.58753726736148</v>
      </c>
    </row>
    <row r="169" spans="1:14" x14ac:dyDescent="0.25">
      <c r="A169" s="10">
        <v>44929</v>
      </c>
      <c r="B169" s="11">
        <f>VLOOKUP(A169,'sp500'!$A$2:$D$6121,4,FALSE)</f>
        <v>3824.13989257812</v>
      </c>
      <c r="E169" s="4">
        <v>0</v>
      </c>
      <c r="F169" s="4">
        <v>1</v>
      </c>
      <c r="H169" s="4">
        <f t="shared" si="8"/>
        <v>0</v>
      </c>
      <c r="K169" s="6">
        <f t="shared" si="9"/>
        <v>-4.0005488792499433E-3</v>
      </c>
      <c r="M169" s="5">
        <f t="shared" si="10"/>
        <v>92.028647209742147</v>
      </c>
      <c r="N169" s="5">
        <f t="shared" si="11"/>
        <v>109.14912696796678</v>
      </c>
    </row>
    <row r="170" spans="1:14" x14ac:dyDescent="0.25">
      <c r="A170" s="10">
        <v>44930</v>
      </c>
      <c r="B170" s="11">
        <f>VLOOKUP(A170,'sp500'!$A$2:$D$6121,4,FALSE)</f>
        <v>3852.96997070312</v>
      </c>
      <c r="E170" s="4">
        <v>1</v>
      </c>
      <c r="F170" s="4">
        <v>0</v>
      </c>
      <c r="H170" s="4">
        <f t="shared" si="8"/>
        <v>0</v>
      </c>
      <c r="K170" s="6">
        <f t="shared" si="9"/>
        <v>7.5389705750443792E-3</v>
      </c>
      <c r="M170" s="5">
        <f t="shared" si="10"/>
        <v>92.722448473117538</v>
      </c>
      <c r="N170" s="5">
        <f t="shared" si="11"/>
        <v>109.14912696796678</v>
      </c>
    </row>
    <row r="171" spans="1:14" x14ac:dyDescent="0.25">
      <c r="A171" s="10">
        <v>44931</v>
      </c>
      <c r="B171" s="11">
        <f>VLOOKUP(A171,'sp500'!$A$2:$D$6121,4,FALSE)</f>
        <v>3808.10009765625</v>
      </c>
      <c r="E171" s="4">
        <v>1</v>
      </c>
      <c r="F171" s="4">
        <v>1</v>
      </c>
      <c r="H171" s="4">
        <f t="shared" si="8"/>
        <v>1</v>
      </c>
      <c r="K171" s="6">
        <f t="shared" si="9"/>
        <v>-1.1645528874620781E-2</v>
      </c>
      <c r="M171" s="5">
        <f t="shared" si="10"/>
        <v>91.642646522098303</v>
      </c>
      <c r="N171" s="5">
        <f t="shared" si="11"/>
        <v>107.87802765822167</v>
      </c>
    </row>
    <row r="172" spans="1:14" x14ac:dyDescent="0.25">
      <c r="A172" s="10">
        <v>44932</v>
      </c>
      <c r="B172" s="11">
        <f>VLOOKUP(A172,'sp500'!$A$2:$D$6121,4,FALSE)</f>
        <v>3895.080078125</v>
      </c>
      <c r="E172" s="4">
        <v>0</v>
      </c>
      <c r="F172" s="4">
        <v>0</v>
      </c>
      <c r="H172" s="4">
        <f t="shared" si="8"/>
        <v>1</v>
      </c>
      <c r="K172" s="6">
        <f t="shared" si="9"/>
        <v>2.284078102943865E-2</v>
      </c>
      <c r="M172" s="5">
        <f t="shared" si="10"/>
        <v>93.735836144267793</v>
      </c>
      <c r="N172" s="5">
        <f t="shared" si="11"/>
        <v>110.34204606585084</v>
      </c>
    </row>
    <row r="173" spans="1:14" x14ac:dyDescent="0.25">
      <c r="A173" s="10">
        <v>44935</v>
      </c>
      <c r="B173" s="11">
        <f>VLOOKUP(A173,'sp500'!$A$2:$D$6121,4,FALSE)</f>
        <v>3892.09008789062</v>
      </c>
      <c r="E173" s="4">
        <v>1</v>
      </c>
      <c r="F173" s="4">
        <v>1</v>
      </c>
      <c r="H173" s="4">
        <f t="shared" si="8"/>
        <v>1</v>
      </c>
      <c r="K173" s="6">
        <f t="shared" si="9"/>
        <v>-7.6763254526446278E-4</v>
      </c>
      <c r="M173" s="5">
        <f t="shared" si="10"/>
        <v>93.663881465785877</v>
      </c>
      <c r="N173" s="5">
        <f t="shared" si="11"/>
        <v>110.34204606585084</v>
      </c>
    </row>
    <row r="174" spans="1:14" x14ac:dyDescent="0.25">
      <c r="A174" s="10">
        <v>44936</v>
      </c>
      <c r="B174" s="11">
        <f>VLOOKUP(A174,'sp500'!$A$2:$D$6121,4,FALSE)</f>
        <v>3919.25</v>
      </c>
      <c r="E174" s="4">
        <v>1</v>
      </c>
      <c r="F174" s="4">
        <v>1</v>
      </c>
      <c r="H174" s="4">
        <f t="shared" si="8"/>
        <v>1</v>
      </c>
      <c r="K174" s="6">
        <f t="shared" si="9"/>
        <v>6.9782331590633184E-3</v>
      </c>
      <c r="M174" s="5">
        <f t="shared" si="10"/>
        <v>94.317489869236994</v>
      </c>
      <c r="N174" s="5">
        <f t="shared" si="11"/>
        <v>111.11203859054645</v>
      </c>
    </row>
    <row r="175" spans="1:14" x14ac:dyDescent="0.25">
      <c r="A175" s="10">
        <v>44937</v>
      </c>
      <c r="B175" s="11">
        <f>VLOOKUP(A175,'sp500'!$A$2:$D$6121,4,FALSE)</f>
        <v>3969.61010742187</v>
      </c>
      <c r="E175" s="4">
        <v>1</v>
      </c>
      <c r="F175" s="4">
        <v>1</v>
      </c>
      <c r="H175" s="4">
        <f t="shared" si="8"/>
        <v>1</v>
      </c>
      <c r="K175" s="6">
        <f t="shared" si="9"/>
        <v>1.2849424614880478E-2</v>
      </c>
      <c r="M175" s="5">
        <f t="shared" si="10"/>
        <v>95.529415345176503</v>
      </c>
      <c r="N175" s="5">
        <f t="shared" si="11"/>
        <v>112.53976435422136</v>
      </c>
    </row>
    <row r="176" spans="1:14" x14ac:dyDescent="0.25">
      <c r="A176" s="10">
        <v>44938</v>
      </c>
      <c r="B176" s="11">
        <f>VLOOKUP(A176,'sp500'!$A$2:$D$6121,4,FALSE)</f>
        <v>3983.169921875</v>
      </c>
      <c r="E176" s="4">
        <v>1</v>
      </c>
      <c r="F176" s="4">
        <v>1</v>
      </c>
      <c r="H176" s="4">
        <f t="shared" si="8"/>
        <v>1</v>
      </c>
      <c r="K176" s="6">
        <f t="shared" si="9"/>
        <v>3.4159058663665309E-3</v>
      </c>
      <c r="M176" s="5">
        <f t="shared" si="10"/>
        <v>95.855734835464659</v>
      </c>
      <c r="N176" s="5">
        <f t="shared" si="11"/>
        <v>112.92418959547845</v>
      </c>
    </row>
    <row r="177" spans="1:14" x14ac:dyDescent="0.25">
      <c r="A177" s="10">
        <v>44939</v>
      </c>
      <c r="B177" s="11">
        <f>VLOOKUP(A177,'sp500'!$A$2:$D$6121,4,FALSE)</f>
        <v>3999.09008789062</v>
      </c>
      <c r="E177" s="4">
        <v>1</v>
      </c>
      <c r="F177" s="4">
        <v>0</v>
      </c>
      <c r="H177" s="4">
        <f t="shared" si="8"/>
        <v>0</v>
      </c>
      <c r="K177" s="6">
        <f t="shared" si="9"/>
        <v>3.9968583635332511E-3</v>
      </c>
      <c r="M177" s="5">
        <f t="shared" si="10"/>
        <v>96.238856630934407</v>
      </c>
      <c r="N177" s="5">
        <f t="shared" si="11"/>
        <v>113.37553158710836</v>
      </c>
    </row>
    <row r="178" spans="1:14" x14ac:dyDescent="0.25">
      <c r="A178" s="10">
        <v>44943</v>
      </c>
      <c r="B178" s="11">
        <f>VLOOKUP(A178,'sp500'!$A$2:$D$6121,4,FALSE)</f>
        <v>3990.96997070312</v>
      </c>
      <c r="E178" s="4">
        <v>1</v>
      </c>
      <c r="F178" s="4">
        <v>0</v>
      </c>
      <c r="H178" s="4">
        <f t="shared" si="8"/>
        <v>0</v>
      </c>
      <c r="K178" s="6">
        <f t="shared" si="9"/>
        <v>-2.0304911890052235E-3</v>
      </c>
      <c r="M178" s="5">
        <f t="shared" si="10"/>
        <v>96.043444480505357</v>
      </c>
      <c r="N178" s="5">
        <f t="shared" si="11"/>
        <v>113.14532356917195</v>
      </c>
    </row>
    <row r="179" spans="1:14" x14ac:dyDescent="0.25">
      <c r="A179" s="10">
        <v>44944</v>
      </c>
      <c r="B179" s="11">
        <f>VLOOKUP(A179,'sp500'!$A$2:$D$6121,4,FALSE)</f>
        <v>3928.86010742187</v>
      </c>
      <c r="E179" s="4">
        <v>1</v>
      </c>
      <c r="F179" s="4">
        <v>0</v>
      </c>
      <c r="H179" s="4">
        <f t="shared" si="8"/>
        <v>0</v>
      </c>
      <c r="K179" s="6">
        <f t="shared" si="9"/>
        <v>-1.5562598500411085E-2</v>
      </c>
      <c r="M179" s="5">
        <f t="shared" si="10"/>
        <v>94.548758915458734</v>
      </c>
      <c r="N179" s="5">
        <f t="shared" si="11"/>
        <v>111.38448832626582</v>
      </c>
    </row>
    <row r="180" spans="1:14" x14ac:dyDescent="0.25">
      <c r="A180" s="10">
        <v>44945</v>
      </c>
      <c r="B180" s="11">
        <f>VLOOKUP(A180,'sp500'!$A$2:$D$6121,4,FALSE)</f>
        <v>3898.85009765625</v>
      </c>
      <c r="E180" s="4">
        <v>1</v>
      </c>
      <c r="F180" s="4">
        <v>1</v>
      </c>
      <c r="H180" s="4">
        <f t="shared" si="8"/>
        <v>1</v>
      </c>
      <c r="K180" s="6">
        <f t="shared" si="9"/>
        <v>-7.6383502962931171E-3</v>
      </c>
      <c r="M180" s="5">
        <f t="shared" si="10"/>
        <v>93.826562374782696</v>
      </c>
      <c r="N180" s="5">
        <f t="shared" si="11"/>
        <v>110.53369458685644</v>
      </c>
    </row>
    <row r="181" spans="1:14" x14ac:dyDescent="0.25">
      <c r="A181" s="10">
        <v>44946</v>
      </c>
      <c r="B181" s="11">
        <f>VLOOKUP(A181,'sp500'!$A$2:$D$6121,4,FALSE)</f>
        <v>3972.61010742187</v>
      </c>
      <c r="E181" s="4">
        <v>0</v>
      </c>
      <c r="F181" s="4">
        <v>1</v>
      </c>
      <c r="H181" s="4">
        <f t="shared" si="8"/>
        <v>0</v>
      </c>
      <c r="K181" s="6">
        <f t="shared" si="9"/>
        <v>1.8918401045980193E-2</v>
      </c>
      <c r="M181" s="5">
        <f t="shared" si="10"/>
        <v>95.601610910554513</v>
      </c>
      <c r="N181" s="5">
        <f t="shared" si="11"/>
        <v>112.62481535014449</v>
      </c>
    </row>
    <row r="182" spans="1:14" x14ac:dyDescent="0.25">
      <c r="A182" s="10">
        <v>44949</v>
      </c>
      <c r="B182" s="11">
        <f>VLOOKUP(A182,'sp500'!$A$2:$D$6121,4,FALSE)</f>
        <v>4019.81005859375</v>
      </c>
      <c r="E182" s="4">
        <v>1</v>
      </c>
      <c r="F182" s="4">
        <v>0</v>
      </c>
      <c r="H182" s="4">
        <f t="shared" si="8"/>
        <v>0</v>
      </c>
      <c r="K182" s="6">
        <f t="shared" si="9"/>
        <v>1.1881344983666553E-2</v>
      </c>
      <c r="M182" s="5">
        <f t="shared" si="10"/>
        <v>96.73748663077707</v>
      </c>
      <c r="N182" s="5">
        <f t="shared" si="11"/>
        <v>112.62481535014449</v>
      </c>
    </row>
    <row r="183" spans="1:14" x14ac:dyDescent="0.25">
      <c r="A183" s="10">
        <v>44950</v>
      </c>
      <c r="B183" s="11">
        <f>VLOOKUP(A183,'sp500'!$A$2:$D$6121,4,FALSE)</f>
        <v>4016.94995117187</v>
      </c>
      <c r="E183" s="4">
        <v>1</v>
      </c>
      <c r="F183" s="4">
        <v>0</v>
      </c>
      <c r="H183" s="4">
        <f t="shared" si="8"/>
        <v>0</v>
      </c>
      <c r="K183" s="6">
        <f t="shared" si="9"/>
        <v>-7.1150312581702568E-4</v>
      </c>
      <c r="M183" s="5">
        <f t="shared" si="10"/>
        <v>96.668657606655586</v>
      </c>
      <c r="N183" s="5">
        <f t="shared" si="11"/>
        <v>112.5446824419783</v>
      </c>
    </row>
    <row r="184" spans="1:14" x14ac:dyDescent="0.25">
      <c r="A184" s="10">
        <v>44951</v>
      </c>
      <c r="B184" s="11">
        <f>VLOOKUP(A184,'sp500'!$A$2:$D$6121,4,FALSE)</f>
        <v>4016.21997070312</v>
      </c>
      <c r="E184" s="4">
        <v>0</v>
      </c>
      <c r="F184" s="4">
        <v>1</v>
      </c>
      <c r="H184" s="4">
        <f t="shared" si="8"/>
        <v>0</v>
      </c>
      <c r="K184" s="6">
        <f t="shared" si="9"/>
        <v>-1.8172505946634221E-4</v>
      </c>
      <c r="M184" s="5">
        <f t="shared" si="10"/>
        <v>96.651090489103481</v>
      </c>
      <c r="N184" s="5">
        <f t="shared" si="11"/>
        <v>112.5242302528689</v>
      </c>
    </row>
    <row r="185" spans="1:14" x14ac:dyDescent="0.25">
      <c r="A185" s="10">
        <v>44952</v>
      </c>
      <c r="B185" s="11">
        <f>VLOOKUP(A185,'sp500'!$A$2:$D$6121,4,FALSE)</f>
        <v>4060.42993164062</v>
      </c>
      <c r="E185" s="4">
        <v>1</v>
      </c>
      <c r="F185" s="4">
        <v>1</v>
      </c>
      <c r="H185" s="4">
        <f t="shared" si="8"/>
        <v>1</v>
      </c>
      <c r="K185" s="6">
        <f t="shared" si="9"/>
        <v>1.1007853469181317E-2</v>
      </c>
      <c r="M185" s="5">
        <f t="shared" si="10"/>
        <v>97.715011530844123</v>
      </c>
      <c r="N185" s="5">
        <f t="shared" si="11"/>
        <v>112.5242302528689</v>
      </c>
    </row>
    <row r="186" spans="1:14" x14ac:dyDescent="0.25">
      <c r="A186" s="10">
        <v>44953</v>
      </c>
      <c r="B186" s="11">
        <f>VLOOKUP(A186,'sp500'!$A$2:$D$6121,4,FALSE)</f>
        <v>4070.56005859375</v>
      </c>
      <c r="E186" s="4">
        <v>0</v>
      </c>
      <c r="F186" s="4">
        <v>0</v>
      </c>
      <c r="H186" s="4">
        <f t="shared" si="8"/>
        <v>1</v>
      </c>
      <c r="K186" s="6">
        <f t="shared" si="9"/>
        <v>2.4948409709502073E-3</v>
      </c>
      <c r="M186" s="5">
        <f t="shared" si="10"/>
        <v>97.958794945088144</v>
      </c>
      <c r="N186" s="5">
        <f t="shared" si="11"/>
        <v>112.8049603127284</v>
      </c>
    </row>
    <row r="187" spans="1:14" x14ac:dyDescent="0.25">
      <c r="A187" s="10">
        <v>44956</v>
      </c>
      <c r="B187" s="11">
        <f>VLOOKUP(A187,'sp500'!$A$2:$D$6121,4,FALSE)</f>
        <v>4017.77001953125</v>
      </c>
      <c r="E187" s="4">
        <v>1</v>
      </c>
      <c r="F187" s="4">
        <v>1</v>
      </c>
      <c r="H187" s="4">
        <f t="shared" si="8"/>
        <v>1</v>
      </c>
      <c r="K187" s="6">
        <f t="shared" si="9"/>
        <v>-1.2968740984683369E-2</v>
      </c>
      <c r="M187" s="5">
        <f t="shared" si="10"/>
        <v>96.688392706273589</v>
      </c>
      <c r="N187" s="5">
        <f t="shared" si="11"/>
        <v>112.8049603127284</v>
      </c>
    </row>
    <row r="188" spans="1:14" x14ac:dyDescent="0.25">
      <c r="A188" s="10">
        <v>44957</v>
      </c>
      <c r="B188" s="11">
        <f>VLOOKUP(A188,'sp500'!$A$2:$D$6121,4,FALSE)</f>
        <v>4076.60009765625</v>
      </c>
      <c r="E188" s="4">
        <v>0</v>
      </c>
      <c r="F188" s="4">
        <v>1</v>
      </c>
      <c r="H188" s="4">
        <f t="shared" si="8"/>
        <v>0</v>
      </c>
      <c r="K188" s="6">
        <f t="shared" si="9"/>
        <v>1.4642470285510134E-2</v>
      </c>
      <c r="M188" s="5">
        <f t="shared" si="10"/>
        <v>98.104149623428938</v>
      </c>
      <c r="N188" s="5">
        <f t="shared" si="11"/>
        <v>114.45670359216567</v>
      </c>
    </row>
    <row r="189" spans="1:14" x14ac:dyDescent="0.25">
      <c r="A189" s="10">
        <v>44958</v>
      </c>
      <c r="B189" s="11">
        <f>VLOOKUP(A189,'sp500'!$A$2:$D$6121,4,FALSE)</f>
        <v>4119.2099609375</v>
      </c>
      <c r="E189" s="4">
        <v>1</v>
      </c>
      <c r="F189" s="4">
        <v>1</v>
      </c>
      <c r="H189" s="4">
        <f t="shared" si="8"/>
        <v>1</v>
      </c>
      <c r="K189" s="6">
        <f t="shared" si="9"/>
        <v>1.0452303944590291E-2</v>
      </c>
      <c r="M189" s="5">
        <f t="shared" si="10"/>
        <v>99.129564013518575</v>
      </c>
      <c r="N189" s="5">
        <f t="shared" si="11"/>
        <v>114.45670359216567</v>
      </c>
    </row>
    <row r="190" spans="1:14" x14ac:dyDescent="0.25">
      <c r="A190" s="10">
        <v>44959</v>
      </c>
      <c r="B190" s="11">
        <f>VLOOKUP(A190,'sp500'!$A$2:$D$6121,4,FALSE)</f>
        <v>4179.759765625</v>
      </c>
      <c r="E190" s="4">
        <v>0</v>
      </c>
      <c r="F190" s="4">
        <v>0</v>
      </c>
      <c r="H190" s="4">
        <f t="shared" si="8"/>
        <v>1</v>
      </c>
      <c r="K190" s="6">
        <f t="shared" si="9"/>
        <v>1.4699373244309921E-2</v>
      </c>
      <c r="M190" s="5">
        <f t="shared" si="10"/>
        <v>100.586706474499</v>
      </c>
      <c r="N190" s="5">
        <f t="shared" si="11"/>
        <v>116.13914539858025</v>
      </c>
    </row>
    <row r="191" spans="1:14" x14ac:dyDescent="0.25">
      <c r="A191" s="10">
        <v>44960</v>
      </c>
      <c r="B191" s="11">
        <f>VLOOKUP(A191,'sp500'!$A$2:$D$6121,4,FALSE)</f>
        <v>4136.47998046875</v>
      </c>
      <c r="E191" s="4">
        <v>0</v>
      </c>
      <c r="F191" s="4">
        <v>0</v>
      </c>
      <c r="H191" s="4">
        <f t="shared" si="8"/>
        <v>1</v>
      </c>
      <c r="K191" s="6">
        <f t="shared" si="9"/>
        <v>-1.0354610691310495E-2</v>
      </c>
      <c r="M191" s="5">
        <f t="shared" si="10"/>
        <v>99.545170288234445</v>
      </c>
      <c r="N191" s="5">
        <f t="shared" si="11"/>
        <v>116.13914539858025</v>
      </c>
    </row>
    <row r="192" spans="1:14" x14ac:dyDescent="0.25">
      <c r="A192" s="10">
        <v>44963</v>
      </c>
      <c r="B192" s="11">
        <f>VLOOKUP(A192,'sp500'!$A$2:$D$6121,4,FALSE)</f>
        <v>4111.080078125</v>
      </c>
      <c r="E192" s="4">
        <v>1</v>
      </c>
      <c r="F192" s="4">
        <v>1</v>
      </c>
      <c r="H192" s="4">
        <f t="shared" si="8"/>
        <v>1</v>
      </c>
      <c r="K192" s="6">
        <f t="shared" si="9"/>
        <v>-6.140463017754394E-3</v>
      </c>
      <c r="M192" s="5">
        <f t="shared" si="10"/>
        <v>98.933916851483474</v>
      </c>
      <c r="N192" s="5">
        <f t="shared" si="11"/>
        <v>116.13914539858025</v>
      </c>
    </row>
    <row r="193" spans="1:14" x14ac:dyDescent="0.25">
      <c r="A193" s="10">
        <v>44964</v>
      </c>
      <c r="B193" s="11">
        <f>VLOOKUP(A193,'sp500'!$A$2:$D$6121,4,FALSE)</f>
        <v>4164</v>
      </c>
      <c r="E193" s="4">
        <v>1</v>
      </c>
      <c r="F193" s="4">
        <v>0</v>
      </c>
      <c r="H193" s="4">
        <f t="shared" si="8"/>
        <v>0</v>
      </c>
      <c r="K193" s="6">
        <f t="shared" si="9"/>
        <v>1.2872510598026521E-2</v>
      </c>
      <c r="M193" s="5">
        <f t="shared" si="10"/>
        <v>100.20744474465847</v>
      </c>
      <c r="N193" s="5">
        <f t="shared" si="11"/>
        <v>117.63414777856921</v>
      </c>
    </row>
    <row r="194" spans="1:14" x14ac:dyDescent="0.25">
      <c r="A194" s="10">
        <v>44965</v>
      </c>
      <c r="B194" s="11">
        <f>VLOOKUP(A194,'sp500'!$A$2:$D$6121,4,FALSE)</f>
        <v>4117.85986328125</v>
      </c>
      <c r="E194" s="4">
        <v>1</v>
      </c>
      <c r="F194" s="4">
        <v>0</v>
      </c>
      <c r="H194" s="4">
        <f t="shared" si="8"/>
        <v>0</v>
      </c>
      <c r="K194" s="6">
        <f t="shared" si="9"/>
        <v>-1.1080724476164705E-2</v>
      </c>
      <c r="M194" s="5">
        <f t="shared" si="10"/>
        <v>99.09707365898241</v>
      </c>
      <c r="N194" s="5">
        <f t="shared" si="11"/>
        <v>116.33067619804645</v>
      </c>
    </row>
    <row r="195" spans="1:14" x14ac:dyDescent="0.25">
      <c r="A195" s="10">
        <v>44966</v>
      </c>
      <c r="B195" s="11">
        <f>VLOOKUP(A195,'sp500'!$A$2:$D$6121,4,FALSE)</f>
        <v>4081.5</v>
      </c>
      <c r="E195" s="4">
        <v>1</v>
      </c>
      <c r="F195" s="4">
        <v>1</v>
      </c>
      <c r="H195" s="4">
        <f t="shared" ref="H195:H258" si="12">IF(E195=F195,1,0)</f>
        <v>1</v>
      </c>
      <c r="K195" s="6">
        <f t="shared" si="9"/>
        <v>-8.8297961777351608E-3</v>
      </c>
      <c r="M195" s="5">
        <f t="shared" si="10"/>
        <v>98.222066696763591</v>
      </c>
      <c r="N195" s="5">
        <f t="shared" si="11"/>
        <v>115.30350003799958</v>
      </c>
    </row>
    <row r="196" spans="1:14" x14ac:dyDescent="0.25">
      <c r="A196" s="10">
        <v>44967</v>
      </c>
      <c r="B196" s="11">
        <f>VLOOKUP(A196,'sp500'!$A$2:$D$6121,4,FALSE)</f>
        <v>4090.4599609375</v>
      </c>
      <c r="E196" s="4">
        <v>1</v>
      </c>
      <c r="F196" s="4">
        <v>1</v>
      </c>
      <c r="H196" s="4">
        <f t="shared" si="12"/>
        <v>1</v>
      </c>
      <c r="K196" s="6">
        <f t="shared" ref="K196:K259" si="13">B196/B195-1</f>
        <v>2.1952617756952897E-3</v>
      </c>
      <c r="M196" s="5">
        <f t="shared" ref="M196:M259" si="14">M195*(1+$K196)</f>
        <v>98.437689845312789</v>
      </c>
      <c r="N196" s="5">
        <f t="shared" si="11"/>
        <v>115.55662140423688</v>
      </c>
    </row>
    <row r="197" spans="1:14" x14ac:dyDescent="0.25">
      <c r="A197" s="10">
        <v>44970</v>
      </c>
      <c r="B197" s="11">
        <f>VLOOKUP(A197,'sp500'!$A$2:$D$6121,4,FALSE)</f>
        <v>4137.2900390625</v>
      </c>
      <c r="E197" s="4">
        <v>1</v>
      </c>
      <c r="F197" s="4">
        <v>0</v>
      </c>
      <c r="H197" s="4">
        <f t="shared" si="12"/>
        <v>0</v>
      </c>
      <c r="K197" s="6">
        <f t="shared" si="13"/>
        <v>1.1448609342766147E-2</v>
      </c>
      <c r="M197" s="5">
        <f t="shared" si="14"/>
        <v>99.564664500956155</v>
      </c>
      <c r="N197" s="5">
        <f t="shared" ref="N197:N260" si="15">N196*(1+IF(E196=1,$K197,0))</f>
        <v>116.87958401966391</v>
      </c>
    </row>
    <row r="198" spans="1:14" x14ac:dyDescent="0.25">
      <c r="A198" s="10">
        <v>44971</v>
      </c>
      <c r="B198" s="11">
        <f>VLOOKUP(A198,'sp500'!$A$2:$D$6121,4,FALSE)</f>
        <v>4136.1298828125</v>
      </c>
      <c r="E198" s="4">
        <v>1</v>
      </c>
      <c r="F198" s="4">
        <v>1</v>
      </c>
      <c r="H198" s="4">
        <f t="shared" si="12"/>
        <v>1</v>
      </c>
      <c r="K198" s="6">
        <f t="shared" si="13"/>
        <v>-2.8041453198746069E-4</v>
      </c>
      <c r="M198" s="5">
        <f t="shared" si="14"/>
        <v>99.536745122157626</v>
      </c>
      <c r="N198" s="5">
        <f t="shared" si="15"/>
        <v>116.84680928581214</v>
      </c>
    </row>
    <row r="199" spans="1:14" x14ac:dyDescent="0.25">
      <c r="A199" s="10">
        <v>44972</v>
      </c>
      <c r="B199" s="11">
        <f>VLOOKUP(A199,'sp500'!$A$2:$D$6121,4,FALSE)</f>
        <v>4147.60009765625</v>
      </c>
      <c r="E199" s="4">
        <v>0</v>
      </c>
      <c r="F199" s="4">
        <v>0</v>
      </c>
      <c r="H199" s="4">
        <f t="shared" si="12"/>
        <v>1</v>
      </c>
      <c r="K199" s="6">
        <f t="shared" si="13"/>
        <v>2.7731756904960658E-3</v>
      </c>
      <c r="M199" s="5">
        <f t="shared" si="14"/>
        <v>99.81277800404149</v>
      </c>
      <c r="N199" s="5">
        <f t="shared" si="15"/>
        <v>117.17084601683558</v>
      </c>
    </row>
    <row r="200" spans="1:14" x14ac:dyDescent="0.25">
      <c r="A200" s="10">
        <v>44973</v>
      </c>
      <c r="B200" s="11">
        <f>VLOOKUP(A200,'sp500'!$A$2:$D$6121,4,FALSE)</f>
        <v>4090.40991210937</v>
      </c>
      <c r="E200" s="4">
        <v>0</v>
      </c>
      <c r="F200" s="4">
        <v>0</v>
      </c>
      <c r="H200" s="4">
        <f t="shared" si="12"/>
        <v>1</v>
      </c>
      <c r="K200" s="6">
        <f t="shared" si="13"/>
        <v>-1.3788741489131784E-2</v>
      </c>
      <c r="M200" s="5">
        <f t="shared" si="14"/>
        <v>98.436485410831665</v>
      </c>
      <c r="N200" s="5">
        <f t="shared" si="15"/>
        <v>117.17084601683558</v>
      </c>
    </row>
    <row r="201" spans="1:14" x14ac:dyDescent="0.25">
      <c r="A201" s="10">
        <v>44974</v>
      </c>
      <c r="B201" s="11">
        <f>VLOOKUP(A201,'sp500'!$A$2:$D$6121,4,FALSE)</f>
        <v>4079.09008789062</v>
      </c>
      <c r="E201" s="4">
        <v>0</v>
      </c>
      <c r="F201" s="4">
        <v>0</v>
      </c>
      <c r="H201" s="4">
        <f t="shared" si="12"/>
        <v>1</v>
      </c>
      <c r="K201" s="6">
        <f t="shared" si="13"/>
        <v>-2.7674058253277511E-3</v>
      </c>
      <c r="M201" s="5">
        <f t="shared" si="14"/>
        <v>98.164071707680932</v>
      </c>
      <c r="N201" s="5">
        <f t="shared" si="15"/>
        <v>117.17084601683558</v>
      </c>
    </row>
    <row r="202" spans="1:14" x14ac:dyDescent="0.25">
      <c r="A202" s="10">
        <v>44978</v>
      </c>
      <c r="B202" s="11">
        <f>VLOOKUP(A202,'sp500'!$A$2:$D$6121,4,FALSE)</f>
        <v>3997.34008789062</v>
      </c>
      <c r="E202" s="4">
        <v>0</v>
      </c>
      <c r="F202" s="4">
        <v>0</v>
      </c>
      <c r="H202" s="4">
        <f t="shared" si="12"/>
        <v>1</v>
      </c>
      <c r="K202" s="6">
        <f t="shared" si="13"/>
        <v>-2.0041234255327445E-2</v>
      </c>
      <c r="M202" s="5">
        <f t="shared" si="14"/>
        <v>96.196742551130541</v>
      </c>
      <c r="N202" s="5">
        <f t="shared" si="15"/>
        <v>117.17084601683558</v>
      </c>
    </row>
    <row r="203" spans="1:14" x14ac:dyDescent="0.25">
      <c r="A203" s="10">
        <v>44979</v>
      </c>
      <c r="B203" s="11">
        <f>VLOOKUP(A203,'sp500'!$A$2:$D$6121,4,FALSE)</f>
        <v>3991.05004882812</v>
      </c>
      <c r="E203" s="4">
        <v>1</v>
      </c>
      <c r="F203" s="4">
        <v>1</v>
      </c>
      <c r="H203" s="4">
        <f t="shared" si="12"/>
        <v>1</v>
      </c>
      <c r="K203" s="6">
        <f t="shared" si="13"/>
        <v>-1.5735561458868341E-3</v>
      </c>
      <c r="M203" s="5">
        <f t="shared" si="14"/>
        <v>96.04537157567492</v>
      </c>
      <c r="N203" s="5">
        <f t="shared" si="15"/>
        <v>117.17084601683558</v>
      </c>
    </row>
    <row r="204" spans="1:14" x14ac:dyDescent="0.25">
      <c r="A204" s="10">
        <v>44980</v>
      </c>
      <c r="B204" s="11">
        <f>VLOOKUP(A204,'sp500'!$A$2:$D$6121,4,FALSE)</f>
        <v>4012.32006835937</v>
      </c>
      <c r="E204" s="4">
        <v>0</v>
      </c>
      <c r="F204" s="4">
        <v>0</v>
      </c>
      <c r="H204" s="4">
        <f t="shared" si="12"/>
        <v>1</v>
      </c>
      <c r="K204" s="6">
        <f t="shared" si="13"/>
        <v>5.3294294160743938E-3</v>
      </c>
      <c r="M204" s="5">
        <f t="shared" si="14"/>
        <v>96.557238604228118</v>
      </c>
      <c r="N204" s="5">
        <f t="shared" si="15"/>
        <v>117.79529977030403</v>
      </c>
    </row>
    <row r="205" spans="1:14" x14ac:dyDescent="0.25">
      <c r="A205" s="10">
        <v>44981</v>
      </c>
      <c r="B205" s="11">
        <f>VLOOKUP(A205,'sp500'!$A$2:$D$6121,4,FALSE)</f>
        <v>3970.0400390625</v>
      </c>
      <c r="E205" s="4">
        <v>1</v>
      </c>
      <c r="F205" s="4">
        <v>1</v>
      </c>
      <c r="H205" s="4">
        <f t="shared" si="12"/>
        <v>1</v>
      </c>
      <c r="K205" s="6">
        <f t="shared" si="13"/>
        <v>-1.0537551485556906E-2</v>
      </c>
      <c r="M205" s="5">
        <f t="shared" si="14"/>
        <v>95.539761731132856</v>
      </c>
      <c r="N205" s="5">
        <f t="shared" si="15"/>
        <v>117.79529977030403</v>
      </c>
    </row>
    <row r="206" spans="1:14" x14ac:dyDescent="0.25">
      <c r="A206" s="10">
        <v>44984</v>
      </c>
      <c r="B206" s="11">
        <f>VLOOKUP(A206,'sp500'!$A$2:$D$6121,4,FALSE)</f>
        <v>3982.23999023437</v>
      </c>
      <c r="E206" s="4">
        <v>1</v>
      </c>
      <c r="F206" s="4">
        <v>0</v>
      </c>
      <c r="H206" s="4">
        <f t="shared" si="12"/>
        <v>0</v>
      </c>
      <c r="K206" s="6">
        <f t="shared" si="13"/>
        <v>3.0730045671658601E-3</v>
      </c>
      <c r="M206" s="5">
        <f t="shared" si="14"/>
        <v>95.833355855278569</v>
      </c>
      <c r="N206" s="5">
        <f t="shared" si="15"/>
        <v>118.15728526448885</v>
      </c>
    </row>
    <row r="207" spans="1:14" x14ac:dyDescent="0.25">
      <c r="A207" s="10">
        <v>44985</v>
      </c>
      <c r="B207" s="11">
        <f>VLOOKUP(A207,'sp500'!$A$2:$D$6121,4,FALSE)</f>
        <v>3970.14990234375</v>
      </c>
      <c r="E207" s="4">
        <v>1</v>
      </c>
      <c r="F207" s="4">
        <v>0</v>
      </c>
      <c r="H207" s="4">
        <f t="shared" si="12"/>
        <v>0</v>
      </c>
      <c r="K207" s="6">
        <f t="shared" si="13"/>
        <v>-3.0360018281843093E-3</v>
      </c>
      <c r="M207" s="5">
        <f t="shared" si="14"/>
        <v>95.5424056117009</v>
      </c>
      <c r="N207" s="5">
        <f t="shared" si="15"/>
        <v>117.79855953041256</v>
      </c>
    </row>
    <row r="208" spans="1:14" x14ac:dyDescent="0.25">
      <c r="A208" s="10">
        <v>44986</v>
      </c>
      <c r="B208" s="11">
        <f>VLOOKUP(A208,'sp500'!$A$2:$D$6121,4,FALSE)</f>
        <v>3951.38989257812</v>
      </c>
      <c r="E208" s="4">
        <v>1</v>
      </c>
      <c r="F208" s="4">
        <v>1</v>
      </c>
      <c r="H208" s="4">
        <f t="shared" si="12"/>
        <v>1</v>
      </c>
      <c r="K208" s="6">
        <f t="shared" si="13"/>
        <v>-4.725264845681254E-3</v>
      </c>
      <c r="M208" s="5">
        <f t="shared" si="14"/>
        <v>95.090942441192112</v>
      </c>
      <c r="N208" s="5">
        <f t="shared" si="15"/>
        <v>117.24193013819161</v>
      </c>
    </row>
    <row r="209" spans="1:14" x14ac:dyDescent="0.25">
      <c r="A209" s="10">
        <v>44987</v>
      </c>
      <c r="B209" s="11">
        <f>VLOOKUP(A209,'sp500'!$A$2:$D$6121,4,FALSE)</f>
        <v>3981.35009765625</v>
      </c>
      <c r="E209" s="4">
        <v>1</v>
      </c>
      <c r="F209" s="4">
        <v>1</v>
      </c>
      <c r="H209" s="4">
        <f t="shared" si="12"/>
        <v>1</v>
      </c>
      <c r="K209" s="6">
        <f t="shared" si="13"/>
        <v>7.5821940867957238E-3</v>
      </c>
      <c r="M209" s="5">
        <f t="shared" si="14"/>
        <v>95.811940422677552</v>
      </c>
      <c r="N209" s="5">
        <f t="shared" si="15"/>
        <v>118.13088120760992</v>
      </c>
    </row>
    <row r="210" spans="1:14" x14ac:dyDescent="0.25">
      <c r="A210" s="10">
        <v>44988</v>
      </c>
      <c r="B210" s="11">
        <f>VLOOKUP(A210,'sp500'!$A$2:$D$6121,4,FALSE)</f>
        <v>4045.63989257812</v>
      </c>
      <c r="E210" s="4">
        <v>1</v>
      </c>
      <c r="F210" s="4">
        <v>1</v>
      </c>
      <c r="H210" s="4">
        <f t="shared" si="12"/>
        <v>1</v>
      </c>
      <c r="K210" s="6">
        <f t="shared" si="13"/>
        <v>1.6147737160747688E-2</v>
      </c>
      <c r="M210" s="5">
        <f t="shared" si="14"/>
        <v>97.359086453484167</v>
      </c>
      <c r="N210" s="5">
        <f t="shared" si="15"/>
        <v>120.03842762791791</v>
      </c>
    </row>
    <row r="211" spans="1:14" x14ac:dyDescent="0.25">
      <c r="A211" s="10">
        <v>44991</v>
      </c>
      <c r="B211" s="11">
        <f>VLOOKUP(A211,'sp500'!$A$2:$D$6121,4,FALSE)</f>
        <v>4048.419921875</v>
      </c>
      <c r="E211" s="4">
        <v>0</v>
      </c>
      <c r="F211" s="4">
        <v>0</v>
      </c>
      <c r="H211" s="4">
        <f t="shared" si="12"/>
        <v>1</v>
      </c>
      <c r="K211" s="6">
        <f t="shared" si="13"/>
        <v>6.8716676983049396E-4</v>
      </c>
      <c r="M211" s="5">
        <f t="shared" si="14"/>
        <v>97.42598838243606</v>
      </c>
      <c r="N211" s="5">
        <f t="shared" si="15"/>
        <v>120.12091404648652</v>
      </c>
    </row>
    <row r="212" spans="1:14" x14ac:dyDescent="0.25">
      <c r="A212" s="10">
        <v>44992</v>
      </c>
      <c r="B212" s="11">
        <f>VLOOKUP(A212,'sp500'!$A$2:$D$6121,4,FALSE)</f>
        <v>3986.3701171875</v>
      </c>
      <c r="E212" s="4">
        <v>0</v>
      </c>
      <c r="F212" s="4">
        <v>1</v>
      </c>
      <c r="H212" s="4">
        <f t="shared" si="12"/>
        <v>0</v>
      </c>
      <c r="K212" s="6">
        <f t="shared" si="13"/>
        <v>-1.5326919115337678E-2</v>
      </c>
      <c r="M212" s="5">
        <f t="shared" si="14"/>
        <v>95.932748138766641</v>
      </c>
      <c r="N212" s="5">
        <f t="shared" si="15"/>
        <v>120.12091404648652</v>
      </c>
    </row>
    <row r="213" spans="1:14" x14ac:dyDescent="0.25">
      <c r="A213" s="10">
        <v>44993</v>
      </c>
      <c r="B213" s="11">
        <f>VLOOKUP(A213,'sp500'!$A$2:$D$6121,4,FALSE)</f>
        <v>3992.01000976562</v>
      </c>
      <c r="E213" s="4">
        <v>0</v>
      </c>
      <c r="F213" s="4">
        <v>0</v>
      </c>
      <c r="H213" s="4">
        <f t="shared" si="12"/>
        <v>1</v>
      </c>
      <c r="K213" s="6">
        <f t="shared" si="13"/>
        <v>1.4147940136826076E-3</v>
      </c>
      <c r="M213" s="5">
        <f t="shared" si="14"/>
        <v>96.068473216549492</v>
      </c>
      <c r="N213" s="5">
        <f t="shared" si="15"/>
        <v>120.12091404648652</v>
      </c>
    </row>
    <row r="214" spans="1:14" x14ac:dyDescent="0.25">
      <c r="A214" s="10">
        <v>44994</v>
      </c>
      <c r="B214" s="11">
        <f>VLOOKUP(A214,'sp500'!$A$2:$D$6121,4,FALSE)</f>
        <v>3918.32006835937</v>
      </c>
      <c r="E214" s="4">
        <v>0</v>
      </c>
      <c r="F214" s="4">
        <v>0</v>
      </c>
      <c r="H214" s="4">
        <f t="shared" si="12"/>
        <v>1</v>
      </c>
      <c r="K214" s="6">
        <f t="shared" si="13"/>
        <v>-1.8459357873848781E-2</v>
      </c>
      <c r="M214" s="5">
        <f t="shared" si="14"/>
        <v>94.295110889050946</v>
      </c>
      <c r="N214" s="5">
        <f t="shared" si="15"/>
        <v>120.12091404648652</v>
      </c>
    </row>
    <row r="215" spans="1:14" x14ac:dyDescent="0.25">
      <c r="A215" s="10">
        <v>44995</v>
      </c>
      <c r="B215" s="11">
        <f>VLOOKUP(A215,'sp500'!$A$2:$D$6121,4,FALSE)</f>
        <v>3861.59008789062</v>
      </c>
      <c r="E215" s="4">
        <v>1</v>
      </c>
      <c r="F215" s="4">
        <v>0</v>
      </c>
      <c r="H215" s="4">
        <f t="shared" si="12"/>
        <v>0</v>
      </c>
      <c r="K215" s="6">
        <f t="shared" si="13"/>
        <v>-1.447813845705137E-2</v>
      </c>
      <c r="M215" s="5">
        <f t="shared" si="14"/>
        <v>92.929893217776254</v>
      </c>
      <c r="N215" s="5">
        <f t="shared" si="15"/>
        <v>120.12091404648652</v>
      </c>
    </row>
    <row r="216" spans="1:14" x14ac:dyDescent="0.25">
      <c r="A216" s="10">
        <v>44998</v>
      </c>
      <c r="B216" s="11">
        <f>VLOOKUP(A216,'sp500'!$A$2:$D$6121,4,FALSE)</f>
        <v>3855.76000976562</v>
      </c>
      <c r="E216" s="4">
        <v>1</v>
      </c>
      <c r="F216" s="4">
        <v>1</v>
      </c>
      <c r="H216" s="4">
        <f t="shared" si="12"/>
        <v>1</v>
      </c>
      <c r="K216" s="6">
        <f t="shared" si="13"/>
        <v>-1.5097610031894471E-3</v>
      </c>
      <c r="M216" s="5">
        <f t="shared" si="14"/>
        <v>92.789591288965497</v>
      </c>
      <c r="N216" s="5">
        <f t="shared" si="15"/>
        <v>119.93956017479167</v>
      </c>
    </row>
    <row r="217" spans="1:14" x14ac:dyDescent="0.25">
      <c r="A217" s="10">
        <v>44999</v>
      </c>
      <c r="B217" s="11">
        <f>VLOOKUP(A217,'sp500'!$A$2:$D$6121,4,FALSE)</f>
        <v>3919.2900390625</v>
      </c>
      <c r="E217" s="4">
        <v>0</v>
      </c>
      <c r="F217" s="4">
        <v>0</v>
      </c>
      <c r="H217" s="4">
        <f t="shared" si="12"/>
        <v>1</v>
      </c>
      <c r="K217" s="6">
        <f t="shared" si="13"/>
        <v>1.6476655480625046E-2</v>
      </c>
      <c r="M217" s="5">
        <f t="shared" si="14"/>
        <v>94.318453416821782</v>
      </c>
      <c r="N217" s="5">
        <f t="shared" si="15"/>
        <v>121.91576298628941</v>
      </c>
    </row>
    <row r="218" spans="1:14" x14ac:dyDescent="0.25">
      <c r="A218" s="10">
        <v>45000</v>
      </c>
      <c r="B218" s="11">
        <f>VLOOKUP(A218,'sp500'!$A$2:$D$6121,4,FALSE)</f>
        <v>3891.92993164062</v>
      </c>
      <c r="E218" s="4">
        <v>1</v>
      </c>
      <c r="F218" s="4">
        <v>1</v>
      </c>
      <c r="H218" s="4">
        <f t="shared" si="12"/>
        <v>1</v>
      </c>
      <c r="K218" s="6">
        <f t="shared" si="13"/>
        <v>-6.9808835654389112E-3</v>
      </c>
      <c r="M218" s="5">
        <f t="shared" si="14"/>
        <v>93.66002727544668</v>
      </c>
      <c r="N218" s="5">
        <f t="shared" si="15"/>
        <v>121.91576298628941</v>
      </c>
    </row>
    <row r="219" spans="1:14" x14ac:dyDescent="0.25">
      <c r="A219" s="10">
        <v>45001</v>
      </c>
      <c r="B219" s="11">
        <f>VLOOKUP(A219,'sp500'!$A$2:$D$6121,4,FALSE)</f>
        <v>3960.28002929687</v>
      </c>
      <c r="E219" s="4">
        <v>0</v>
      </c>
      <c r="F219" s="4">
        <v>0</v>
      </c>
      <c r="H219" s="4">
        <f t="shared" si="12"/>
        <v>1</v>
      </c>
      <c r="K219" s="6">
        <f t="shared" si="13"/>
        <v>1.7562006217166859E-2</v>
      </c>
      <c r="M219" s="5">
        <f t="shared" si="14"/>
        <v>95.304885256758098</v>
      </c>
      <c r="N219" s="5">
        <f t="shared" si="15"/>
        <v>124.05684837382526</v>
      </c>
    </row>
    <row r="220" spans="1:14" x14ac:dyDescent="0.25">
      <c r="A220" s="10">
        <v>45002</v>
      </c>
      <c r="B220" s="11">
        <f>VLOOKUP(A220,'sp500'!$A$2:$D$6121,4,FALSE)</f>
        <v>3916.63989257812</v>
      </c>
      <c r="E220" s="4">
        <v>1</v>
      </c>
      <c r="F220" s="4">
        <v>1</v>
      </c>
      <c r="H220" s="4">
        <f t="shared" si="12"/>
        <v>1</v>
      </c>
      <c r="K220" s="6">
        <f t="shared" si="13"/>
        <v>-1.1019457310067593E-2</v>
      </c>
      <c r="M220" s="5">
        <f t="shared" si="14"/>
        <v>94.254677142230364</v>
      </c>
      <c r="N220" s="5">
        <f t="shared" si="15"/>
        <v>124.05684837382526</v>
      </c>
    </row>
    <row r="221" spans="1:14" x14ac:dyDescent="0.25">
      <c r="A221" s="10">
        <v>45005</v>
      </c>
      <c r="B221" s="11">
        <f>VLOOKUP(A221,'sp500'!$A$2:$D$6121,4,FALSE)</f>
        <v>3951.57006835937</v>
      </c>
      <c r="E221" s="4">
        <v>1</v>
      </c>
      <c r="F221" s="4">
        <v>1</v>
      </c>
      <c r="H221" s="4">
        <f t="shared" si="12"/>
        <v>1</v>
      </c>
      <c r="K221" s="6">
        <f t="shared" si="13"/>
        <v>8.9184037183100973E-3</v>
      </c>
      <c r="M221" s="5">
        <f t="shared" si="14"/>
        <v>95.095278405323754</v>
      </c>
      <c r="N221" s="5">
        <f t="shared" si="15"/>
        <v>125.16323743164422</v>
      </c>
    </row>
    <row r="222" spans="1:14" x14ac:dyDescent="0.25">
      <c r="A222" s="10">
        <v>45006</v>
      </c>
      <c r="B222" s="11">
        <f>VLOOKUP(A222,'sp500'!$A$2:$D$6121,4,FALSE)</f>
        <v>4002.8701171875</v>
      </c>
      <c r="E222" s="4">
        <v>1</v>
      </c>
      <c r="F222" s="4">
        <v>0</v>
      </c>
      <c r="H222" s="4">
        <f t="shared" si="12"/>
        <v>0</v>
      </c>
      <c r="K222" s="6">
        <f t="shared" si="13"/>
        <v>1.298219389778632E-2</v>
      </c>
      <c r="M222" s="5">
        <f t="shared" si="14"/>
        <v>96.329823748345632</v>
      </c>
      <c r="N222" s="5">
        <f t="shared" si="15"/>
        <v>126.7881308488565</v>
      </c>
    </row>
    <row r="223" spans="1:14" x14ac:dyDescent="0.25">
      <c r="A223" s="10">
        <v>45007</v>
      </c>
      <c r="B223" s="11">
        <f>VLOOKUP(A223,'sp500'!$A$2:$D$6121,4,FALSE)</f>
        <v>3936.96997070312</v>
      </c>
      <c r="E223" s="4">
        <v>1</v>
      </c>
      <c r="F223" s="4">
        <v>1</v>
      </c>
      <c r="H223" s="4">
        <f t="shared" si="12"/>
        <v>1</v>
      </c>
      <c r="K223" s="6">
        <f t="shared" si="13"/>
        <v>-1.6463223775714964E-2</v>
      </c>
      <c r="M223" s="5">
        <f t="shared" si="14"/>
        <v>94.743924303701434</v>
      </c>
      <c r="N223" s="5">
        <f t="shared" si="15"/>
        <v>124.70078947858714</v>
      </c>
    </row>
    <row r="224" spans="1:14" x14ac:dyDescent="0.25">
      <c r="A224" s="10">
        <v>45008</v>
      </c>
      <c r="B224" s="11">
        <f>VLOOKUP(A224,'sp500'!$A$2:$D$6121,4,FALSE)</f>
        <v>3948.71997070312</v>
      </c>
      <c r="E224" s="4">
        <v>1</v>
      </c>
      <c r="F224" s="4">
        <v>1</v>
      </c>
      <c r="H224" s="4">
        <f t="shared" si="12"/>
        <v>1</v>
      </c>
      <c r="K224" s="6">
        <f t="shared" si="13"/>
        <v>2.9845287333754023E-3</v>
      </c>
      <c r="M224" s="5">
        <f t="shared" si="14"/>
        <v>95.026690268098577</v>
      </c>
      <c r="N224" s="5">
        <f t="shared" si="15"/>
        <v>125.07296256786059</v>
      </c>
    </row>
    <row r="225" spans="1:14" x14ac:dyDescent="0.25">
      <c r="A225" s="10">
        <v>45009</v>
      </c>
      <c r="B225" s="11">
        <f>VLOOKUP(A225,'sp500'!$A$2:$D$6121,4,FALSE)</f>
        <v>3970.98999023437</v>
      </c>
      <c r="E225" s="4">
        <v>0</v>
      </c>
      <c r="F225" s="4">
        <v>1</v>
      </c>
      <c r="H225" s="4">
        <f t="shared" si="12"/>
        <v>0</v>
      </c>
      <c r="K225" s="6">
        <f t="shared" si="13"/>
        <v>5.639807253104534E-3</v>
      </c>
      <c r="M225" s="5">
        <f t="shared" si="14"/>
        <v>95.56262248511112</v>
      </c>
      <c r="N225" s="5">
        <f t="shared" si="15"/>
        <v>125.77834996931807</v>
      </c>
    </row>
    <row r="226" spans="1:14" x14ac:dyDescent="0.25">
      <c r="A226" s="10">
        <v>45012</v>
      </c>
      <c r="B226" s="11">
        <f>VLOOKUP(A226,'sp500'!$A$2:$D$6121,4,FALSE)</f>
        <v>3977.53002929687</v>
      </c>
      <c r="E226" s="4">
        <v>0</v>
      </c>
      <c r="F226" s="4">
        <v>0</v>
      </c>
      <c r="H226" s="4">
        <f t="shared" si="12"/>
        <v>1</v>
      </c>
      <c r="K226" s="6">
        <f t="shared" si="13"/>
        <v>1.6469543057482383E-3</v>
      </c>
      <c r="M226" s="5">
        <f t="shared" si="14"/>
        <v>95.720009757681566</v>
      </c>
      <c r="N226" s="5">
        <f t="shared" si="15"/>
        <v>125.77834996931807</v>
      </c>
    </row>
    <row r="227" spans="1:14" x14ac:dyDescent="0.25">
      <c r="A227" s="10">
        <v>45013</v>
      </c>
      <c r="B227" s="11">
        <f>VLOOKUP(A227,'sp500'!$A$2:$D$6121,4,FALSE)</f>
        <v>3971.27001953125</v>
      </c>
      <c r="E227" s="4">
        <v>1</v>
      </c>
      <c r="F227" s="4">
        <v>1</v>
      </c>
      <c r="H227" s="4">
        <f t="shared" si="12"/>
        <v>1</v>
      </c>
      <c r="K227" s="6">
        <f t="shared" si="13"/>
        <v>-1.5738434957149883E-3</v>
      </c>
      <c r="M227" s="5">
        <f t="shared" si="14"/>
        <v>95.569361442914669</v>
      </c>
      <c r="N227" s="5">
        <f t="shared" si="15"/>
        <v>125.77834996931807</v>
      </c>
    </row>
    <row r="228" spans="1:14" x14ac:dyDescent="0.25">
      <c r="A228" s="10">
        <v>45014</v>
      </c>
      <c r="B228" s="11">
        <f>VLOOKUP(A228,'sp500'!$A$2:$D$6121,4,FALSE)</f>
        <v>4027.81005859375</v>
      </c>
      <c r="E228" s="4">
        <v>1</v>
      </c>
      <c r="F228" s="4">
        <v>1</v>
      </c>
      <c r="H228" s="4">
        <f t="shared" si="12"/>
        <v>1</v>
      </c>
      <c r="K228" s="6">
        <f t="shared" si="13"/>
        <v>1.4237268879836451E-2</v>
      </c>
      <c r="M228" s="5">
        <f t="shared" si="14"/>
        <v>96.930008138451726</v>
      </c>
      <c r="N228" s="5">
        <f t="shared" si="15"/>
        <v>127.56909015709343</v>
      </c>
    </row>
    <row r="229" spans="1:14" x14ac:dyDescent="0.25">
      <c r="A229" s="10">
        <v>45015</v>
      </c>
      <c r="B229" s="11">
        <f>VLOOKUP(A229,'sp500'!$A$2:$D$6121,4,FALSE)</f>
        <v>4050.830078125</v>
      </c>
      <c r="E229" s="4">
        <v>0</v>
      </c>
      <c r="F229" s="4">
        <v>1</v>
      </c>
      <c r="H229" s="4">
        <f t="shared" si="12"/>
        <v>0</v>
      </c>
      <c r="K229" s="6">
        <f t="shared" si="13"/>
        <v>5.715269388667954E-3</v>
      </c>
      <c r="M229" s="5">
        <f t="shared" si="14"/>
        <v>97.483989246808761</v>
      </c>
      <c r="N229" s="5">
        <f t="shared" si="15"/>
        <v>128.29818187300847</v>
      </c>
    </row>
    <row r="230" spans="1:14" x14ac:dyDescent="0.25">
      <c r="A230" s="10">
        <v>45016</v>
      </c>
      <c r="B230" s="11">
        <f>VLOOKUP(A230,'sp500'!$A$2:$D$6121,4,FALSE)</f>
        <v>4109.31005859375</v>
      </c>
      <c r="E230" s="4">
        <v>1</v>
      </c>
      <c r="F230" s="4">
        <v>1</v>
      </c>
      <c r="H230" s="4">
        <f t="shared" si="12"/>
        <v>1</v>
      </c>
      <c r="K230" s="6">
        <f t="shared" si="13"/>
        <v>1.4436542471763847E-2</v>
      </c>
      <c r="M230" s="5">
        <f t="shared" si="14"/>
        <v>98.891320997887291</v>
      </c>
      <c r="N230" s="5">
        <f t="shared" si="15"/>
        <v>128.29818187300847</v>
      </c>
    </row>
    <row r="231" spans="1:14" x14ac:dyDescent="0.25">
      <c r="A231" s="10">
        <v>45019</v>
      </c>
      <c r="B231" s="11">
        <f>VLOOKUP(A231,'sp500'!$A$2:$D$6121,4,FALSE)</f>
        <v>4124.509765625</v>
      </c>
      <c r="E231" s="4">
        <v>0</v>
      </c>
      <c r="F231" s="4">
        <v>0</v>
      </c>
      <c r="H231" s="4">
        <f t="shared" si="12"/>
        <v>1</v>
      </c>
      <c r="K231" s="6">
        <f t="shared" si="13"/>
        <v>3.6988464765423945E-3</v>
      </c>
      <c r="M231" s="5">
        <f t="shared" si="14"/>
        <v>99.257104812120943</v>
      </c>
      <c r="N231" s="5">
        <f t="shared" si="15"/>
        <v>128.77273715097624</v>
      </c>
    </row>
    <row r="232" spans="1:14" x14ac:dyDescent="0.25">
      <c r="A232" s="10">
        <v>45020</v>
      </c>
      <c r="B232" s="11">
        <f>VLOOKUP(A232,'sp500'!$A$2:$D$6121,4,FALSE)</f>
        <v>4100.60009765625</v>
      </c>
      <c r="E232" s="4">
        <v>1</v>
      </c>
      <c r="F232" s="4">
        <v>0</v>
      </c>
      <c r="H232" s="4">
        <f t="shared" si="12"/>
        <v>0</v>
      </c>
      <c r="K232" s="6">
        <f t="shared" si="13"/>
        <v>-5.7969720833299654E-3</v>
      </c>
      <c r="M232" s="5">
        <f t="shared" si="14"/>
        <v>98.681714146452919</v>
      </c>
      <c r="N232" s="5">
        <f t="shared" si="15"/>
        <v>128.77273715097624</v>
      </c>
    </row>
    <row r="233" spans="1:14" x14ac:dyDescent="0.25">
      <c r="A233" s="10">
        <v>45021</v>
      </c>
      <c r="B233" s="11">
        <f>VLOOKUP(A233,'sp500'!$A$2:$D$6121,4,FALSE)</f>
        <v>4090.3798828125</v>
      </c>
      <c r="E233" s="4">
        <v>1</v>
      </c>
      <c r="F233" s="4">
        <v>1</v>
      </c>
      <c r="H233" s="4">
        <f t="shared" si="12"/>
        <v>1</v>
      </c>
      <c r="K233" s="6">
        <f t="shared" si="13"/>
        <v>-2.4923705312281941E-3</v>
      </c>
      <c r="M233" s="5">
        <f t="shared" si="14"/>
        <v>98.435762750143212</v>
      </c>
      <c r="N233" s="5">
        <f t="shared" si="15"/>
        <v>128.45178777567554</v>
      </c>
    </row>
    <row r="234" spans="1:14" x14ac:dyDescent="0.25">
      <c r="A234" s="10">
        <v>45022</v>
      </c>
      <c r="B234" s="11">
        <f>VLOOKUP(A234,'sp500'!$A$2:$D$6121,4,FALSE)</f>
        <v>4105.02001953125</v>
      </c>
      <c r="E234" s="4">
        <v>1</v>
      </c>
      <c r="F234" s="4">
        <v>1</v>
      </c>
      <c r="H234" s="4">
        <f t="shared" si="12"/>
        <v>1</v>
      </c>
      <c r="K234" s="6">
        <f t="shared" si="13"/>
        <v>3.5791630944272956E-3</v>
      </c>
      <c r="M234" s="5">
        <f t="shared" si="14"/>
        <v>98.788080399350321</v>
      </c>
      <c r="N234" s="5">
        <f t="shared" si="15"/>
        <v>128.91153767389545</v>
      </c>
    </row>
    <row r="235" spans="1:14" x14ac:dyDescent="0.25">
      <c r="A235" s="10">
        <v>45026</v>
      </c>
      <c r="B235" s="11">
        <f>VLOOKUP(A235,'sp500'!$A$2:$D$6121,4,FALSE)</f>
        <v>4109.10986328125</v>
      </c>
      <c r="E235" s="4">
        <v>0</v>
      </c>
      <c r="F235" s="4">
        <v>0</v>
      </c>
      <c r="H235" s="4">
        <f t="shared" si="12"/>
        <v>1</v>
      </c>
      <c r="K235" s="6">
        <f t="shared" si="13"/>
        <v>9.9630299743758144E-4</v>
      </c>
      <c r="M235" s="5">
        <f t="shared" si="14"/>
        <v>98.886503259963291</v>
      </c>
      <c r="N235" s="5">
        <f t="shared" si="15"/>
        <v>129.03997262528424</v>
      </c>
    </row>
    <row r="236" spans="1:14" x14ac:dyDescent="0.25">
      <c r="A236" s="10">
        <v>45027</v>
      </c>
      <c r="B236" s="11">
        <f>VLOOKUP(A236,'sp500'!$A$2:$D$6121,4,FALSE)</f>
        <v>4108.93994140625</v>
      </c>
      <c r="E236" s="4">
        <v>1</v>
      </c>
      <c r="F236" s="4">
        <v>0</v>
      </c>
      <c r="H236" s="4">
        <f t="shared" si="12"/>
        <v>0</v>
      </c>
      <c r="K236" s="6">
        <f t="shared" si="13"/>
        <v>-4.1352477946232646E-5</v>
      </c>
      <c r="M236" s="5">
        <f t="shared" si="14"/>
        <v>98.882414058018057</v>
      </c>
      <c r="N236" s="5">
        <f t="shared" si="15"/>
        <v>129.03997262528424</v>
      </c>
    </row>
    <row r="237" spans="1:14" x14ac:dyDescent="0.25">
      <c r="A237" s="10">
        <v>45028</v>
      </c>
      <c r="B237" s="11">
        <f>VLOOKUP(A237,'sp500'!$A$2:$D$6121,4,FALSE)</f>
        <v>4091.94995117187</v>
      </c>
      <c r="E237" s="4">
        <v>1</v>
      </c>
      <c r="F237" s="4">
        <v>1</v>
      </c>
      <c r="H237" s="4">
        <f t="shared" si="12"/>
        <v>1</v>
      </c>
      <c r="K237" s="6">
        <f t="shared" si="13"/>
        <v>-4.1348840520081254E-3</v>
      </c>
      <c r="M237" s="5">
        <f t="shared" si="14"/>
        <v>98.473546741105494</v>
      </c>
      <c r="N237" s="5">
        <f t="shared" si="15"/>
        <v>128.50640730040439</v>
      </c>
    </row>
    <row r="238" spans="1:14" x14ac:dyDescent="0.25">
      <c r="A238" s="10">
        <v>45029</v>
      </c>
      <c r="B238" s="11">
        <f>VLOOKUP(A238,'sp500'!$A$2:$D$6121,4,FALSE)</f>
        <v>4146.22021484375</v>
      </c>
      <c r="E238" s="4">
        <v>0</v>
      </c>
      <c r="F238" s="4">
        <v>0</v>
      </c>
      <c r="H238" s="4">
        <f t="shared" si="12"/>
        <v>1</v>
      </c>
      <c r="K238" s="6">
        <f t="shared" si="13"/>
        <v>1.3262689993639221E-2</v>
      </c>
      <c r="M238" s="5">
        <f t="shared" si="14"/>
        <v>99.779570864106915</v>
      </c>
      <c r="N238" s="5">
        <f t="shared" si="15"/>
        <v>130.210747942626</v>
      </c>
    </row>
    <row r="239" spans="1:14" x14ac:dyDescent="0.25">
      <c r="A239" s="10">
        <v>45030</v>
      </c>
      <c r="B239" s="11">
        <f>VLOOKUP(A239,'sp500'!$A$2:$D$6121,4,FALSE)</f>
        <v>4137.64013671875</v>
      </c>
      <c r="E239" s="4">
        <v>0</v>
      </c>
      <c r="F239" s="4">
        <v>1</v>
      </c>
      <c r="H239" s="4">
        <f t="shared" si="12"/>
        <v>0</v>
      </c>
      <c r="K239" s="6">
        <f t="shared" si="13"/>
        <v>-2.0693734728036706E-3</v>
      </c>
      <c r="M239" s="5">
        <f t="shared" si="14"/>
        <v>99.573089667033003</v>
      </c>
      <c r="N239" s="5">
        <f t="shared" si="15"/>
        <v>130.210747942626</v>
      </c>
    </row>
    <row r="240" spans="1:14" x14ac:dyDescent="0.25">
      <c r="A240" s="10">
        <v>45033</v>
      </c>
      <c r="B240" s="11">
        <f>VLOOKUP(A240,'sp500'!$A$2:$D$6121,4,FALSE)</f>
        <v>4151.31982421875</v>
      </c>
      <c r="E240" s="4">
        <v>0</v>
      </c>
      <c r="F240" s="4">
        <v>1</v>
      </c>
      <c r="H240" s="4">
        <f t="shared" si="12"/>
        <v>0</v>
      </c>
      <c r="K240" s="6">
        <f t="shared" si="13"/>
        <v>3.3061569029655402E-3</v>
      </c>
      <c r="M240" s="5">
        <f t="shared" si="14"/>
        <v>99.902293924785269</v>
      </c>
      <c r="N240" s="5">
        <f t="shared" si="15"/>
        <v>130.210747942626</v>
      </c>
    </row>
    <row r="241" spans="1:14" x14ac:dyDescent="0.25">
      <c r="A241" s="10">
        <v>45034</v>
      </c>
      <c r="B241" s="11">
        <f>VLOOKUP(A241,'sp500'!$A$2:$D$6121,4,FALSE)</f>
        <v>4154.8701171875</v>
      </c>
      <c r="E241" s="4">
        <v>1</v>
      </c>
      <c r="F241" s="4">
        <v>0</v>
      </c>
      <c r="H241" s="4">
        <f t="shared" si="12"/>
        <v>0</v>
      </c>
      <c r="K241" s="6">
        <f t="shared" si="13"/>
        <v>8.5522029597373539E-4</v>
      </c>
      <c r="M241" s="5">
        <f t="shared" si="14"/>
        <v>99.987732394164084</v>
      </c>
      <c r="N241" s="5">
        <f t="shared" si="15"/>
        <v>130.210747942626</v>
      </c>
    </row>
    <row r="242" spans="1:14" x14ac:dyDescent="0.25">
      <c r="A242" s="10">
        <v>45035</v>
      </c>
      <c r="B242" s="11">
        <f>VLOOKUP(A242,'sp500'!$A$2:$D$6121,4,FALSE)</f>
        <v>4154.52001953125</v>
      </c>
      <c r="E242" s="4">
        <v>0</v>
      </c>
      <c r="F242" s="4">
        <v>0</v>
      </c>
      <c r="H242" s="4">
        <f t="shared" si="12"/>
        <v>1</v>
      </c>
      <c r="K242" s="6">
        <f t="shared" si="13"/>
        <v>-8.4261997698065194E-5</v>
      </c>
      <c r="M242" s="5">
        <f t="shared" si="14"/>
        <v>99.979307228087251</v>
      </c>
      <c r="N242" s="5">
        <f t="shared" si="15"/>
        <v>130.19977612488259</v>
      </c>
    </row>
    <row r="243" spans="1:14" x14ac:dyDescent="0.25">
      <c r="A243" s="10">
        <v>45036</v>
      </c>
      <c r="B243" s="11">
        <f>VLOOKUP(A243,'sp500'!$A$2:$D$6121,4,FALSE)</f>
        <v>4129.7900390625</v>
      </c>
      <c r="E243" s="4">
        <v>1</v>
      </c>
      <c r="F243" s="4">
        <v>1</v>
      </c>
      <c r="H243" s="4">
        <f t="shared" si="12"/>
        <v>1</v>
      </c>
      <c r="K243" s="6">
        <f t="shared" si="13"/>
        <v>-5.9525481529729696E-3</v>
      </c>
      <c r="M243" s="5">
        <f t="shared" si="14"/>
        <v>99.38417558751118</v>
      </c>
      <c r="N243" s="5">
        <f t="shared" si="15"/>
        <v>130.19977612488259</v>
      </c>
    </row>
    <row r="244" spans="1:14" x14ac:dyDescent="0.25">
      <c r="A244" s="10">
        <v>45037</v>
      </c>
      <c r="B244" s="11">
        <f>VLOOKUP(A244,'sp500'!$A$2:$D$6121,4,FALSE)</f>
        <v>4133.52001953125</v>
      </c>
      <c r="E244" s="4">
        <v>0</v>
      </c>
      <c r="F244" s="4">
        <v>1</v>
      </c>
      <c r="H244" s="4">
        <f t="shared" si="12"/>
        <v>0</v>
      </c>
      <c r="K244" s="6">
        <f t="shared" si="13"/>
        <v>9.031888869577287E-4</v>
      </c>
      <c r="M244" s="5">
        <f t="shared" si="14"/>
        <v>99.47393827044128</v>
      </c>
      <c r="N244" s="5">
        <f t="shared" si="15"/>
        <v>130.31737111576297</v>
      </c>
    </row>
    <row r="245" spans="1:14" x14ac:dyDescent="0.25">
      <c r="A245" s="10">
        <v>45040</v>
      </c>
      <c r="B245" s="11">
        <f>VLOOKUP(A245,'sp500'!$A$2:$D$6121,4,FALSE)</f>
        <v>4137.0400390625</v>
      </c>
      <c r="E245" s="4">
        <v>1</v>
      </c>
      <c r="F245" s="4">
        <v>0</v>
      </c>
      <c r="H245" s="4">
        <f t="shared" si="12"/>
        <v>0</v>
      </c>
      <c r="K245" s="6">
        <f t="shared" si="13"/>
        <v>8.5157916609035489E-4</v>
      </c>
      <c r="M245" s="5">
        <f t="shared" si="14"/>
        <v>99.558648203841344</v>
      </c>
      <c r="N245" s="5">
        <f t="shared" si="15"/>
        <v>130.31737111576297</v>
      </c>
    </row>
    <row r="246" spans="1:14" x14ac:dyDescent="0.25">
      <c r="A246" s="10">
        <v>45041</v>
      </c>
      <c r="B246" s="11">
        <f>VLOOKUP(A246,'sp500'!$A$2:$D$6121,4,FALSE)</f>
        <v>4071.6298828125</v>
      </c>
      <c r="E246" s="4">
        <v>0</v>
      </c>
      <c r="F246" s="4">
        <v>0</v>
      </c>
      <c r="H246" s="4">
        <f t="shared" si="12"/>
        <v>1</v>
      </c>
      <c r="K246" s="6">
        <f t="shared" si="13"/>
        <v>-1.5810858882773227E-2</v>
      </c>
      <c r="M246" s="5">
        <f t="shared" si="14"/>
        <v>97.984540466530746</v>
      </c>
      <c r="N246" s="5">
        <f t="shared" si="15"/>
        <v>128.25694155107766</v>
      </c>
    </row>
    <row r="247" spans="1:14" x14ac:dyDescent="0.25">
      <c r="A247" s="10">
        <v>45042</v>
      </c>
      <c r="B247" s="11">
        <f>VLOOKUP(A247,'sp500'!$A$2:$D$6121,4,FALSE)</f>
        <v>4055.98999023437</v>
      </c>
      <c r="E247" s="4">
        <v>1</v>
      </c>
      <c r="F247" s="4">
        <v>1</v>
      </c>
      <c r="H247" s="4">
        <f t="shared" si="12"/>
        <v>1</v>
      </c>
      <c r="K247" s="6">
        <f t="shared" si="13"/>
        <v>-3.8411871973310641E-3</v>
      </c>
      <c r="M247" s="5">
        <f t="shared" si="14"/>
        <v>97.608163504154334</v>
      </c>
      <c r="N247" s="5">
        <f t="shared" si="15"/>
        <v>128.25694155107766</v>
      </c>
    </row>
    <row r="248" spans="1:14" x14ac:dyDescent="0.25">
      <c r="A248" s="10">
        <v>45043</v>
      </c>
      <c r="B248" s="11">
        <f>VLOOKUP(A248,'sp500'!$A$2:$D$6121,4,FALSE)</f>
        <v>4135.35009765625</v>
      </c>
      <c r="E248" s="4">
        <v>1</v>
      </c>
      <c r="F248" s="4">
        <v>1</v>
      </c>
      <c r="H248" s="4">
        <f t="shared" si="12"/>
        <v>1</v>
      </c>
      <c r="K248" s="6">
        <f t="shared" si="13"/>
        <v>1.9566149722498372E-2</v>
      </c>
      <c r="M248" s="5">
        <f t="shared" si="14"/>
        <v>99.517979445414724</v>
      </c>
      <c r="N248" s="5">
        <f t="shared" si="15"/>
        <v>130.76643607241576</v>
      </c>
    </row>
    <row r="249" spans="1:14" x14ac:dyDescent="0.25">
      <c r="A249" s="10">
        <v>45044</v>
      </c>
      <c r="B249" s="11">
        <f>VLOOKUP(A249,'sp500'!$A$2:$D$6121,4,FALSE)</f>
        <v>4169.47998046875</v>
      </c>
      <c r="E249" s="4">
        <v>1</v>
      </c>
      <c r="F249" s="4">
        <v>0</v>
      </c>
      <c r="H249" s="4">
        <f t="shared" si="12"/>
        <v>0</v>
      </c>
      <c r="K249" s="6">
        <f t="shared" si="13"/>
        <v>8.2532027534605312E-3</v>
      </c>
      <c r="M249" s="5">
        <f t="shared" si="14"/>
        <v>100.33932150739246</v>
      </c>
      <c r="N249" s="5">
        <f t="shared" si="15"/>
        <v>131.84567798266883</v>
      </c>
    </row>
    <row r="250" spans="1:14" x14ac:dyDescent="0.25">
      <c r="A250" s="10">
        <v>45047</v>
      </c>
      <c r="B250" s="11">
        <f>VLOOKUP(A250,'sp500'!$A$2:$D$6121,4,FALSE)</f>
        <v>4167.8701171875</v>
      </c>
      <c r="E250" s="4">
        <v>0</v>
      </c>
      <c r="F250" s="4">
        <v>0</v>
      </c>
      <c r="H250" s="4">
        <f t="shared" si="12"/>
        <v>1</v>
      </c>
      <c r="K250" s="6">
        <f t="shared" si="13"/>
        <v>-3.8610649020764942E-4</v>
      </c>
      <c r="M250" s="5">
        <f t="shared" si="14"/>
        <v>100.30057984413541</v>
      </c>
      <c r="N250" s="5">
        <f t="shared" si="15"/>
        <v>131.79477151069389</v>
      </c>
    </row>
    <row r="251" spans="1:14" x14ac:dyDescent="0.25">
      <c r="A251" s="10">
        <v>45048</v>
      </c>
      <c r="B251" s="11">
        <f>VLOOKUP(A251,'sp500'!$A$2:$D$6121,4,FALSE)</f>
        <v>4119.580078125</v>
      </c>
      <c r="E251" s="4">
        <v>1</v>
      </c>
      <c r="F251" s="4">
        <v>0</v>
      </c>
      <c r="H251" s="4">
        <f t="shared" si="12"/>
        <v>0</v>
      </c>
      <c r="K251" s="6">
        <f t="shared" si="13"/>
        <v>-1.1586262936400304E-2</v>
      </c>
      <c r="M251" s="5">
        <f t="shared" si="14"/>
        <v>99.138470953387852</v>
      </c>
      <c r="N251" s="5">
        <f t="shared" si="15"/>
        <v>131.79477151069389</v>
      </c>
    </row>
    <row r="252" spans="1:14" x14ac:dyDescent="0.25">
      <c r="A252" s="10">
        <v>45049</v>
      </c>
      <c r="B252" s="11">
        <f>VLOOKUP(A252,'sp500'!$A$2:$D$6121,4,FALSE)</f>
        <v>4090.75</v>
      </c>
      <c r="E252" s="4">
        <v>1</v>
      </c>
      <c r="F252" s="4">
        <v>0</v>
      </c>
      <c r="H252" s="4">
        <f t="shared" si="12"/>
        <v>0</v>
      </c>
      <c r="K252" s="6">
        <f t="shared" si="13"/>
        <v>-6.9983050646564848E-3</v>
      </c>
      <c r="M252" s="5">
        <f t="shared" si="14"/>
        <v>98.444669690012461</v>
      </c>
      <c r="N252" s="5">
        <f t="shared" si="15"/>
        <v>130.87243149373535</v>
      </c>
    </row>
    <row r="253" spans="1:14" x14ac:dyDescent="0.25">
      <c r="A253" s="10">
        <v>45050</v>
      </c>
      <c r="B253" s="11">
        <f>VLOOKUP(A253,'sp500'!$A$2:$D$6121,4,FALSE)</f>
        <v>4061.21997070312</v>
      </c>
      <c r="E253" s="4">
        <v>0</v>
      </c>
      <c r="F253" s="4">
        <v>1</v>
      </c>
      <c r="H253" s="4">
        <f t="shared" si="12"/>
        <v>0</v>
      </c>
      <c r="K253" s="6">
        <f t="shared" si="13"/>
        <v>-7.2187323343836374E-3</v>
      </c>
      <c r="M253" s="5">
        <f t="shared" si="14"/>
        <v>97.734023969773446</v>
      </c>
      <c r="N253" s="5">
        <f t="shared" si="15"/>
        <v>129.9276984408321</v>
      </c>
    </row>
    <row r="254" spans="1:14" x14ac:dyDescent="0.25">
      <c r="A254" s="10">
        <v>45051</v>
      </c>
      <c r="B254" s="11">
        <f>VLOOKUP(A254,'sp500'!$A$2:$D$6121,4,FALSE)</f>
        <v>4136.25</v>
      </c>
      <c r="E254" s="4">
        <v>1</v>
      </c>
      <c r="F254" s="4">
        <v>1</v>
      </c>
      <c r="H254" s="4">
        <f t="shared" si="12"/>
        <v>1</v>
      </c>
      <c r="K254" s="6">
        <f t="shared" si="13"/>
        <v>1.8474751389516486E-2</v>
      </c>
      <c r="M254" s="5">
        <f t="shared" si="14"/>
        <v>99.539635764912049</v>
      </c>
      <c r="N254" s="5">
        <f t="shared" si="15"/>
        <v>129.9276984408321</v>
      </c>
    </row>
    <row r="255" spans="1:14" x14ac:dyDescent="0.25">
      <c r="A255" s="10">
        <v>45054</v>
      </c>
      <c r="B255" s="11">
        <f>VLOOKUP(A255,'sp500'!$A$2:$D$6121,4,FALSE)</f>
        <v>4138.1201171875</v>
      </c>
      <c r="E255" s="4">
        <v>0</v>
      </c>
      <c r="F255" s="4">
        <v>0</v>
      </c>
      <c r="H255" s="4">
        <f t="shared" si="12"/>
        <v>1</v>
      </c>
      <c r="K255" s="6">
        <f t="shared" si="13"/>
        <v>4.5212866424892972E-4</v>
      </c>
      <c r="M255" s="5">
        <f t="shared" si="14"/>
        <v>99.584640487470267</v>
      </c>
      <c r="N255" s="5">
        <f t="shared" si="15"/>
        <v>129.9864424775771</v>
      </c>
    </row>
    <row r="256" spans="1:14" x14ac:dyDescent="0.25">
      <c r="A256" s="10">
        <v>45055</v>
      </c>
      <c r="B256" s="11">
        <f>VLOOKUP(A256,'sp500'!$A$2:$D$6121,4,FALSE)</f>
        <v>4119.169921875</v>
      </c>
      <c r="E256" s="4">
        <v>0</v>
      </c>
      <c r="F256" s="4">
        <v>1</v>
      </c>
      <c r="H256" s="4">
        <f t="shared" si="12"/>
        <v>0</v>
      </c>
      <c r="K256" s="6">
        <f t="shared" si="13"/>
        <v>-4.5794212772585219E-3</v>
      </c>
      <c r="M256" s="5">
        <f t="shared" si="14"/>
        <v>99.1286004659338</v>
      </c>
      <c r="N256" s="5">
        <f t="shared" si="15"/>
        <v>129.9864424775771</v>
      </c>
    </row>
    <row r="257" spans="1:14" x14ac:dyDescent="0.25">
      <c r="A257" s="10">
        <v>45056</v>
      </c>
      <c r="B257" s="11">
        <f>VLOOKUP(A257,'sp500'!$A$2:$D$6121,4,FALSE)</f>
        <v>4137.64013671875</v>
      </c>
      <c r="E257" s="4">
        <v>1</v>
      </c>
      <c r="F257" s="4">
        <v>0</v>
      </c>
      <c r="H257" s="4">
        <f t="shared" si="12"/>
        <v>0</v>
      </c>
      <c r="K257" s="6">
        <f t="shared" si="13"/>
        <v>4.4839652634049987E-3</v>
      </c>
      <c r="M257" s="5">
        <f t="shared" si="14"/>
        <v>99.573089667033003</v>
      </c>
      <c r="N257" s="5">
        <f t="shared" si="15"/>
        <v>129.9864424775771</v>
      </c>
    </row>
    <row r="258" spans="1:14" x14ac:dyDescent="0.25">
      <c r="A258" s="10">
        <v>45057</v>
      </c>
      <c r="B258" s="11">
        <f>VLOOKUP(A258,'sp500'!$A$2:$D$6121,4,FALSE)</f>
        <v>4130.6201171875</v>
      </c>
      <c r="E258" s="4">
        <v>1</v>
      </c>
      <c r="F258" s="4">
        <v>0</v>
      </c>
      <c r="H258" s="4">
        <f t="shared" si="12"/>
        <v>0</v>
      </c>
      <c r="K258" s="6">
        <f t="shared" si="13"/>
        <v>-1.6966239932159066E-3</v>
      </c>
      <c r="M258" s="5">
        <f t="shared" si="14"/>
        <v>99.404151574025278</v>
      </c>
      <c r="N258" s="5">
        <f t="shared" si="15"/>
        <v>129.76590436047687</v>
      </c>
    </row>
    <row r="259" spans="1:14" x14ac:dyDescent="0.25">
      <c r="A259" s="10">
        <v>45058</v>
      </c>
      <c r="B259" s="11">
        <f>VLOOKUP(A259,'sp500'!$A$2:$D$6121,4,FALSE)</f>
        <v>4124.080078125</v>
      </c>
      <c r="E259" s="4">
        <v>0</v>
      </c>
      <c r="F259" s="4">
        <v>1</v>
      </c>
      <c r="H259" s="4">
        <f t="shared" ref="H259:H322" si="16">IF(E259=F259,1,0)</f>
        <v>0</v>
      </c>
      <c r="K259" s="6">
        <f t="shared" si="13"/>
        <v>-1.5833068345566526E-3</v>
      </c>
      <c r="M259" s="5">
        <f t="shared" si="14"/>
        <v>99.246764301454817</v>
      </c>
      <c r="N259" s="5">
        <f t="shared" si="15"/>
        <v>129.56044511721049</v>
      </c>
    </row>
    <row r="260" spans="1:14" x14ac:dyDescent="0.25">
      <c r="A260" s="10">
        <v>45061</v>
      </c>
      <c r="B260" s="11">
        <f>VLOOKUP(A260,'sp500'!$A$2:$D$6121,4,FALSE)</f>
        <v>4136.27978515625</v>
      </c>
      <c r="E260" s="4">
        <v>0</v>
      </c>
      <c r="F260" s="4">
        <v>0</v>
      </c>
      <c r="H260" s="4">
        <f t="shared" si="16"/>
        <v>1</v>
      </c>
      <c r="K260" s="6">
        <f t="shared" ref="K260:K323" si="17">B260/B259-1</f>
        <v>2.9581644391338813E-3</v>
      </c>
      <c r="M260" s="5">
        <f t="shared" ref="M260:M323" si="18">M259*(1+$K260)</f>
        <v>99.540352550310487</v>
      </c>
      <c r="N260" s="5">
        <f t="shared" si="15"/>
        <v>129.56044511721049</v>
      </c>
    </row>
    <row r="261" spans="1:14" x14ac:dyDescent="0.25">
      <c r="A261" s="10">
        <v>45062</v>
      </c>
      <c r="B261" s="11">
        <f>VLOOKUP(A261,'sp500'!$A$2:$D$6121,4,FALSE)</f>
        <v>4109.89990234375</v>
      </c>
      <c r="E261" s="4">
        <v>0</v>
      </c>
      <c r="F261" s="4">
        <v>1</v>
      </c>
      <c r="H261" s="4">
        <f t="shared" si="16"/>
        <v>0</v>
      </c>
      <c r="K261" s="6">
        <f t="shared" si="17"/>
        <v>-6.3776833731530314E-3</v>
      </c>
      <c r="M261" s="5">
        <f t="shared" si="18"/>
        <v>98.905515698892586</v>
      </c>
      <c r="N261" s="5">
        <f t="shared" ref="N261:N324" si="19">N260*(1+IF(E260=1,$K261,0))</f>
        <v>129.56044511721049</v>
      </c>
    </row>
    <row r="262" spans="1:14" x14ac:dyDescent="0.25">
      <c r="A262" s="10">
        <v>45063</v>
      </c>
      <c r="B262" s="11">
        <f>VLOOKUP(A262,'sp500'!$A$2:$D$6121,4,FALSE)</f>
        <v>4158.77001953125</v>
      </c>
      <c r="E262" s="4">
        <v>0</v>
      </c>
      <c r="F262" s="4">
        <v>1</v>
      </c>
      <c r="H262" s="4">
        <f t="shared" si="16"/>
        <v>0</v>
      </c>
      <c r="K262" s="6">
        <f t="shared" si="17"/>
        <v>1.1890829058788244E-2</v>
      </c>
      <c r="M262" s="5">
        <f t="shared" si="18"/>
        <v>100.08158427903942</v>
      </c>
      <c r="N262" s="5">
        <f t="shared" si="19"/>
        <v>129.56044511721049</v>
      </c>
    </row>
    <row r="263" spans="1:14" x14ac:dyDescent="0.25">
      <c r="A263" s="10">
        <v>45064</v>
      </c>
      <c r="B263" s="11">
        <f>VLOOKUP(A263,'sp500'!$A$2:$D$6121,4,FALSE)</f>
        <v>4198.0498046875</v>
      </c>
      <c r="E263" s="4">
        <v>0</v>
      </c>
      <c r="F263" s="4">
        <v>0</v>
      </c>
      <c r="H263" s="4">
        <f t="shared" si="16"/>
        <v>1</v>
      </c>
      <c r="K263" s="6">
        <f t="shared" si="17"/>
        <v>9.445048649426635E-3</v>
      </c>
      <c r="M263" s="5">
        <f t="shared" si="18"/>
        <v>101.02685971146664</v>
      </c>
      <c r="N263" s="5">
        <f t="shared" si="19"/>
        <v>129.56044511721049</v>
      </c>
    </row>
    <row r="264" spans="1:14" x14ac:dyDescent="0.25">
      <c r="A264" s="10">
        <v>45065</v>
      </c>
      <c r="B264" s="11">
        <f>VLOOKUP(A264,'sp500'!$A$2:$D$6121,4,FALSE)</f>
        <v>4191.97998046875</v>
      </c>
      <c r="E264" s="4">
        <v>1</v>
      </c>
      <c r="F264" s="4">
        <v>1</v>
      </c>
      <c r="H264" s="4">
        <f t="shared" si="16"/>
        <v>1</v>
      </c>
      <c r="K264" s="6">
        <f t="shared" si="17"/>
        <v>-1.4458676054706077E-3</v>
      </c>
      <c r="M264" s="5">
        <f t="shared" si="18"/>
        <v>100.88078824772741</v>
      </c>
      <c r="N264" s="5">
        <f t="shared" si="19"/>
        <v>129.56044511721049</v>
      </c>
    </row>
    <row r="265" spans="1:14" x14ac:dyDescent="0.25">
      <c r="A265" s="10">
        <v>45068</v>
      </c>
      <c r="B265" s="11">
        <f>VLOOKUP(A265,'sp500'!$A$2:$D$6121,4,FALSE)</f>
        <v>4192.6298828125</v>
      </c>
      <c r="E265" s="4">
        <v>0</v>
      </c>
      <c r="F265" s="4">
        <v>0</v>
      </c>
      <c r="H265" s="4">
        <f t="shared" si="16"/>
        <v>1</v>
      </c>
      <c r="K265" s="6">
        <f t="shared" si="17"/>
        <v>1.550346964389604E-4</v>
      </c>
      <c r="M265" s="5">
        <f t="shared" si="18"/>
        <v>100.89642827010992</v>
      </c>
      <c r="N265" s="5">
        <f t="shared" si="19"/>
        <v>129.58053148148974</v>
      </c>
    </row>
    <row r="266" spans="1:14" x14ac:dyDescent="0.25">
      <c r="A266" s="10">
        <v>45069</v>
      </c>
      <c r="B266" s="11">
        <f>VLOOKUP(A266,'sp500'!$A$2:$D$6121,4,FALSE)</f>
        <v>4145.580078125</v>
      </c>
      <c r="E266" s="4">
        <v>1</v>
      </c>
      <c r="F266" s="4">
        <v>0</v>
      </c>
      <c r="H266" s="4">
        <f t="shared" si="16"/>
        <v>0</v>
      </c>
      <c r="K266" s="6">
        <f t="shared" si="17"/>
        <v>-1.1222026747550129E-2</v>
      </c>
      <c r="M266" s="5">
        <f t="shared" si="18"/>
        <v>99.764165853330482</v>
      </c>
      <c r="N266" s="5">
        <f t="shared" si="19"/>
        <v>129.58053148148974</v>
      </c>
    </row>
    <row r="267" spans="1:14" x14ac:dyDescent="0.25">
      <c r="A267" s="10">
        <v>45070</v>
      </c>
      <c r="B267" s="11">
        <f>VLOOKUP(A267,'sp500'!$A$2:$D$6121,4,FALSE)</f>
        <v>4115.240234375</v>
      </c>
      <c r="E267" s="4">
        <v>0</v>
      </c>
      <c r="F267" s="4">
        <v>1</v>
      </c>
      <c r="H267" s="4">
        <f t="shared" si="16"/>
        <v>0</v>
      </c>
      <c r="K267" s="6">
        <f t="shared" si="17"/>
        <v>-7.3186003353533646E-3</v>
      </c>
      <c r="M267" s="5">
        <f t="shared" si="18"/>
        <v>99.034031795660056</v>
      </c>
      <c r="N267" s="5">
        <f t="shared" si="19"/>
        <v>128.63218336033404</v>
      </c>
    </row>
    <row r="268" spans="1:14" x14ac:dyDescent="0.25">
      <c r="A268" s="10">
        <v>45071</v>
      </c>
      <c r="B268" s="11">
        <f>VLOOKUP(A268,'sp500'!$A$2:$D$6121,4,FALSE)</f>
        <v>4151.27978515625</v>
      </c>
      <c r="E268" s="4">
        <v>0</v>
      </c>
      <c r="F268" s="4">
        <v>1</v>
      </c>
      <c r="H268" s="4">
        <f t="shared" si="16"/>
        <v>0</v>
      </c>
      <c r="K268" s="6">
        <f t="shared" si="17"/>
        <v>8.7575812659024255E-3</v>
      </c>
      <c r="M268" s="5">
        <f t="shared" si="18"/>
        <v>99.901330377200509</v>
      </c>
      <c r="N268" s="5">
        <f t="shared" si="19"/>
        <v>128.63218336033404</v>
      </c>
    </row>
    <row r="269" spans="1:14" x14ac:dyDescent="0.25">
      <c r="A269" s="10">
        <v>45072</v>
      </c>
      <c r="B269" s="11">
        <f>VLOOKUP(A269,'sp500'!$A$2:$D$6121,4,FALSE)</f>
        <v>4205.4501953125</v>
      </c>
      <c r="E269" s="4">
        <v>1</v>
      </c>
      <c r="F269" s="4">
        <v>1</v>
      </c>
      <c r="H269" s="4">
        <f t="shared" si="16"/>
        <v>1</v>
      </c>
      <c r="K269" s="6">
        <f t="shared" si="17"/>
        <v>1.3049086777997321E-2</v>
      </c>
      <c r="M269" s="5">
        <f t="shared" si="18"/>
        <v>101.20495150652998</v>
      </c>
      <c r="N269" s="5">
        <f t="shared" si="19"/>
        <v>128.63218336033404</v>
      </c>
    </row>
    <row r="270" spans="1:14" x14ac:dyDescent="0.25">
      <c r="A270" s="10">
        <v>45076</v>
      </c>
      <c r="B270" s="11">
        <f>VLOOKUP(A270,'sp500'!$A$2:$D$6121,4,FALSE)</f>
        <v>4205.52001953125</v>
      </c>
      <c r="E270" s="4">
        <v>1</v>
      </c>
      <c r="F270" s="4">
        <v>0</v>
      </c>
      <c r="H270" s="4">
        <f t="shared" si="16"/>
        <v>0</v>
      </c>
      <c r="K270" s="6">
        <f t="shared" si="17"/>
        <v>1.660326849850513E-5</v>
      </c>
      <c r="M270" s="5">
        <f t="shared" si="18"/>
        <v>101.20663183951322</v>
      </c>
      <c r="N270" s="5">
        <f t="shared" si="19"/>
        <v>128.63431907501192</v>
      </c>
    </row>
    <row r="271" spans="1:14" x14ac:dyDescent="0.25">
      <c r="A271" s="10">
        <v>45077</v>
      </c>
      <c r="B271" s="11">
        <f>VLOOKUP(A271,'sp500'!$A$2:$D$6121,4,FALSE)</f>
        <v>4179.830078125</v>
      </c>
      <c r="E271" s="4">
        <v>1</v>
      </c>
      <c r="F271" s="4">
        <v>1</v>
      </c>
      <c r="H271" s="4">
        <f t="shared" si="16"/>
        <v>1</v>
      </c>
      <c r="K271" s="6">
        <f t="shared" si="17"/>
        <v>-6.1086242098339349E-3</v>
      </c>
      <c r="M271" s="5">
        <f t="shared" si="18"/>
        <v>100.58839855806262</v>
      </c>
      <c r="N271" s="5">
        <f t="shared" si="19"/>
        <v>127.8485403592948</v>
      </c>
    </row>
    <row r="272" spans="1:14" x14ac:dyDescent="0.25">
      <c r="A272" s="10">
        <v>45078</v>
      </c>
      <c r="B272" s="11">
        <f>VLOOKUP(A272,'sp500'!$A$2:$D$6121,4,FALSE)</f>
        <v>4221.02001953125</v>
      </c>
      <c r="E272" s="4">
        <v>0</v>
      </c>
      <c r="F272" s="4">
        <v>1</v>
      </c>
      <c r="H272" s="4">
        <f t="shared" si="16"/>
        <v>0</v>
      </c>
      <c r="K272" s="6">
        <f t="shared" si="17"/>
        <v>9.8544535630327168E-3</v>
      </c>
      <c r="M272" s="5">
        <f t="shared" si="18"/>
        <v>101.57964226063288</v>
      </c>
      <c r="N272" s="5">
        <f t="shared" si="19"/>
        <v>129.10841786336698</v>
      </c>
    </row>
    <row r="273" spans="1:14" x14ac:dyDescent="0.25">
      <c r="A273" s="10">
        <v>45079</v>
      </c>
      <c r="B273" s="11">
        <f>VLOOKUP(A273,'sp500'!$A$2:$D$6121,4,FALSE)</f>
        <v>4282.3701171875</v>
      </c>
      <c r="E273" s="4">
        <v>1</v>
      </c>
      <c r="F273" s="4">
        <v>0</v>
      </c>
      <c r="H273" s="4">
        <f t="shared" si="16"/>
        <v>0</v>
      </c>
      <c r="K273" s="6">
        <f t="shared" si="17"/>
        <v>1.4534424705965554E-2</v>
      </c>
      <c r="M273" s="5">
        <f t="shared" si="18"/>
        <v>103.05604392272896</v>
      </c>
      <c r="N273" s="5">
        <f t="shared" si="19"/>
        <v>129.10841786336698</v>
      </c>
    </row>
    <row r="274" spans="1:14" x14ac:dyDescent="0.25">
      <c r="A274" s="10">
        <v>45082</v>
      </c>
      <c r="B274" s="11">
        <f>VLOOKUP(A274,'sp500'!$A$2:$D$6121,4,FALSE)</f>
        <v>4273.7900390625</v>
      </c>
      <c r="E274" s="4">
        <v>0</v>
      </c>
      <c r="F274" s="4">
        <v>1</v>
      </c>
      <c r="H274" s="4">
        <f t="shared" si="16"/>
        <v>0</v>
      </c>
      <c r="K274" s="6">
        <f t="shared" si="17"/>
        <v>-2.0035816359177394E-3</v>
      </c>
      <c r="M274" s="5">
        <f t="shared" si="18"/>
        <v>102.84956272565505</v>
      </c>
      <c r="N274" s="5">
        <f t="shared" si="19"/>
        <v>128.84973860829353</v>
      </c>
    </row>
    <row r="275" spans="1:14" x14ac:dyDescent="0.25">
      <c r="A275" s="10">
        <v>45083</v>
      </c>
      <c r="B275" s="11">
        <f>VLOOKUP(A275,'sp500'!$A$2:$D$6121,4,FALSE)</f>
        <v>4283.85009765625</v>
      </c>
      <c r="E275" s="4">
        <v>1</v>
      </c>
      <c r="F275" s="4">
        <v>0</v>
      </c>
      <c r="H275" s="4">
        <f t="shared" si="16"/>
        <v>0</v>
      </c>
      <c r="K275" s="6">
        <f t="shared" si="17"/>
        <v>2.3538963079141606E-3</v>
      </c>
      <c r="M275" s="5">
        <f t="shared" si="18"/>
        <v>103.09165993162556</v>
      </c>
      <c r="N275" s="5">
        <f t="shared" si="19"/>
        <v>128.84973860829353</v>
      </c>
    </row>
    <row r="276" spans="1:14" x14ac:dyDescent="0.25">
      <c r="A276" s="10">
        <v>45084</v>
      </c>
      <c r="B276" s="11">
        <f>VLOOKUP(A276,'sp500'!$A$2:$D$6121,4,FALSE)</f>
        <v>4267.52001953125</v>
      </c>
      <c r="E276" s="4">
        <v>1</v>
      </c>
      <c r="F276" s="4">
        <v>1</v>
      </c>
      <c r="H276" s="4">
        <f t="shared" si="16"/>
        <v>1</v>
      </c>
      <c r="K276" s="6">
        <f t="shared" si="17"/>
        <v>-3.8120096998572883E-3</v>
      </c>
      <c r="M276" s="5">
        <f t="shared" si="18"/>
        <v>102.69867352399181</v>
      </c>
      <c r="N276" s="5">
        <f t="shared" si="19"/>
        <v>128.35856215489466</v>
      </c>
    </row>
    <row r="277" spans="1:14" x14ac:dyDescent="0.25">
      <c r="A277" s="10">
        <v>45085</v>
      </c>
      <c r="B277" s="11">
        <f>VLOOKUP(A277,'sp500'!$A$2:$D$6121,4,FALSE)</f>
        <v>4293.93017578125</v>
      </c>
      <c r="E277" s="4">
        <v>0</v>
      </c>
      <c r="F277" s="4">
        <v>1</v>
      </c>
      <c r="H277" s="4">
        <f t="shared" si="16"/>
        <v>0</v>
      </c>
      <c r="K277" s="6">
        <f t="shared" si="17"/>
        <v>6.1886426142414575E-3</v>
      </c>
      <c r="M277" s="5">
        <f t="shared" si="18"/>
        <v>103.33423891138847</v>
      </c>
      <c r="N277" s="5">
        <f t="shared" si="19"/>
        <v>129.1529274225492</v>
      </c>
    </row>
    <row r="278" spans="1:14" x14ac:dyDescent="0.25">
      <c r="A278" s="10">
        <v>45086</v>
      </c>
      <c r="B278" s="11">
        <f>VLOOKUP(A278,'sp500'!$A$2:$D$6121,4,FALSE)</f>
        <v>4298.85986328125</v>
      </c>
      <c r="E278" s="4">
        <v>1</v>
      </c>
      <c r="F278" s="4">
        <v>1</v>
      </c>
      <c r="H278" s="4">
        <f t="shared" si="16"/>
        <v>1</v>
      </c>
      <c r="K278" s="6">
        <f t="shared" si="17"/>
        <v>1.148059539441082E-3</v>
      </c>
      <c r="M278" s="5">
        <f t="shared" si="18"/>
        <v>103.45287277012157</v>
      </c>
      <c r="N278" s="5">
        <f t="shared" si="19"/>
        <v>129.1529274225492</v>
      </c>
    </row>
    <row r="279" spans="1:14" x14ac:dyDescent="0.25">
      <c r="A279" s="10">
        <v>45089</v>
      </c>
      <c r="B279" s="11">
        <f>VLOOKUP(A279,'sp500'!$A$2:$D$6121,4,FALSE)</f>
        <v>4338.93017578125</v>
      </c>
      <c r="E279" s="4">
        <v>0</v>
      </c>
      <c r="F279" s="4">
        <v>1</v>
      </c>
      <c r="H279" s="4">
        <f t="shared" si="16"/>
        <v>0</v>
      </c>
      <c r="K279" s="6">
        <f t="shared" si="17"/>
        <v>9.3211488102371565E-3</v>
      </c>
      <c r="M279" s="5">
        <f t="shared" si="18"/>
        <v>104.4171723920584</v>
      </c>
      <c r="N279" s="5">
        <f t="shared" si="19"/>
        <v>130.35678107833255</v>
      </c>
    </row>
    <row r="280" spans="1:14" x14ac:dyDescent="0.25">
      <c r="A280" s="10">
        <v>45090</v>
      </c>
      <c r="B280" s="11">
        <f>VLOOKUP(A280,'sp500'!$A$2:$D$6121,4,FALSE)</f>
        <v>4369.009765625</v>
      </c>
      <c r="E280" s="4">
        <v>1</v>
      </c>
      <c r="F280" s="4">
        <v>1</v>
      </c>
      <c r="H280" s="4">
        <f t="shared" si="16"/>
        <v>1</v>
      </c>
      <c r="K280" s="6">
        <f t="shared" si="17"/>
        <v>6.9324899514737748E-3</v>
      </c>
      <c r="M280" s="5">
        <f t="shared" si="18"/>
        <v>105.14104339042765</v>
      </c>
      <c r="N280" s="5">
        <f t="shared" si="19"/>
        <v>130.35678107833255</v>
      </c>
    </row>
    <row r="281" spans="1:14" x14ac:dyDescent="0.25">
      <c r="A281" s="10">
        <v>45091</v>
      </c>
      <c r="B281" s="11">
        <f>VLOOKUP(A281,'sp500'!$A$2:$D$6121,4,FALSE)</f>
        <v>4372.58984375</v>
      </c>
      <c r="E281" s="4">
        <v>1</v>
      </c>
      <c r="F281" s="4">
        <v>1</v>
      </c>
      <c r="H281" s="4">
        <f t="shared" si="16"/>
        <v>1</v>
      </c>
      <c r="K281" s="6">
        <f t="shared" si="17"/>
        <v>8.1942552593217144E-4</v>
      </c>
      <c r="M281" s="5">
        <f t="shared" si="18"/>
        <v>105.22719864520491</v>
      </c>
      <c r="N281" s="5">
        <f t="shared" si="19"/>
        <v>130.46359875222649</v>
      </c>
    </row>
    <row r="282" spans="1:14" x14ac:dyDescent="0.25">
      <c r="A282" s="10">
        <v>45092</v>
      </c>
      <c r="B282" s="11">
        <f>VLOOKUP(A282,'sp500'!$A$2:$D$6121,4,FALSE)</f>
        <v>4425.83984375</v>
      </c>
      <c r="E282" s="4">
        <v>0</v>
      </c>
      <c r="F282" s="4">
        <v>0</v>
      </c>
      <c r="H282" s="4">
        <f t="shared" si="16"/>
        <v>1</v>
      </c>
      <c r="K282" s="6">
        <f t="shared" si="17"/>
        <v>1.217813742034668E-2</v>
      </c>
      <c r="M282" s="5">
        <f t="shared" si="18"/>
        <v>106.50866993066433</v>
      </c>
      <c r="N282" s="5">
        <f t="shared" si="19"/>
        <v>132.05240238618407</v>
      </c>
    </row>
    <row r="283" spans="1:14" x14ac:dyDescent="0.25">
      <c r="A283" s="10">
        <v>45093</v>
      </c>
      <c r="B283" s="11">
        <f>VLOOKUP(A283,'sp500'!$A$2:$D$6121,4,FALSE)</f>
        <v>4409.58984375</v>
      </c>
      <c r="E283" s="4">
        <v>1</v>
      </c>
      <c r="F283" s="4">
        <v>0</v>
      </c>
      <c r="H283" s="4">
        <f t="shared" si="16"/>
        <v>0</v>
      </c>
      <c r="K283" s="6">
        <f t="shared" si="17"/>
        <v>-3.6716195284263176E-3</v>
      </c>
      <c r="M283" s="5">
        <f t="shared" si="18"/>
        <v>106.11761061820019</v>
      </c>
      <c r="N283" s="5">
        <f t="shared" si="19"/>
        <v>132.05240238618407</v>
      </c>
    </row>
    <row r="284" spans="1:14" x14ac:dyDescent="0.25">
      <c r="A284" s="10">
        <v>45097</v>
      </c>
      <c r="B284" s="11">
        <f>VLOOKUP(A284,'sp500'!$A$2:$D$6121,4,FALSE)</f>
        <v>4388.7099609375</v>
      </c>
      <c r="E284" s="4">
        <v>1</v>
      </c>
      <c r="F284" s="4">
        <v>0</v>
      </c>
      <c r="H284" s="4">
        <f t="shared" si="16"/>
        <v>0</v>
      </c>
      <c r="K284" s="6">
        <f t="shared" si="17"/>
        <v>-4.7351076976228645E-3</v>
      </c>
      <c r="M284" s="5">
        <f t="shared" si="18"/>
        <v>105.6151323033086</v>
      </c>
      <c r="N284" s="5">
        <f t="shared" si="19"/>
        <v>131.42712003915565</v>
      </c>
    </row>
    <row r="285" spans="1:14" x14ac:dyDescent="0.25">
      <c r="A285" s="10">
        <v>45098</v>
      </c>
      <c r="B285" s="11">
        <f>VLOOKUP(A285,'sp500'!$A$2:$D$6121,4,FALSE)</f>
        <v>4365.68994140625</v>
      </c>
      <c r="E285" s="4">
        <v>1</v>
      </c>
      <c r="F285" s="4">
        <v>1</v>
      </c>
      <c r="H285" s="4">
        <f t="shared" si="16"/>
        <v>1</v>
      </c>
      <c r="K285" s="6">
        <f t="shared" si="17"/>
        <v>-5.2452815830036359E-3</v>
      </c>
      <c r="M285" s="5">
        <f t="shared" si="18"/>
        <v>105.06115119495156</v>
      </c>
      <c r="N285" s="5">
        <f t="shared" si="19"/>
        <v>130.73774778690705</v>
      </c>
    </row>
    <row r="286" spans="1:14" x14ac:dyDescent="0.25">
      <c r="A286" s="10">
        <v>45099</v>
      </c>
      <c r="B286" s="11">
        <f>VLOOKUP(A286,'sp500'!$A$2:$D$6121,4,FALSE)</f>
        <v>4381.89013671875</v>
      </c>
      <c r="E286" s="4">
        <v>1</v>
      </c>
      <c r="F286" s="4">
        <v>0</v>
      </c>
      <c r="H286" s="4">
        <f t="shared" si="16"/>
        <v>0</v>
      </c>
      <c r="K286" s="6">
        <f t="shared" si="17"/>
        <v>3.7107984144384432E-3</v>
      </c>
      <c r="M286" s="5">
        <f t="shared" si="18"/>
        <v>105.45101194822486</v>
      </c>
      <c r="N286" s="5">
        <f t="shared" si="19"/>
        <v>131.22288921410197</v>
      </c>
    </row>
    <row r="287" spans="1:14" x14ac:dyDescent="0.25">
      <c r="A287" s="10">
        <v>45100</v>
      </c>
      <c r="B287" s="11">
        <f>VLOOKUP(A287,'sp500'!$A$2:$D$6121,4,FALSE)</f>
        <v>4348.330078125</v>
      </c>
      <c r="E287" s="4">
        <v>0</v>
      </c>
      <c r="F287" s="4">
        <v>0</v>
      </c>
      <c r="H287" s="4">
        <f t="shared" si="16"/>
        <v>1</v>
      </c>
      <c r="K287" s="6">
        <f t="shared" si="17"/>
        <v>-7.6588087666845661E-3</v>
      </c>
      <c r="M287" s="5">
        <f t="shared" si="18"/>
        <v>104.64338281346004</v>
      </c>
      <c r="N287" s="5">
        <f t="shared" si="19"/>
        <v>130.21787819979932</v>
      </c>
    </row>
    <row r="288" spans="1:14" x14ac:dyDescent="0.25">
      <c r="A288" s="10">
        <v>45103</v>
      </c>
      <c r="B288" s="11">
        <f>VLOOKUP(A288,'sp500'!$A$2:$D$6121,4,FALSE)</f>
        <v>4328.81982421875</v>
      </c>
      <c r="E288" s="4">
        <v>1</v>
      </c>
      <c r="F288" s="4">
        <v>1</v>
      </c>
      <c r="H288" s="4">
        <f t="shared" si="16"/>
        <v>1</v>
      </c>
      <c r="K288" s="6">
        <f t="shared" si="17"/>
        <v>-4.4868382932564677E-3</v>
      </c>
      <c r="M288" s="5">
        <f t="shared" si="18"/>
        <v>104.17386487631671</v>
      </c>
      <c r="N288" s="5">
        <f t="shared" si="19"/>
        <v>130.21787819979932</v>
      </c>
    </row>
    <row r="289" spans="1:14" x14ac:dyDescent="0.25">
      <c r="A289" s="10">
        <v>45104</v>
      </c>
      <c r="B289" s="11">
        <f>VLOOKUP(A289,'sp500'!$A$2:$D$6121,4,FALSE)</f>
        <v>4378.41015625</v>
      </c>
      <c r="E289" s="4">
        <v>1</v>
      </c>
      <c r="F289" s="4">
        <v>0</v>
      </c>
      <c r="H289" s="4">
        <f t="shared" si="16"/>
        <v>0</v>
      </c>
      <c r="K289" s="6">
        <f t="shared" si="17"/>
        <v>1.1455854954693034E-2</v>
      </c>
      <c r="M289" s="5">
        <f t="shared" si="18"/>
        <v>105.36726556240959</v>
      </c>
      <c r="N289" s="5">
        <f t="shared" si="19"/>
        <v>131.7096353249641</v>
      </c>
    </row>
    <row r="290" spans="1:14" x14ac:dyDescent="0.25">
      <c r="A290" s="10">
        <v>45105</v>
      </c>
      <c r="B290" s="11">
        <f>VLOOKUP(A290,'sp500'!$A$2:$D$6121,4,FALSE)</f>
        <v>4376.85986328125</v>
      </c>
      <c r="E290" s="4">
        <v>1</v>
      </c>
      <c r="F290" s="4">
        <v>1</v>
      </c>
      <c r="H290" s="4">
        <f t="shared" si="16"/>
        <v>1</v>
      </c>
      <c r="K290" s="6">
        <f t="shared" si="17"/>
        <v>-3.5407668843834283E-4</v>
      </c>
      <c r="M290" s="5">
        <f t="shared" si="18"/>
        <v>105.32995746994945</v>
      </c>
      <c r="N290" s="5">
        <f t="shared" si="19"/>
        <v>131.6630000134528</v>
      </c>
    </row>
    <row r="291" spans="1:14" x14ac:dyDescent="0.25">
      <c r="A291" s="10">
        <v>45106</v>
      </c>
      <c r="B291" s="11">
        <f>VLOOKUP(A291,'sp500'!$A$2:$D$6121,4,FALSE)</f>
        <v>4396.43994140625</v>
      </c>
      <c r="E291" s="4">
        <v>0</v>
      </c>
      <c r="F291" s="4">
        <v>1</v>
      </c>
      <c r="H291" s="4">
        <f t="shared" si="16"/>
        <v>0</v>
      </c>
      <c r="K291" s="6">
        <f t="shared" si="17"/>
        <v>4.4735446728059181E-3</v>
      </c>
      <c r="M291" s="5">
        <f t="shared" si="18"/>
        <v>105.80115574007601</v>
      </c>
      <c r="N291" s="5">
        <f t="shared" si="19"/>
        <v>132.25200032576862</v>
      </c>
    </row>
    <row r="292" spans="1:14" x14ac:dyDescent="0.25">
      <c r="A292" s="10">
        <v>45107</v>
      </c>
      <c r="B292" s="11">
        <f>VLOOKUP(A292,'sp500'!$A$2:$D$6121,4,FALSE)</f>
        <v>4450.3798828125</v>
      </c>
      <c r="E292" s="4">
        <v>0</v>
      </c>
      <c r="F292" s="4">
        <v>1</v>
      </c>
      <c r="H292" s="4">
        <f t="shared" si="16"/>
        <v>0</v>
      </c>
      <c r="K292" s="6">
        <f t="shared" si="17"/>
        <v>1.2269004495714109E-2</v>
      </c>
      <c r="M292" s="5">
        <f t="shared" si="18"/>
        <v>107.09923059550276</v>
      </c>
      <c r="N292" s="5">
        <f t="shared" si="19"/>
        <v>132.25200032576862</v>
      </c>
    </row>
    <row r="293" spans="1:14" x14ac:dyDescent="0.25">
      <c r="A293" s="10">
        <v>45110</v>
      </c>
      <c r="B293" s="11">
        <f>VLOOKUP(A293,'sp500'!$A$2:$D$6121,4,FALSE)</f>
        <v>4455.58984375</v>
      </c>
      <c r="E293" s="4">
        <v>0</v>
      </c>
      <c r="F293" s="4">
        <v>0</v>
      </c>
      <c r="H293" s="4">
        <f t="shared" si="16"/>
        <v>1</v>
      </c>
      <c r="K293" s="6">
        <f t="shared" si="17"/>
        <v>1.1706778016009611E-3</v>
      </c>
      <c r="M293" s="5">
        <f t="shared" si="18"/>
        <v>107.22460928732946</v>
      </c>
      <c r="N293" s="5">
        <f t="shared" si="19"/>
        <v>132.25200032576862</v>
      </c>
    </row>
    <row r="294" spans="1:14" x14ac:dyDescent="0.25">
      <c r="A294" s="10">
        <v>45112</v>
      </c>
      <c r="B294" s="11">
        <f>VLOOKUP(A294,'sp500'!$A$2:$D$6121,4,FALSE)</f>
        <v>4446.81982421875</v>
      </c>
      <c r="E294" s="4">
        <v>0</v>
      </c>
      <c r="F294" s="4">
        <v>0</v>
      </c>
      <c r="H294" s="4">
        <f t="shared" si="16"/>
        <v>1</v>
      </c>
      <c r="K294" s="6">
        <f t="shared" si="17"/>
        <v>-1.9683184132291975E-3</v>
      </c>
      <c r="M294" s="5">
        <f t="shared" si="18"/>
        <v>107.01355711451789</v>
      </c>
      <c r="N294" s="5">
        <f t="shared" si="19"/>
        <v>132.25200032576862</v>
      </c>
    </row>
    <row r="295" spans="1:14" x14ac:dyDescent="0.25">
      <c r="A295" s="10">
        <v>45113</v>
      </c>
      <c r="B295" s="11">
        <f>VLOOKUP(A295,'sp500'!$A$2:$D$6121,4,FALSE)</f>
        <v>4411.58984375</v>
      </c>
      <c r="E295" s="4">
        <v>0</v>
      </c>
      <c r="F295" s="4">
        <v>0</v>
      </c>
      <c r="H295" s="4">
        <f t="shared" si="16"/>
        <v>1</v>
      </c>
      <c r="K295" s="6">
        <f t="shared" si="17"/>
        <v>-7.9225113365009037E-3</v>
      </c>
      <c r="M295" s="5">
        <f t="shared" si="18"/>
        <v>106.16574099511884</v>
      </c>
      <c r="N295" s="5">
        <f t="shared" si="19"/>
        <v>132.25200032576862</v>
      </c>
    </row>
    <row r="296" spans="1:14" x14ac:dyDescent="0.25">
      <c r="A296" s="10">
        <v>45114</v>
      </c>
      <c r="B296" s="11">
        <f>VLOOKUP(A296,'sp500'!$A$2:$D$6121,4,FALSE)</f>
        <v>4398.9501953125</v>
      </c>
      <c r="E296" s="4">
        <v>1</v>
      </c>
      <c r="F296" s="4">
        <v>1</v>
      </c>
      <c r="H296" s="4">
        <f t="shared" si="16"/>
        <v>1</v>
      </c>
      <c r="K296" s="6">
        <f t="shared" si="17"/>
        <v>-2.8651005386203243E-3</v>
      </c>
      <c r="M296" s="5">
        <f t="shared" si="18"/>
        <v>105.86156547341069</v>
      </c>
      <c r="N296" s="5">
        <f t="shared" si="19"/>
        <v>132.25200032576862</v>
      </c>
    </row>
    <row r="297" spans="1:14" x14ac:dyDescent="0.25">
      <c r="A297" s="10">
        <v>45117</v>
      </c>
      <c r="B297" s="11">
        <f>VLOOKUP(A297,'sp500'!$A$2:$D$6121,4,FALSE)</f>
        <v>4409.52978515625</v>
      </c>
      <c r="E297" s="4">
        <v>0</v>
      </c>
      <c r="F297" s="4">
        <v>1</v>
      </c>
      <c r="H297" s="4">
        <f t="shared" si="16"/>
        <v>0</v>
      </c>
      <c r="K297" s="6">
        <f t="shared" si="17"/>
        <v>2.405026057131332E-3</v>
      </c>
      <c r="M297" s="5">
        <f t="shared" si="18"/>
        <v>106.11616529682296</v>
      </c>
      <c r="N297" s="5">
        <f t="shared" si="19"/>
        <v>132.57006983265984</v>
      </c>
    </row>
    <row r="298" spans="1:14" x14ac:dyDescent="0.25">
      <c r="A298" s="10">
        <v>45118</v>
      </c>
      <c r="B298" s="11">
        <f>VLOOKUP(A298,'sp500'!$A$2:$D$6121,4,FALSE)</f>
        <v>4439.259765625</v>
      </c>
      <c r="E298" s="4">
        <v>1</v>
      </c>
      <c r="F298" s="4">
        <v>1</v>
      </c>
      <c r="H298" s="4">
        <f t="shared" si="16"/>
        <v>1</v>
      </c>
      <c r="K298" s="6">
        <f t="shared" si="17"/>
        <v>6.7422110558885695E-3</v>
      </c>
      <c r="M298" s="5">
        <f t="shared" si="18"/>
        <v>106.8316228796957</v>
      </c>
      <c r="N298" s="5">
        <f t="shared" si="19"/>
        <v>132.57006983265984</v>
      </c>
    </row>
    <row r="299" spans="1:14" x14ac:dyDescent="0.25">
      <c r="A299" s="10">
        <v>45119</v>
      </c>
      <c r="B299" s="11">
        <f>VLOOKUP(A299,'sp500'!$A$2:$D$6121,4,FALSE)</f>
        <v>4472.16015625</v>
      </c>
      <c r="E299" s="4">
        <v>1</v>
      </c>
      <c r="F299" s="4">
        <v>1</v>
      </c>
      <c r="H299" s="4">
        <f t="shared" si="16"/>
        <v>1</v>
      </c>
      <c r="K299" s="6">
        <f t="shared" si="17"/>
        <v>7.4112334853124739E-3</v>
      </c>
      <c r="M299" s="5">
        <f t="shared" si="18"/>
        <v>107.62337698047197</v>
      </c>
      <c r="N299" s="5">
        <f t="shared" si="19"/>
        <v>133.55257757335386</v>
      </c>
    </row>
    <row r="300" spans="1:14" x14ac:dyDescent="0.25">
      <c r="A300" s="10">
        <v>45120</v>
      </c>
      <c r="B300" s="11">
        <f>VLOOKUP(A300,'sp500'!$A$2:$D$6121,4,FALSE)</f>
        <v>4510.0400390625</v>
      </c>
      <c r="E300" s="4">
        <v>1</v>
      </c>
      <c r="F300" s="4">
        <v>0</v>
      </c>
      <c r="H300" s="4">
        <f t="shared" si="16"/>
        <v>0</v>
      </c>
      <c r="K300" s="6">
        <f t="shared" si="17"/>
        <v>8.4701534580691185E-3</v>
      </c>
      <c r="M300" s="5">
        <f t="shared" si="18"/>
        <v>108.53496349917219</v>
      </c>
      <c r="N300" s="5">
        <f t="shared" si="19"/>
        <v>134.68378840012085</v>
      </c>
    </row>
    <row r="301" spans="1:14" x14ac:dyDescent="0.25">
      <c r="A301" s="10">
        <v>45121</v>
      </c>
      <c r="B301" s="11">
        <f>VLOOKUP(A301,'sp500'!$A$2:$D$6121,4,FALSE)</f>
        <v>4505.419921875</v>
      </c>
      <c r="E301" s="4">
        <v>0</v>
      </c>
      <c r="F301" s="4">
        <v>1</v>
      </c>
      <c r="H301" s="4">
        <f t="shared" si="16"/>
        <v>0</v>
      </c>
      <c r="K301" s="6">
        <f t="shared" si="17"/>
        <v>-1.0244071333035398E-3</v>
      </c>
      <c r="M301" s="5">
        <f t="shared" si="18"/>
        <v>108.4237795083508</v>
      </c>
      <c r="N301" s="5">
        <f t="shared" si="19"/>
        <v>134.54581736654342</v>
      </c>
    </row>
    <row r="302" spans="1:14" x14ac:dyDescent="0.25">
      <c r="A302" s="10">
        <v>45124</v>
      </c>
      <c r="B302" s="11">
        <f>VLOOKUP(A302,'sp500'!$A$2:$D$6121,4,FALSE)</f>
        <v>4522.7900390625</v>
      </c>
      <c r="E302" s="4">
        <v>0</v>
      </c>
      <c r="F302" s="4">
        <v>1</v>
      </c>
      <c r="H302" s="4">
        <f t="shared" si="16"/>
        <v>0</v>
      </c>
      <c r="K302" s="6">
        <f t="shared" si="17"/>
        <v>3.8553825145495324E-3</v>
      </c>
      <c r="M302" s="5">
        <f t="shared" si="18"/>
        <v>108.84179465202867</v>
      </c>
      <c r="N302" s="5">
        <f t="shared" si="19"/>
        <v>134.54581736654342</v>
      </c>
    </row>
    <row r="303" spans="1:14" x14ac:dyDescent="0.25">
      <c r="A303" s="10">
        <v>45125</v>
      </c>
      <c r="B303" s="11">
        <f>VLOOKUP(A303,'sp500'!$A$2:$D$6121,4,FALSE)</f>
        <v>4554.97998046875</v>
      </c>
      <c r="E303" s="4">
        <v>0</v>
      </c>
      <c r="F303" s="4">
        <v>1</v>
      </c>
      <c r="H303" s="4">
        <f t="shared" si="16"/>
        <v>0</v>
      </c>
      <c r="K303" s="6">
        <f t="shared" si="17"/>
        <v>7.1172752058423772E-3</v>
      </c>
      <c r="M303" s="5">
        <f t="shared" si="18"/>
        <v>109.61645165846494</v>
      </c>
      <c r="N303" s="5">
        <f t="shared" si="19"/>
        <v>134.54581736654342</v>
      </c>
    </row>
    <row r="304" spans="1:14" x14ac:dyDescent="0.25">
      <c r="A304" s="10">
        <v>45126</v>
      </c>
      <c r="B304" s="11">
        <f>VLOOKUP(A304,'sp500'!$A$2:$D$6121,4,FALSE)</f>
        <v>4565.72021484375</v>
      </c>
      <c r="E304" s="4">
        <v>1</v>
      </c>
      <c r="F304" s="4">
        <v>0</v>
      </c>
      <c r="H304" s="4">
        <f t="shared" si="16"/>
        <v>0</v>
      </c>
      <c r="K304" s="6">
        <f t="shared" si="17"/>
        <v>2.3579103357320719E-3</v>
      </c>
      <c r="M304" s="5">
        <f t="shared" si="18"/>
        <v>109.87491742279671</v>
      </c>
      <c r="N304" s="5">
        <f t="shared" si="19"/>
        <v>134.54581736654342</v>
      </c>
    </row>
    <row r="305" spans="1:14" x14ac:dyDescent="0.25">
      <c r="A305" s="10">
        <v>45127</v>
      </c>
      <c r="B305" s="11">
        <f>VLOOKUP(A305,'sp500'!$A$2:$D$6121,4,FALSE)</f>
        <v>4534.8701171875</v>
      </c>
      <c r="E305" s="4">
        <v>0</v>
      </c>
      <c r="F305" s="4">
        <v>1</v>
      </c>
      <c r="H305" s="4">
        <f t="shared" si="16"/>
        <v>0</v>
      </c>
      <c r="K305" s="6">
        <f t="shared" si="17"/>
        <v>-6.7568962189037407E-3</v>
      </c>
      <c r="M305" s="5">
        <f t="shared" si="18"/>
        <v>109.13250400871026</v>
      </c>
      <c r="N305" s="5">
        <f t="shared" si="19"/>
        <v>133.63670524191011</v>
      </c>
    </row>
    <row r="306" spans="1:14" x14ac:dyDescent="0.25">
      <c r="A306" s="10">
        <v>45128</v>
      </c>
      <c r="B306" s="11">
        <f>VLOOKUP(A306,'sp500'!$A$2:$D$6121,4,FALSE)</f>
        <v>4536.33984375</v>
      </c>
      <c r="E306" s="4">
        <v>1</v>
      </c>
      <c r="F306" s="4">
        <v>1</v>
      </c>
      <c r="H306" s="4">
        <f t="shared" si="16"/>
        <v>1</v>
      </c>
      <c r="K306" s="6">
        <f t="shared" si="17"/>
        <v>3.240945218980773E-4</v>
      </c>
      <c r="M306" s="5">
        <f t="shared" si="18"/>
        <v>109.1678732554205</v>
      </c>
      <c r="N306" s="5">
        <f t="shared" si="19"/>
        <v>133.63670524191011</v>
      </c>
    </row>
    <row r="307" spans="1:14" x14ac:dyDescent="0.25">
      <c r="A307" s="10">
        <v>45131</v>
      </c>
      <c r="B307" s="11">
        <f>VLOOKUP(A307,'sp500'!$A$2:$D$6121,4,FALSE)</f>
        <v>4554.64013671875</v>
      </c>
      <c r="E307" s="4">
        <v>1</v>
      </c>
      <c r="F307" s="4">
        <v>1</v>
      </c>
      <c r="H307" s="4">
        <f t="shared" si="16"/>
        <v>1</v>
      </c>
      <c r="K307" s="6">
        <f t="shared" si="17"/>
        <v>4.0341538771535568E-3</v>
      </c>
      <c r="M307" s="5">
        <f t="shared" si="18"/>
        <v>109.60827325457447</v>
      </c>
      <c r="N307" s="5">
        <f t="shared" si="19"/>
        <v>134.17581627449178</v>
      </c>
    </row>
    <row r="308" spans="1:14" x14ac:dyDescent="0.25">
      <c r="A308" s="10">
        <v>45132</v>
      </c>
      <c r="B308" s="11">
        <f>VLOOKUP(A308,'sp500'!$A$2:$D$6121,4,FALSE)</f>
        <v>4567.4599609375</v>
      </c>
      <c r="E308" s="4">
        <v>1</v>
      </c>
      <c r="F308" s="4">
        <v>0</v>
      </c>
      <c r="H308" s="4">
        <f t="shared" si="16"/>
        <v>0</v>
      </c>
      <c r="K308" s="6">
        <f t="shared" si="17"/>
        <v>2.8146733515561628E-3</v>
      </c>
      <c r="M308" s="5">
        <f t="shared" si="18"/>
        <v>109.9167847404142</v>
      </c>
      <c r="N308" s="5">
        <f t="shared" si="19"/>
        <v>134.5534773689829</v>
      </c>
    </row>
    <row r="309" spans="1:14" x14ac:dyDescent="0.25">
      <c r="A309" s="10">
        <v>45133</v>
      </c>
      <c r="B309" s="11">
        <f>VLOOKUP(A309,'sp500'!$A$2:$D$6121,4,FALSE)</f>
        <v>4566.75</v>
      </c>
      <c r="E309" s="4">
        <v>1</v>
      </c>
      <c r="F309" s="4">
        <v>0</v>
      </c>
      <c r="H309" s="4">
        <f t="shared" si="16"/>
        <v>0</v>
      </c>
      <c r="K309" s="6">
        <f t="shared" si="17"/>
        <v>-1.5543889679858758E-4</v>
      </c>
      <c r="M309" s="5">
        <f t="shared" si="18"/>
        <v>109.8996993966545</v>
      </c>
      <c r="N309" s="5">
        <f t="shared" si="19"/>
        <v>134.53256252490024</v>
      </c>
    </row>
    <row r="310" spans="1:14" x14ac:dyDescent="0.25">
      <c r="A310" s="10">
        <v>45134</v>
      </c>
      <c r="B310" s="11">
        <f>VLOOKUP(A310,'sp500'!$A$2:$D$6121,4,FALSE)</f>
        <v>4537.41015625</v>
      </c>
      <c r="E310" s="4">
        <v>0</v>
      </c>
      <c r="F310" s="4">
        <v>1</v>
      </c>
      <c r="H310" s="4">
        <f t="shared" si="16"/>
        <v>0</v>
      </c>
      <c r="K310" s="6">
        <f t="shared" si="17"/>
        <v>-6.4246660644878828E-3</v>
      </c>
      <c r="M310" s="5">
        <f t="shared" si="18"/>
        <v>109.19363052744339</v>
      </c>
      <c r="N310" s="5">
        <f t="shared" si="19"/>
        <v>133.66823573587791</v>
      </c>
    </row>
    <row r="311" spans="1:14" x14ac:dyDescent="0.25">
      <c r="A311" s="10">
        <v>45135</v>
      </c>
      <c r="B311" s="11">
        <f>VLOOKUP(A311,'sp500'!$A$2:$D$6121,4,FALSE)</f>
        <v>4582.22998046875</v>
      </c>
      <c r="E311" s="4">
        <v>1</v>
      </c>
      <c r="F311" s="4">
        <v>1</v>
      </c>
      <c r="H311" s="4">
        <f t="shared" si="16"/>
        <v>1</v>
      </c>
      <c r="K311" s="6">
        <f t="shared" si="17"/>
        <v>9.8778427947523451E-3</v>
      </c>
      <c r="M311" s="5">
        <f t="shared" si="18"/>
        <v>110.27222804398174</v>
      </c>
      <c r="N311" s="5">
        <f t="shared" si="19"/>
        <v>133.66823573587791</v>
      </c>
    </row>
    <row r="312" spans="1:14" x14ac:dyDescent="0.25">
      <c r="A312" s="10">
        <v>45138</v>
      </c>
      <c r="B312" s="11">
        <f>VLOOKUP(A312,'sp500'!$A$2:$D$6121,4,FALSE)</f>
        <v>4588.9599609375</v>
      </c>
      <c r="E312" s="4">
        <v>0</v>
      </c>
      <c r="F312" s="4">
        <v>0</v>
      </c>
      <c r="H312" s="4">
        <f t="shared" si="16"/>
        <v>1</v>
      </c>
      <c r="K312" s="6">
        <f t="shared" si="17"/>
        <v>1.4687129405193122E-3</v>
      </c>
      <c r="M312" s="5">
        <f t="shared" si="18"/>
        <v>110.43418629228984</v>
      </c>
      <c r="N312" s="5">
        <f t="shared" si="19"/>
        <v>133.86455600343959</v>
      </c>
    </row>
    <row r="313" spans="1:14" x14ac:dyDescent="0.25">
      <c r="A313" s="10">
        <v>45139</v>
      </c>
      <c r="B313" s="11">
        <f>VLOOKUP(A313,'sp500'!$A$2:$D$6121,4,FALSE)</f>
        <v>4576.72998046875</v>
      </c>
      <c r="E313" s="4">
        <v>0</v>
      </c>
      <c r="F313" s="4">
        <v>0</v>
      </c>
      <c r="H313" s="4">
        <f t="shared" si="16"/>
        <v>1</v>
      </c>
      <c r="K313" s="6">
        <f t="shared" si="17"/>
        <v>-2.6650876392156908E-3</v>
      </c>
      <c r="M313" s="5">
        <f t="shared" si="18"/>
        <v>110.13986950745542</v>
      </c>
      <c r="N313" s="5">
        <f t="shared" si="19"/>
        <v>133.86455600343959</v>
      </c>
    </row>
    <row r="314" spans="1:14" x14ac:dyDescent="0.25">
      <c r="A314" s="10">
        <v>45140</v>
      </c>
      <c r="B314" s="11">
        <f>VLOOKUP(A314,'sp500'!$A$2:$D$6121,4,FALSE)</f>
        <v>4513.39013671875</v>
      </c>
      <c r="E314" s="4">
        <v>1</v>
      </c>
      <c r="F314" s="4">
        <v>0</v>
      </c>
      <c r="H314" s="4">
        <f t="shared" si="16"/>
        <v>0</v>
      </c>
      <c r="K314" s="6">
        <f t="shared" si="17"/>
        <v>-1.3839541336347905E-2</v>
      </c>
      <c r="M314" s="5">
        <f t="shared" si="18"/>
        <v>108.61558423062702</v>
      </c>
      <c r="N314" s="5">
        <f t="shared" si="19"/>
        <v>133.86455600343959</v>
      </c>
    </row>
    <row r="315" spans="1:14" x14ac:dyDescent="0.25">
      <c r="A315" s="10">
        <v>45141</v>
      </c>
      <c r="B315" s="11">
        <f>VLOOKUP(A315,'sp500'!$A$2:$D$6121,4,FALSE)</f>
        <v>4501.89013671875</v>
      </c>
      <c r="E315" s="4">
        <v>1</v>
      </c>
      <c r="F315" s="4">
        <v>0</v>
      </c>
      <c r="H315" s="4">
        <f t="shared" si="16"/>
        <v>0</v>
      </c>
      <c r="K315" s="6">
        <f t="shared" si="17"/>
        <v>-2.5479738404268204E-3</v>
      </c>
      <c r="M315" s="5">
        <f t="shared" si="18"/>
        <v>108.3388345633447</v>
      </c>
      <c r="N315" s="5">
        <f t="shared" si="19"/>
        <v>133.52347261658247</v>
      </c>
    </row>
    <row r="316" spans="1:14" x14ac:dyDescent="0.25">
      <c r="A316" s="10">
        <v>45142</v>
      </c>
      <c r="B316" s="11">
        <f>VLOOKUP(A316,'sp500'!$A$2:$D$6121,4,FALSE)</f>
        <v>4478.02978515625</v>
      </c>
      <c r="E316" s="4">
        <v>1</v>
      </c>
      <c r="F316" s="4">
        <v>1</v>
      </c>
      <c r="H316" s="4">
        <f t="shared" si="16"/>
        <v>1</v>
      </c>
      <c r="K316" s="6">
        <f t="shared" si="17"/>
        <v>-5.3000741550505159E-3</v>
      </c>
      <c r="M316" s="5">
        <f t="shared" si="18"/>
        <v>107.76463070628722</v>
      </c>
      <c r="N316" s="5">
        <f t="shared" si="19"/>
        <v>132.81578831027471</v>
      </c>
    </row>
    <row r="317" spans="1:14" x14ac:dyDescent="0.25">
      <c r="A317" s="10">
        <v>45145</v>
      </c>
      <c r="B317" s="11">
        <f>VLOOKUP(A317,'sp500'!$A$2:$D$6121,4,FALSE)</f>
        <v>4518.43994140625</v>
      </c>
      <c r="E317" s="4">
        <v>1</v>
      </c>
      <c r="F317" s="4">
        <v>0</v>
      </c>
      <c r="H317" s="4">
        <f t="shared" si="16"/>
        <v>0</v>
      </c>
      <c r="K317" s="6">
        <f t="shared" si="17"/>
        <v>9.0240927793627801E-3</v>
      </c>
      <c r="M317" s="5">
        <f t="shared" si="18"/>
        <v>108.73710873211452</v>
      </c>
      <c r="N317" s="5">
        <f t="shared" si="19"/>
        <v>134.01433030655085</v>
      </c>
    </row>
    <row r="318" spans="1:14" x14ac:dyDescent="0.25">
      <c r="A318" s="10">
        <v>45146</v>
      </c>
      <c r="B318" s="11">
        <f>VLOOKUP(A318,'sp500'!$A$2:$D$6121,4,FALSE)</f>
        <v>4499.3798828125</v>
      </c>
      <c r="E318" s="4">
        <v>1</v>
      </c>
      <c r="F318" s="4">
        <v>0</v>
      </c>
      <c r="H318" s="4">
        <f t="shared" si="16"/>
        <v>0</v>
      </c>
      <c r="K318" s="6">
        <f t="shared" si="17"/>
        <v>-4.218283044793103E-3</v>
      </c>
      <c r="M318" s="5">
        <f t="shared" si="18"/>
        <v>108.27842483001002</v>
      </c>
      <c r="N318" s="5">
        <f t="shared" si="19"/>
        <v>133.44901992925941</v>
      </c>
    </row>
    <row r="319" spans="1:14" x14ac:dyDescent="0.25">
      <c r="A319" s="10">
        <v>45147</v>
      </c>
      <c r="B319" s="11">
        <f>VLOOKUP(A319,'sp500'!$A$2:$D$6121,4,FALSE)</f>
        <v>4467.7099609375</v>
      </c>
      <c r="E319" s="4">
        <v>1</v>
      </c>
      <c r="F319" s="4">
        <v>1</v>
      </c>
      <c r="H319" s="4">
        <f t="shared" si="16"/>
        <v>1</v>
      </c>
      <c r="K319" s="6">
        <f t="shared" si="17"/>
        <v>-7.0387303805971024E-3</v>
      </c>
      <c r="M319" s="5">
        <f t="shared" si="18"/>
        <v>107.51628219159583</v>
      </c>
      <c r="N319" s="5">
        <f t="shared" si="19"/>
        <v>132.50970825842242</v>
      </c>
    </row>
    <row r="320" spans="1:14" x14ac:dyDescent="0.25">
      <c r="A320" s="10">
        <v>45148</v>
      </c>
      <c r="B320" s="11">
        <f>VLOOKUP(A320,'sp500'!$A$2:$D$6121,4,FALSE)</f>
        <v>4468.830078125</v>
      </c>
      <c r="E320" s="4">
        <v>1</v>
      </c>
      <c r="F320" s="4">
        <v>0</v>
      </c>
      <c r="H320" s="4">
        <f t="shared" si="16"/>
        <v>0</v>
      </c>
      <c r="K320" s="6">
        <f t="shared" si="17"/>
        <v>2.5071394456976925E-4</v>
      </c>
      <c r="M320" s="5">
        <f t="shared" si="18"/>
        <v>107.54323802280956</v>
      </c>
      <c r="N320" s="5">
        <f t="shared" si="19"/>
        <v>132.54293029007368</v>
      </c>
    </row>
    <row r="321" spans="1:14" x14ac:dyDescent="0.25">
      <c r="A321" s="10">
        <v>45149</v>
      </c>
      <c r="B321" s="11">
        <f>VLOOKUP(A321,'sp500'!$A$2:$D$6121,4,FALSE)</f>
        <v>4464.0498046875</v>
      </c>
      <c r="E321" s="4">
        <v>1</v>
      </c>
      <c r="F321" s="4">
        <v>1</v>
      </c>
      <c r="H321" s="4">
        <f t="shared" si="16"/>
        <v>1</v>
      </c>
      <c r="K321" s="6">
        <f t="shared" si="17"/>
        <v>-1.0696923700230787E-3</v>
      </c>
      <c r="M321" s="5">
        <f t="shared" si="18"/>
        <v>107.42819984164899</v>
      </c>
      <c r="N321" s="5">
        <f t="shared" si="19"/>
        <v>132.40115012884189</v>
      </c>
    </row>
    <row r="322" spans="1:14" x14ac:dyDescent="0.25">
      <c r="A322" s="10">
        <v>45152</v>
      </c>
      <c r="B322" s="11">
        <f>VLOOKUP(A322,'sp500'!$A$2:$D$6121,4,FALSE)</f>
        <v>4489.72021484375</v>
      </c>
      <c r="E322" s="4">
        <v>1</v>
      </c>
      <c r="F322" s="4">
        <v>0</v>
      </c>
      <c r="H322" s="4">
        <f t="shared" si="16"/>
        <v>0</v>
      </c>
      <c r="K322" s="6">
        <f t="shared" si="17"/>
        <v>5.7504757517030658E-3</v>
      </c>
      <c r="M322" s="5">
        <f t="shared" si="18"/>
        <v>108.0459630998875</v>
      </c>
      <c r="N322" s="5">
        <f t="shared" si="19"/>
        <v>133.1625197321554</v>
      </c>
    </row>
    <row r="323" spans="1:14" x14ac:dyDescent="0.25">
      <c r="A323" s="10">
        <v>45153</v>
      </c>
      <c r="B323" s="11">
        <f>VLOOKUP(A323,'sp500'!$A$2:$D$6121,4,FALSE)</f>
        <v>4437.85986328125</v>
      </c>
      <c r="E323" s="4">
        <v>1</v>
      </c>
      <c r="F323" s="4">
        <v>0</v>
      </c>
      <c r="H323" s="4">
        <f t="shared" ref="H323:H386" si="20">IF(E323=F323,1,0)</f>
        <v>0</v>
      </c>
      <c r="K323" s="6">
        <f t="shared" si="17"/>
        <v>-1.1550909428841738E-2</v>
      </c>
      <c r="M323" s="5">
        <f t="shared" si="18"/>
        <v>106.79793396596872</v>
      </c>
      <c r="N323" s="5">
        <f t="shared" si="19"/>
        <v>131.62437152741293</v>
      </c>
    </row>
    <row r="324" spans="1:14" x14ac:dyDescent="0.25">
      <c r="A324" s="10">
        <v>45154</v>
      </c>
      <c r="B324" s="11">
        <f>VLOOKUP(A324,'sp500'!$A$2:$D$6121,4,FALSE)</f>
        <v>4404.330078125</v>
      </c>
      <c r="E324" s="4">
        <v>1</v>
      </c>
      <c r="F324" s="4">
        <v>0</v>
      </c>
      <c r="H324" s="4">
        <f t="shared" si="20"/>
        <v>0</v>
      </c>
      <c r="K324" s="6">
        <f t="shared" ref="K324:K387" si="21">B324/B323-1</f>
        <v>-7.5553952105776867E-3</v>
      </c>
      <c r="M324" s="5">
        <f t="shared" ref="M324:M387" si="22">M323*(1+$K324)</f>
        <v>105.99103336718265</v>
      </c>
      <c r="N324" s="5">
        <f t="shared" si="19"/>
        <v>130.62989738117943</v>
      </c>
    </row>
    <row r="325" spans="1:14" x14ac:dyDescent="0.25">
      <c r="A325" s="10">
        <v>45155</v>
      </c>
      <c r="B325" s="11">
        <f>VLOOKUP(A325,'sp500'!$A$2:$D$6121,4,FALSE)</f>
        <v>4370.35986328125</v>
      </c>
      <c r="E325" s="4">
        <v>1</v>
      </c>
      <c r="F325" s="4">
        <v>0</v>
      </c>
      <c r="H325" s="4">
        <f t="shared" si="20"/>
        <v>0</v>
      </c>
      <c r="K325" s="6">
        <f t="shared" si="21"/>
        <v>-7.7129130290369829E-3</v>
      </c>
      <c r="M325" s="5">
        <f t="shared" si="22"/>
        <v>105.17353374496382</v>
      </c>
      <c r="N325" s="5">
        <f t="shared" ref="N325:N388" si="23">N324*(1+IF(E324=1,$K325,0))</f>
        <v>129.62236034368638</v>
      </c>
    </row>
    <row r="326" spans="1:14" x14ac:dyDescent="0.25">
      <c r="A326" s="10">
        <v>45156</v>
      </c>
      <c r="B326" s="11">
        <f>VLOOKUP(A326,'sp500'!$A$2:$D$6121,4,FALSE)</f>
        <v>4369.7099609375</v>
      </c>
      <c r="E326" s="4">
        <v>1</v>
      </c>
      <c r="F326" s="4">
        <v>1</v>
      </c>
      <c r="H326" s="4">
        <f t="shared" si="20"/>
        <v>1</v>
      </c>
      <c r="K326" s="6">
        <f t="shared" si="21"/>
        <v>-1.4870682600087726E-4</v>
      </c>
      <c r="M326" s="5">
        <f t="shared" si="22"/>
        <v>105.15789372258131</v>
      </c>
      <c r="N326" s="5">
        <f t="shared" si="23"/>
        <v>129.60308461390093</v>
      </c>
    </row>
    <row r="327" spans="1:14" x14ac:dyDescent="0.25">
      <c r="A327" s="10">
        <v>45159</v>
      </c>
      <c r="B327" s="11">
        <f>VLOOKUP(A327,'sp500'!$A$2:$D$6121,4,FALSE)</f>
        <v>4399.77001953125</v>
      </c>
      <c r="E327" s="4">
        <v>1</v>
      </c>
      <c r="F327" s="4">
        <v>0</v>
      </c>
      <c r="H327" s="4">
        <f t="shared" si="20"/>
        <v>0</v>
      </c>
      <c r="K327" s="6">
        <f t="shared" si="21"/>
        <v>6.8791885187959867E-3</v>
      </c>
      <c r="M327" s="5">
        <f t="shared" si="22"/>
        <v>105.88129469773845</v>
      </c>
      <c r="N327" s="5">
        <f t="shared" si="23"/>
        <v>130.49464866557742</v>
      </c>
    </row>
    <row r="328" spans="1:14" x14ac:dyDescent="0.25">
      <c r="A328" s="10">
        <v>45160</v>
      </c>
      <c r="B328" s="11">
        <f>VLOOKUP(A328,'sp500'!$A$2:$D$6121,4,FALSE)</f>
        <v>4387.5498046875</v>
      </c>
      <c r="E328" s="4">
        <v>1</v>
      </c>
      <c r="F328" s="4">
        <v>1</v>
      </c>
      <c r="H328" s="4">
        <f t="shared" si="20"/>
        <v>1</v>
      </c>
      <c r="K328" s="6">
        <f t="shared" si="21"/>
        <v>-2.777466728829614E-3</v>
      </c>
      <c r="M328" s="5">
        <f t="shared" si="22"/>
        <v>105.58721292451008</v>
      </c>
      <c r="N328" s="5">
        <f t="shared" si="23"/>
        <v>130.13220412061847</v>
      </c>
    </row>
    <row r="329" spans="1:14" x14ac:dyDescent="0.25">
      <c r="A329" s="10">
        <v>45161</v>
      </c>
      <c r="B329" s="11">
        <f>VLOOKUP(A329,'sp500'!$A$2:$D$6121,4,FALSE)</f>
        <v>4436.009765625</v>
      </c>
      <c r="E329" s="4">
        <v>1</v>
      </c>
      <c r="F329" s="4">
        <v>0</v>
      </c>
      <c r="H329" s="4">
        <f t="shared" si="20"/>
        <v>0</v>
      </c>
      <c r="K329" s="6">
        <f t="shared" si="21"/>
        <v>1.1044879965972587E-2</v>
      </c>
      <c r="M329" s="5">
        <f t="shared" si="22"/>
        <v>106.75341101720289</v>
      </c>
      <c r="N329" s="5">
        <f t="shared" si="23"/>
        <v>131.56949869483813</v>
      </c>
    </row>
    <row r="330" spans="1:14" x14ac:dyDescent="0.25">
      <c r="A330" s="10">
        <v>45162</v>
      </c>
      <c r="B330" s="11">
        <f>VLOOKUP(A330,'sp500'!$A$2:$D$6121,4,FALSE)</f>
        <v>4376.31005859375</v>
      </c>
      <c r="E330" s="4">
        <v>1</v>
      </c>
      <c r="F330" s="4">
        <v>1</v>
      </c>
      <c r="H330" s="4">
        <f t="shared" si="20"/>
        <v>1</v>
      </c>
      <c r="K330" s="6">
        <f t="shared" si="21"/>
        <v>-1.3457974663146133E-2</v>
      </c>
      <c r="M330" s="5">
        <f t="shared" si="22"/>
        <v>105.31672631652896</v>
      </c>
      <c r="N330" s="5">
        <f t="shared" si="23"/>
        <v>129.79883971496017</v>
      </c>
    </row>
    <row r="331" spans="1:14" x14ac:dyDescent="0.25">
      <c r="A331" s="10">
        <v>45163</v>
      </c>
      <c r="B331" s="11">
        <f>VLOOKUP(A331,'sp500'!$A$2:$D$6121,4,FALSE)</f>
        <v>4405.7099609375</v>
      </c>
      <c r="E331" s="4">
        <v>1</v>
      </c>
      <c r="F331" s="4">
        <v>1</v>
      </c>
      <c r="H331" s="4">
        <f t="shared" si="20"/>
        <v>1</v>
      </c>
      <c r="K331" s="6">
        <f t="shared" si="21"/>
        <v>6.7179660376250894E-3</v>
      </c>
      <c r="M331" s="5">
        <f t="shared" si="22"/>
        <v>106.02424050711726</v>
      </c>
      <c r="N331" s="5">
        <f t="shared" si="23"/>
        <v>130.67082391188842</v>
      </c>
    </row>
    <row r="332" spans="1:14" x14ac:dyDescent="0.25">
      <c r="A332" s="10">
        <v>45166</v>
      </c>
      <c r="B332" s="11">
        <f>VLOOKUP(A332,'sp500'!$A$2:$D$6121,4,FALSE)</f>
        <v>4433.31005859375</v>
      </c>
      <c r="E332" s="4">
        <v>0</v>
      </c>
      <c r="F332" s="4">
        <v>1</v>
      </c>
      <c r="H332" s="4">
        <f t="shared" si="20"/>
        <v>0</v>
      </c>
      <c r="K332" s="6">
        <f t="shared" si="21"/>
        <v>6.2646197550364491E-3</v>
      </c>
      <c r="M332" s="5">
        <f t="shared" si="22"/>
        <v>106.68844205871088</v>
      </c>
      <c r="N332" s="5">
        <f t="shared" si="23"/>
        <v>131.48942693677373</v>
      </c>
    </row>
    <row r="333" spans="1:14" x14ac:dyDescent="0.25">
      <c r="A333" s="10">
        <v>45167</v>
      </c>
      <c r="B333" s="11">
        <f>VLOOKUP(A333,'sp500'!$A$2:$D$6121,4,FALSE)</f>
        <v>4497.6298828125</v>
      </c>
      <c r="E333" s="4">
        <v>0</v>
      </c>
      <c r="F333" s="4">
        <v>1</v>
      </c>
      <c r="H333" s="4">
        <f t="shared" si="20"/>
        <v>0</v>
      </c>
      <c r="K333" s="6">
        <f t="shared" si="21"/>
        <v>1.4508307194546211E-2</v>
      </c>
      <c r="M333" s="5">
        <f t="shared" si="22"/>
        <v>108.2363107502062</v>
      </c>
      <c r="N333" s="5">
        <f t="shared" si="23"/>
        <v>131.48942693677373</v>
      </c>
    </row>
    <row r="334" spans="1:14" x14ac:dyDescent="0.25">
      <c r="A334" s="10">
        <v>45168</v>
      </c>
      <c r="B334" s="11">
        <f>VLOOKUP(A334,'sp500'!$A$2:$D$6121,4,FALSE)</f>
        <v>4514.8701171875</v>
      </c>
      <c r="E334" s="4">
        <v>0</v>
      </c>
      <c r="F334" s="4">
        <v>0</v>
      </c>
      <c r="H334" s="4">
        <f t="shared" si="20"/>
        <v>1</v>
      </c>
      <c r="K334" s="6">
        <f t="shared" si="21"/>
        <v>3.833182103508026E-3</v>
      </c>
      <c r="M334" s="5">
        <f t="shared" si="22"/>
        <v>108.65120023952362</v>
      </c>
      <c r="N334" s="5">
        <f t="shared" si="23"/>
        <v>131.48942693677373</v>
      </c>
    </row>
    <row r="335" spans="1:14" x14ac:dyDescent="0.25">
      <c r="A335" s="10">
        <v>45169</v>
      </c>
      <c r="B335" s="11">
        <f>VLOOKUP(A335,'sp500'!$A$2:$D$6121,4,FALSE)</f>
        <v>4507.66015625</v>
      </c>
      <c r="E335" s="4">
        <v>0</v>
      </c>
      <c r="F335" s="4">
        <v>1</v>
      </c>
      <c r="H335" s="4">
        <f t="shared" si="20"/>
        <v>0</v>
      </c>
      <c r="K335" s="6">
        <f t="shared" si="21"/>
        <v>-1.5969365120942491E-3</v>
      </c>
      <c r="M335" s="5">
        <f t="shared" si="22"/>
        <v>108.47769117077826</v>
      </c>
      <c r="N335" s="5">
        <f t="shared" si="23"/>
        <v>131.48942693677373</v>
      </c>
    </row>
    <row r="336" spans="1:14" x14ac:dyDescent="0.25">
      <c r="A336" s="10">
        <v>45170</v>
      </c>
      <c r="B336" s="11">
        <f>VLOOKUP(A336,'sp500'!$A$2:$D$6121,4,FALSE)</f>
        <v>4515.77001953125</v>
      </c>
      <c r="E336" s="4">
        <v>0</v>
      </c>
      <c r="F336" s="4">
        <v>0</v>
      </c>
      <c r="H336" s="4">
        <f t="shared" si="20"/>
        <v>1</v>
      </c>
      <c r="K336" s="6">
        <f t="shared" si="21"/>
        <v>1.7991292600010311E-3</v>
      </c>
      <c r="M336" s="5">
        <f t="shared" si="22"/>
        <v>108.67285655902096</v>
      </c>
      <c r="N336" s="5">
        <f t="shared" si="23"/>
        <v>131.48942693677373</v>
      </c>
    </row>
    <row r="337" spans="1:14" x14ac:dyDescent="0.25">
      <c r="A337" s="10">
        <v>45174</v>
      </c>
      <c r="B337" s="11">
        <f>VLOOKUP(A337,'sp500'!$A$2:$D$6121,4,FALSE)</f>
        <v>4496.830078125</v>
      </c>
      <c r="E337" s="4">
        <v>0</v>
      </c>
      <c r="F337" s="4">
        <v>0</v>
      </c>
      <c r="H337" s="4">
        <f t="shared" si="20"/>
        <v>1</v>
      </c>
      <c r="K337" s="6">
        <f t="shared" si="21"/>
        <v>-4.194177587506065E-3</v>
      </c>
      <c r="M337" s="5">
        <f t="shared" si="22"/>
        <v>108.21706329967085</v>
      </c>
      <c r="N337" s="5">
        <f t="shared" si="23"/>
        <v>131.48942693677373</v>
      </c>
    </row>
    <row r="338" spans="1:14" x14ac:dyDescent="0.25">
      <c r="A338" s="10">
        <v>45175</v>
      </c>
      <c r="B338" s="11">
        <f>VLOOKUP(A338,'sp500'!$A$2:$D$6121,4,FALSE)</f>
        <v>4465.47998046875</v>
      </c>
      <c r="E338" s="4">
        <v>1</v>
      </c>
      <c r="F338" s="4">
        <v>0</v>
      </c>
      <c r="H338" s="4">
        <f t="shared" si="20"/>
        <v>0</v>
      </c>
      <c r="K338" s="6">
        <f t="shared" si="21"/>
        <v>-6.9715993514528618E-3</v>
      </c>
      <c r="M338" s="5">
        <f t="shared" si="22"/>
        <v>107.46261729135473</v>
      </c>
      <c r="N338" s="5">
        <f t="shared" si="23"/>
        <v>131.48942693677373</v>
      </c>
    </row>
    <row r="339" spans="1:14" x14ac:dyDescent="0.25">
      <c r="A339" s="10">
        <v>45176</v>
      </c>
      <c r="B339" s="11">
        <f>VLOOKUP(A339,'sp500'!$A$2:$D$6121,4,FALSE)</f>
        <v>4451.14013671875</v>
      </c>
      <c r="E339" s="4">
        <v>1</v>
      </c>
      <c r="F339" s="4">
        <v>1</v>
      </c>
      <c r="H339" s="4">
        <f t="shared" si="20"/>
        <v>1</v>
      </c>
      <c r="K339" s="6">
        <f t="shared" si="21"/>
        <v>-3.2112659361860363E-3</v>
      </c>
      <c r="M339" s="5">
        <f t="shared" si="22"/>
        <v>107.1175262490336</v>
      </c>
      <c r="N339" s="5">
        <f t="shared" si="23"/>
        <v>131.06717941908303</v>
      </c>
    </row>
    <row r="340" spans="1:14" x14ac:dyDescent="0.25">
      <c r="A340" s="10">
        <v>45177</v>
      </c>
      <c r="B340" s="11">
        <f>VLOOKUP(A340,'sp500'!$A$2:$D$6121,4,FALSE)</f>
        <v>4457.490234375</v>
      </c>
      <c r="E340" s="4">
        <v>1</v>
      </c>
      <c r="F340" s="4">
        <v>1</v>
      </c>
      <c r="H340" s="4">
        <f t="shared" si="20"/>
        <v>1</v>
      </c>
      <c r="K340" s="6">
        <f t="shared" si="21"/>
        <v>1.4266227216406246E-3</v>
      </c>
      <c r="M340" s="5">
        <f t="shared" si="22"/>
        <v>107.27034254586641</v>
      </c>
      <c r="N340" s="5">
        <f t="shared" si="23"/>
        <v>131.25416283530365</v>
      </c>
    </row>
    <row r="341" spans="1:14" x14ac:dyDescent="0.25">
      <c r="A341" s="10">
        <v>45180</v>
      </c>
      <c r="B341" s="11">
        <f>VLOOKUP(A341,'sp500'!$A$2:$D$6121,4,FALSE)</f>
        <v>4487.4599609375</v>
      </c>
      <c r="E341" s="4">
        <v>1</v>
      </c>
      <c r="F341" s="4">
        <v>0</v>
      </c>
      <c r="H341" s="4">
        <f t="shared" si="20"/>
        <v>0</v>
      </c>
      <c r="K341" s="6">
        <f t="shared" si="21"/>
        <v>6.7234531062752012E-3</v>
      </c>
      <c r="M341" s="5">
        <f t="shared" si="22"/>
        <v>107.99156966366762</v>
      </c>
      <c r="N341" s="5">
        <f t="shared" si="23"/>
        <v>132.13664404413021</v>
      </c>
    </row>
    <row r="342" spans="1:14" x14ac:dyDescent="0.25">
      <c r="A342" s="10">
        <v>45181</v>
      </c>
      <c r="B342" s="11">
        <f>VLOOKUP(A342,'sp500'!$A$2:$D$6121,4,FALSE)</f>
        <v>4461.89990234375</v>
      </c>
      <c r="E342" s="4">
        <v>1</v>
      </c>
      <c r="F342" s="4">
        <v>1</v>
      </c>
      <c r="H342" s="4">
        <f t="shared" si="20"/>
        <v>1</v>
      </c>
      <c r="K342" s="6">
        <f t="shared" si="21"/>
        <v>-5.6958856048289208E-3</v>
      </c>
      <c r="M342" s="5">
        <f t="shared" si="22"/>
        <v>107.37646203657745</v>
      </c>
      <c r="N342" s="5">
        <f t="shared" si="23"/>
        <v>131.38400883544884</v>
      </c>
    </row>
    <row r="343" spans="1:14" x14ac:dyDescent="0.25">
      <c r="A343" s="10">
        <v>45182</v>
      </c>
      <c r="B343" s="11">
        <f>VLOOKUP(A343,'sp500'!$A$2:$D$6121,4,FALSE)</f>
        <v>4467.43994140625</v>
      </c>
      <c r="E343" s="4">
        <v>0</v>
      </c>
      <c r="F343" s="4">
        <v>1</v>
      </c>
      <c r="H343" s="4">
        <f t="shared" si="20"/>
        <v>0</v>
      </c>
      <c r="K343" s="6">
        <f t="shared" si="21"/>
        <v>1.2416323054647016E-3</v>
      </c>
      <c r="M343" s="5">
        <f t="shared" si="22"/>
        <v>107.50978412068856</v>
      </c>
      <c r="N343" s="5">
        <f t="shared" si="23"/>
        <v>131.54713946524041</v>
      </c>
    </row>
    <row r="344" spans="1:14" x14ac:dyDescent="0.25">
      <c r="A344" s="10">
        <v>45183</v>
      </c>
      <c r="B344" s="11">
        <f>VLOOKUP(A344,'sp500'!$A$2:$D$6121,4,FALSE)</f>
        <v>4505.10009765625</v>
      </c>
      <c r="E344" s="4">
        <v>0</v>
      </c>
      <c r="F344" s="4">
        <v>0</v>
      </c>
      <c r="H344" s="4">
        <f t="shared" si="20"/>
        <v>1</v>
      </c>
      <c r="K344" s="6">
        <f t="shared" si="21"/>
        <v>8.4299188671679293E-3</v>
      </c>
      <c r="M344" s="5">
        <f t="shared" si="22"/>
        <v>108.41608287825271</v>
      </c>
      <c r="N344" s="5">
        <f t="shared" si="23"/>
        <v>131.54713946524041</v>
      </c>
    </row>
    <row r="345" spans="1:14" x14ac:dyDescent="0.25">
      <c r="A345" s="10">
        <v>45184</v>
      </c>
      <c r="B345" s="11">
        <f>VLOOKUP(A345,'sp500'!$A$2:$D$6121,4,FALSE)</f>
        <v>4450.31982421875</v>
      </c>
      <c r="E345" s="4">
        <v>1</v>
      </c>
      <c r="F345" s="4">
        <v>1</v>
      </c>
      <c r="H345" s="4">
        <f t="shared" si="20"/>
        <v>1</v>
      </c>
      <c r="K345" s="6">
        <f t="shared" si="21"/>
        <v>-1.2159612938677844E-2</v>
      </c>
      <c r="M345" s="5">
        <f t="shared" si="22"/>
        <v>107.09778527412554</v>
      </c>
      <c r="N345" s="5">
        <f t="shared" si="23"/>
        <v>131.54713946524041</v>
      </c>
    </row>
    <row r="346" spans="1:14" x14ac:dyDescent="0.25">
      <c r="A346" s="10">
        <v>45187</v>
      </c>
      <c r="B346" s="11">
        <f>VLOOKUP(A346,'sp500'!$A$2:$D$6121,4,FALSE)</f>
        <v>4453.52978515625</v>
      </c>
      <c r="E346" s="4">
        <v>1</v>
      </c>
      <c r="F346" s="4">
        <v>0</v>
      </c>
      <c r="H346" s="4">
        <f t="shared" si="20"/>
        <v>0</v>
      </c>
      <c r="K346" s="6">
        <f t="shared" si="21"/>
        <v>7.2128769712942464E-4</v>
      </c>
      <c r="M346" s="5">
        <f t="shared" si="22"/>
        <v>107.17503358903357</v>
      </c>
      <c r="N346" s="5">
        <f t="shared" si="23"/>
        <v>131.64202279852924</v>
      </c>
    </row>
    <row r="347" spans="1:14" x14ac:dyDescent="0.25">
      <c r="A347" s="10">
        <v>45188</v>
      </c>
      <c r="B347" s="11">
        <f>VLOOKUP(A347,'sp500'!$A$2:$D$6121,4,FALSE)</f>
        <v>4443.9501953125</v>
      </c>
      <c r="E347" s="4">
        <v>0</v>
      </c>
      <c r="F347" s="4">
        <v>0</v>
      </c>
      <c r="H347" s="4">
        <f t="shared" si="20"/>
        <v>1</v>
      </c>
      <c r="K347" s="6">
        <f t="shared" si="21"/>
        <v>-2.151010615372817E-3</v>
      </c>
      <c r="M347" s="5">
        <f t="shared" si="22"/>
        <v>106.94449895408063</v>
      </c>
      <c r="N347" s="5">
        <f t="shared" si="23"/>
        <v>131.35885941006046</v>
      </c>
    </row>
    <row r="348" spans="1:14" x14ac:dyDescent="0.25">
      <c r="A348" s="10">
        <v>45189</v>
      </c>
      <c r="B348" s="11">
        <f>VLOOKUP(A348,'sp500'!$A$2:$D$6121,4,FALSE)</f>
        <v>4402.2001953125</v>
      </c>
      <c r="E348" s="4">
        <v>1</v>
      </c>
      <c r="F348" s="4">
        <v>0</v>
      </c>
      <c r="H348" s="4">
        <f t="shared" si="20"/>
        <v>0</v>
      </c>
      <c r="K348" s="6">
        <f t="shared" si="21"/>
        <v>-9.3947947580595992E-3</v>
      </c>
      <c r="M348" s="5">
        <f t="shared" si="22"/>
        <v>105.93977733590353</v>
      </c>
      <c r="N348" s="5">
        <f t="shared" si="23"/>
        <v>131.35885941006046</v>
      </c>
    </row>
    <row r="349" spans="1:14" x14ac:dyDescent="0.25">
      <c r="A349" s="10">
        <v>45190</v>
      </c>
      <c r="B349" s="11">
        <f>VLOOKUP(A349,'sp500'!$A$2:$D$6121,4,FALSE)</f>
        <v>4330</v>
      </c>
      <c r="E349" s="4">
        <v>1</v>
      </c>
      <c r="F349" s="4">
        <v>0</v>
      </c>
      <c r="H349" s="4">
        <f t="shared" si="20"/>
        <v>0</v>
      </c>
      <c r="K349" s="6">
        <f t="shared" si="21"/>
        <v>-1.6400934103219411E-2</v>
      </c>
      <c r="M349" s="5">
        <f t="shared" si="22"/>
        <v>104.20226602890764</v>
      </c>
      <c r="N349" s="5">
        <f t="shared" si="23"/>
        <v>129.204451413002</v>
      </c>
    </row>
    <row r="350" spans="1:14" x14ac:dyDescent="0.25">
      <c r="A350" s="10">
        <v>45191</v>
      </c>
      <c r="B350" s="11">
        <f>VLOOKUP(A350,'sp500'!$A$2:$D$6121,4,FALSE)</f>
        <v>4320.06005859375</v>
      </c>
      <c r="E350" s="4">
        <v>1</v>
      </c>
      <c r="F350" s="4">
        <v>1</v>
      </c>
      <c r="H350" s="4">
        <f t="shared" si="20"/>
        <v>1</v>
      </c>
      <c r="K350" s="6">
        <f t="shared" si="21"/>
        <v>-2.2955984771939608E-3</v>
      </c>
      <c r="M350" s="5">
        <f t="shared" si="22"/>
        <v>103.96305946569153</v>
      </c>
      <c r="N350" s="5">
        <f t="shared" si="23"/>
        <v>128.90784987109163</v>
      </c>
    </row>
    <row r="351" spans="1:14" x14ac:dyDescent="0.25">
      <c r="A351" s="10">
        <v>45194</v>
      </c>
      <c r="B351" s="11">
        <f>VLOOKUP(A351,'sp500'!$A$2:$D$6121,4,FALSE)</f>
        <v>4337.43994140625</v>
      </c>
      <c r="E351" s="4">
        <v>1</v>
      </c>
      <c r="F351" s="4">
        <v>0</v>
      </c>
      <c r="H351" s="4">
        <f t="shared" si="20"/>
        <v>0</v>
      </c>
      <c r="K351" s="6">
        <f t="shared" si="21"/>
        <v>4.0230650909416354E-3</v>
      </c>
      <c r="M351" s="5">
        <f t="shared" si="22"/>
        <v>104.38130962097544</v>
      </c>
      <c r="N351" s="5">
        <f t="shared" si="23"/>
        <v>129.42645454185637</v>
      </c>
    </row>
    <row r="352" spans="1:14" x14ac:dyDescent="0.25">
      <c r="A352" s="10">
        <v>45195</v>
      </c>
      <c r="B352" s="11">
        <f>VLOOKUP(A352,'sp500'!$A$2:$D$6121,4,FALSE)</f>
        <v>4273.52978515625</v>
      </c>
      <c r="E352" s="4">
        <v>1</v>
      </c>
      <c r="F352" s="4">
        <v>1</v>
      </c>
      <c r="H352" s="4">
        <f t="shared" si="20"/>
        <v>1</v>
      </c>
      <c r="K352" s="6">
        <f t="shared" si="21"/>
        <v>-1.4734533990868215E-2</v>
      </c>
      <c r="M352" s="5">
        <f t="shared" si="22"/>
        <v>102.84329966635384</v>
      </c>
      <c r="N352" s="5">
        <f t="shared" si="23"/>
        <v>127.51941604809183</v>
      </c>
    </row>
    <row r="353" spans="1:14" x14ac:dyDescent="0.25">
      <c r="A353" s="10">
        <v>45196</v>
      </c>
      <c r="B353" s="11">
        <f>VLOOKUP(A353,'sp500'!$A$2:$D$6121,4,FALSE)</f>
        <v>4274.509765625</v>
      </c>
      <c r="E353" s="4">
        <v>1</v>
      </c>
      <c r="F353" s="4">
        <v>1</v>
      </c>
      <c r="H353" s="4">
        <f t="shared" si="20"/>
        <v>1</v>
      </c>
      <c r="K353" s="6">
        <f t="shared" si="21"/>
        <v>2.2931406074522265E-4</v>
      </c>
      <c r="M353" s="5">
        <f t="shared" si="22"/>
        <v>102.86688308102077</v>
      </c>
      <c r="N353" s="5">
        <f t="shared" si="23"/>
        <v>127.54865804320967</v>
      </c>
    </row>
    <row r="354" spans="1:14" x14ac:dyDescent="0.25">
      <c r="A354" s="10">
        <v>45197</v>
      </c>
      <c r="B354" s="11">
        <f>VLOOKUP(A354,'sp500'!$A$2:$D$6121,4,FALSE)</f>
        <v>4299.7001953125</v>
      </c>
      <c r="E354" s="4">
        <v>1</v>
      </c>
      <c r="F354" s="4">
        <v>0</v>
      </c>
      <c r="H354" s="4">
        <f t="shared" si="20"/>
        <v>0</v>
      </c>
      <c r="K354" s="6">
        <f t="shared" si="21"/>
        <v>5.8931739705165853E-3</v>
      </c>
      <c r="M354" s="5">
        <f t="shared" si="22"/>
        <v>103.47309551882202</v>
      </c>
      <c r="N354" s="5">
        <f t="shared" si="23"/>
        <v>128.30032447476424</v>
      </c>
    </row>
    <row r="355" spans="1:14" x14ac:dyDescent="0.25">
      <c r="A355" s="10">
        <v>45198</v>
      </c>
      <c r="B355" s="11">
        <f>VLOOKUP(A355,'sp500'!$A$2:$D$6121,4,FALSE)</f>
        <v>4288.0498046875</v>
      </c>
      <c r="E355" s="4">
        <v>1</v>
      </c>
      <c r="F355" s="4">
        <v>1</v>
      </c>
      <c r="H355" s="4">
        <f t="shared" si="20"/>
        <v>1</v>
      </c>
      <c r="K355" s="6">
        <f t="shared" si="21"/>
        <v>-2.7095820861420261E-3</v>
      </c>
      <c r="M355" s="5">
        <f t="shared" si="22"/>
        <v>103.19272667280656</v>
      </c>
      <c r="N355" s="5">
        <f t="shared" si="23"/>
        <v>127.9526842139212</v>
      </c>
    </row>
    <row r="356" spans="1:14" x14ac:dyDescent="0.25">
      <c r="A356" s="10">
        <v>45201</v>
      </c>
      <c r="B356" s="11">
        <f>VLOOKUP(A356,'sp500'!$A$2:$D$6121,4,FALSE)</f>
        <v>4288.39013671875</v>
      </c>
      <c r="E356" s="4">
        <v>0</v>
      </c>
      <c r="F356" s="4">
        <v>0</v>
      </c>
      <c r="H356" s="4">
        <f t="shared" si="20"/>
        <v>1</v>
      </c>
      <c r="K356" s="6">
        <f t="shared" si="21"/>
        <v>7.9367555590792449E-5</v>
      </c>
      <c r="M356" s="5">
        <f t="shared" si="22"/>
        <v>103.20091682727733</v>
      </c>
      <c r="N356" s="5">
        <f t="shared" si="23"/>
        <v>127.96283950569854</v>
      </c>
    </row>
    <row r="357" spans="1:14" x14ac:dyDescent="0.25">
      <c r="A357" s="10">
        <v>45202</v>
      </c>
      <c r="B357" s="11">
        <f>VLOOKUP(A357,'sp500'!$A$2:$D$6121,4,FALSE)</f>
        <v>4229.4501953125</v>
      </c>
      <c r="E357" s="4">
        <v>1</v>
      </c>
      <c r="F357" s="4">
        <v>1</v>
      </c>
      <c r="H357" s="4">
        <f t="shared" si="20"/>
        <v>1</v>
      </c>
      <c r="K357" s="6">
        <f t="shared" si="21"/>
        <v>-1.3744071674259506E-2</v>
      </c>
      <c r="M357" s="5">
        <f t="shared" si="22"/>
        <v>101.78251602955393</v>
      </c>
      <c r="N357" s="5">
        <f t="shared" si="23"/>
        <v>127.96283950569854</v>
      </c>
    </row>
    <row r="358" spans="1:14" x14ac:dyDescent="0.25">
      <c r="A358" s="10">
        <v>45203</v>
      </c>
      <c r="B358" s="11">
        <f>VLOOKUP(A358,'sp500'!$A$2:$D$6121,4,FALSE)</f>
        <v>4263.75</v>
      </c>
      <c r="E358" s="4">
        <v>1</v>
      </c>
      <c r="F358" s="4">
        <v>0</v>
      </c>
      <c r="H358" s="4">
        <f t="shared" si="20"/>
        <v>0</v>
      </c>
      <c r="K358" s="6">
        <f t="shared" si="21"/>
        <v>8.1097549571607086E-3</v>
      </c>
      <c r="M358" s="5">
        <f t="shared" si="22"/>
        <v>102.6079472934769</v>
      </c>
      <c r="N358" s="5">
        <f t="shared" si="23"/>
        <v>129.00058677771224</v>
      </c>
    </row>
    <row r="359" spans="1:14" x14ac:dyDescent="0.25">
      <c r="A359" s="10">
        <v>45204</v>
      </c>
      <c r="B359" s="11">
        <f>VLOOKUP(A359,'sp500'!$A$2:$D$6121,4,FALSE)</f>
        <v>4258.18994140625</v>
      </c>
      <c r="E359" s="4">
        <v>0</v>
      </c>
      <c r="F359" s="4">
        <v>1</v>
      </c>
      <c r="H359" s="4">
        <f t="shared" si="20"/>
        <v>0</v>
      </c>
      <c r="K359" s="6">
        <f t="shared" si="21"/>
        <v>-1.304030159777203E-3</v>
      </c>
      <c r="M359" s="5">
        <f t="shared" si="22"/>
        <v>102.47414343557337</v>
      </c>
      <c r="N359" s="5">
        <f t="shared" si="23"/>
        <v>128.83236612192516</v>
      </c>
    </row>
    <row r="360" spans="1:14" x14ac:dyDescent="0.25">
      <c r="A360" s="10">
        <v>45205</v>
      </c>
      <c r="B360" s="11">
        <f>VLOOKUP(A360,'sp500'!$A$2:$D$6121,4,FALSE)</f>
        <v>4308.5</v>
      </c>
      <c r="E360" s="4">
        <v>0</v>
      </c>
      <c r="F360" s="4">
        <v>1</v>
      </c>
      <c r="H360" s="4">
        <f t="shared" si="20"/>
        <v>0</v>
      </c>
      <c r="K360" s="6">
        <f t="shared" si="21"/>
        <v>1.1814893014644445E-2</v>
      </c>
      <c r="M360" s="5">
        <f t="shared" si="22"/>
        <v>103.68486447703199</v>
      </c>
      <c r="N360" s="5">
        <f t="shared" si="23"/>
        <v>128.83236612192516</v>
      </c>
    </row>
    <row r="361" spans="1:14" x14ac:dyDescent="0.25">
      <c r="A361" s="10">
        <v>45209</v>
      </c>
      <c r="B361" s="11">
        <f>VLOOKUP(A361,'sp500'!$A$2:$D$6121,4,FALSE)</f>
        <v>4358.240234375</v>
      </c>
      <c r="E361" s="4">
        <v>1</v>
      </c>
      <c r="F361" s="4">
        <v>1</v>
      </c>
      <c r="H361" s="4">
        <f t="shared" si="20"/>
        <v>1</v>
      </c>
      <c r="K361" s="6">
        <f t="shared" si="21"/>
        <v>1.1544675496112378E-2</v>
      </c>
      <c r="M361" s="5">
        <f t="shared" si="22"/>
        <v>104.88187259127771</v>
      </c>
      <c r="N361" s="5">
        <f t="shared" si="23"/>
        <v>128.83236612192516</v>
      </c>
    </row>
    <row r="362" spans="1:14" x14ac:dyDescent="0.25">
      <c r="A362" s="10">
        <v>45210</v>
      </c>
      <c r="B362" s="11">
        <f>VLOOKUP(A362,'sp500'!$A$2:$D$6121,4,FALSE)</f>
        <v>4376.9501953125</v>
      </c>
      <c r="E362" s="4">
        <v>1</v>
      </c>
      <c r="F362" s="4">
        <v>0</v>
      </c>
      <c r="H362" s="4">
        <f t="shared" si="20"/>
        <v>0</v>
      </c>
      <c r="K362" s="6">
        <f t="shared" si="21"/>
        <v>4.2930081710337298E-3</v>
      </c>
      <c r="M362" s="5">
        <f t="shared" si="22"/>
        <v>105.33213132730539</v>
      </c>
      <c r="N362" s="5">
        <f t="shared" si="23"/>
        <v>129.3854445223802</v>
      </c>
    </row>
    <row r="363" spans="1:14" x14ac:dyDescent="0.25">
      <c r="A363" s="10">
        <v>45211</v>
      </c>
      <c r="B363" s="11">
        <f>VLOOKUP(A363,'sp500'!$A$2:$D$6121,4,FALSE)</f>
        <v>4349.60986328125</v>
      </c>
      <c r="E363" s="4">
        <v>0</v>
      </c>
      <c r="F363" s="4">
        <v>0</v>
      </c>
      <c r="H363" s="4">
        <f t="shared" si="20"/>
        <v>1</v>
      </c>
      <c r="K363" s="6">
        <f t="shared" si="21"/>
        <v>-6.2464343461184901E-3</v>
      </c>
      <c r="M363" s="5">
        <f t="shared" si="22"/>
        <v>104.67418108443265</v>
      </c>
      <c r="N363" s="5">
        <f t="shared" si="23"/>
        <v>128.5772468378278</v>
      </c>
    </row>
    <row r="364" spans="1:14" x14ac:dyDescent="0.25">
      <c r="A364" s="10">
        <v>45212</v>
      </c>
      <c r="B364" s="11">
        <f>VLOOKUP(A364,'sp500'!$A$2:$D$6121,4,FALSE)</f>
        <v>4327.77978515625</v>
      </c>
      <c r="E364" s="4">
        <v>1</v>
      </c>
      <c r="F364" s="4">
        <v>1</v>
      </c>
      <c r="H364" s="4">
        <f t="shared" si="20"/>
        <v>1</v>
      </c>
      <c r="K364" s="6">
        <f t="shared" si="21"/>
        <v>-5.018858888767519E-3</v>
      </c>
      <c r="M364" s="5">
        <f t="shared" si="22"/>
        <v>104.14883614027258</v>
      </c>
      <c r="N364" s="5">
        <f t="shared" si="23"/>
        <v>128.5772468378278</v>
      </c>
    </row>
    <row r="365" spans="1:14" x14ac:dyDescent="0.25">
      <c r="A365" s="10">
        <v>45215</v>
      </c>
      <c r="B365" s="11">
        <f>VLOOKUP(A365,'sp500'!$A$2:$D$6121,4,FALSE)</f>
        <v>4373.6298828125</v>
      </c>
      <c r="E365" s="4">
        <v>1</v>
      </c>
      <c r="F365" s="4">
        <v>0</v>
      </c>
      <c r="H365" s="4">
        <f t="shared" si="20"/>
        <v>0</v>
      </c>
      <c r="K365" s="6">
        <f t="shared" si="21"/>
        <v>1.059436938392988E-2</v>
      </c>
      <c r="M365" s="5">
        <f t="shared" si="22"/>
        <v>105.25222738124901</v>
      </c>
      <c r="N365" s="5">
        <f t="shared" si="23"/>
        <v>129.93944168519647</v>
      </c>
    </row>
    <row r="366" spans="1:14" x14ac:dyDescent="0.25">
      <c r="A366" s="10">
        <v>45216</v>
      </c>
      <c r="B366" s="11">
        <f>VLOOKUP(A366,'sp500'!$A$2:$D$6121,4,FALSE)</f>
        <v>4373.2001953125</v>
      </c>
      <c r="E366" s="4">
        <v>0</v>
      </c>
      <c r="F366" s="4">
        <v>0</v>
      </c>
      <c r="H366" s="4">
        <f t="shared" si="20"/>
        <v>1</v>
      </c>
      <c r="K366" s="6">
        <f t="shared" si="21"/>
        <v>-9.824505308242415E-5</v>
      </c>
      <c r="M366" s="5">
        <f t="shared" si="22"/>
        <v>105.2418868705829</v>
      </c>
      <c r="N366" s="5">
        <f t="shared" si="23"/>
        <v>129.92667577785062</v>
      </c>
    </row>
    <row r="367" spans="1:14" x14ac:dyDescent="0.25">
      <c r="A367" s="10">
        <v>45217</v>
      </c>
      <c r="B367" s="11">
        <f>VLOOKUP(A367,'sp500'!$A$2:$D$6121,4,FALSE)</f>
        <v>4314.60009765625</v>
      </c>
      <c r="E367" s="4">
        <v>1</v>
      </c>
      <c r="F367" s="4">
        <v>0</v>
      </c>
      <c r="H367" s="4">
        <f t="shared" si="20"/>
        <v>0</v>
      </c>
      <c r="K367" s="6">
        <f t="shared" si="21"/>
        <v>-1.3399820506516447E-2</v>
      </c>
      <c r="M367" s="5">
        <f t="shared" si="22"/>
        <v>103.83166447674998</v>
      </c>
      <c r="N367" s="5">
        <f t="shared" si="23"/>
        <v>129.92667577785062</v>
      </c>
    </row>
    <row r="368" spans="1:14" x14ac:dyDescent="0.25">
      <c r="A368" s="10">
        <v>45218</v>
      </c>
      <c r="B368" s="11">
        <f>VLOOKUP(A368,'sp500'!$A$2:$D$6121,4,FALSE)</f>
        <v>4278</v>
      </c>
      <c r="E368" s="4">
        <v>1</v>
      </c>
      <c r="F368" s="4">
        <v>0</v>
      </c>
      <c r="H368" s="4">
        <f t="shared" si="20"/>
        <v>0</v>
      </c>
      <c r="K368" s="6">
        <f t="shared" si="21"/>
        <v>-8.4828481963210578E-3</v>
      </c>
      <c r="M368" s="5">
        <f t="shared" si="22"/>
        <v>102.95087622902237</v>
      </c>
      <c r="N368" s="5">
        <f t="shared" si="23"/>
        <v>128.82452751057448</v>
      </c>
    </row>
    <row r="369" spans="1:14" x14ac:dyDescent="0.25">
      <c r="A369" s="10">
        <v>45219</v>
      </c>
      <c r="B369" s="11">
        <f>VLOOKUP(A369,'sp500'!$A$2:$D$6121,4,FALSE)</f>
        <v>4224.16015625</v>
      </c>
      <c r="E369" s="4">
        <v>0</v>
      </c>
      <c r="F369" s="4">
        <v>0</v>
      </c>
      <c r="H369" s="4">
        <f t="shared" si="20"/>
        <v>1</v>
      </c>
      <c r="K369" s="6">
        <f t="shared" si="21"/>
        <v>-1.2585283719027562E-2</v>
      </c>
      <c r="M369" s="5">
        <f t="shared" si="22"/>
        <v>101.65521024255763</v>
      </c>
      <c r="N369" s="5">
        <f t="shared" si="23"/>
        <v>127.20323428188424</v>
      </c>
    </row>
    <row r="370" spans="1:14" x14ac:dyDescent="0.25">
      <c r="A370" s="10">
        <v>45222</v>
      </c>
      <c r="B370" s="11">
        <f>VLOOKUP(A370,'sp500'!$A$2:$D$6121,4,FALSE)</f>
        <v>4217.0400390625</v>
      </c>
      <c r="E370" s="4">
        <v>1</v>
      </c>
      <c r="F370" s="4">
        <v>1</v>
      </c>
      <c r="H370" s="4">
        <f t="shared" si="20"/>
        <v>1</v>
      </c>
      <c r="K370" s="6">
        <f t="shared" si="21"/>
        <v>-1.6855698941634634E-3</v>
      </c>
      <c r="M370" s="5">
        <f t="shared" si="22"/>
        <v>101.48386328058791</v>
      </c>
      <c r="N370" s="5">
        <f t="shared" si="23"/>
        <v>127.20323428188424</v>
      </c>
    </row>
    <row r="371" spans="1:14" x14ac:dyDescent="0.25">
      <c r="A371" s="10">
        <v>45223</v>
      </c>
      <c r="B371" s="11">
        <f>VLOOKUP(A371,'sp500'!$A$2:$D$6121,4,FALSE)</f>
        <v>4247.68017578125</v>
      </c>
      <c r="E371" s="4">
        <v>1</v>
      </c>
      <c r="F371" s="4">
        <v>0</v>
      </c>
      <c r="H371" s="4">
        <f t="shared" si="20"/>
        <v>0</v>
      </c>
      <c r="K371" s="6">
        <f t="shared" si="21"/>
        <v>7.2657922227272742E-3</v>
      </c>
      <c r="M371" s="5">
        <f t="shared" si="22"/>
        <v>102.22122394514433</v>
      </c>
      <c r="N371" s="5">
        <f t="shared" si="23"/>
        <v>128.12746655223532</v>
      </c>
    </row>
    <row r="372" spans="1:14" x14ac:dyDescent="0.25">
      <c r="A372" s="10">
        <v>45224</v>
      </c>
      <c r="B372" s="11">
        <f>VLOOKUP(A372,'sp500'!$A$2:$D$6121,4,FALSE)</f>
        <v>4186.77001953125</v>
      </c>
      <c r="E372" s="4">
        <v>1</v>
      </c>
      <c r="F372" s="4">
        <v>0</v>
      </c>
      <c r="H372" s="4">
        <f t="shared" si="20"/>
        <v>0</v>
      </c>
      <c r="K372" s="6">
        <f t="shared" si="21"/>
        <v>-1.4339628627712542E-2</v>
      </c>
      <c r="M372" s="5">
        <f t="shared" si="22"/>
        <v>100.75540955590073</v>
      </c>
      <c r="N372" s="5">
        <f t="shared" si="23"/>
        <v>126.2901662648666</v>
      </c>
    </row>
    <row r="373" spans="1:14" x14ac:dyDescent="0.25">
      <c r="A373" s="10">
        <v>45225</v>
      </c>
      <c r="B373" s="11">
        <f>VLOOKUP(A373,'sp500'!$A$2:$D$6121,4,FALSE)</f>
        <v>4137.22998046875</v>
      </c>
      <c r="E373" s="4">
        <v>1</v>
      </c>
      <c r="F373" s="4">
        <v>0</v>
      </c>
      <c r="H373" s="4">
        <f t="shared" si="20"/>
        <v>0</v>
      </c>
      <c r="K373" s="6">
        <f t="shared" si="21"/>
        <v>-1.1832519778109618E-2</v>
      </c>
      <c r="M373" s="5">
        <f t="shared" si="22"/>
        <v>99.563219179578994</v>
      </c>
      <c r="N373" s="5">
        <f t="shared" si="23"/>
        <v>124.79583537475682</v>
      </c>
    </row>
    <row r="374" spans="1:14" x14ac:dyDescent="0.25">
      <c r="A374" s="10">
        <v>45226</v>
      </c>
      <c r="B374" s="11">
        <f>VLOOKUP(A374,'sp500'!$A$2:$D$6121,4,FALSE)</f>
        <v>4117.3701171875</v>
      </c>
      <c r="E374" s="4">
        <v>1</v>
      </c>
      <c r="F374" s="4">
        <v>1</v>
      </c>
      <c r="H374" s="4">
        <f t="shared" si="20"/>
        <v>1</v>
      </c>
      <c r="K374" s="6">
        <f t="shared" si="21"/>
        <v>-4.8002802297685276E-3</v>
      </c>
      <c r="M374" s="5">
        <f t="shared" si="22"/>
        <v>99.085287826939151</v>
      </c>
      <c r="N374" s="5">
        <f t="shared" si="23"/>
        <v>124.19678039344993</v>
      </c>
    </row>
    <row r="375" spans="1:14" x14ac:dyDescent="0.25">
      <c r="A375" s="10">
        <v>45229</v>
      </c>
      <c r="B375" s="11">
        <f>VLOOKUP(A375,'sp500'!$A$2:$D$6121,4,FALSE)</f>
        <v>4166.81982421875</v>
      </c>
      <c r="E375" s="4">
        <v>0</v>
      </c>
      <c r="F375" s="4">
        <v>1</v>
      </c>
      <c r="H375" s="4">
        <f t="shared" si="20"/>
        <v>0</v>
      </c>
      <c r="K375" s="6">
        <f t="shared" si="21"/>
        <v>1.2010022325859904E-2</v>
      </c>
      <c r="M375" s="5">
        <f t="shared" si="22"/>
        <v>100.27530434590494</v>
      </c>
      <c r="N375" s="5">
        <f t="shared" si="23"/>
        <v>125.68838649877517</v>
      </c>
    </row>
    <row r="376" spans="1:14" x14ac:dyDescent="0.25">
      <c r="A376" s="10">
        <v>45230</v>
      </c>
      <c r="B376" s="11">
        <f>VLOOKUP(A376,'sp500'!$A$2:$D$6121,4,FALSE)</f>
        <v>4193.7998046875</v>
      </c>
      <c r="E376" s="4">
        <v>1</v>
      </c>
      <c r="F376" s="4">
        <v>1</v>
      </c>
      <c r="H376" s="4">
        <f t="shared" si="20"/>
        <v>1</v>
      </c>
      <c r="K376" s="6">
        <f t="shared" si="21"/>
        <v>6.4749573072333533E-3</v>
      </c>
      <c r="M376" s="5">
        <f t="shared" si="22"/>
        <v>100.9245826605145</v>
      </c>
      <c r="N376" s="5">
        <f t="shared" si="23"/>
        <v>125.68838649877517</v>
      </c>
    </row>
    <row r="377" spans="1:14" x14ac:dyDescent="0.25">
      <c r="A377" s="10">
        <v>45231</v>
      </c>
      <c r="B377" s="11">
        <f>VLOOKUP(A377,'sp500'!$A$2:$D$6121,4,FALSE)</f>
        <v>4237.85986328125</v>
      </c>
      <c r="E377" s="4">
        <v>0</v>
      </c>
      <c r="F377" s="4">
        <v>1</v>
      </c>
      <c r="H377" s="4">
        <f t="shared" si="20"/>
        <v>0</v>
      </c>
      <c r="K377" s="6">
        <f t="shared" si="21"/>
        <v>1.0505999486313922E-2</v>
      </c>
      <c r="M377" s="5">
        <f t="shared" si="22"/>
        <v>101.98489627410231</v>
      </c>
      <c r="N377" s="5">
        <f t="shared" si="23"/>
        <v>127.00886862276693</v>
      </c>
    </row>
    <row r="378" spans="1:14" x14ac:dyDescent="0.25">
      <c r="A378" s="10">
        <v>45232</v>
      </c>
      <c r="B378" s="11">
        <f>VLOOKUP(A378,'sp500'!$A$2:$D$6121,4,FALSE)</f>
        <v>4317.77978515625</v>
      </c>
      <c r="E378" s="4">
        <v>0</v>
      </c>
      <c r="F378" s="4">
        <v>1</v>
      </c>
      <c r="H378" s="4">
        <f t="shared" si="20"/>
        <v>0</v>
      </c>
      <c r="K378" s="6">
        <f t="shared" si="21"/>
        <v>1.885855702012762E-2</v>
      </c>
      <c r="M378" s="5">
        <f t="shared" si="22"/>
        <v>103.90818425567927</v>
      </c>
      <c r="N378" s="5">
        <f t="shared" si="23"/>
        <v>127.00886862276693</v>
      </c>
    </row>
    <row r="379" spans="1:14" x14ac:dyDescent="0.25">
      <c r="A379" s="10">
        <v>45233</v>
      </c>
      <c r="B379" s="11">
        <f>VLOOKUP(A379,'sp500'!$A$2:$D$6121,4,FALSE)</f>
        <v>4358.33984375</v>
      </c>
      <c r="E379" s="4">
        <v>1</v>
      </c>
      <c r="F379" s="4">
        <v>1</v>
      </c>
      <c r="H379" s="4">
        <f t="shared" si="20"/>
        <v>1</v>
      </c>
      <c r="K379" s="6">
        <f t="shared" si="21"/>
        <v>9.3937302530313627E-3</v>
      </c>
      <c r="M379" s="5">
        <f t="shared" si="22"/>
        <v>104.88426970965941</v>
      </c>
      <c r="N379" s="5">
        <f t="shared" si="23"/>
        <v>127.00886862276693</v>
      </c>
    </row>
    <row r="380" spans="1:14" x14ac:dyDescent="0.25">
      <c r="A380" s="10">
        <v>45236</v>
      </c>
      <c r="B380" s="11">
        <f>VLOOKUP(A380,'sp500'!$A$2:$D$6121,4,FALSE)</f>
        <v>4365.97998046875</v>
      </c>
      <c r="E380" s="4">
        <v>1</v>
      </c>
      <c r="F380" s="4">
        <v>1</v>
      </c>
      <c r="H380" s="4">
        <f t="shared" si="20"/>
        <v>1</v>
      </c>
      <c r="K380" s="6">
        <f t="shared" si="21"/>
        <v>1.7529924220356374E-3</v>
      </c>
      <c r="M380" s="5">
        <f t="shared" si="22"/>
        <v>105.06813103965118</v>
      </c>
      <c r="N380" s="5">
        <f t="shared" si="23"/>
        <v>127.23151420699395</v>
      </c>
    </row>
    <row r="381" spans="1:14" x14ac:dyDescent="0.25">
      <c r="A381" s="10">
        <v>45237</v>
      </c>
      <c r="B381" s="11">
        <f>VLOOKUP(A381,'sp500'!$A$2:$D$6121,4,FALSE)</f>
        <v>4378.3798828125</v>
      </c>
      <c r="E381" s="4">
        <v>0</v>
      </c>
      <c r="F381" s="4">
        <v>1</v>
      </c>
      <c r="H381" s="4">
        <f t="shared" si="20"/>
        <v>0</v>
      </c>
      <c r="K381" s="6">
        <f t="shared" si="21"/>
        <v>2.8401189192852616E-3</v>
      </c>
      <c r="M381" s="5">
        <f t="shared" si="22"/>
        <v>105.36653702643083</v>
      </c>
      <c r="N381" s="5">
        <f t="shared" si="23"/>
        <v>127.59286683762255</v>
      </c>
    </row>
    <row r="382" spans="1:14" x14ac:dyDescent="0.25">
      <c r="A382" s="10">
        <v>45238</v>
      </c>
      <c r="B382" s="11">
        <f>VLOOKUP(A382,'sp500'!$A$2:$D$6121,4,FALSE)</f>
        <v>4382.77978515625</v>
      </c>
      <c r="E382" s="4">
        <v>1</v>
      </c>
      <c r="F382" s="4">
        <v>0</v>
      </c>
      <c r="H382" s="4">
        <f t="shared" si="20"/>
        <v>0</v>
      </c>
      <c r="K382" s="6">
        <f t="shared" si="21"/>
        <v>1.0049156221052513E-3</v>
      </c>
      <c r="M382" s="5">
        <f t="shared" si="22"/>
        <v>105.47242150553582</v>
      </c>
      <c r="N382" s="5">
        <f t="shared" si="23"/>
        <v>127.59286683762255</v>
      </c>
    </row>
    <row r="383" spans="1:14" x14ac:dyDescent="0.25">
      <c r="A383" s="10">
        <v>45239</v>
      </c>
      <c r="B383" s="11">
        <f>VLOOKUP(A383,'sp500'!$A$2:$D$6121,4,FALSE)</f>
        <v>4347.35009765625</v>
      </c>
      <c r="E383" s="4">
        <v>0</v>
      </c>
      <c r="F383" s="4">
        <v>0</v>
      </c>
      <c r="H383" s="4">
        <f t="shared" si="20"/>
        <v>1</v>
      </c>
      <c r="K383" s="6">
        <f t="shared" si="21"/>
        <v>-8.0838393067328429E-3</v>
      </c>
      <c r="M383" s="5">
        <f t="shared" si="22"/>
        <v>104.61979939879308</v>
      </c>
      <c r="N383" s="5">
        <f t="shared" si="23"/>
        <v>126.56142660542184</v>
      </c>
    </row>
    <row r="384" spans="1:14" x14ac:dyDescent="0.25">
      <c r="A384" s="10">
        <v>45243</v>
      </c>
      <c r="B384" s="11">
        <f>VLOOKUP(A384,'sp500'!$A$2:$D$6121,4,FALSE)</f>
        <v>4411.5498046875</v>
      </c>
      <c r="E384" s="4">
        <v>0</v>
      </c>
      <c r="F384" s="4">
        <v>1</v>
      </c>
      <c r="H384" s="4">
        <f t="shared" si="20"/>
        <v>0</v>
      </c>
      <c r="K384" s="6">
        <f t="shared" si="21"/>
        <v>1.4767549332146412E-2</v>
      </c>
      <c r="M384" s="5">
        <f t="shared" si="22"/>
        <v>106.16477744753402</v>
      </c>
      <c r="N384" s="5">
        <f t="shared" si="23"/>
        <v>126.56142660542184</v>
      </c>
    </row>
    <row r="385" spans="1:14" x14ac:dyDescent="0.25">
      <c r="A385" s="10">
        <v>45244</v>
      </c>
      <c r="B385" s="11">
        <f>VLOOKUP(A385,'sp500'!$A$2:$D$6121,4,FALSE)</f>
        <v>4495.7001953125</v>
      </c>
      <c r="E385" s="4">
        <v>0</v>
      </c>
      <c r="F385" s="4">
        <v>1</v>
      </c>
      <c r="H385" s="4">
        <f t="shared" si="20"/>
        <v>0</v>
      </c>
      <c r="K385" s="6">
        <f t="shared" si="21"/>
        <v>1.9075017703661823E-2</v>
      </c>
      <c r="M385" s="5">
        <f t="shared" si="22"/>
        <v>108.18987245685105</v>
      </c>
      <c r="N385" s="5">
        <f t="shared" si="23"/>
        <v>126.56142660542184</v>
      </c>
    </row>
    <row r="386" spans="1:14" x14ac:dyDescent="0.25">
      <c r="A386" s="10">
        <v>45245</v>
      </c>
      <c r="B386" s="11">
        <f>VLOOKUP(A386,'sp500'!$A$2:$D$6121,4,FALSE)</f>
        <v>4502.8798828125</v>
      </c>
      <c r="E386" s="4">
        <v>1</v>
      </c>
      <c r="F386" s="4">
        <v>1</v>
      </c>
      <c r="H386" s="4">
        <f t="shared" si="20"/>
        <v>1</v>
      </c>
      <c r="K386" s="6">
        <f t="shared" si="21"/>
        <v>1.5970120755575135E-3</v>
      </c>
      <c r="M386" s="5">
        <f t="shared" si="22"/>
        <v>108.36265298961767</v>
      </c>
      <c r="N386" s="5">
        <f t="shared" si="23"/>
        <v>126.56142660542184</v>
      </c>
    </row>
    <row r="387" spans="1:14" x14ac:dyDescent="0.25">
      <c r="A387" s="10">
        <v>45246</v>
      </c>
      <c r="B387" s="11">
        <f>VLOOKUP(A387,'sp500'!$A$2:$D$6121,4,FALSE)</f>
        <v>4508.240234375</v>
      </c>
      <c r="E387" s="4">
        <v>0</v>
      </c>
      <c r="F387" s="4">
        <v>1</v>
      </c>
      <c r="H387" s="4">
        <f t="shared" ref="H387:H450" si="24">IF(E387=F387,1,0)</f>
        <v>0</v>
      </c>
      <c r="K387" s="6">
        <f t="shared" si="21"/>
        <v>1.1904273935798848E-3</v>
      </c>
      <c r="M387" s="5">
        <f t="shared" si="22"/>
        <v>108.4916508601775</v>
      </c>
      <c r="N387" s="5">
        <f t="shared" si="23"/>
        <v>126.71208879462348</v>
      </c>
    </row>
    <row r="388" spans="1:14" x14ac:dyDescent="0.25">
      <c r="A388" s="10">
        <v>45247</v>
      </c>
      <c r="B388" s="11">
        <f>VLOOKUP(A388,'sp500'!$A$2:$D$6121,4,FALSE)</f>
        <v>4514.02001953125</v>
      </c>
      <c r="E388" s="4">
        <v>1</v>
      </c>
      <c r="F388" s="4">
        <v>1</v>
      </c>
      <c r="H388" s="4">
        <f t="shared" si="24"/>
        <v>1</v>
      </c>
      <c r="K388" s="6">
        <f t="shared" ref="K388:K451" si="25">B388/B387-1</f>
        <v>1.2820490603360213E-3</v>
      </c>
      <c r="M388" s="5">
        <f t="shared" ref="M388:M451" si="26">M387*(1+$K388)</f>
        <v>108.63074247921709</v>
      </c>
      <c r="N388" s="5">
        <f t="shared" si="23"/>
        <v>126.71208879462348</v>
      </c>
    </row>
    <row r="389" spans="1:14" x14ac:dyDescent="0.25">
      <c r="A389" s="10">
        <v>45250</v>
      </c>
      <c r="B389" s="11">
        <f>VLOOKUP(A389,'sp500'!$A$2:$D$6121,4,FALSE)</f>
        <v>4547.3798828125</v>
      </c>
      <c r="E389" s="4">
        <v>1</v>
      </c>
      <c r="F389" s="4">
        <v>0</v>
      </c>
      <c r="H389" s="4">
        <f t="shared" si="24"/>
        <v>0</v>
      </c>
      <c r="K389" s="6">
        <f t="shared" si="25"/>
        <v>7.3902780973298388E-3</v>
      </c>
      <c r="M389" s="5">
        <f t="shared" si="26"/>
        <v>109.43355387605793</v>
      </c>
      <c r="N389" s="5">
        <f t="shared" ref="N389:N452" si="27">N388*(1+IF(E388=1,$K389,0))</f>
        <v>127.64852636910931</v>
      </c>
    </row>
    <row r="390" spans="1:14" x14ac:dyDescent="0.25">
      <c r="A390" s="10">
        <v>45251</v>
      </c>
      <c r="B390" s="11">
        <f>VLOOKUP(A390,'sp500'!$A$2:$D$6121,4,FALSE)</f>
        <v>4538.18994140625</v>
      </c>
      <c r="E390" s="4">
        <v>1</v>
      </c>
      <c r="F390" s="4">
        <v>1</v>
      </c>
      <c r="H390" s="4">
        <f t="shared" si="24"/>
        <v>1</v>
      </c>
      <c r="K390" s="6">
        <f t="shared" si="25"/>
        <v>-2.0209310950652926E-3</v>
      </c>
      <c r="M390" s="5">
        <f t="shared" si="26"/>
        <v>109.21239620418631</v>
      </c>
      <c r="N390" s="5">
        <f t="shared" si="27"/>
        <v>127.39055749293071</v>
      </c>
    </row>
    <row r="391" spans="1:14" x14ac:dyDescent="0.25">
      <c r="A391" s="10">
        <v>45252</v>
      </c>
      <c r="B391" s="11">
        <f>VLOOKUP(A391,'sp500'!$A$2:$D$6121,4,FALSE)</f>
        <v>4556.6201171875</v>
      </c>
      <c r="E391" s="4">
        <v>1</v>
      </c>
      <c r="F391" s="4">
        <v>1</v>
      </c>
      <c r="H391" s="4">
        <f t="shared" si="24"/>
        <v>1</v>
      </c>
      <c r="K391" s="6">
        <f t="shared" si="25"/>
        <v>4.06112922094648E-3</v>
      </c>
      <c r="M391" s="5">
        <f t="shared" si="26"/>
        <v>109.6559218577007</v>
      </c>
      <c r="N391" s="5">
        <f t="shared" si="27"/>
        <v>127.90790700843792</v>
      </c>
    </row>
    <row r="392" spans="1:14" x14ac:dyDescent="0.25">
      <c r="A392" s="10">
        <v>45254</v>
      </c>
      <c r="B392" s="11">
        <f>VLOOKUP(A392,'sp500'!$A$2:$D$6121,4,FALSE)</f>
        <v>4559.33984375</v>
      </c>
      <c r="E392" s="4">
        <v>0</v>
      </c>
      <c r="F392" s="4">
        <v>0</v>
      </c>
      <c r="H392" s="4">
        <f t="shared" si="24"/>
        <v>1</v>
      </c>
      <c r="K392" s="6">
        <f t="shared" si="25"/>
        <v>5.9687366788407914E-4</v>
      </c>
      <c r="M392" s="5">
        <f t="shared" si="26"/>
        <v>109.72137258998512</v>
      </c>
      <c r="N392" s="5">
        <f t="shared" si="27"/>
        <v>127.98425187004541</v>
      </c>
    </row>
    <row r="393" spans="1:14" x14ac:dyDescent="0.25">
      <c r="A393" s="10">
        <v>45257</v>
      </c>
      <c r="B393" s="11">
        <f>VLOOKUP(A393,'sp500'!$A$2:$D$6121,4,FALSE)</f>
        <v>4550.43017578125</v>
      </c>
      <c r="E393" s="4">
        <v>1</v>
      </c>
      <c r="F393" s="4">
        <v>1</v>
      </c>
      <c r="H393" s="4">
        <f t="shared" si="24"/>
        <v>1</v>
      </c>
      <c r="K393" s="6">
        <f t="shared" si="25"/>
        <v>-1.9541574600900891E-3</v>
      </c>
      <c r="M393" s="5">
        <f t="shared" si="26"/>
        <v>109.50695975120708</v>
      </c>
      <c r="N393" s="5">
        <f t="shared" si="27"/>
        <v>127.98425187004541</v>
      </c>
    </row>
    <row r="394" spans="1:14" x14ac:dyDescent="0.25">
      <c r="A394" s="10">
        <v>45258</v>
      </c>
      <c r="B394" s="11">
        <f>VLOOKUP(A394,'sp500'!$A$2:$D$6121,4,FALSE)</f>
        <v>4554.89013671875</v>
      </c>
      <c r="E394" s="4">
        <v>1</v>
      </c>
      <c r="F394" s="4">
        <v>0</v>
      </c>
      <c r="H394" s="4">
        <f t="shared" si="24"/>
        <v>0</v>
      </c>
      <c r="K394" s="6">
        <f t="shared" si="25"/>
        <v>9.8011853060331333E-4</v>
      </c>
      <c r="M394" s="5">
        <f t="shared" si="26"/>
        <v>109.61428955168927</v>
      </c>
      <c r="N394" s="5">
        <f t="shared" si="27"/>
        <v>128.10969160692864</v>
      </c>
    </row>
    <row r="395" spans="1:14" x14ac:dyDescent="0.25">
      <c r="A395" s="10">
        <v>45259</v>
      </c>
      <c r="B395" s="11">
        <f>VLOOKUP(A395,'sp500'!$A$2:$D$6121,4,FALSE)</f>
        <v>4550.580078125</v>
      </c>
      <c r="E395" s="4">
        <v>1</v>
      </c>
      <c r="F395" s="4">
        <v>1</v>
      </c>
      <c r="H395" s="4">
        <f t="shared" si="24"/>
        <v>1</v>
      </c>
      <c r="K395" s="6">
        <f t="shared" si="25"/>
        <v>-9.4624863923831182E-4</v>
      </c>
      <c r="M395" s="5">
        <f t="shared" si="26"/>
        <v>109.51056717935991</v>
      </c>
      <c r="N395" s="5">
        <f t="shared" si="27"/>
        <v>127.98846798557234</v>
      </c>
    </row>
    <row r="396" spans="1:14" x14ac:dyDescent="0.25">
      <c r="A396" s="10">
        <v>45260</v>
      </c>
      <c r="B396" s="11">
        <f>VLOOKUP(A396,'sp500'!$A$2:$D$6121,4,FALSE)</f>
        <v>4567.7998046875</v>
      </c>
      <c r="E396" s="4">
        <v>0</v>
      </c>
      <c r="F396" s="4">
        <v>1</v>
      </c>
      <c r="H396" s="4">
        <f t="shared" si="24"/>
        <v>0</v>
      </c>
      <c r="K396" s="6">
        <f t="shared" si="25"/>
        <v>3.7840728581564065E-3</v>
      </c>
      <c r="M396" s="5">
        <f t="shared" si="26"/>
        <v>109.92496314430464</v>
      </c>
      <c r="N396" s="5">
        <f t="shared" si="27"/>
        <v>128.47278567343358</v>
      </c>
    </row>
    <row r="397" spans="1:14" x14ac:dyDescent="0.25">
      <c r="A397" s="10">
        <v>45261</v>
      </c>
      <c r="B397" s="11">
        <f>VLOOKUP(A397,'sp500'!$A$2:$D$6121,4,FALSE)</f>
        <v>4594.6298828125</v>
      </c>
      <c r="E397" s="4">
        <v>1</v>
      </c>
      <c r="F397" s="4">
        <v>0</v>
      </c>
      <c r="H397" s="4">
        <f t="shared" si="24"/>
        <v>0</v>
      </c>
      <c r="K397" s="6">
        <f t="shared" si="25"/>
        <v>5.8737421236076948E-3</v>
      </c>
      <c r="M397" s="5">
        <f t="shared" si="26"/>
        <v>110.57063403076137</v>
      </c>
      <c r="N397" s="5">
        <f t="shared" si="27"/>
        <v>128.47278567343358</v>
      </c>
    </row>
    <row r="398" spans="1:14" x14ac:dyDescent="0.25">
      <c r="A398" s="10">
        <v>45264</v>
      </c>
      <c r="B398" s="11">
        <f>VLOOKUP(A398,'sp500'!$A$2:$D$6121,4,FALSE)</f>
        <v>4569.77978515625</v>
      </c>
      <c r="E398" s="4">
        <v>0</v>
      </c>
      <c r="F398" s="4">
        <v>0</v>
      </c>
      <c r="H398" s="4">
        <f t="shared" si="24"/>
        <v>1</v>
      </c>
      <c r="K398" s="6">
        <f t="shared" si="25"/>
        <v>-5.4085091269721053E-3</v>
      </c>
      <c r="M398" s="5">
        <f t="shared" si="26"/>
        <v>109.9726117474309</v>
      </c>
      <c r="N398" s="5">
        <f t="shared" si="27"/>
        <v>127.77793943955128</v>
      </c>
    </row>
    <row r="399" spans="1:14" x14ac:dyDescent="0.25">
      <c r="A399" s="10">
        <v>45265</v>
      </c>
      <c r="B399" s="11">
        <f>VLOOKUP(A399,'sp500'!$A$2:$D$6121,4,FALSE)</f>
        <v>4567.18017578125</v>
      </c>
      <c r="E399" s="4">
        <v>1</v>
      </c>
      <c r="F399" s="4">
        <v>0</v>
      </c>
      <c r="H399" s="4">
        <f t="shared" si="24"/>
        <v>0</v>
      </c>
      <c r="K399" s="6">
        <f t="shared" si="25"/>
        <v>-5.6886972616143616E-4</v>
      </c>
      <c r="M399" s="5">
        <f t="shared" si="26"/>
        <v>109.91005165790088</v>
      </c>
      <c r="N399" s="5">
        <f t="shared" si="27"/>
        <v>127.77793943955128</v>
      </c>
    </row>
    <row r="400" spans="1:14" x14ac:dyDescent="0.25">
      <c r="A400" s="10">
        <v>45266</v>
      </c>
      <c r="B400" s="11">
        <f>VLOOKUP(A400,'sp500'!$A$2:$D$6121,4,FALSE)</f>
        <v>4549.33984375</v>
      </c>
      <c r="E400" s="4">
        <v>1</v>
      </c>
      <c r="F400" s="4">
        <v>1</v>
      </c>
      <c r="H400" s="4">
        <f t="shared" si="24"/>
        <v>1</v>
      </c>
      <c r="K400" s="6">
        <f t="shared" si="25"/>
        <v>-3.9062028088695522E-3</v>
      </c>
      <c r="M400" s="5">
        <f t="shared" si="26"/>
        <v>109.48072070539179</v>
      </c>
      <c r="N400" s="5">
        <f t="shared" si="27"/>
        <v>127.27881289360094</v>
      </c>
    </row>
    <row r="401" spans="1:14" x14ac:dyDescent="0.25">
      <c r="A401" s="10">
        <v>45267</v>
      </c>
      <c r="B401" s="11">
        <f>VLOOKUP(A401,'sp500'!$A$2:$D$6121,4,FALSE)</f>
        <v>4585.58984375</v>
      </c>
      <c r="E401" s="4">
        <v>0</v>
      </c>
      <c r="F401" s="4">
        <v>1</v>
      </c>
      <c r="H401" s="4">
        <f t="shared" si="24"/>
        <v>0</v>
      </c>
      <c r="K401" s="6">
        <f t="shared" si="25"/>
        <v>7.9681890658929166E-3</v>
      </c>
      <c r="M401" s="5">
        <f t="shared" si="26"/>
        <v>110.35308378704256</v>
      </c>
      <c r="N401" s="5">
        <f t="shared" si="27"/>
        <v>128.29299453881956</v>
      </c>
    </row>
    <row r="402" spans="1:14" x14ac:dyDescent="0.25">
      <c r="A402" s="10">
        <v>45268</v>
      </c>
      <c r="B402" s="11">
        <f>VLOOKUP(A402,'sp500'!$A$2:$D$6121,4,FALSE)</f>
        <v>4604.3701171875</v>
      </c>
      <c r="E402" s="4">
        <v>0</v>
      </c>
      <c r="F402" s="4">
        <v>1</v>
      </c>
      <c r="H402" s="4">
        <f t="shared" si="24"/>
        <v>0</v>
      </c>
      <c r="K402" s="6">
        <f t="shared" si="25"/>
        <v>4.0954978699407896E-3</v>
      </c>
      <c r="M402" s="5">
        <f t="shared" si="26"/>
        <v>110.8050346066338</v>
      </c>
      <c r="N402" s="5">
        <f t="shared" si="27"/>
        <v>128.29299453881956</v>
      </c>
    </row>
    <row r="403" spans="1:14" x14ac:dyDescent="0.25">
      <c r="A403" s="10">
        <v>45271</v>
      </c>
      <c r="B403" s="11">
        <f>VLOOKUP(A403,'sp500'!$A$2:$D$6121,4,FALSE)</f>
        <v>4622.43994140625</v>
      </c>
      <c r="E403" s="4">
        <v>0</v>
      </c>
      <c r="F403" s="4">
        <v>1</v>
      </c>
      <c r="H403" s="4">
        <f t="shared" si="24"/>
        <v>0</v>
      </c>
      <c r="K403" s="6">
        <f t="shared" si="25"/>
        <v>3.924494286698943E-3</v>
      </c>
      <c r="M403" s="5">
        <f t="shared" si="26"/>
        <v>111.23988833188501</v>
      </c>
      <c r="N403" s="5">
        <f t="shared" si="27"/>
        <v>128.29299453881956</v>
      </c>
    </row>
    <row r="404" spans="1:14" x14ac:dyDescent="0.25">
      <c r="A404" s="10">
        <v>45272</v>
      </c>
      <c r="B404" s="11">
        <f>VLOOKUP(A404,'sp500'!$A$2:$D$6121,4,FALSE)</f>
        <v>4643.7001953125</v>
      </c>
      <c r="E404" s="4">
        <v>1</v>
      </c>
      <c r="F404" s="4">
        <v>1</v>
      </c>
      <c r="H404" s="4">
        <f t="shared" si="24"/>
        <v>1</v>
      </c>
      <c r="K404" s="6">
        <f t="shared" si="25"/>
        <v>4.5993575202152304E-3</v>
      </c>
      <c r="M404" s="5">
        <f t="shared" si="26"/>
        <v>111.75152034883217</v>
      </c>
      <c r="N404" s="5">
        <f t="shared" si="27"/>
        <v>128.29299453881956</v>
      </c>
    </row>
    <row r="405" spans="1:14" x14ac:dyDescent="0.25">
      <c r="A405" s="10">
        <v>45273</v>
      </c>
      <c r="B405" s="11">
        <f>VLOOKUP(A405,'sp500'!$A$2:$D$6121,4,FALSE)</f>
        <v>4707.08984375</v>
      </c>
      <c r="E405" s="4">
        <v>1</v>
      </c>
      <c r="F405" s="4">
        <v>1</v>
      </c>
      <c r="H405" s="4">
        <f t="shared" si="24"/>
        <v>1</v>
      </c>
      <c r="K405" s="6">
        <f t="shared" si="25"/>
        <v>1.3650676351045998E-2</v>
      </c>
      <c r="M405" s="5">
        <f t="shared" si="26"/>
        <v>113.27700418485141</v>
      </c>
      <c r="N405" s="5">
        <f t="shared" si="27"/>
        <v>130.0442806853755</v>
      </c>
    </row>
    <row r="406" spans="1:14" x14ac:dyDescent="0.25">
      <c r="A406" s="10">
        <v>45274</v>
      </c>
      <c r="B406" s="11">
        <f>VLOOKUP(A406,'sp500'!$A$2:$D$6121,4,FALSE)</f>
        <v>4719.5498046875</v>
      </c>
      <c r="E406" s="4">
        <v>1</v>
      </c>
      <c r="F406" s="4">
        <v>0</v>
      </c>
      <c r="H406" s="4">
        <f t="shared" si="24"/>
        <v>0</v>
      </c>
      <c r="K406" s="6">
        <f t="shared" si="25"/>
        <v>2.6470624846992585E-3</v>
      </c>
      <c r="M406" s="5">
        <f t="shared" si="26"/>
        <v>113.57685549300825</v>
      </c>
      <c r="N406" s="5">
        <f t="shared" si="27"/>
        <v>130.38851602212745</v>
      </c>
    </row>
    <row r="407" spans="1:14" x14ac:dyDescent="0.25">
      <c r="A407" s="10">
        <v>45275</v>
      </c>
      <c r="B407" s="11">
        <f>VLOOKUP(A407,'sp500'!$A$2:$D$6121,4,FALSE)</f>
        <v>4719.18994140625</v>
      </c>
      <c r="E407" s="4">
        <v>0</v>
      </c>
      <c r="F407" s="4">
        <v>1</v>
      </c>
      <c r="H407" s="4">
        <f t="shared" si="24"/>
        <v>0</v>
      </c>
      <c r="K407" s="6">
        <f t="shared" si="25"/>
        <v>-7.62494933082003E-5</v>
      </c>
      <c r="M407" s="5">
        <f t="shared" si="26"/>
        <v>113.56819531532537</v>
      </c>
      <c r="N407" s="5">
        <f t="shared" si="27"/>
        <v>130.37857396384754</v>
      </c>
    </row>
    <row r="408" spans="1:14" x14ac:dyDescent="0.25">
      <c r="A408" s="10">
        <v>45278</v>
      </c>
      <c r="B408" s="11">
        <f>VLOOKUP(A408,'sp500'!$A$2:$D$6121,4,FALSE)</f>
        <v>4740.56005859375</v>
      </c>
      <c r="E408" s="4">
        <v>0</v>
      </c>
      <c r="F408" s="4">
        <v>1</v>
      </c>
      <c r="H408" s="4">
        <f t="shared" si="24"/>
        <v>0</v>
      </c>
      <c r="K408" s="6">
        <f t="shared" si="25"/>
        <v>4.5283443669004164E-3</v>
      </c>
      <c r="M408" s="5">
        <f t="shared" si="26"/>
        <v>114.08247121284057</v>
      </c>
      <c r="N408" s="5">
        <f t="shared" si="27"/>
        <v>130.37857396384754</v>
      </c>
    </row>
    <row r="409" spans="1:14" x14ac:dyDescent="0.25">
      <c r="A409" s="10">
        <v>45279</v>
      </c>
      <c r="B409" s="11">
        <f>VLOOKUP(A409,'sp500'!$A$2:$D$6121,4,FALSE)</f>
        <v>4768.3701171875</v>
      </c>
      <c r="E409" s="4">
        <v>1</v>
      </c>
      <c r="F409" s="4">
        <v>0</v>
      </c>
      <c r="H409" s="4">
        <f t="shared" si="24"/>
        <v>0</v>
      </c>
      <c r="K409" s="6">
        <f t="shared" si="25"/>
        <v>5.8664078189105684E-3</v>
      </c>
      <c r="M409" s="5">
        <f t="shared" si="26"/>
        <v>114.75172551396422</v>
      </c>
      <c r="N409" s="5">
        <f t="shared" si="27"/>
        <v>130.37857396384754</v>
      </c>
    </row>
    <row r="410" spans="1:14" x14ac:dyDescent="0.25">
      <c r="A410" s="10">
        <v>45280</v>
      </c>
      <c r="B410" s="11">
        <f>VLOOKUP(A410,'sp500'!$A$2:$D$6121,4,FALSE)</f>
        <v>4698.35009765625</v>
      </c>
      <c r="E410" s="4">
        <v>0</v>
      </c>
      <c r="F410" s="4">
        <v>1</v>
      </c>
      <c r="H410" s="4">
        <f t="shared" si="24"/>
        <v>0</v>
      </c>
      <c r="K410" s="6">
        <f t="shared" si="25"/>
        <v>-1.4684266911006771E-2</v>
      </c>
      <c r="M410" s="5">
        <f t="shared" si="26"/>
        <v>113.06668054801858</v>
      </c>
      <c r="N410" s="5">
        <f t="shared" si="27"/>
        <v>128.46406018428596</v>
      </c>
    </row>
    <row r="411" spans="1:14" x14ac:dyDescent="0.25">
      <c r="A411" s="10">
        <v>45281</v>
      </c>
      <c r="B411" s="11">
        <f>VLOOKUP(A411,'sp500'!$A$2:$D$6121,4,FALSE)</f>
        <v>4746.75</v>
      </c>
      <c r="E411" s="4">
        <v>0</v>
      </c>
      <c r="F411" s="4">
        <v>1</v>
      </c>
      <c r="H411" s="4">
        <f t="shared" si="24"/>
        <v>0</v>
      </c>
      <c r="K411" s="6">
        <f t="shared" si="25"/>
        <v>1.0301467821202559E-2</v>
      </c>
      <c r="M411" s="5">
        <f t="shared" si="26"/>
        <v>114.23143331933419</v>
      </c>
      <c r="N411" s="5">
        <f t="shared" si="27"/>
        <v>128.46406018428596</v>
      </c>
    </row>
    <row r="412" spans="1:14" x14ac:dyDescent="0.25">
      <c r="A412" s="10">
        <v>45282</v>
      </c>
      <c r="B412" s="11">
        <f>VLOOKUP(A412,'sp500'!$A$2:$D$6121,4,FALSE)</f>
        <v>4754.6298828125</v>
      </c>
      <c r="E412" s="4">
        <v>0</v>
      </c>
      <c r="F412" s="4">
        <v>1</v>
      </c>
      <c r="H412" s="4">
        <f t="shared" si="24"/>
        <v>0</v>
      </c>
      <c r="K412" s="6">
        <f t="shared" si="25"/>
        <v>1.6600585268868873E-3</v>
      </c>
      <c r="M412" s="5">
        <f t="shared" si="26"/>
        <v>114.42106418425446</v>
      </c>
      <c r="N412" s="5">
        <f t="shared" si="27"/>
        <v>128.46406018428596</v>
      </c>
    </row>
    <row r="413" spans="1:14" x14ac:dyDescent="0.25">
      <c r="A413" s="10">
        <v>45286</v>
      </c>
      <c r="B413" s="11">
        <f>VLOOKUP(A413,'sp500'!$A$2:$D$6121,4,FALSE)</f>
        <v>4774.75</v>
      </c>
      <c r="E413" s="4">
        <v>1</v>
      </c>
      <c r="F413" s="4">
        <v>1</v>
      </c>
      <c r="H413" s="4">
        <f t="shared" si="24"/>
        <v>1</v>
      </c>
      <c r="K413" s="6">
        <f t="shared" si="25"/>
        <v>4.2316894655107795E-3</v>
      </c>
      <c r="M413" s="5">
        <f t="shared" si="26"/>
        <v>114.90525859619551</v>
      </c>
      <c r="N413" s="5">
        <f t="shared" si="27"/>
        <v>128.46406018428596</v>
      </c>
    </row>
    <row r="414" spans="1:14" x14ac:dyDescent="0.25">
      <c r="A414" s="10">
        <v>45287</v>
      </c>
      <c r="B414" s="11">
        <f>VLOOKUP(A414,'sp500'!$A$2:$D$6121,4,FALSE)</f>
        <v>4781.580078125</v>
      </c>
      <c r="E414" s="4">
        <v>1</v>
      </c>
      <c r="F414" s="4">
        <v>1</v>
      </c>
      <c r="H414" s="4">
        <f t="shared" si="24"/>
        <v>1</v>
      </c>
      <c r="K414" s="6">
        <f t="shared" si="25"/>
        <v>1.4304577464787638E-3</v>
      </c>
      <c r="M414" s="5">
        <f t="shared" si="26"/>
        <v>115.06962571346558</v>
      </c>
      <c r="N414" s="5">
        <f t="shared" si="27"/>
        <v>128.64782259432067</v>
      </c>
    </row>
    <row r="415" spans="1:14" x14ac:dyDescent="0.25">
      <c r="A415" s="10">
        <v>45288</v>
      </c>
      <c r="B415" s="11">
        <f>VLOOKUP(A415,'sp500'!$A$2:$D$6121,4,FALSE)</f>
        <v>4783.35009765625</v>
      </c>
      <c r="E415" s="4">
        <v>0</v>
      </c>
      <c r="F415" s="4">
        <v>0</v>
      </c>
      <c r="H415" s="4">
        <f t="shared" si="24"/>
        <v>1</v>
      </c>
      <c r="K415" s="6">
        <f t="shared" si="25"/>
        <v>3.7017460804378288E-4</v>
      </c>
      <c r="M415" s="5">
        <f t="shared" si="26"/>
        <v>115.11222156706181</v>
      </c>
      <c r="N415" s="5">
        <f t="shared" si="27"/>
        <v>128.69544475162522</v>
      </c>
    </row>
    <row r="416" spans="1:14" x14ac:dyDescent="0.25">
      <c r="A416" s="10">
        <v>45289</v>
      </c>
      <c r="B416" s="11">
        <f>VLOOKUP(A416,'sp500'!$A$2:$D$6121,4,FALSE)</f>
        <v>4769.830078125</v>
      </c>
      <c r="E416" s="4">
        <v>1</v>
      </c>
      <c r="F416" s="4">
        <v>0</v>
      </c>
      <c r="H416" s="4">
        <f t="shared" si="24"/>
        <v>0</v>
      </c>
      <c r="K416" s="6">
        <f t="shared" si="25"/>
        <v>-2.8264750133749628E-3</v>
      </c>
      <c r="M416" s="5">
        <f t="shared" si="26"/>
        <v>114.78685974906843</v>
      </c>
      <c r="N416" s="5">
        <f t="shared" si="27"/>
        <v>128.69544475162522</v>
      </c>
    </row>
    <row r="417" spans="1:14" x14ac:dyDescent="0.25">
      <c r="A417" s="10">
        <v>45293</v>
      </c>
      <c r="B417" s="11">
        <f>VLOOKUP(A417,'sp500'!$A$2:$D$6121,4,FALSE)</f>
        <v>4742.830078125</v>
      </c>
      <c r="E417" s="4">
        <v>1</v>
      </c>
      <c r="F417" s="4">
        <v>0</v>
      </c>
      <c r="H417" s="4">
        <f t="shared" si="24"/>
        <v>0</v>
      </c>
      <c r="K417" s="6">
        <f t="shared" si="25"/>
        <v>-5.6605790054923277E-3</v>
      </c>
      <c r="M417" s="5">
        <f t="shared" si="26"/>
        <v>114.13709966066645</v>
      </c>
      <c r="N417" s="5">
        <f t="shared" si="27"/>
        <v>127.96695401896167</v>
      </c>
    </row>
    <row r="418" spans="1:14" x14ac:dyDescent="0.25">
      <c r="A418" s="10">
        <v>45294</v>
      </c>
      <c r="B418" s="11">
        <f>VLOOKUP(A418,'sp500'!$A$2:$D$6121,4,FALSE)</f>
        <v>4704.81005859375</v>
      </c>
      <c r="E418" s="4">
        <v>1</v>
      </c>
      <c r="F418" s="4">
        <v>0</v>
      </c>
      <c r="H418" s="4">
        <f t="shared" si="24"/>
        <v>0</v>
      </c>
      <c r="K418" s="6">
        <f t="shared" si="25"/>
        <v>-8.016314922730805E-3</v>
      </c>
      <c r="M418" s="5">
        <f t="shared" si="26"/>
        <v>113.22214072541944</v>
      </c>
      <c r="N418" s="5">
        <f t="shared" si="27"/>
        <v>126.94113061584306</v>
      </c>
    </row>
    <row r="419" spans="1:14" x14ac:dyDescent="0.25">
      <c r="A419" s="10">
        <v>45295</v>
      </c>
      <c r="B419" s="11">
        <f>VLOOKUP(A419,'sp500'!$A$2:$D$6121,4,FALSE)</f>
        <v>4688.68017578125</v>
      </c>
      <c r="E419" s="4">
        <v>1</v>
      </c>
      <c r="F419" s="4">
        <v>1</v>
      </c>
      <c r="H419" s="4">
        <f t="shared" si="24"/>
        <v>1</v>
      </c>
      <c r="K419" s="6">
        <f t="shared" si="25"/>
        <v>-3.4283812973570083E-3</v>
      </c>
      <c r="M419" s="5">
        <f t="shared" si="26"/>
        <v>112.83397205570968</v>
      </c>
      <c r="N419" s="5">
        <f t="shared" si="27"/>
        <v>126.50592801777435</v>
      </c>
    </row>
    <row r="420" spans="1:14" x14ac:dyDescent="0.25">
      <c r="A420" s="10">
        <v>45296</v>
      </c>
      <c r="B420" s="11">
        <f>VLOOKUP(A420,'sp500'!$A$2:$D$6121,4,FALSE)</f>
        <v>4697.240234375</v>
      </c>
      <c r="E420" s="4">
        <v>1</v>
      </c>
      <c r="F420" s="4">
        <v>1</v>
      </c>
      <c r="H420" s="4">
        <f t="shared" si="24"/>
        <v>1</v>
      </c>
      <c r="K420" s="6">
        <f t="shared" si="25"/>
        <v>1.8256861788026324E-3</v>
      </c>
      <c r="M420" s="5">
        <f t="shared" si="26"/>
        <v>113.03997147899119</v>
      </c>
      <c r="N420" s="5">
        <f t="shared" si="27"/>
        <v>126.73688814209301</v>
      </c>
    </row>
    <row r="421" spans="1:14" x14ac:dyDescent="0.25">
      <c r="A421" s="10">
        <v>45299</v>
      </c>
      <c r="B421" s="11">
        <f>VLOOKUP(A421,'sp500'!$A$2:$D$6121,4,FALSE)</f>
        <v>4763.5400390625</v>
      </c>
      <c r="E421" s="4">
        <v>1</v>
      </c>
      <c r="F421" s="4">
        <v>0</v>
      </c>
      <c r="H421" s="4">
        <f t="shared" si="24"/>
        <v>0</v>
      </c>
      <c r="K421" s="6">
        <f t="shared" si="25"/>
        <v>1.4114629309846638E-2</v>
      </c>
      <c r="M421" s="5">
        <f t="shared" si="26"/>
        <v>114.63548877361279</v>
      </c>
      <c r="N421" s="5">
        <f t="shared" si="27"/>
        <v>128.52573233810216</v>
      </c>
    </row>
    <row r="422" spans="1:14" x14ac:dyDescent="0.25">
      <c r="A422" s="10">
        <v>45300</v>
      </c>
      <c r="B422" s="11">
        <f>VLOOKUP(A422,'sp500'!$A$2:$D$6121,4,FALSE)</f>
        <v>4756.5</v>
      </c>
      <c r="E422" s="4">
        <v>1</v>
      </c>
      <c r="F422" s="4">
        <v>1</v>
      </c>
      <c r="H422" s="4">
        <f t="shared" si="24"/>
        <v>1</v>
      </c>
      <c r="K422" s="6">
        <f t="shared" si="25"/>
        <v>-1.4779006799081618E-3</v>
      </c>
      <c r="M422" s="5">
        <f t="shared" si="26"/>
        <v>114.46606890681267</v>
      </c>
      <c r="N422" s="5">
        <f t="shared" si="27"/>
        <v>128.33578407089399</v>
      </c>
    </row>
    <row r="423" spans="1:14" x14ac:dyDescent="0.25">
      <c r="A423" s="10">
        <v>45301</v>
      </c>
      <c r="B423" s="11">
        <f>VLOOKUP(A423,'sp500'!$A$2:$D$6121,4,FALSE)</f>
        <v>4783.4501953125</v>
      </c>
      <c r="E423" s="4">
        <v>1</v>
      </c>
      <c r="F423" s="4">
        <v>0</v>
      </c>
      <c r="H423" s="4">
        <f t="shared" si="24"/>
        <v>0</v>
      </c>
      <c r="K423" s="6">
        <f t="shared" si="25"/>
        <v>5.6659718937244197E-3</v>
      </c>
      <c r="M423" s="5">
        <f t="shared" si="26"/>
        <v>115.11463043602379</v>
      </c>
      <c r="N423" s="5">
        <f t="shared" si="27"/>
        <v>129.06293101639878</v>
      </c>
    </row>
    <row r="424" spans="1:14" x14ac:dyDescent="0.25">
      <c r="A424" s="10">
        <v>45302</v>
      </c>
      <c r="B424" s="11">
        <f>VLOOKUP(A424,'sp500'!$A$2:$D$6121,4,FALSE)</f>
        <v>4780.240234375</v>
      </c>
      <c r="E424" s="4">
        <v>1</v>
      </c>
      <c r="F424" s="4">
        <v>1</v>
      </c>
      <c r="H424" s="4">
        <f t="shared" si="24"/>
        <v>1</v>
      </c>
      <c r="K424" s="6">
        <f t="shared" si="25"/>
        <v>-6.7105557838686991E-4</v>
      </c>
      <c r="M424" s="5">
        <f t="shared" si="26"/>
        <v>115.03738212111575</v>
      </c>
      <c r="N424" s="5">
        <f t="shared" si="27"/>
        <v>128.97632261657728</v>
      </c>
    </row>
    <row r="425" spans="1:14" x14ac:dyDescent="0.25">
      <c r="A425" s="10">
        <v>45303</v>
      </c>
      <c r="B425" s="11">
        <f>VLOOKUP(A425,'sp500'!$A$2:$D$6121,4,FALSE)</f>
        <v>4783.830078125</v>
      </c>
      <c r="E425" s="4">
        <v>0</v>
      </c>
      <c r="F425" s="4">
        <v>0</v>
      </c>
      <c r="H425" s="4">
        <f t="shared" si="24"/>
        <v>1</v>
      </c>
      <c r="K425" s="6">
        <f t="shared" si="25"/>
        <v>7.5097559411041459E-4</v>
      </c>
      <c r="M425" s="5">
        <f t="shared" si="26"/>
        <v>115.12377238749907</v>
      </c>
      <c r="N425" s="5">
        <f t="shared" si="27"/>
        <v>129.07318068708045</v>
      </c>
    </row>
    <row r="426" spans="1:14" x14ac:dyDescent="0.25">
      <c r="A426" s="10">
        <v>45307</v>
      </c>
      <c r="B426" s="11">
        <f>VLOOKUP(A426,'sp500'!$A$2:$D$6121,4,FALSE)</f>
        <v>4765.97998046875</v>
      </c>
      <c r="E426" s="4">
        <v>0</v>
      </c>
      <c r="F426" s="4">
        <v>0</v>
      </c>
      <c r="H426" s="4">
        <f t="shared" si="24"/>
        <v>1</v>
      </c>
      <c r="K426" s="6">
        <f t="shared" si="25"/>
        <v>-3.7313402367431525E-3</v>
      </c>
      <c r="M426" s="5">
        <f t="shared" si="26"/>
        <v>114.69420642338393</v>
      </c>
      <c r="N426" s="5">
        <f t="shared" si="27"/>
        <v>129.07318068708045</v>
      </c>
    </row>
    <row r="427" spans="1:14" x14ac:dyDescent="0.25">
      <c r="A427" s="10">
        <v>45308</v>
      </c>
      <c r="B427" s="11">
        <f>VLOOKUP(A427,'sp500'!$A$2:$D$6121,4,FALSE)</f>
        <v>4739.2099609375</v>
      </c>
      <c r="E427" s="4">
        <v>0</v>
      </c>
      <c r="F427" s="4">
        <v>1</v>
      </c>
      <c r="H427" s="4">
        <f t="shared" si="24"/>
        <v>0</v>
      </c>
      <c r="K427" s="6">
        <f t="shared" si="25"/>
        <v>-5.6168971839904991E-3</v>
      </c>
      <c r="M427" s="5">
        <f t="shared" si="26"/>
        <v>114.04998085830441</v>
      </c>
      <c r="N427" s="5">
        <f t="shared" si="27"/>
        <v>129.07318068708045</v>
      </c>
    </row>
    <row r="428" spans="1:14" x14ac:dyDescent="0.25">
      <c r="A428" s="10">
        <v>45309</v>
      </c>
      <c r="B428" s="11">
        <f>VLOOKUP(A428,'sp500'!$A$2:$D$6121,4,FALSE)</f>
        <v>4780.93994140625</v>
      </c>
      <c r="E428" s="4">
        <v>1</v>
      </c>
      <c r="F428" s="4">
        <v>1</v>
      </c>
      <c r="H428" s="4">
        <f t="shared" si="24"/>
        <v>1</v>
      </c>
      <c r="K428" s="6">
        <f t="shared" si="25"/>
        <v>8.805260963896E-3</v>
      </c>
      <c r="M428" s="5">
        <f t="shared" si="26"/>
        <v>115.05422070268912</v>
      </c>
      <c r="N428" s="5">
        <f t="shared" si="27"/>
        <v>129.07318068708045</v>
      </c>
    </row>
    <row r="429" spans="1:14" x14ac:dyDescent="0.25">
      <c r="A429" s="10">
        <v>45310</v>
      </c>
      <c r="B429" s="11">
        <f>VLOOKUP(A429,'sp500'!$A$2:$D$6121,4,FALSE)</f>
        <v>4839.81005859375</v>
      </c>
      <c r="E429" s="4">
        <v>0</v>
      </c>
      <c r="F429" s="4">
        <v>1</v>
      </c>
      <c r="H429" s="4">
        <f t="shared" si="24"/>
        <v>0</v>
      </c>
      <c r="K429" s="6">
        <f t="shared" si="25"/>
        <v>1.2313502764936146E-2</v>
      </c>
      <c r="M429" s="5">
        <f t="shared" si="26"/>
        <v>116.47094116742926</v>
      </c>
      <c r="N429" s="5">
        <f t="shared" si="27"/>
        <v>130.66252365434991</v>
      </c>
    </row>
    <row r="430" spans="1:14" x14ac:dyDescent="0.25">
      <c r="A430" s="10">
        <v>45313</v>
      </c>
      <c r="B430" s="11">
        <f>VLOOKUP(A430,'sp500'!$A$2:$D$6121,4,FALSE)</f>
        <v>4850.43017578125</v>
      </c>
      <c r="E430" s="4">
        <v>0</v>
      </c>
      <c r="F430" s="4">
        <v>1</v>
      </c>
      <c r="H430" s="4">
        <f t="shared" si="24"/>
        <v>0</v>
      </c>
      <c r="K430" s="6">
        <f t="shared" si="25"/>
        <v>2.1943252026270788E-3</v>
      </c>
      <c r="M430" s="5">
        <f t="shared" si="26"/>
        <v>116.72651628900664</v>
      </c>
      <c r="N430" s="5">
        <f t="shared" si="27"/>
        <v>130.66252365434991</v>
      </c>
    </row>
    <row r="431" spans="1:14" x14ac:dyDescent="0.25">
      <c r="A431" s="10">
        <v>45314</v>
      </c>
      <c r="B431" s="11">
        <f>VLOOKUP(A431,'sp500'!$A$2:$D$6121,4,FALSE)</f>
        <v>4864.60009765625</v>
      </c>
      <c r="E431" s="4">
        <v>1</v>
      </c>
      <c r="F431" s="4">
        <v>1</v>
      </c>
      <c r="H431" s="4">
        <f t="shared" si="24"/>
        <v>1</v>
      </c>
      <c r="K431" s="6">
        <f t="shared" si="25"/>
        <v>2.921374261968035E-3</v>
      </c>
      <c r="M431" s="5">
        <f t="shared" si="26"/>
        <v>117.06751812938253</v>
      </c>
      <c r="N431" s="5">
        <f t="shared" si="27"/>
        <v>130.66252365434991</v>
      </c>
    </row>
    <row r="432" spans="1:14" x14ac:dyDescent="0.25">
      <c r="A432" s="10">
        <v>45315</v>
      </c>
      <c r="B432" s="11">
        <f>VLOOKUP(A432,'sp500'!$A$2:$D$6121,4,FALSE)</f>
        <v>4868.5498046875</v>
      </c>
      <c r="E432" s="4">
        <v>1</v>
      </c>
      <c r="F432" s="4">
        <v>1</v>
      </c>
      <c r="H432" s="4">
        <f t="shared" si="24"/>
        <v>1</v>
      </c>
      <c r="K432" s="6">
        <f t="shared" si="25"/>
        <v>8.1192841178312491E-4</v>
      </c>
      <c r="M432" s="5">
        <f t="shared" si="26"/>
        <v>117.16256857344872</v>
      </c>
      <c r="N432" s="5">
        <f t="shared" si="27"/>
        <v>130.76861226966017</v>
      </c>
    </row>
    <row r="433" spans="1:14" x14ac:dyDescent="0.25">
      <c r="A433" s="10">
        <v>45316</v>
      </c>
      <c r="B433" s="11">
        <f>VLOOKUP(A433,'sp500'!$A$2:$D$6121,4,FALSE)</f>
        <v>4894.16015625</v>
      </c>
      <c r="E433" s="4">
        <v>0</v>
      </c>
      <c r="F433" s="4">
        <v>0</v>
      </c>
      <c r="H433" s="4">
        <f t="shared" si="24"/>
        <v>1</v>
      </c>
      <c r="K433" s="6">
        <f t="shared" si="25"/>
        <v>5.2603655277063677E-3</v>
      </c>
      <c r="M433" s="5">
        <f t="shared" si="26"/>
        <v>117.77888651031003</v>
      </c>
      <c r="N433" s="5">
        <f t="shared" si="27"/>
        <v>131.45650296974949</v>
      </c>
    </row>
    <row r="434" spans="1:14" x14ac:dyDescent="0.25">
      <c r="A434" s="10">
        <v>45317</v>
      </c>
      <c r="B434" s="11">
        <f>VLOOKUP(A434,'sp500'!$A$2:$D$6121,4,FALSE)</f>
        <v>4890.97021484375</v>
      </c>
      <c r="E434" s="4">
        <v>1</v>
      </c>
      <c r="F434" s="4">
        <v>1</v>
      </c>
      <c r="H434" s="4">
        <f t="shared" si="24"/>
        <v>1</v>
      </c>
      <c r="K434" s="6">
        <f t="shared" si="25"/>
        <v>-6.5178525107645324E-4</v>
      </c>
      <c r="M434" s="5">
        <f t="shared" si="26"/>
        <v>117.7021199691944</v>
      </c>
      <c r="N434" s="5">
        <f t="shared" si="27"/>
        <v>131.45650296974949</v>
      </c>
    </row>
    <row r="435" spans="1:14" x14ac:dyDescent="0.25">
      <c r="A435" s="10">
        <v>45320</v>
      </c>
      <c r="B435" s="11">
        <f>VLOOKUP(A435,'sp500'!$A$2:$D$6121,4,FALSE)</f>
        <v>4927.93017578125</v>
      </c>
      <c r="E435" s="4">
        <v>0</v>
      </c>
      <c r="F435" s="4">
        <v>0</v>
      </c>
      <c r="H435" s="4">
        <f t="shared" si="24"/>
        <v>1</v>
      </c>
      <c r="K435" s="6">
        <f t="shared" si="25"/>
        <v>7.5567748961808956E-3</v>
      </c>
      <c r="M435" s="5">
        <f t="shared" si="26"/>
        <v>118.59156839460488</v>
      </c>
      <c r="N435" s="5">
        <f t="shared" si="27"/>
        <v>132.44989017133102</v>
      </c>
    </row>
    <row r="436" spans="1:14" x14ac:dyDescent="0.25">
      <c r="A436" s="10">
        <v>45321</v>
      </c>
      <c r="B436" s="11">
        <f>VLOOKUP(A436,'sp500'!$A$2:$D$6121,4,FALSE)</f>
        <v>4924.97021484375</v>
      </c>
      <c r="E436" s="4">
        <v>1</v>
      </c>
      <c r="F436" s="4">
        <v>0</v>
      </c>
      <c r="H436" s="4">
        <f t="shared" si="24"/>
        <v>0</v>
      </c>
      <c r="K436" s="6">
        <f t="shared" si="25"/>
        <v>-6.0064993453989857E-4</v>
      </c>
      <c r="M436" s="5">
        <f t="shared" si="26"/>
        <v>118.52033637681167</v>
      </c>
      <c r="N436" s="5">
        <f t="shared" si="27"/>
        <v>132.44989017133102</v>
      </c>
    </row>
    <row r="437" spans="1:14" x14ac:dyDescent="0.25">
      <c r="A437" s="10">
        <v>45322</v>
      </c>
      <c r="B437" s="11">
        <f>VLOOKUP(A437,'sp500'!$A$2:$D$6121,4,FALSE)</f>
        <v>4845.64990234375</v>
      </c>
      <c r="E437" s="4">
        <v>1</v>
      </c>
      <c r="F437" s="4">
        <v>1</v>
      </c>
      <c r="H437" s="4">
        <f t="shared" si="24"/>
        <v>1</v>
      </c>
      <c r="K437" s="6">
        <f t="shared" si="25"/>
        <v>-1.6105744611597972E-2</v>
      </c>
      <c r="M437" s="5">
        <f t="shared" si="26"/>
        <v>116.61147810784605</v>
      </c>
      <c r="N437" s="5">
        <f t="shared" si="27"/>
        <v>130.31668606639735</v>
      </c>
    </row>
    <row r="438" spans="1:14" x14ac:dyDescent="0.25">
      <c r="A438" s="10">
        <v>45323</v>
      </c>
      <c r="B438" s="11">
        <f>VLOOKUP(A438,'sp500'!$A$2:$D$6121,4,FALSE)</f>
        <v>4906.18994140625</v>
      </c>
      <c r="E438" s="4">
        <v>1</v>
      </c>
      <c r="F438" s="4">
        <v>1</v>
      </c>
      <c r="H438" s="4">
        <f t="shared" si="24"/>
        <v>1</v>
      </c>
      <c r="K438" s="6">
        <f t="shared" si="25"/>
        <v>1.2493688211609788E-2</v>
      </c>
      <c r="M438" s="5">
        <f t="shared" si="26"/>
        <v>118.06838555722044</v>
      </c>
      <c r="N438" s="5">
        <f t="shared" si="27"/>
        <v>131.94482211088115</v>
      </c>
    </row>
    <row r="439" spans="1:14" x14ac:dyDescent="0.25">
      <c r="A439" s="10">
        <v>45324</v>
      </c>
      <c r="B439" s="11">
        <f>VLOOKUP(A439,'sp500'!$A$2:$D$6121,4,FALSE)</f>
        <v>4958.60986328125</v>
      </c>
      <c r="E439" s="4">
        <v>0</v>
      </c>
      <c r="F439" s="4">
        <v>0</v>
      </c>
      <c r="H439" s="4">
        <f t="shared" si="24"/>
        <v>1</v>
      </c>
      <c r="K439" s="6">
        <f t="shared" si="25"/>
        <v>1.068444607751462E-2</v>
      </c>
      <c r="M439" s="5">
        <f t="shared" si="26"/>
        <v>119.32988085616577</v>
      </c>
      <c r="N439" s="5">
        <f t="shared" si="27"/>
        <v>133.35457944793211</v>
      </c>
    </row>
    <row r="440" spans="1:14" x14ac:dyDescent="0.25">
      <c r="A440" s="10">
        <v>45327</v>
      </c>
      <c r="B440" s="11">
        <f>VLOOKUP(A440,'sp500'!$A$2:$D$6121,4,FALSE)</f>
        <v>4942.81005859375</v>
      </c>
      <c r="E440" s="4">
        <v>0</v>
      </c>
      <c r="F440" s="4">
        <v>1</v>
      </c>
      <c r="H440" s="4">
        <f t="shared" si="24"/>
        <v>0</v>
      </c>
      <c r="K440" s="6">
        <f t="shared" si="25"/>
        <v>-3.1863375266721894E-3</v>
      </c>
      <c r="M440" s="5">
        <f t="shared" si="26"/>
        <v>118.94965557874045</v>
      </c>
      <c r="N440" s="5">
        <f t="shared" si="27"/>
        <v>133.35457944793211</v>
      </c>
    </row>
    <row r="441" spans="1:14" x14ac:dyDescent="0.25">
      <c r="A441" s="10">
        <v>45328</v>
      </c>
      <c r="B441" s="11">
        <f>VLOOKUP(A441,'sp500'!$A$2:$D$6121,4,FALSE)</f>
        <v>4954.22998046875</v>
      </c>
      <c r="E441" s="4">
        <v>0</v>
      </c>
      <c r="F441" s="4">
        <v>1</v>
      </c>
      <c r="H441" s="4">
        <f t="shared" si="24"/>
        <v>0</v>
      </c>
      <c r="K441" s="6">
        <f t="shared" si="25"/>
        <v>2.3104108269635937E-3</v>
      </c>
      <c r="M441" s="5">
        <f t="shared" si="26"/>
        <v>119.22447815085316</v>
      </c>
      <c r="N441" s="5">
        <f t="shared" si="27"/>
        <v>133.35457944793211</v>
      </c>
    </row>
    <row r="442" spans="1:14" x14ac:dyDescent="0.25">
      <c r="A442" s="10">
        <v>45329</v>
      </c>
      <c r="B442" s="11">
        <f>VLOOKUP(A442,'sp500'!$A$2:$D$6121,4,FALSE)</f>
        <v>4995.06005859375</v>
      </c>
      <c r="E442" s="4">
        <v>0</v>
      </c>
      <c r="F442" s="4">
        <v>1</v>
      </c>
      <c r="H442" s="4">
        <f t="shared" si="24"/>
        <v>0</v>
      </c>
      <c r="K442" s="6">
        <f t="shared" si="25"/>
        <v>8.241457963390042E-3</v>
      </c>
      <c r="M442" s="5">
        <f t="shared" si="26"/>
        <v>120.20706167574053</v>
      </c>
      <c r="N442" s="5">
        <f t="shared" si="27"/>
        <v>133.35457944793211</v>
      </c>
    </row>
    <row r="443" spans="1:14" x14ac:dyDescent="0.25">
      <c r="A443" s="10">
        <v>45330</v>
      </c>
      <c r="B443" s="11">
        <f>VLOOKUP(A443,'sp500'!$A$2:$D$6121,4,FALSE)</f>
        <v>4997.91015625</v>
      </c>
      <c r="E443" s="4">
        <v>0</v>
      </c>
      <c r="F443" s="4">
        <v>1</v>
      </c>
      <c r="H443" s="4">
        <f t="shared" si="24"/>
        <v>0</v>
      </c>
      <c r="K443" s="6">
        <f t="shared" si="25"/>
        <v>5.7058326082515265E-4</v>
      </c>
      <c r="M443" s="5">
        <f t="shared" si="26"/>
        <v>120.27564981296568</v>
      </c>
      <c r="N443" s="5">
        <f t="shared" si="27"/>
        <v>133.35457944793211</v>
      </c>
    </row>
    <row r="444" spans="1:14" x14ac:dyDescent="0.25">
      <c r="A444" s="10">
        <v>45331</v>
      </c>
      <c r="B444" s="11">
        <f>VLOOKUP(A444,'sp500'!$A$2:$D$6121,4,FALSE)</f>
        <v>5026.60986328125</v>
      </c>
      <c r="E444" s="4">
        <v>0</v>
      </c>
      <c r="F444" s="4">
        <v>0</v>
      </c>
      <c r="H444" s="4">
        <f t="shared" si="24"/>
        <v>1</v>
      </c>
      <c r="K444" s="6">
        <f t="shared" si="25"/>
        <v>5.7423415255595245E-3</v>
      </c>
      <c r="M444" s="5">
        <f t="shared" si="26"/>
        <v>120.96631367140033</v>
      </c>
      <c r="N444" s="5">
        <f t="shared" si="27"/>
        <v>133.35457944793211</v>
      </c>
    </row>
    <row r="445" spans="1:14" x14ac:dyDescent="0.25">
      <c r="A445" s="10">
        <v>45334</v>
      </c>
      <c r="B445" s="11">
        <f>VLOOKUP(A445,'sp500'!$A$2:$D$6121,4,FALSE)</f>
        <v>5021.83984375</v>
      </c>
      <c r="E445" s="4">
        <v>0</v>
      </c>
      <c r="F445" s="4">
        <v>0</v>
      </c>
      <c r="H445" s="4">
        <f t="shared" si="24"/>
        <v>1</v>
      </c>
      <c r="K445" s="6">
        <f t="shared" si="25"/>
        <v>-9.489536011326738E-4</v>
      </c>
      <c r="M445" s="5">
        <f t="shared" si="26"/>
        <v>120.85152225242611</v>
      </c>
      <c r="N445" s="5">
        <f t="shared" si="27"/>
        <v>133.35457944793211</v>
      </c>
    </row>
    <row r="446" spans="1:14" x14ac:dyDescent="0.25">
      <c r="A446" s="10">
        <v>45335</v>
      </c>
      <c r="B446" s="11">
        <f>VLOOKUP(A446,'sp500'!$A$2:$D$6121,4,FALSE)</f>
        <v>4953.169921875</v>
      </c>
      <c r="E446" s="4">
        <v>0</v>
      </c>
      <c r="F446" s="4">
        <v>1</v>
      </c>
      <c r="H446" s="4">
        <f t="shared" si="24"/>
        <v>0</v>
      </c>
      <c r="K446" s="6">
        <f t="shared" si="25"/>
        <v>-1.3674255653625456E-2</v>
      </c>
      <c r="M446" s="5">
        <f t="shared" si="26"/>
        <v>119.19896764101662</v>
      </c>
      <c r="N446" s="5">
        <f t="shared" si="27"/>
        <v>133.35457944793211</v>
      </c>
    </row>
    <row r="447" spans="1:14" x14ac:dyDescent="0.25">
      <c r="A447" s="10">
        <v>45336</v>
      </c>
      <c r="B447" s="11">
        <f>VLOOKUP(A447,'sp500'!$A$2:$D$6121,4,FALSE)</f>
        <v>5000.6201171875</v>
      </c>
      <c r="E447" s="4">
        <v>0</v>
      </c>
      <c r="F447" s="4">
        <v>1</v>
      </c>
      <c r="H447" s="4">
        <f t="shared" si="24"/>
        <v>0</v>
      </c>
      <c r="K447" s="6">
        <f t="shared" si="25"/>
        <v>9.5797632750176387E-3</v>
      </c>
      <c r="M447" s="5">
        <f t="shared" si="26"/>
        <v>120.34086553364405</v>
      </c>
      <c r="N447" s="5">
        <f t="shared" si="27"/>
        <v>133.35457944793211</v>
      </c>
    </row>
    <row r="448" spans="1:14" x14ac:dyDescent="0.25">
      <c r="A448" s="10">
        <v>45337</v>
      </c>
      <c r="B448" s="11">
        <f>VLOOKUP(A448,'sp500'!$A$2:$D$6121,4,FALSE)</f>
        <v>5029.72998046875</v>
      </c>
      <c r="E448" s="4">
        <v>1</v>
      </c>
      <c r="F448" s="4">
        <v>0</v>
      </c>
      <c r="H448" s="4">
        <f t="shared" si="24"/>
        <v>0</v>
      </c>
      <c r="K448" s="6">
        <f t="shared" si="25"/>
        <v>5.8212506847294954E-3</v>
      </c>
      <c r="M448" s="5">
        <f t="shared" si="26"/>
        <v>121.04139987953272</v>
      </c>
      <c r="N448" s="5">
        <f t="shared" si="27"/>
        <v>133.35457944793211</v>
      </c>
    </row>
    <row r="449" spans="1:14" x14ac:dyDescent="0.25">
      <c r="A449" s="10">
        <v>45338</v>
      </c>
      <c r="B449" s="11">
        <f>VLOOKUP(A449,'sp500'!$A$2:$D$6121,4,FALSE)</f>
        <v>5005.56982421875</v>
      </c>
      <c r="E449" s="4">
        <v>1</v>
      </c>
      <c r="F449" s="4">
        <v>0</v>
      </c>
      <c r="H449" s="4">
        <f t="shared" si="24"/>
        <v>0</v>
      </c>
      <c r="K449" s="6">
        <f t="shared" si="25"/>
        <v>-4.8034698371121065E-3</v>
      </c>
      <c r="M449" s="5">
        <f t="shared" si="26"/>
        <v>120.45998116616956</v>
      </c>
      <c r="N449" s="5">
        <f t="shared" si="27"/>
        <v>132.71401474791321</v>
      </c>
    </row>
    <row r="450" spans="1:14" x14ac:dyDescent="0.25">
      <c r="A450" s="10">
        <v>45342</v>
      </c>
      <c r="B450" s="11">
        <f>VLOOKUP(A450,'sp500'!$A$2:$D$6121,4,FALSE)</f>
        <v>4975.509765625</v>
      </c>
      <c r="E450" s="4">
        <v>1</v>
      </c>
      <c r="F450" s="4">
        <v>1</v>
      </c>
      <c r="H450" s="4">
        <f t="shared" si="24"/>
        <v>1</v>
      </c>
      <c r="K450" s="6">
        <f t="shared" si="25"/>
        <v>-6.0053220011653252E-3</v>
      </c>
      <c r="M450" s="5">
        <f t="shared" si="26"/>
        <v>119.73658019101239</v>
      </c>
      <c r="N450" s="5">
        <f t="shared" si="27"/>
        <v>131.91702435528458</v>
      </c>
    </row>
    <row r="451" spans="1:14" x14ac:dyDescent="0.25">
      <c r="A451" s="10">
        <v>45343</v>
      </c>
      <c r="B451" s="11">
        <f>VLOOKUP(A451,'sp500'!$A$2:$D$6121,4,FALSE)</f>
        <v>4981.7998046875</v>
      </c>
      <c r="E451" s="4">
        <v>1</v>
      </c>
      <c r="F451" s="4">
        <v>1</v>
      </c>
      <c r="H451" s="4">
        <f t="shared" ref="H451:H499" si="28">IF(E451=F451,1,0)</f>
        <v>1</v>
      </c>
      <c r="K451" s="6">
        <f t="shared" si="25"/>
        <v>1.264199922982101E-3</v>
      </c>
      <c r="M451" s="5">
        <f t="shared" si="26"/>
        <v>119.88795116646801</v>
      </c>
      <c r="N451" s="5">
        <f t="shared" si="27"/>
        <v>132.08379384731455</v>
      </c>
    </row>
    <row r="452" spans="1:14" x14ac:dyDescent="0.25">
      <c r="A452" s="10">
        <v>45344</v>
      </c>
      <c r="B452" s="11">
        <f>VLOOKUP(A452,'sp500'!$A$2:$D$6121,4,FALSE)</f>
        <v>5087.02978515625</v>
      </c>
      <c r="E452" s="4">
        <v>0</v>
      </c>
      <c r="F452" s="4">
        <v>1</v>
      </c>
      <c r="H452" s="4">
        <f t="shared" si="28"/>
        <v>0</v>
      </c>
      <c r="K452" s="6">
        <f t="shared" ref="K452:K499" si="29">B452/B451-1</f>
        <v>2.112288421741404E-2</v>
      </c>
      <c r="M452" s="5">
        <f t="shared" ref="M452:M499" si="30">M451*(1+$K452)</f>
        <v>122.4203304780203</v>
      </c>
      <c r="N452" s="5">
        <f t="shared" si="27"/>
        <v>134.87378453174816</v>
      </c>
    </row>
    <row r="453" spans="1:14" x14ac:dyDescent="0.25">
      <c r="A453" s="10">
        <v>45345</v>
      </c>
      <c r="B453" s="11">
        <f>VLOOKUP(A453,'sp500'!$A$2:$D$6121,4,FALSE)</f>
        <v>5088.7998046875</v>
      </c>
      <c r="E453" s="4">
        <v>1</v>
      </c>
      <c r="F453" s="4">
        <v>0</v>
      </c>
      <c r="H453" s="4">
        <f t="shared" si="28"/>
        <v>0</v>
      </c>
      <c r="K453" s="6">
        <f t="shared" si="29"/>
        <v>3.4794754621159107E-4</v>
      </c>
      <c r="M453" s="5">
        <f t="shared" si="30"/>
        <v>122.46292633161654</v>
      </c>
      <c r="N453" s="5">
        <f t="shared" ref="N453:N499" si="31">N452*(1+IF(E452=1,$K453,0))</f>
        <v>134.87378453174816</v>
      </c>
    </row>
    <row r="454" spans="1:14" x14ac:dyDescent="0.25">
      <c r="A454" s="10">
        <v>45348</v>
      </c>
      <c r="B454" s="11">
        <f>VLOOKUP(A454,'sp500'!$A$2:$D$6121,4,FALSE)</f>
        <v>5069.52978515625</v>
      </c>
      <c r="E454" s="4">
        <v>1</v>
      </c>
      <c r="F454" s="4">
        <v>1</v>
      </c>
      <c r="H454" s="4">
        <f t="shared" si="28"/>
        <v>1</v>
      </c>
      <c r="K454" s="6">
        <f t="shared" si="29"/>
        <v>-3.7867513501905758E-3</v>
      </c>
      <c r="M454" s="5">
        <f t="shared" si="30"/>
        <v>121.99918967998201</v>
      </c>
      <c r="N454" s="5">
        <f t="shared" si="31"/>
        <v>134.36305104606726</v>
      </c>
    </row>
    <row r="455" spans="1:14" x14ac:dyDescent="0.25">
      <c r="A455" s="10">
        <v>45349</v>
      </c>
      <c r="B455" s="11">
        <f>VLOOKUP(A455,'sp500'!$A$2:$D$6121,4,FALSE)</f>
        <v>5078.18017578125</v>
      </c>
      <c r="E455" s="4">
        <v>0</v>
      </c>
      <c r="F455" s="4">
        <v>0</v>
      </c>
      <c r="H455" s="4">
        <f t="shared" si="28"/>
        <v>1</v>
      </c>
      <c r="K455" s="6">
        <f t="shared" si="29"/>
        <v>1.7063496993998672E-3</v>
      </c>
      <c r="M455" s="5">
        <f t="shared" si="30"/>
        <v>122.20736296061948</v>
      </c>
      <c r="N455" s="5">
        <f t="shared" si="31"/>
        <v>134.59232139783015</v>
      </c>
    </row>
    <row r="456" spans="1:14" x14ac:dyDescent="0.25">
      <c r="A456" s="10">
        <v>45350</v>
      </c>
      <c r="B456" s="11">
        <f>VLOOKUP(A456,'sp500'!$A$2:$D$6121,4,FALSE)</f>
        <v>5069.759765625</v>
      </c>
      <c r="E456" s="4">
        <v>0</v>
      </c>
      <c r="F456" s="4">
        <v>1</v>
      </c>
      <c r="H456" s="4">
        <f t="shared" si="28"/>
        <v>0</v>
      </c>
      <c r="K456" s="6">
        <f t="shared" si="29"/>
        <v>-1.6581550604305439E-3</v>
      </c>
      <c r="M456" s="5">
        <f t="shared" si="30"/>
        <v>122.00472420330445</v>
      </c>
      <c r="N456" s="5">
        <f t="shared" si="31"/>
        <v>134.59232139783015</v>
      </c>
    </row>
    <row r="457" spans="1:14" x14ac:dyDescent="0.25">
      <c r="A457" s="10">
        <v>45351</v>
      </c>
      <c r="B457" s="11">
        <f>VLOOKUP(A457,'sp500'!$A$2:$D$6121,4,FALSE)</f>
        <v>5096.27001953125</v>
      </c>
      <c r="E457" s="4">
        <v>1</v>
      </c>
      <c r="F457" s="4">
        <v>1</v>
      </c>
      <c r="H457" s="4">
        <f t="shared" si="28"/>
        <v>1</v>
      </c>
      <c r="K457" s="6">
        <f t="shared" si="29"/>
        <v>5.2290946971491614E-3</v>
      </c>
      <c r="M457" s="5">
        <f t="shared" si="30"/>
        <v>122.64269845966309</v>
      </c>
      <c r="N457" s="5">
        <f t="shared" si="31"/>
        <v>134.59232139783015</v>
      </c>
    </row>
    <row r="458" spans="1:14" x14ac:dyDescent="0.25">
      <c r="A458" s="10">
        <v>45352</v>
      </c>
      <c r="B458" s="11">
        <f>VLOOKUP(A458,'sp500'!$A$2:$D$6121,4,FALSE)</f>
        <v>5137.080078125</v>
      </c>
      <c r="E458" s="4">
        <v>1</v>
      </c>
      <c r="F458" s="4">
        <v>0</v>
      </c>
      <c r="H458" s="4">
        <f t="shared" si="28"/>
        <v>0</v>
      </c>
      <c r="K458" s="6">
        <f t="shared" si="29"/>
        <v>8.0078289488876297E-3</v>
      </c>
      <c r="M458" s="5">
        <f t="shared" si="30"/>
        <v>123.62480021075808</v>
      </c>
      <c r="N458" s="5">
        <f t="shared" si="31"/>
        <v>135.67011368541768</v>
      </c>
    </row>
    <row r="459" spans="1:14" x14ac:dyDescent="0.25">
      <c r="A459" s="10">
        <v>45355</v>
      </c>
      <c r="B459" s="11">
        <f>VLOOKUP(A459,'sp500'!$A$2:$D$6121,4,FALSE)</f>
        <v>5130.9501953125</v>
      </c>
      <c r="E459" s="4">
        <v>0</v>
      </c>
      <c r="F459" s="4">
        <v>0</v>
      </c>
      <c r="H459" s="4">
        <f t="shared" si="28"/>
        <v>1</v>
      </c>
      <c r="K459" s="6">
        <f t="shared" si="29"/>
        <v>-1.1932620709189656E-3</v>
      </c>
      <c r="M459" s="5">
        <f t="shared" si="30"/>
        <v>123.47728342564164</v>
      </c>
      <c r="N459" s="5">
        <f t="shared" si="31"/>
        <v>135.50822368459961</v>
      </c>
    </row>
    <row r="460" spans="1:14" x14ac:dyDescent="0.25">
      <c r="A460" s="10">
        <v>45356</v>
      </c>
      <c r="B460" s="11">
        <f>VLOOKUP(A460,'sp500'!$A$2:$D$6121,4,FALSE)</f>
        <v>5078.64990234375</v>
      </c>
      <c r="E460" s="4">
        <v>1</v>
      </c>
      <c r="F460" s="4">
        <v>1</v>
      </c>
      <c r="H460" s="4">
        <f t="shared" si="28"/>
        <v>1</v>
      </c>
      <c r="K460" s="6">
        <f t="shared" si="29"/>
        <v>-1.0193100883444606E-2</v>
      </c>
      <c r="M460" s="5">
        <f t="shared" si="30"/>
        <v>122.21866701887039</v>
      </c>
      <c r="N460" s="5">
        <f t="shared" si="31"/>
        <v>135.50822368459961</v>
      </c>
    </row>
    <row r="461" spans="1:14" x14ac:dyDescent="0.25">
      <c r="A461" s="10">
        <v>45357</v>
      </c>
      <c r="B461" s="11">
        <f>VLOOKUP(A461,'sp500'!$A$2:$D$6121,4,FALSE)</f>
        <v>5104.759765625</v>
      </c>
      <c r="E461" s="4">
        <v>1</v>
      </c>
      <c r="F461" s="4">
        <v>1</v>
      </c>
      <c r="H461" s="4">
        <f t="shared" si="28"/>
        <v>1</v>
      </c>
      <c r="K461" s="6">
        <f t="shared" si="29"/>
        <v>5.1411032032746551E-3</v>
      </c>
      <c r="M461" s="5">
        <f t="shared" si="30"/>
        <v>122.84700579938107</v>
      </c>
      <c r="N461" s="5">
        <f t="shared" si="31"/>
        <v>136.20488544745456</v>
      </c>
    </row>
    <row r="462" spans="1:14" x14ac:dyDescent="0.25">
      <c r="A462" s="10">
        <v>45358</v>
      </c>
      <c r="B462" s="11">
        <f>VLOOKUP(A462,'sp500'!$A$2:$D$6121,4,FALSE)</f>
        <v>5157.35986328125</v>
      </c>
      <c r="E462" s="4">
        <v>0</v>
      </c>
      <c r="F462" s="4">
        <v>0</v>
      </c>
      <c r="H462" s="4">
        <f t="shared" si="28"/>
        <v>1</v>
      </c>
      <c r="K462" s="6">
        <f t="shared" si="29"/>
        <v>1.0304127925951478E-2</v>
      </c>
      <c r="M462" s="5">
        <f t="shared" si="30"/>
        <v>124.11283706245798</v>
      </c>
      <c r="N462" s="5">
        <f t="shared" si="31"/>
        <v>137.60835801124469</v>
      </c>
    </row>
    <row r="463" spans="1:14" x14ac:dyDescent="0.25">
      <c r="A463" s="10">
        <v>45359</v>
      </c>
      <c r="B463" s="11">
        <f>VLOOKUP(A463,'sp500'!$A$2:$D$6121,4,FALSE)</f>
        <v>5123.68994140625</v>
      </c>
      <c r="E463" s="4">
        <v>0</v>
      </c>
      <c r="F463" s="4">
        <v>0</v>
      </c>
      <c r="H463" s="4">
        <f t="shared" si="28"/>
        <v>1</v>
      </c>
      <c r="K463" s="6">
        <f t="shared" si="29"/>
        <v>-6.5285190034379825E-3</v>
      </c>
      <c r="M463" s="5">
        <f t="shared" si="30"/>
        <v>123.30256404712513</v>
      </c>
      <c r="N463" s="5">
        <f t="shared" si="31"/>
        <v>137.60835801124469</v>
      </c>
    </row>
    <row r="464" spans="1:14" x14ac:dyDescent="0.25">
      <c r="A464" s="10">
        <v>45362</v>
      </c>
      <c r="B464" s="11">
        <f>VLOOKUP(A464,'sp500'!$A$2:$D$6121,4,FALSE)</f>
        <v>5117.93994140625</v>
      </c>
      <c r="E464" s="4">
        <v>0</v>
      </c>
      <c r="F464" s="4">
        <v>1</v>
      </c>
      <c r="H464" s="4">
        <f t="shared" si="28"/>
        <v>0</v>
      </c>
      <c r="K464" s="6">
        <f t="shared" si="29"/>
        <v>-1.122238087346461E-3</v>
      </c>
      <c r="M464" s="5">
        <f t="shared" si="30"/>
        <v>123.16418921348397</v>
      </c>
      <c r="N464" s="5">
        <f t="shared" si="31"/>
        <v>137.60835801124469</v>
      </c>
    </row>
    <row r="465" spans="1:14" x14ac:dyDescent="0.25">
      <c r="A465" s="10">
        <v>45363</v>
      </c>
      <c r="B465" s="11">
        <f>VLOOKUP(A465,'sp500'!$A$2:$D$6121,4,FALSE)</f>
        <v>5175.27001953125</v>
      </c>
      <c r="E465" s="4">
        <v>1</v>
      </c>
      <c r="F465" s="4">
        <v>0</v>
      </c>
      <c r="H465" s="4">
        <f t="shared" si="28"/>
        <v>0</v>
      </c>
      <c r="K465" s="6">
        <f t="shared" si="29"/>
        <v>1.1201787981366396E-2</v>
      </c>
      <c r="M465" s="5">
        <f t="shared" si="30"/>
        <v>124.5438483479503</v>
      </c>
      <c r="N465" s="5">
        <f t="shared" si="31"/>
        <v>137.60835801124469</v>
      </c>
    </row>
    <row r="466" spans="1:14" x14ac:dyDescent="0.25">
      <c r="A466" s="10">
        <v>45364</v>
      </c>
      <c r="B466" s="11">
        <f>VLOOKUP(A466,'sp500'!$A$2:$D$6121,4,FALSE)</f>
        <v>5165.31005859375</v>
      </c>
      <c r="E466" s="4">
        <v>1</v>
      </c>
      <c r="F466" s="4">
        <v>0</v>
      </c>
      <c r="H466" s="4">
        <f t="shared" si="28"/>
        <v>0</v>
      </c>
      <c r="K466" s="6">
        <f t="shared" si="29"/>
        <v>-1.9245297153407392E-3</v>
      </c>
      <c r="M466" s="5">
        <f t="shared" si="30"/>
        <v>124.30416001094179</v>
      </c>
      <c r="N466" s="5">
        <f t="shared" si="31"/>
        <v>137.3435266371728</v>
      </c>
    </row>
    <row r="467" spans="1:14" x14ac:dyDescent="0.25">
      <c r="A467" s="10">
        <v>45365</v>
      </c>
      <c r="B467" s="11">
        <f>VLOOKUP(A467,'sp500'!$A$2:$D$6121,4,FALSE)</f>
        <v>5150.47998046875</v>
      </c>
      <c r="E467" s="4">
        <v>0</v>
      </c>
      <c r="F467" s="4">
        <v>0</v>
      </c>
      <c r="H467" s="4">
        <f t="shared" si="28"/>
        <v>1</v>
      </c>
      <c r="K467" s="6">
        <f t="shared" si="29"/>
        <v>-2.8710915621273925E-3</v>
      </c>
      <c r="M467" s="5">
        <f t="shared" si="30"/>
        <v>123.94727138599704</v>
      </c>
      <c r="N467" s="5">
        <f t="shared" si="31"/>
        <v>136.94920079673199</v>
      </c>
    </row>
    <row r="468" spans="1:14" x14ac:dyDescent="0.25">
      <c r="A468" s="10">
        <v>45366</v>
      </c>
      <c r="B468" s="11">
        <f>VLOOKUP(A468,'sp500'!$A$2:$D$6121,4,FALSE)</f>
        <v>5117.08984375</v>
      </c>
      <c r="E468" s="4">
        <v>1</v>
      </c>
      <c r="F468" s="4">
        <v>1</v>
      </c>
      <c r="H468" s="4">
        <f t="shared" si="28"/>
        <v>1</v>
      </c>
      <c r="K468" s="6">
        <f t="shared" si="29"/>
        <v>-6.4829174844615034E-3</v>
      </c>
      <c r="M468" s="5">
        <f t="shared" si="30"/>
        <v>123.14373145317747</v>
      </c>
      <c r="N468" s="5">
        <f t="shared" si="31"/>
        <v>136.94920079673199</v>
      </c>
    </row>
    <row r="469" spans="1:14" x14ac:dyDescent="0.25">
      <c r="A469" s="10">
        <v>45369</v>
      </c>
      <c r="B469" s="11">
        <f>VLOOKUP(A469,'sp500'!$A$2:$D$6121,4,FALSE)</f>
        <v>5149.419921875</v>
      </c>
      <c r="E469" s="4">
        <v>0</v>
      </c>
      <c r="F469" s="4">
        <v>1</v>
      </c>
      <c r="H469" s="4">
        <f t="shared" si="28"/>
        <v>0</v>
      </c>
      <c r="K469" s="6">
        <f t="shared" si="29"/>
        <v>6.3180595049523447E-3</v>
      </c>
      <c r="M469" s="5">
        <f t="shared" si="30"/>
        <v>123.92176087616052</v>
      </c>
      <c r="N469" s="5">
        <f t="shared" si="31"/>
        <v>137.81445399652139</v>
      </c>
    </row>
    <row r="470" spans="1:14" x14ac:dyDescent="0.25">
      <c r="A470" s="10">
        <v>45370</v>
      </c>
      <c r="B470" s="11">
        <f>VLOOKUP(A470,'sp500'!$A$2:$D$6121,4,FALSE)</f>
        <v>5178.509765625</v>
      </c>
      <c r="E470" s="4">
        <v>1</v>
      </c>
      <c r="F470" s="4">
        <v>1</v>
      </c>
      <c r="H470" s="4">
        <f t="shared" si="28"/>
        <v>1</v>
      </c>
      <c r="K470" s="6">
        <f t="shared" si="29"/>
        <v>5.6491496501236416E-3</v>
      </c>
      <c r="M470" s="5">
        <f t="shared" si="30"/>
        <v>124.62181344825679</v>
      </c>
      <c r="N470" s="5">
        <f t="shared" si="31"/>
        <v>137.81445399652139</v>
      </c>
    </row>
    <row r="471" spans="1:14" x14ac:dyDescent="0.25">
      <c r="A471" s="10">
        <v>45371</v>
      </c>
      <c r="B471" s="11">
        <f>VLOOKUP(A471,'sp500'!$A$2:$D$6121,4,FALSE)</f>
        <v>5224.6201171875</v>
      </c>
      <c r="E471" s="4">
        <v>0</v>
      </c>
      <c r="F471" s="4">
        <v>1</v>
      </c>
      <c r="H471" s="4">
        <f t="shared" si="28"/>
        <v>0</v>
      </c>
      <c r="K471" s="6">
        <f t="shared" si="29"/>
        <v>8.9041739128465913E-3</v>
      </c>
      <c r="M471" s="5">
        <f t="shared" si="30"/>
        <v>125.73146774853439</v>
      </c>
      <c r="N471" s="5">
        <f t="shared" si="31"/>
        <v>139.04157786261041</v>
      </c>
    </row>
    <row r="472" spans="1:14" x14ac:dyDescent="0.25">
      <c r="A472" s="10">
        <v>45372</v>
      </c>
      <c r="B472" s="11">
        <f>VLOOKUP(A472,'sp500'!$A$2:$D$6121,4,FALSE)</f>
        <v>5241.52978515625</v>
      </c>
      <c r="E472" s="4">
        <v>0</v>
      </c>
      <c r="F472" s="4">
        <v>0</v>
      </c>
      <c r="H472" s="4">
        <f t="shared" si="28"/>
        <v>1</v>
      </c>
      <c r="K472" s="6">
        <f t="shared" si="29"/>
        <v>3.2365354015160275E-3</v>
      </c>
      <c r="M472" s="5">
        <f t="shared" si="30"/>
        <v>126.13840209498709</v>
      </c>
      <c r="N472" s="5">
        <f t="shared" si="31"/>
        <v>139.04157786261041</v>
      </c>
    </row>
    <row r="473" spans="1:14" x14ac:dyDescent="0.25">
      <c r="A473" s="10">
        <v>45373</v>
      </c>
      <c r="B473" s="11">
        <f>VLOOKUP(A473,'sp500'!$A$2:$D$6121,4,FALSE)</f>
        <v>5234.18017578125</v>
      </c>
      <c r="E473" s="4">
        <v>1</v>
      </c>
      <c r="F473" s="4">
        <v>0</v>
      </c>
      <c r="H473" s="4">
        <f t="shared" si="28"/>
        <v>0</v>
      </c>
      <c r="K473" s="6">
        <f t="shared" si="29"/>
        <v>-1.4021878490156903E-3</v>
      </c>
      <c r="M473" s="5">
        <f t="shared" si="30"/>
        <v>125.96153236027524</v>
      </c>
      <c r="N473" s="5">
        <f t="shared" si="31"/>
        <v>139.04157786261041</v>
      </c>
    </row>
    <row r="474" spans="1:14" x14ac:dyDescent="0.25">
      <c r="A474" s="10">
        <v>45376</v>
      </c>
      <c r="B474" s="11">
        <f>VLOOKUP(A474,'sp500'!$A$2:$D$6121,4,FALSE)</f>
        <v>5218.18994140625</v>
      </c>
      <c r="E474" s="4">
        <v>1</v>
      </c>
      <c r="F474" s="4">
        <v>0</v>
      </c>
      <c r="H474" s="4">
        <f t="shared" si="28"/>
        <v>0</v>
      </c>
      <c r="K474" s="6">
        <f t="shared" si="29"/>
        <v>-3.0549644525015296E-3</v>
      </c>
      <c r="M474" s="5">
        <f t="shared" si="30"/>
        <v>125.57672435653198</v>
      </c>
      <c r="N474" s="5">
        <f t="shared" si="31"/>
        <v>138.61681078482042</v>
      </c>
    </row>
    <row r="475" spans="1:14" x14ac:dyDescent="0.25">
      <c r="A475" s="10">
        <v>45377</v>
      </c>
      <c r="B475" s="11">
        <f>VLOOKUP(A475,'sp500'!$A$2:$D$6121,4,FALSE)</f>
        <v>5203.580078125</v>
      </c>
      <c r="E475" s="4">
        <v>0</v>
      </c>
      <c r="F475" s="4">
        <v>1</v>
      </c>
      <c r="H475" s="4">
        <f t="shared" si="28"/>
        <v>0</v>
      </c>
      <c r="K475" s="6">
        <f t="shared" si="29"/>
        <v>-2.799795225030266E-3</v>
      </c>
      <c r="M475" s="5">
        <f t="shared" si="30"/>
        <v>125.22513524330363</v>
      </c>
      <c r="N475" s="5">
        <f t="shared" si="31"/>
        <v>138.22871209987616</v>
      </c>
    </row>
    <row r="476" spans="1:14" x14ac:dyDescent="0.25">
      <c r="A476" s="10">
        <v>45378</v>
      </c>
      <c r="B476" s="11">
        <f>VLOOKUP(A476,'sp500'!$A$2:$D$6121,4,FALSE)</f>
        <v>5248.490234375</v>
      </c>
      <c r="E476" s="4">
        <v>1</v>
      </c>
      <c r="F476" s="4">
        <v>1</v>
      </c>
      <c r="H476" s="4">
        <f t="shared" si="28"/>
        <v>1</v>
      </c>
      <c r="K476" s="6">
        <f t="shared" si="29"/>
        <v>8.6306265255329251E-3</v>
      </c>
      <c r="M476" s="5">
        <f t="shared" si="30"/>
        <v>126.30590661719793</v>
      </c>
      <c r="N476" s="5">
        <f t="shared" si="31"/>
        <v>138.22871209987616</v>
      </c>
    </row>
    <row r="477" spans="1:14" x14ac:dyDescent="0.25">
      <c r="A477" s="10">
        <v>45379</v>
      </c>
      <c r="B477" s="11">
        <f>VLOOKUP(A477,'sp500'!$A$2:$D$6121,4,FALSE)</f>
        <v>5254.35009765625</v>
      </c>
      <c r="E477" s="4">
        <v>1</v>
      </c>
      <c r="F477" s="4">
        <v>0</v>
      </c>
      <c r="H477" s="4">
        <f t="shared" si="28"/>
        <v>0</v>
      </c>
      <c r="K477" s="6">
        <f t="shared" si="29"/>
        <v>1.1164855071790214E-3</v>
      </c>
      <c r="M477" s="5">
        <f t="shared" si="30"/>
        <v>126.44692533140714</v>
      </c>
      <c r="N477" s="5">
        <f t="shared" si="31"/>
        <v>138.38304245361169</v>
      </c>
    </row>
    <row r="478" spans="1:14" x14ac:dyDescent="0.25">
      <c r="A478" s="10">
        <v>45383</v>
      </c>
      <c r="B478" s="11">
        <f>VLOOKUP(A478,'sp500'!$A$2:$D$6121,4,FALSE)</f>
        <v>5243.77001953125</v>
      </c>
      <c r="E478" s="4">
        <v>0</v>
      </c>
      <c r="F478" s="4">
        <v>0</v>
      </c>
      <c r="H478" s="4">
        <f t="shared" si="28"/>
        <v>1</v>
      </c>
      <c r="K478" s="6">
        <f t="shared" si="29"/>
        <v>-2.0135845401164643E-3</v>
      </c>
      <c r="M478" s="5">
        <f t="shared" si="30"/>
        <v>126.19231375741457</v>
      </c>
      <c r="N478" s="5">
        <f t="shared" si="31"/>
        <v>138.10439649871282</v>
      </c>
    </row>
    <row r="479" spans="1:14" x14ac:dyDescent="0.25">
      <c r="A479" s="10">
        <v>45384</v>
      </c>
      <c r="B479" s="11">
        <f>VLOOKUP(A479,'sp500'!$A$2:$D$6121,4,FALSE)</f>
        <v>5205.81005859375</v>
      </c>
      <c r="E479" s="4">
        <v>0</v>
      </c>
      <c r="F479" s="4">
        <v>1</v>
      </c>
      <c r="H479" s="4">
        <f t="shared" si="28"/>
        <v>0</v>
      </c>
      <c r="K479" s="6">
        <f t="shared" si="29"/>
        <v>-7.2390590731691296E-3</v>
      </c>
      <c r="M479" s="5">
        <f t="shared" si="30"/>
        <v>125.27880014354474</v>
      </c>
      <c r="N479" s="5">
        <f t="shared" si="31"/>
        <v>138.10439649871282</v>
      </c>
    </row>
    <row r="480" spans="1:14" x14ac:dyDescent="0.25">
      <c r="A480" s="10">
        <v>45385</v>
      </c>
      <c r="B480" s="11">
        <f>VLOOKUP(A480,'sp500'!$A$2:$D$6121,4,FALSE)</f>
        <v>5211.490234375</v>
      </c>
      <c r="E480" s="4">
        <v>0</v>
      </c>
      <c r="F480" s="4">
        <v>0</v>
      </c>
      <c r="H480" s="4">
        <f t="shared" si="28"/>
        <v>1</v>
      </c>
      <c r="K480" s="6">
        <f t="shared" si="29"/>
        <v>1.091122364688113E-3</v>
      </c>
      <c r="M480" s="5">
        <f t="shared" si="30"/>
        <v>125.41549464420265</v>
      </c>
      <c r="N480" s="5">
        <f t="shared" si="31"/>
        <v>138.10439649871282</v>
      </c>
    </row>
    <row r="481" spans="1:14" x14ac:dyDescent="0.25">
      <c r="A481" s="10">
        <v>45386</v>
      </c>
      <c r="B481" s="11">
        <f>VLOOKUP(A481,'sp500'!$A$2:$D$6121,4,FALSE)</f>
        <v>5147.2099609375</v>
      </c>
      <c r="E481" s="4">
        <v>1</v>
      </c>
      <c r="F481" s="4">
        <v>1</v>
      </c>
      <c r="H481" s="4">
        <f t="shared" si="28"/>
        <v>1</v>
      </c>
      <c r="K481" s="6">
        <f t="shared" si="29"/>
        <v>-1.2334336350379616E-2</v>
      </c>
      <c r="M481" s="5">
        <f t="shared" si="30"/>
        <v>123.86857774971182</v>
      </c>
      <c r="N481" s="5">
        <f t="shared" si="31"/>
        <v>138.10439649871282</v>
      </c>
    </row>
    <row r="482" spans="1:14" x14ac:dyDescent="0.25">
      <c r="A482" s="10">
        <v>45387</v>
      </c>
      <c r="B482" s="11">
        <f>VLOOKUP(A482,'sp500'!$A$2:$D$6121,4,FALSE)</f>
        <v>5204.33984375</v>
      </c>
      <c r="E482" s="4">
        <v>0</v>
      </c>
      <c r="F482" s="4">
        <v>0</v>
      </c>
      <c r="H482" s="4">
        <f t="shared" si="28"/>
        <v>1</v>
      </c>
      <c r="K482" s="6">
        <f t="shared" si="29"/>
        <v>1.1099194174331695E-2</v>
      </c>
      <c r="M482" s="5">
        <f t="shared" si="30"/>
        <v>125.24341914625417</v>
      </c>
      <c r="N482" s="5">
        <f t="shared" si="31"/>
        <v>139.63724401178092</v>
      </c>
    </row>
    <row r="483" spans="1:14" x14ac:dyDescent="0.25">
      <c r="A483" s="10">
        <v>45390</v>
      </c>
      <c r="B483" s="11">
        <f>VLOOKUP(A483,'sp500'!$A$2:$D$6121,4,FALSE)</f>
        <v>5202.39013671875</v>
      </c>
      <c r="E483" s="4">
        <v>1</v>
      </c>
      <c r="F483" s="4">
        <v>1</v>
      </c>
      <c r="H483" s="4">
        <f t="shared" si="28"/>
        <v>1</v>
      </c>
      <c r="K483" s="6">
        <f t="shared" si="29"/>
        <v>-3.7463099831791524E-4</v>
      </c>
      <c r="M483" s="5">
        <f t="shared" si="30"/>
        <v>125.19649907910666</v>
      </c>
      <c r="N483" s="5">
        <f t="shared" si="31"/>
        <v>139.63724401178092</v>
      </c>
    </row>
    <row r="484" spans="1:14" x14ac:dyDescent="0.25">
      <c r="A484" s="10">
        <v>45391</v>
      </c>
      <c r="B484" s="11">
        <f>VLOOKUP(A484,'sp500'!$A$2:$D$6121,4,FALSE)</f>
        <v>5209.91015625</v>
      </c>
      <c r="E484" s="4">
        <v>1</v>
      </c>
      <c r="F484" s="4">
        <v>0</v>
      </c>
      <c r="H484" s="4">
        <f t="shared" si="28"/>
        <v>0</v>
      </c>
      <c r="K484" s="6">
        <f t="shared" si="29"/>
        <v>1.4454931932483817E-3</v>
      </c>
      <c r="M484" s="5">
        <f t="shared" si="30"/>
        <v>125.37746976634403</v>
      </c>
      <c r="N484" s="5">
        <f t="shared" si="31"/>
        <v>139.83908869752392</v>
      </c>
    </row>
    <row r="485" spans="1:14" x14ac:dyDescent="0.25">
      <c r="A485" s="10">
        <v>45392</v>
      </c>
      <c r="B485" s="11">
        <f>VLOOKUP(A485,'sp500'!$A$2:$D$6121,4,FALSE)</f>
        <v>5160.64013671875</v>
      </c>
      <c r="E485" s="4">
        <v>0</v>
      </c>
      <c r="F485" s="4">
        <v>1</v>
      </c>
      <c r="H485" s="4">
        <f t="shared" si="28"/>
        <v>0</v>
      </c>
      <c r="K485" s="6">
        <f t="shared" si="29"/>
        <v>-9.4569806491084929E-3</v>
      </c>
      <c r="M485" s="5">
        <f t="shared" si="30"/>
        <v>124.19177746092953</v>
      </c>
      <c r="N485" s="5">
        <f t="shared" si="31"/>
        <v>138.51663314172248</v>
      </c>
    </row>
    <row r="486" spans="1:14" x14ac:dyDescent="0.25">
      <c r="A486" s="10">
        <v>45393</v>
      </c>
      <c r="B486" s="11">
        <f>VLOOKUP(A486,'sp500'!$A$2:$D$6121,4,FALSE)</f>
        <v>5199.06005859375</v>
      </c>
      <c r="E486" s="4">
        <v>0</v>
      </c>
      <c r="F486" s="4">
        <v>0</v>
      </c>
      <c r="H486" s="4">
        <f t="shared" si="28"/>
        <v>1</v>
      </c>
      <c r="K486" s="6">
        <f t="shared" si="29"/>
        <v>7.4447977105855934E-3</v>
      </c>
      <c r="M486" s="5">
        <f t="shared" si="30"/>
        <v>125.11636012144422</v>
      </c>
      <c r="N486" s="5">
        <f t="shared" si="31"/>
        <v>138.51663314172248</v>
      </c>
    </row>
    <row r="487" spans="1:14" x14ac:dyDescent="0.25">
      <c r="A487" s="10">
        <v>45394</v>
      </c>
      <c r="B487" s="11">
        <f>VLOOKUP(A487,'sp500'!$A$2:$D$6121,4,FALSE)</f>
        <v>5123.41015625</v>
      </c>
      <c r="E487" s="4">
        <v>1</v>
      </c>
      <c r="F487" s="4">
        <v>0</v>
      </c>
      <c r="H487" s="4">
        <f t="shared" si="28"/>
        <v>0</v>
      </c>
      <c r="K487" s="6">
        <f t="shared" si="29"/>
        <v>-1.4550688295801639E-2</v>
      </c>
      <c r="M487" s="5">
        <f t="shared" si="30"/>
        <v>123.29583096461181</v>
      </c>
      <c r="N487" s="5">
        <f t="shared" si="31"/>
        <v>138.51663314172248</v>
      </c>
    </row>
    <row r="488" spans="1:14" x14ac:dyDescent="0.25">
      <c r="A488" s="10">
        <v>45397</v>
      </c>
      <c r="B488" s="11">
        <f>VLOOKUP(A488,'sp500'!$A$2:$D$6121,4,FALSE)</f>
        <v>5061.81982421875</v>
      </c>
      <c r="E488" s="4">
        <v>1</v>
      </c>
      <c r="F488" s="4">
        <v>0</v>
      </c>
      <c r="H488" s="4">
        <f t="shared" si="28"/>
        <v>0</v>
      </c>
      <c r="K488" s="6">
        <f t="shared" si="29"/>
        <v>-1.202135494776202E-2</v>
      </c>
      <c r="M488" s="5">
        <f t="shared" si="30"/>
        <v>121.81364801700694</v>
      </c>
      <c r="N488" s="5">
        <f t="shared" si="31"/>
        <v>136.8514755285569</v>
      </c>
    </row>
    <row r="489" spans="1:14" x14ac:dyDescent="0.25">
      <c r="A489" s="10">
        <v>45398</v>
      </c>
      <c r="B489" s="11">
        <f>VLOOKUP(A489,'sp500'!$A$2:$D$6121,4,FALSE)</f>
        <v>5051.41015625</v>
      </c>
      <c r="E489" s="4">
        <v>1</v>
      </c>
      <c r="F489" s="4">
        <v>0</v>
      </c>
      <c r="H489" s="4">
        <f t="shared" si="28"/>
        <v>0</v>
      </c>
      <c r="K489" s="6">
        <f t="shared" si="29"/>
        <v>-2.0565070133361507E-3</v>
      </c>
      <c r="M489" s="5">
        <f t="shared" si="30"/>
        <v>121.56313739553991</v>
      </c>
      <c r="N489" s="5">
        <f t="shared" si="31"/>
        <v>136.57003950934703</v>
      </c>
    </row>
    <row r="490" spans="1:14" x14ac:dyDescent="0.25">
      <c r="A490" s="10">
        <v>45399</v>
      </c>
      <c r="B490" s="11">
        <f>VLOOKUP(A490,'sp500'!$A$2:$D$6121,4,FALSE)</f>
        <v>5022.2099609375</v>
      </c>
      <c r="E490" s="4">
        <v>1</v>
      </c>
      <c r="F490" s="4">
        <v>0</v>
      </c>
      <c r="H490" s="4">
        <f t="shared" si="28"/>
        <v>0</v>
      </c>
      <c r="K490" s="6">
        <f t="shared" si="29"/>
        <v>-5.780602724641426E-3</v>
      </c>
      <c r="M490" s="5">
        <f t="shared" si="30"/>
        <v>120.8604291922953</v>
      </c>
      <c r="N490" s="5">
        <f t="shared" si="31"/>
        <v>135.7805823668549</v>
      </c>
    </row>
    <row r="491" spans="1:14" x14ac:dyDescent="0.25">
      <c r="A491" s="10">
        <v>45400</v>
      </c>
      <c r="B491" s="11">
        <f>VLOOKUP(A491,'sp500'!$A$2:$D$6121,4,FALSE)</f>
        <v>5011.1201171875</v>
      </c>
      <c r="E491" s="4">
        <v>1</v>
      </c>
      <c r="F491" s="4">
        <v>0</v>
      </c>
      <c r="H491" s="4">
        <f t="shared" si="28"/>
        <v>0</v>
      </c>
      <c r="K491" s="6">
        <f t="shared" si="29"/>
        <v>-2.2081601199982481E-3</v>
      </c>
      <c r="M491" s="5">
        <f t="shared" si="30"/>
        <v>120.59355001246701</v>
      </c>
      <c r="N491" s="5">
        <f t="shared" si="31"/>
        <v>135.48075709980228</v>
      </c>
    </row>
    <row r="492" spans="1:14" x14ac:dyDescent="0.25">
      <c r="A492" s="10">
        <v>45401</v>
      </c>
      <c r="B492" s="11">
        <f>VLOOKUP(A492,'sp500'!$A$2:$D$6121,4,FALSE)</f>
        <v>4967.22998046875</v>
      </c>
      <c r="E492" s="4">
        <v>1</v>
      </c>
      <c r="F492" s="4">
        <v>1</v>
      </c>
      <c r="H492" s="4">
        <f t="shared" si="28"/>
        <v>1</v>
      </c>
      <c r="K492" s="6">
        <f t="shared" si="29"/>
        <v>-8.7585481274361499E-3</v>
      </c>
      <c r="M492" s="5">
        <f t="shared" si="30"/>
        <v>119.53732560082443</v>
      </c>
      <c r="N492" s="5">
        <f t="shared" si="31"/>
        <v>134.29414236840216</v>
      </c>
    </row>
    <row r="493" spans="1:14" x14ac:dyDescent="0.25">
      <c r="A493" s="10">
        <v>45404</v>
      </c>
      <c r="B493" s="11">
        <f>VLOOKUP(A493,'sp500'!$A$2:$D$6121,4,FALSE)</f>
        <v>5010.60009765625</v>
      </c>
      <c r="E493" s="4">
        <v>0</v>
      </c>
      <c r="F493" s="4">
        <v>1</v>
      </c>
      <c r="H493" s="4">
        <f t="shared" si="28"/>
        <v>0</v>
      </c>
      <c r="K493" s="6">
        <f t="shared" si="29"/>
        <v>8.7312480714667462E-3</v>
      </c>
      <c r="M493" s="5">
        <f t="shared" si="30"/>
        <v>120.58103564444492</v>
      </c>
      <c r="N493" s="5">
        <f t="shared" si="31"/>
        <v>135.46669783996555</v>
      </c>
    </row>
    <row r="494" spans="1:14" x14ac:dyDescent="0.25">
      <c r="A494" s="10">
        <v>45405</v>
      </c>
      <c r="B494" s="11">
        <f>VLOOKUP(A494,'sp500'!$A$2:$D$6121,4,FALSE)</f>
        <v>5070.5498046875</v>
      </c>
      <c r="E494" s="4">
        <v>1</v>
      </c>
      <c r="F494" s="4">
        <v>1</v>
      </c>
      <c r="H494" s="4">
        <f t="shared" si="28"/>
        <v>1</v>
      </c>
      <c r="K494" s="6">
        <f t="shared" si="29"/>
        <v>1.1964576270872662E-2</v>
      </c>
      <c r="M494" s="5">
        <f t="shared" si="30"/>
        <v>122.0237366422337</v>
      </c>
      <c r="N494" s="5">
        <f t="shared" si="31"/>
        <v>135.46669783996555</v>
      </c>
    </row>
    <row r="495" spans="1:14" x14ac:dyDescent="0.25">
      <c r="A495" s="10">
        <v>45406</v>
      </c>
      <c r="B495" s="11">
        <f>VLOOKUP(A495,'sp500'!$A$2:$D$6121,4,FALSE)</f>
        <v>5071.6298828125</v>
      </c>
      <c r="E495" s="4">
        <v>0</v>
      </c>
      <c r="F495" s="4">
        <v>0</v>
      </c>
      <c r="H495" s="4">
        <f t="shared" si="28"/>
        <v>1</v>
      </c>
      <c r="K495" s="6">
        <f t="shared" si="29"/>
        <v>2.130100613548791E-4</v>
      </c>
      <c r="M495" s="5">
        <f t="shared" si="30"/>
        <v>122.04972892586261</v>
      </c>
      <c r="N495" s="5">
        <f t="shared" si="31"/>
        <v>135.49555360958399</v>
      </c>
    </row>
    <row r="496" spans="1:14" x14ac:dyDescent="0.25">
      <c r="A496" s="10">
        <v>45407</v>
      </c>
      <c r="B496" s="11">
        <f>VLOOKUP(A496,'sp500'!$A$2:$D$6121,4,FALSE)</f>
        <v>5048.419921875</v>
      </c>
      <c r="E496" s="4">
        <v>1</v>
      </c>
      <c r="F496" s="4">
        <v>1</v>
      </c>
      <c r="H496" s="4">
        <f t="shared" si="28"/>
        <v>1</v>
      </c>
      <c r="K496" s="6">
        <f t="shared" si="29"/>
        <v>-4.5764303535156259E-3</v>
      </c>
      <c r="M496" s="5">
        <f t="shared" si="30"/>
        <v>121.49117684176794</v>
      </c>
      <c r="N496" s="5">
        <f t="shared" si="31"/>
        <v>135.49555360958399</v>
      </c>
    </row>
    <row r="497" spans="1:14" x14ac:dyDescent="0.25">
      <c r="A497" s="10">
        <v>45408</v>
      </c>
      <c r="B497" s="11">
        <f>VLOOKUP(A497,'sp500'!$A$2:$D$6121,4,FALSE)</f>
        <v>5099.9599609375</v>
      </c>
      <c r="E497" s="4">
        <v>1</v>
      </c>
      <c r="F497" s="4">
        <v>1</v>
      </c>
      <c r="H497" s="4">
        <f t="shared" si="28"/>
        <v>1</v>
      </c>
      <c r="K497" s="6">
        <f t="shared" si="29"/>
        <v>1.020914263474304E-2</v>
      </c>
      <c r="M497" s="5">
        <f t="shared" si="30"/>
        <v>122.73149759500834</v>
      </c>
      <c r="N497" s="5">
        <f t="shared" si="31"/>
        <v>136.87884704275771</v>
      </c>
    </row>
    <row r="498" spans="1:14" x14ac:dyDescent="0.25">
      <c r="A498" s="10">
        <v>45411</v>
      </c>
      <c r="B498" s="11">
        <f>VLOOKUP(A498,'sp500'!$A$2:$D$6121,4,FALSE)</f>
        <v>5116.169921875</v>
      </c>
      <c r="E498" s="4">
        <v>1</v>
      </c>
      <c r="F498" s="4">
        <v>0</v>
      </c>
      <c r="H498" s="4">
        <f t="shared" si="28"/>
        <v>0</v>
      </c>
      <c r="K498" s="6">
        <f t="shared" si="29"/>
        <v>3.1784486665891176E-3</v>
      </c>
      <c r="M498" s="5">
        <f t="shared" si="30"/>
        <v>123.12159335988767</v>
      </c>
      <c r="N498" s="5">
        <f t="shared" si="31"/>
        <v>137.31390943162504</v>
      </c>
    </row>
    <row r="499" spans="1:14" x14ac:dyDescent="0.25">
      <c r="A499" s="10">
        <v>45412</v>
      </c>
      <c r="B499" s="11">
        <f>VLOOKUP(A499,'sp500'!$A$2:$D$6121,4,FALSE)</f>
        <v>5035.68994140625</v>
      </c>
      <c r="E499" s="4">
        <v>1</v>
      </c>
      <c r="F499" s="4">
        <v>0</v>
      </c>
      <c r="H499" s="4">
        <f t="shared" si="28"/>
        <v>0</v>
      </c>
      <c r="K499" s="6">
        <f t="shared" si="29"/>
        <v>-1.5730513586862171E-2</v>
      </c>
      <c r="M499" s="5">
        <f t="shared" si="30"/>
        <v>121.18482746270384</v>
      </c>
      <c r="N499" s="5">
        <f t="shared" si="31"/>
        <v>135.1538911136457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A8C-1008-4B8A-8596-AAB5F00B5DE3}">
  <dimension ref="A1:T499"/>
  <sheetViews>
    <sheetView workbookViewId="0">
      <selection activeCell="N1" sqref="N1"/>
    </sheetView>
  </sheetViews>
  <sheetFormatPr defaultRowHeight="12" x14ac:dyDescent="0.25"/>
  <cols>
    <col min="1" max="1" width="10.109375" style="4" bestFit="1" customWidth="1"/>
    <col min="2" max="2" width="10.109375" style="11" customWidth="1"/>
    <col min="3" max="4" width="1.77734375" style="55" customWidth="1"/>
    <col min="5" max="6" width="8.88671875" style="4"/>
    <col min="7" max="7" width="1.77734375" style="57" customWidth="1"/>
    <col min="8" max="8" width="8.88671875" style="4"/>
    <col min="9" max="10" width="1.77734375" style="57" customWidth="1"/>
    <col min="11" max="11" width="8.88671875" style="4"/>
    <col min="12" max="12" width="1.77734375" style="57" customWidth="1"/>
    <col min="13" max="14" width="8.88671875" style="4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1"/>
      <c r="C1" s="54"/>
      <c r="D1" s="54"/>
      <c r="E1" s="31" t="s">
        <v>2</v>
      </c>
      <c r="F1" s="31" t="s">
        <v>12</v>
      </c>
      <c r="G1" s="56"/>
      <c r="H1" s="31" t="s">
        <v>21</v>
      </c>
      <c r="I1" s="56"/>
      <c r="J1" s="56"/>
      <c r="K1" s="31" t="s">
        <v>9</v>
      </c>
      <c r="L1" s="80"/>
      <c r="M1" s="31" t="s">
        <v>8</v>
      </c>
      <c r="N1" s="31" t="s">
        <v>56</v>
      </c>
      <c r="R1" s="78" t="s">
        <v>7</v>
      </c>
      <c r="S1" s="79">
        <f>(S7+S9)/(SUM(S7:S10))</f>
        <v>0.55279503105590067</v>
      </c>
      <c r="T1" s="69" t="s">
        <v>34</v>
      </c>
    </row>
    <row r="2" spans="1:20" x14ac:dyDescent="0.25">
      <c r="A2" s="10">
        <v>44700</v>
      </c>
      <c r="B2" s="11">
        <f>VLOOKUP(A2,'sp500'!$A$2:$D$6121,4,FALSE)</f>
        <v>3900.7900390625</v>
      </c>
      <c r="M2" s="5"/>
      <c r="N2" s="5"/>
      <c r="R2" s="70" t="s">
        <v>26</v>
      </c>
      <c r="S2" s="61">
        <f>S7/(S7+S8)</f>
        <v>0.65289256198347112</v>
      </c>
      <c r="T2" s="71" t="s">
        <v>31</v>
      </c>
    </row>
    <row r="3" spans="1:20" x14ac:dyDescent="0.25">
      <c r="A3" s="10">
        <v>44701</v>
      </c>
      <c r="B3" s="11">
        <f>VLOOKUP(A3,'sp500'!$A$2:$D$6121,4,FALSE)</f>
        <v>3901.36010742187</v>
      </c>
      <c r="E3" s="4">
        <v>1</v>
      </c>
      <c r="F3" s="13">
        <v>1</v>
      </c>
      <c r="H3" s="4">
        <f t="shared" ref="H3:H66" si="0">IF(E3=F3,1,0)</f>
        <v>1</v>
      </c>
      <c r="K3" s="6">
        <f>B3/B2-1</f>
        <v>1.4614176965732639E-4</v>
      </c>
      <c r="M3" s="5">
        <v>100</v>
      </c>
      <c r="N3" s="5">
        <v>100</v>
      </c>
      <c r="R3" s="70" t="s">
        <v>27</v>
      </c>
      <c r="S3" s="61">
        <f>+S7/(S7+S10)</f>
        <v>0.54482758620689653</v>
      </c>
      <c r="T3" s="71" t="s">
        <v>30</v>
      </c>
    </row>
    <row r="4" spans="1:20" x14ac:dyDescent="0.25">
      <c r="A4" s="10">
        <v>44704</v>
      </c>
      <c r="B4" s="11">
        <f>VLOOKUP(A4,'sp500'!$A$2:$D$6121,4,FALSE)</f>
        <v>3973.75</v>
      </c>
      <c r="E4" s="4">
        <v>0</v>
      </c>
      <c r="F4" s="14">
        <v>1</v>
      </c>
      <c r="H4" s="4">
        <f t="shared" si="0"/>
        <v>0</v>
      </c>
      <c r="K4" s="7">
        <f t="shared" ref="K4:K67" si="1">B4/B3-1</f>
        <v>1.8555039930924888E-2</v>
      </c>
      <c r="M4" s="5">
        <f t="shared" ref="M4:M67" si="2">M3*(1+$K4)</f>
        <v>101.85550399309248</v>
      </c>
      <c r="N4" s="5">
        <f>N3*(1+IF(F3=1,$K4,0))</f>
        <v>101.85550399309248</v>
      </c>
      <c r="R4" s="70" t="s">
        <v>28</v>
      </c>
      <c r="S4" s="61">
        <f>S9/(S9+S8)</f>
        <v>0.56476683937823835</v>
      </c>
      <c r="T4" s="71" t="s">
        <v>32</v>
      </c>
    </row>
    <row r="5" spans="1:20" x14ac:dyDescent="0.25">
      <c r="A5" s="10">
        <v>44705</v>
      </c>
      <c r="B5" s="11">
        <f>VLOOKUP(A5,'sp500'!$A$2:$D$6121,4,FALSE)</f>
        <v>3941.47998046875</v>
      </c>
      <c r="E5" s="4">
        <v>1</v>
      </c>
      <c r="F5" s="15">
        <v>1</v>
      </c>
      <c r="H5" s="4">
        <f t="shared" si="0"/>
        <v>1</v>
      </c>
      <c r="K5" s="8">
        <f t="shared" si="1"/>
        <v>-8.1207976171752128E-3</v>
      </c>
      <c r="M5" s="5">
        <f t="shared" si="2"/>
        <v>101.02835605896919</v>
      </c>
      <c r="N5" s="5">
        <f t="shared" ref="N5:N68" si="3">N4*(1+IF(F4=1,$K5,0))</f>
        <v>101.02835605896919</v>
      </c>
      <c r="R5" s="70" t="s">
        <v>29</v>
      </c>
      <c r="S5" s="61">
        <f>S9/(S9+S10)</f>
        <v>0.45228215767634855</v>
      </c>
      <c r="T5" s="71" t="s">
        <v>33</v>
      </c>
    </row>
    <row r="6" spans="1:20" x14ac:dyDescent="0.25">
      <c r="A6" s="10">
        <v>44706</v>
      </c>
      <c r="B6" s="11">
        <f>VLOOKUP(A6,'sp500'!$A$2:$D$6121,4,FALSE)</f>
        <v>3978.72998046875</v>
      </c>
      <c r="E6" s="4">
        <v>1</v>
      </c>
      <c r="F6" s="4">
        <v>1</v>
      </c>
      <c r="H6" s="4">
        <f t="shared" si="0"/>
        <v>1</v>
      </c>
      <c r="K6" s="9">
        <f t="shared" si="1"/>
        <v>9.450764734207695E-3</v>
      </c>
      <c r="M6" s="5">
        <f t="shared" si="2"/>
        <v>101.98315128356627</v>
      </c>
      <c r="N6" s="5">
        <f t="shared" si="3"/>
        <v>101.98315128356627</v>
      </c>
      <c r="R6" s="70"/>
      <c r="S6" s="60"/>
      <c r="T6" s="72"/>
    </row>
    <row r="7" spans="1:20" x14ac:dyDescent="0.25">
      <c r="A7" s="10">
        <v>44707</v>
      </c>
      <c r="B7" s="11">
        <f>VLOOKUP(A7,'sp500'!$A$2:$D$6121,4,FALSE)</f>
        <v>4057.84008789062</v>
      </c>
      <c r="E7" s="4">
        <v>1</v>
      </c>
      <c r="F7" s="4">
        <v>0</v>
      </c>
      <c r="H7" s="4">
        <f t="shared" si="0"/>
        <v>0</v>
      </c>
      <c r="K7" s="6">
        <f t="shared" si="1"/>
        <v>1.9883256167222862E-2</v>
      </c>
      <c r="M7" s="5">
        <f t="shared" si="2"/>
        <v>104.01090840527806</v>
      </c>
      <c r="N7" s="5">
        <f t="shared" si="3"/>
        <v>104.01090840527806</v>
      </c>
      <c r="R7" s="70" t="s">
        <v>22</v>
      </c>
      <c r="S7" s="60">
        <f>COUNTIFS($F$2:$F$498, 1, $E$2:$E$498, 1)</f>
        <v>158</v>
      </c>
      <c r="T7" s="72"/>
    </row>
    <row r="8" spans="1:20" x14ac:dyDescent="0.25">
      <c r="A8" s="10">
        <v>44708</v>
      </c>
      <c r="B8" s="11">
        <f>VLOOKUP(A8,'sp500'!$A$2:$D$6121,4,FALSE)</f>
        <v>4158.240234375</v>
      </c>
      <c r="E8" s="4">
        <v>0</v>
      </c>
      <c r="F8" s="4">
        <v>1</v>
      </c>
      <c r="H8" s="4">
        <f t="shared" si="0"/>
        <v>0</v>
      </c>
      <c r="K8" s="6">
        <f t="shared" si="1"/>
        <v>2.4742262955110839E-2</v>
      </c>
      <c r="M8" s="5">
        <f t="shared" si="2"/>
        <v>106.58437365124139</v>
      </c>
      <c r="N8" s="5">
        <f t="shared" si="3"/>
        <v>104.01090840527806</v>
      </c>
      <c r="R8" s="70" t="s">
        <v>23</v>
      </c>
      <c r="S8" s="60">
        <f>COUNTIFS($F$2:$F$498, 0, $E$2:$E$498, 1)</f>
        <v>84</v>
      </c>
      <c r="T8" s="72"/>
    </row>
    <row r="9" spans="1:20" x14ac:dyDescent="0.25">
      <c r="A9" s="10">
        <v>44712</v>
      </c>
      <c r="B9" s="11">
        <f>VLOOKUP(A9,'sp500'!$A$2:$D$6121,4,FALSE)</f>
        <v>4132.14990234375</v>
      </c>
      <c r="E9" s="4">
        <v>0</v>
      </c>
      <c r="F9" s="4">
        <v>1</v>
      </c>
      <c r="H9" s="4">
        <f t="shared" si="0"/>
        <v>0</v>
      </c>
      <c r="K9" s="6">
        <f t="shared" si="1"/>
        <v>-6.2743686176590652E-3</v>
      </c>
      <c r="M9" s="5">
        <f t="shared" si="2"/>
        <v>105.9156240020712</v>
      </c>
      <c r="N9" s="5">
        <f t="shared" si="3"/>
        <v>103.35830562568577</v>
      </c>
      <c r="R9" s="70" t="s">
        <v>25</v>
      </c>
      <c r="S9" s="60">
        <f>COUNTIFS($F$2:$F$498, 0, $E$2:$E$498, 0)</f>
        <v>109</v>
      </c>
      <c r="T9" s="72"/>
    </row>
    <row r="10" spans="1:20" ht="12.6" thickBot="1" x14ac:dyDescent="0.3">
      <c r="A10" s="10">
        <v>44713</v>
      </c>
      <c r="B10" s="11">
        <f>VLOOKUP(A10,'sp500'!$A$2:$D$6121,4,FALSE)</f>
        <v>4101.22998046875</v>
      </c>
      <c r="E10" s="4">
        <v>1</v>
      </c>
      <c r="F10" s="4">
        <v>1</v>
      </c>
      <c r="H10" s="4">
        <f t="shared" si="0"/>
        <v>1</v>
      </c>
      <c r="K10" s="6">
        <f t="shared" si="1"/>
        <v>-7.4827686811318461E-3</v>
      </c>
      <c r="M10" s="5">
        <f t="shared" si="2"/>
        <v>105.12308188794596</v>
      </c>
      <c r="N10" s="5">
        <f t="shared" si="3"/>
        <v>102.58489933341504</v>
      </c>
      <c r="R10" s="73" t="s">
        <v>24</v>
      </c>
      <c r="S10" s="74">
        <f>COUNTIFS($F$2:$F$498, 1, $E$2:$E$498, 0)</f>
        <v>132</v>
      </c>
      <c r="T10" s="75"/>
    </row>
    <row r="11" spans="1:20" x14ac:dyDescent="0.25">
      <c r="A11" s="10">
        <v>44714</v>
      </c>
      <c r="B11" s="11">
        <f>VLOOKUP(A11,'sp500'!$A$2:$D$6121,4,FALSE)</f>
        <v>4176.81982421875</v>
      </c>
      <c r="E11" s="4">
        <v>0</v>
      </c>
      <c r="F11" s="4">
        <v>1</v>
      </c>
      <c r="H11" s="4">
        <f t="shared" si="0"/>
        <v>0</v>
      </c>
      <c r="K11" s="6">
        <f t="shared" si="1"/>
        <v>1.8431018038486124E-2</v>
      </c>
      <c r="M11" s="5">
        <f t="shared" si="2"/>
        <v>107.06060730648394</v>
      </c>
      <c r="N11" s="5">
        <f t="shared" si="3"/>
        <v>104.47564346350549</v>
      </c>
    </row>
    <row r="12" spans="1:20" x14ac:dyDescent="0.25">
      <c r="A12" s="10">
        <v>44715</v>
      </c>
      <c r="B12" s="11">
        <f>VLOOKUP(A12,'sp500'!$A$2:$D$6121,4,FALSE)</f>
        <v>4108.5400390625</v>
      </c>
      <c r="E12" s="4">
        <v>1</v>
      </c>
      <c r="F12" s="4">
        <v>1</v>
      </c>
      <c r="H12" s="4">
        <f t="shared" si="0"/>
        <v>1</v>
      </c>
      <c r="K12" s="6">
        <f t="shared" si="1"/>
        <v>-1.6347313992415624E-2</v>
      </c>
      <c r="M12" s="5">
        <f t="shared" si="2"/>
        <v>105.31045394262614</v>
      </c>
      <c r="N12" s="5">
        <f t="shared" si="3"/>
        <v>102.7677473152479</v>
      </c>
    </row>
    <row r="13" spans="1:20" x14ac:dyDescent="0.25">
      <c r="A13" s="10">
        <v>44718</v>
      </c>
      <c r="B13" s="11">
        <f>VLOOKUP(A13,'sp500'!$A$2:$D$6121,4,FALSE)</f>
        <v>4121.43017578125</v>
      </c>
      <c r="E13" s="4">
        <v>1</v>
      </c>
      <c r="F13" s="4">
        <v>1</v>
      </c>
      <c r="H13" s="4">
        <f t="shared" si="0"/>
        <v>1</v>
      </c>
      <c r="K13" s="6">
        <f t="shared" si="1"/>
        <v>3.1374007789131131E-3</v>
      </c>
      <c r="M13" s="5">
        <f t="shared" si="2"/>
        <v>105.64085504285343</v>
      </c>
      <c r="N13" s="5">
        <f t="shared" si="3"/>
        <v>103.09017092572191</v>
      </c>
    </row>
    <row r="14" spans="1:20" x14ac:dyDescent="0.25">
      <c r="A14" s="10">
        <v>44719</v>
      </c>
      <c r="B14" s="11">
        <f>VLOOKUP(A14,'sp500'!$A$2:$D$6121,4,FALSE)</f>
        <v>4160.68017578125</v>
      </c>
      <c r="E14" s="4">
        <v>0</v>
      </c>
      <c r="F14" s="4">
        <v>1</v>
      </c>
      <c r="H14" s="4">
        <f t="shared" si="0"/>
        <v>0</v>
      </c>
      <c r="K14" s="6">
        <f t="shared" si="1"/>
        <v>9.5233931732350285E-3</v>
      </c>
      <c r="M14" s="5">
        <f t="shared" si="2"/>
        <v>106.64691444058326</v>
      </c>
      <c r="N14" s="5">
        <f t="shared" si="3"/>
        <v>104.07193915574356</v>
      </c>
    </row>
    <row r="15" spans="1:20" x14ac:dyDescent="0.25">
      <c r="A15" s="10">
        <v>44720</v>
      </c>
      <c r="B15" s="11">
        <f>VLOOKUP(A15,'sp500'!$A$2:$D$6121,4,FALSE)</f>
        <v>4115.77001953125</v>
      </c>
      <c r="E15" s="4">
        <v>0</v>
      </c>
      <c r="F15" s="4">
        <v>1</v>
      </c>
      <c r="H15" s="4">
        <f t="shared" si="0"/>
        <v>0</v>
      </c>
      <c r="K15" s="6">
        <f t="shared" si="1"/>
        <v>-1.0793945785935621E-2</v>
      </c>
      <c r="M15" s="5">
        <f t="shared" si="2"/>
        <v>105.49577342787428</v>
      </c>
      <c r="N15" s="5">
        <f t="shared" si="3"/>
        <v>102.94859228665928</v>
      </c>
    </row>
    <row r="16" spans="1:20" x14ac:dyDescent="0.25">
      <c r="A16" s="10">
        <v>44721</v>
      </c>
      <c r="B16" s="11">
        <f>VLOOKUP(A16,'sp500'!$A$2:$D$6121,4,FALSE)</f>
        <v>4017.82006835937</v>
      </c>
      <c r="E16" s="4">
        <v>0</v>
      </c>
      <c r="F16" s="4">
        <v>1</v>
      </c>
      <c r="H16" s="4">
        <f t="shared" si="0"/>
        <v>0</v>
      </c>
      <c r="K16" s="6">
        <f t="shared" si="1"/>
        <v>-2.3798693976354812E-2</v>
      </c>
      <c r="M16" s="5">
        <f t="shared" si="2"/>
        <v>102.98511180026544</v>
      </c>
      <c r="N16" s="5">
        <f t="shared" si="3"/>
        <v>100.49855024353255</v>
      </c>
    </row>
    <row r="17" spans="1:14" x14ac:dyDescent="0.25">
      <c r="A17" s="10">
        <v>44722</v>
      </c>
      <c r="B17" s="11">
        <f>VLOOKUP(A17,'sp500'!$A$2:$D$6121,4,FALSE)</f>
        <v>3900.86010742187</v>
      </c>
      <c r="E17" s="4">
        <v>0</v>
      </c>
      <c r="F17" s="4">
        <v>1</v>
      </c>
      <c r="H17" s="4">
        <f t="shared" si="0"/>
        <v>0</v>
      </c>
      <c r="K17" s="6">
        <f t="shared" si="1"/>
        <v>-2.9110303335524779E-2</v>
      </c>
      <c r="M17" s="5">
        <f t="shared" si="2"/>
        <v>99.987183956716777</v>
      </c>
      <c r="N17" s="5">
        <f t="shared" si="3"/>
        <v>97.573006961162832</v>
      </c>
    </row>
    <row r="18" spans="1:14" x14ac:dyDescent="0.25">
      <c r="A18" s="10">
        <v>44725</v>
      </c>
      <c r="B18" s="11">
        <f>VLOOKUP(A18,'sp500'!$A$2:$D$6121,4,FALSE)</f>
        <v>3749.6298828125</v>
      </c>
      <c r="E18" s="4">
        <v>0</v>
      </c>
      <c r="F18" s="4">
        <v>1</v>
      </c>
      <c r="H18" s="4">
        <f t="shared" si="0"/>
        <v>0</v>
      </c>
      <c r="K18" s="6">
        <f t="shared" si="1"/>
        <v>-3.8768430665236053E-2</v>
      </c>
      <c r="M18" s="5">
        <f t="shared" si="2"/>
        <v>96.110837748078595</v>
      </c>
      <c r="N18" s="5">
        <f t="shared" si="3"/>
        <v>93.790254605990398</v>
      </c>
    </row>
    <row r="19" spans="1:14" x14ac:dyDescent="0.25">
      <c r="A19" s="10">
        <v>44726</v>
      </c>
      <c r="B19" s="11">
        <f>VLOOKUP(A19,'sp500'!$A$2:$D$6121,4,FALSE)</f>
        <v>3735.47998046875</v>
      </c>
      <c r="E19" s="4">
        <v>1</v>
      </c>
      <c r="F19" s="4">
        <v>1</v>
      </c>
      <c r="H19" s="4">
        <f t="shared" si="0"/>
        <v>1</v>
      </c>
      <c r="K19" s="6">
        <f t="shared" si="1"/>
        <v>-3.7736797459957394E-3</v>
      </c>
      <c r="M19" s="5">
        <f t="shared" si="2"/>
        <v>95.74814622629799</v>
      </c>
      <c r="N19" s="5">
        <f t="shared" si="3"/>
        <v>93.436320221811982</v>
      </c>
    </row>
    <row r="20" spans="1:14" x14ac:dyDescent="0.25">
      <c r="A20" s="10">
        <v>44727</v>
      </c>
      <c r="B20" s="11">
        <f>VLOOKUP(A20,'sp500'!$A$2:$D$6121,4,FALSE)</f>
        <v>3789.98999023437</v>
      </c>
      <c r="E20" s="4">
        <v>0</v>
      </c>
      <c r="F20" s="4">
        <v>1</v>
      </c>
      <c r="H20" s="4">
        <f t="shared" si="0"/>
        <v>0</v>
      </c>
      <c r="K20" s="6">
        <f t="shared" si="1"/>
        <v>1.4592504858981892E-2</v>
      </c>
      <c r="M20" s="5">
        <f t="shared" si="2"/>
        <v>97.145351515343748</v>
      </c>
      <c r="N20" s="5">
        <f t="shared" si="3"/>
        <v>94.799790178654163</v>
      </c>
    </row>
    <row r="21" spans="1:14" x14ac:dyDescent="0.25">
      <c r="A21" s="10">
        <v>44728</v>
      </c>
      <c r="B21" s="11">
        <f>VLOOKUP(A21,'sp500'!$A$2:$D$6121,4,FALSE)</f>
        <v>3666.77001953125</v>
      </c>
      <c r="E21" s="4">
        <v>1</v>
      </c>
      <c r="F21" s="4">
        <v>1</v>
      </c>
      <c r="H21" s="4">
        <f t="shared" si="0"/>
        <v>1</v>
      </c>
      <c r="K21" s="6">
        <f t="shared" si="1"/>
        <v>-3.2511951488162105E-2</v>
      </c>
      <c r="M21" s="5">
        <f t="shared" si="2"/>
        <v>93.98696655957643</v>
      </c>
      <c r="N21" s="5">
        <f t="shared" si="3"/>
        <v>91.717663999277818</v>
      </c>
    </row>
    <row r="22" spans="1:14" x14ac:dyDescent="0.25">
      <c r="A22" s="10">
        <v>44729</v>
      </c>
      <c r="B22" s="11">
        <f>VLOOKUP(A22,'sp500'!$A$2:$D$6121,4,FALSE)</f>
        <v>3674.84008789062</v>
      </c>
      <c r="E22" s="4">
        <v>1</v>
      </c>
      <c r="F22" s="4">
        <v>1</v>
      </c>
      <c r="H22" s="4">
        <f t="shared" si="0"/>
        <v>1</v>
      </c>
      <c r="K22" s="6">
        <f t="shared" si="1"/>
        <v>2.2008656982532848E-3</v>
      </c>
      <c r="M22" s="5">
        <f t="shared" si="2"/>
        <v>94.193819250360278</v>
      </c>
      <c r="N22" s="5">
        <f t="shared" si="3"/>
        <v>91.919522259897747</v>
      </c>
    </row>
    <row r="23" spans="1:14" x14ac:dyDescent="0.25">
      <c r="A23" s="10">
        <v>44733</v>
      </c>
      <c r="B23" s="11">
        <f>VLOOKUP(A23,'sp500'!$A$2:$D$6121,4,FALSE)</f>
        <v>3764.7900390625</v>
      </c>
      <c r="E23" s="4">
        <v>0</v>
      </c>
      <c r="F23" s="4">
        <v>1</v>
      </c>
      <c r="H23" s="4">
        <f t="shared" si="0"/>
        <v>0</v>
      </c>
      <c r="K23" s="6">
        <f t="shared" si="1"/>
        <v>2.4477242280088296E-2</v>
      </c>
      <c r="M23" s="5">
        <f t="shared" si="2"/>
        <v>96.499424185438187</v>
      </c>
      <c r="N23" s="5">
        <f t="shared" si="3"/>
        <v>94.169458676523234</v>
      </c>
    </row>
    <row r="24" spans="1:14" x14ac:dyDescent="0.25">
      <c r="A24" s="10">
        <v>44734</v>
      </c>
      <c r="B24" s="11">
        <f>VLOOKUP(A24,'sp500'!$A$2:$D$6121,4,FALSE)</f>
        <v>3759.88989257812</v>
      </c>
      <c r="E24" s="4">
        <v>1</v>
      </c>
      <c r="F24" s="4">
        <v>1</v>
      </c>
      <c r="H24" s="4">
        <f t="shared" si="0"/>
        <v>1</v>
      </c>
      <c r="K24" s="6">
        <f t="shared" si="1"/>
        <v>-1.3015723144019775E-3</v>
      </c>
      <c r="M24" s="5">
        <f t="shared" si="2"/>
        <v>96.37382320656269</v>
      </c>
      <c r="N24" s="5">
        <f t="shared" si="3"/>
        <v>94.046890316247655</v>
      </c>
    </row>
    <row r="25" spans="1:14" x14ac:dyDescent="0.25">
      <c r="A25" s="10">
        <v>44735</v>
      </c>
      <c r="B25" s="11">
        <f>VLOOKUP(A25,'sp500'!$A$2:$D$6121,4,FALSE)</f>
        <v>3795.72998046875</v>
      </c>
      <c r="E25" s="4">
        <v>1</v>
      </c>
      <c r="F25" s="4">
        <v>1</v>
      </c>
      <c r="H25" s="4">
        <f t="shared" si="0"/>
        <v>1</v>
      </c>
      <c r="K25" s="6">
        <f t="shared" si="1"/>
        <v>9.5322174091792E-3</v>
      </c>
      <c r="M25" s="5">
        <f t="shared" si="2"/>
        <v>97.292479441921444</v>
      </c>
      <c r="N25" s="5">
        <f t="shared" si="3"/>
        <v>94.94336572139936</v>
      </c>
    </row>
    <row r="26" spans="1:14" x14ac:dyDescent="0.25">
      <c r="A26" s="10">
        <v>44736</v>
      </c>
      <c r="B26" s="11">
        <f>VLOOKUP(A26,'sp500'!$A$2:$D$6121,4,FALSE)</f>
        <v>3911.73999023437</v>
      </c>
      <c r="E26" s="4">
        <v>0</v>
      </c>
      <c r="F26" s="4">
        <v>1</v>
      </c>
      <c r="H26" s="4">
        <f t="shared" si="0"/>
        <v>0</v>
      </c>
      <c r="K26" s="6">
        <f t="shared" si="1"/>
        <v>3.0563293585834428E-2</v>
      </c>
      <c r="M26" s="5">
        <f t="shared" si="2"/>
        <v>100.26605805479865</v>
      </c>
      <c r="N26" s="5">
        <f t="shared" si="3"/>
        <v>97.845147681969735</v>
      </c>
    </row>
    <row r="27" spans="1:14" x14ac:dyDescent="0.25">
      <c r="A27" s="10">
        <v>44739</v>
      </c>
      <c r="B27" s="11">
        <f>VLOOKUP(A27,'sp500'!$A$2:$D$6121,4,FALSE)</f>
        <v>3900.11010742187</v>
      </c>
      <c r="E27" s="4">
        <v>0</v>
      </c>
      <c r="F27" s="4">
        <v>1</v>
      </c>
      <c r="H27" s="4">
        <f t="shared" si="0"/>
        <v>0</v>
      </c>
      <c r="K27" s="6">
        <f t="shared" si="1"/>
        <v>-2.9730715337762392E-3</v>
      </c>
      <c r="M27" s="5">
        <f t="shared" si="2"/>
        <v>99.967959891791978</v>
      </c>
      <c r="N27" s="5">
        <f t="shared" si="3"/>
        <v>97.554247058678342</v>
      </c>
    </row>
    <row r="28" spans="1:14" x14ac:dyDescent="0.25">
      <c r="A28" s="10">
        <v>44740</v>
      </c>
      <c r="B28" s="11">
        <f>VLOOKUP(A28,'sp500'!$A$2:$D$6121,4,FALSE)</f>
        <v>3821.55004882812</v>
      </c>
      <c r="E28" s="4">
        <v>0</v>
      </c>
      <c r="F28" s="4">
        <v>0</v>
      </c>
      <c r="H28" s="4">
        <f t="shared" si="0"/>
        <v>1</v>
      </c>
      <c r="K28" s="6">
        <f t="shared" si="1"/>
        <v>-2.0143036075892073E-2</v>
      </c>
      <c r="M28" s="5">
        <f t="shared" si="2"/>
        <v>97.954301669258285</v>
      </c>
      <c r="N28" s="5">
        <f t="shared" si="3"/>
        <v>95.5892083408189</v>
      </c>
    </row>
    <row r="29" spans="1:14" x14ac:dyDescent="0.25">
      <c r="A29" s="10">
        <v>44741</v>
      </c>
      <c r="B29" s="11">
        <f>VLOOKUP(A29,'sp500'!$A$2:$D$6121,4,FALSE)</f>
        <v>3818.830078125</v>
      </c>
      <c r="E29" s="4">
        <v>0</v>
      </c>
      <c r="F29" s="4">
        <v>1</v>
      </c>
      <c r="H29" s="4">
        <f t="shared" si="0"/>
        <v>0</v>
      </c>
      <c r="K29" s="6">
        <f t="shared" si="1"/>
        <v>-7.1174540915774909E-4</v>
      </c>
      <c r="M29" s="5">
        <f t="shared" si="2"/>
        <v>97.884583144737931</v>
      </c>
      <c r="N29" s="5">
        <f t="shared" si="3"/>
        <v>95.5892083408189</v>
      </c>
    </row>
    <row r="30" spans="1:14" x14ac:dyDescent="0.25">
      <c r="A30" s="10">
        <v>44742</v>
      </c>
      <c r="B30" s="11">
        <f>VLOOKUP(A30,'sp500'!$A$2:$D$6121,4,FALSE)</f>
        <v>3785.3798828125</v>
      </c>
      <c r="E30" s="4">
        <v>1</v>
      </c>
      <c r="F30" s="4">
        <v>1</v>
      </c>
      <c r="H30" s="4">
        <f t="shared" si="0"/>
        <v>1</v>
      </c>
      <c r="K30" s="6">
        <f t="shared" si="1"/>
        <v>-8.7592782679987158E-3</v>
      </c>
      <c r="M30" s="5">
        <f t="shared" si="2"/>
        <v>97.027184842826117</v>
      </c>
      <c r="N30" s="5">
        <f t="shared" si="3"/>
        <v>94.751915865543964</v>
      </c>
    </row>
    <row r="31" spans="1:14" x14ac:dyDescent="0.25">
      <c r="A31" s="10">
        <v>44743</v>
      </c>
      <c r="B31" s="11">
        <f>VLOOKUP(A31,'sp500'!$A$2:$D$6121,4,FALSE)</f>
        <v>3825.330078125</v>
      </c>
      <c r="E31" s="4">
        <v>1</v>
      </c>
      <c r="F31" s="4">
        <v>1</v>
      </c>
      <c r="H31" s="4">
        <f t="shared" si="0"/>
        <v>1</v>
      </c>
      <c r="K31" s="6">
        <f t="shared" si="1"/>
        <v>1.0553814029047315E-2</v>
      </c>
      <c r="M31" s="5">
        <f t="shared" si="2"/>
        <v>98.051191707419306</v>
      </c>
      <c r="N31" s="5">
        <f t="shared" si="3"/>
        <v>95.751909964484852</v>
      </c>
    </row>
    <row r="32" spans="1:14" x14ac:dyDescent="0.25">
      <c r="A32" s="10">
        <v>44747</v>
      </c>
      <c r="B32" s="11">
        <f>VLOOKUP(A32,'sp500'!$A$2:$D$6121,4,FALSE)</f>
        <v>3831.38989257812</v>
      </c>
      <c r="E32" s="4">
        <v>1</v>
      </c>
      <c r="F32" s="4">
        <v>1</v>
      </c>
      <c r="H32" s="4">
        <f t="shared" si="0"/>
        <v>1</v>
      </c>
      <c r="K32" s="6">
        <f t="shared" si="1"/>
        <v>1.5841285142352834E-3</v>
      </c>
      <c r="M32" s="5">
        <f t="shared" si="2"/>
        <v>98.206517396057777</v>
      </c>
      <c r="N32" s="5">
        <f t="shared" si="3"/>
        <v>95.903593295352081</v>
      </c>
    </row>
    <row r="33" spans="1:14" x14ac:dyDescent="0.25">
      <c r="A33" s="10">
        <v>44749</v>
      </c>
      <c r="B33" s="11">
        <f>VLOOKUP(A33,'sp500'!$A$2:$D$6121,4,FALSE)</f>
        <v>3902.6201171875</v>
      </c>
      <c r="E33" s="4">
        <v>0</v>
      </c>
      <c r="F33" s="4">
        <v>1</v>
      </c>
      <c r="H33" s="4">
        <f t="shared" si="0"/>
        <v>0</v>
      </c>
      <c r="K33" s="6">
        <f t="shared" si="1"/>
        <v>1.8591223187011563E-2</v>
      </c>
      <c r="M33" s="5">
        <f t="shared" si="2"/>
        <v>100.03229667938702</v>
      </c>
      <c r="N33" s="5">
        <f t="shared" si="3"/>
        <v>97.686558402742364</v>
      </c>
    </row>
    <row r="34" spans="1:14" x14ac:dyDescent="0.25">
      <c r="A34" s="10">
        <v>44750</v>
      </c>
      <c r="B34" s="11">
        <f>VLOOKUP(A34,'sp500'!$A$2:$D$6121,4,FALSE)</f>
        <v>3899.3798828125</v>
      </c>
      <c r="E34" s="4">
        <v>0</v>
      </c>
      <c r="F34" s="4">
        <v>1</v>
      </c>
      <c r="H34" s="4">
        <f t="shared" si="0"/>
        <v>0</v>
      </c>
      <c r="K34" s="6">
        <f t="shared" si="1"/>
        <v>-8.3027152981907104E-4</v>
      </c>
      <c r="M34" s="5">
        <f t="shared" si="2"/>
        <v>99.949242711391705</v>
      </c>
      <c r="N34" s="5">
        <f t="shared" si="3"/>
        <v>97.605452034454558</v>
      </c>
    </row>
    <row r="35" spans="1:14" x14ac:dyDescent="0.25">
      <c r="A35" s="10">
        <v>44753</v>
      </c>
      <c r="B35" s="11">
        <f>VLOOKUP(A35,'sp500'!$A$2:$D$6121,4,FALSE)</f>
        <v>3854.42993164062</v>
      </c>
      <c r="E35" s="4">
        <v>0</v>
      </c>
      <c r="F35" s="4">
        <v>1</v>
      </c>
      <c r="H35" s="4">
        <f t="shared" si="0"/>
        <v>0</v>
      </c>
      <c r="K35" s="6">
        <f t="shared" si="1"/>
        <v>-1.1527461422778607E-2</v>
      </c>
      <c r="M35" s="5">
        <f t="shared" si="2"/>
        <v>98.7970816718002</v>
      </c>
      <c r="N35" s="5">
        <f t="shared" si="3"/>
        <v>96.480308951474512</v>
      </c>
    </row>
    <row r="36" spans="1:14" x14ac:dyDescent="0.25">
      <c r="A36" s="10">
        <v>44754</v>
      </c>
      <c r="B36" s="11">
        <f>VLOOKUP(A36,'sp500'!$A$2:$D$6121,4,FALSE)</f>
        <v>3818.80004882812</v>
      </c>
      <c r="E36" s="4">
        <v>0</v>
      </c>
      <c r="F36" s="4">
        <v>1</v>
      </c>
      <c r="H36" s="4">
        <f t="shared" si="0"/>
        <v>0</v>
      </c>
      <c r="K36" s="6">
        <f t="shared" si="1"/>
        <v>-9.2438787173215742E-3</v>
      </c>
      <c r="M36" s="5">
        <f t="shared" si="2"/>
        <v>97.883813431200764</v>
      </c>
      <c r="N36" s="5">
        <f t="shared" si="3"/>
        <v>95.58845667691736</v>
      </c>
    </row>
    <row r="37" spans="1:14" x14ac:dyDescent="0.25">
      <c r="A37" s="10">
        <v>44755</v>
      </c>
      <c r="B37" s="11">
        <f>VLOOKUP(A37,'sp500'!$A$2:$D$6121,4,FALSE)</f>
        <v>3801.78002929687</v>
      </c>
      <c r="E37" s="4">
        <v>0</v>
      </c>
      <c r="F37" s="4">
        <v>1</v>
      </c>
      <c r="H37" s="4">
        <f t="shared" si="0"/>
        <v>0</v>
      </c>
      <c r="K37" s="6">
        <f t="shared" si="1"/>
        <v>-4.4569025122100925E-3</v>
      </c>
      <c r="M37" s="5">
        <f t="shared" si="2"/>
        <v>97.447554817214538</v>
      </c>
      <c r="N37" s="5">
        <f t="shared" si="3"/>
        <v>95.162428244215718</v>
      </c>
    </row>
    <row r="38" spans="1:14" x14ac:dyDescent="0.25">
      <c r="A38" s="10">
        <v>44756</v>
      </c>
      <c r="B38" s="11">
        <f>VLOOKUP(A38,'sp500'!$A$2:$D$6121,4,FALSE)</f>
        <v>3790.3798828125</v>
      </c>
      <c r="E38" s="4">
        <v>1</v>
      </c>
      <c r="F38" s="4">
        <v>1</v>
      </c>
      <c r="H38" s="4">
        <f t="shared" si="0"/>
        <v>1</v>
      </c>
      <c r="K38" s="6">
        <f t="shared" si="1"/>
        <v>-2.9986339021509378E-3</v>
      </c>
      <c r="M38" s="5">
        <f t="shared" si="2"/>
        <v>97.155345275657922</v>
      </c>
      <c r="N38" s="5">
        <f t="shared" si="3"/>
        <v>94.877070960671603</v>
      </c>
    </row>
    <row r="39" spans="1:14" x14ac:dyDescent="0.25">
      <c r="A39" s="10">
        <v>44757</v>
      </c>
      <c r="B39" s="11">
        <f>VLOOKUP(A39,'sp500'!$A$2:$D$6121,4,FALSE)</f>
        <v>3863.15991210937</v>
      </c>
      <c r="E39" s="4">
        <v>0</v>
      </c>
      <c r="F39" s="4">
        <v>1</v>
      </c>
      <c r="H39" s="4">
        <f t="shared" si="0"/>
        <v>0</v>
      </c>
      <c r="K39" s="6">
        <f t="shared" si="1"/>
        <v>1.9201249359435346E-2</v>
      </c>
      <c r="M39" s="5">
        <f t="shared" si="2"/>
        <v>99.020849286897871</v>
      </c>
      <c r="N39" s="5">
        <f t="shared" si="3"/>
        <v>96.698829258680306</v>
      </c>
    </row>
    <row r="40" spans="1:14" x14ac:dyDescent="0.25">
      <c r="A40" s="10">
        <v>44760</v>
      </c>
      <c r="B40" s="11">
        <f>VLOOKUP(A40,'sp500'!$A$2:$D$6121,4,FALSE)</f>
        <v>3830.85009765625</v>
      </c>
      <c r="E40" s="4">
        <v>1</v>
      </c>
      <c r="F40" s="4">
        <v>1</v>
      </c>
      <c r="H40" s="4">
        <f t="shared" si="0"/>
        <v>1</v>
      </c>
      <c r="K40" s="6">
        <f t="shared" si="1"/>
        <v>-8.3635715808301203E-3</v>
      </c>
      <c r="M40" s="5">
        <f t="shared" si="2"/>
        <v>98.192681325892309</v>
      </c>
      <c r="N40" s="5">
        <f t="shared" si="3"/>
        <v>95.89008167839286</v>
      </c>
    </row>
    <row r="41" spans="1:14" x14ac:dyDescent="0.25">
      <c r="A41" s="10">
        <v>44761</v>
      </c>
      <c r="B41" s="11">
        <f>VLOOKUP(A41,'sp500'!$A$2:$D$6121,4,FALSE)</f>
        <v>3936.68994140625</v>
      </c>
      <c r="E41" s="4">
        <v>1</v>
      </c>
      <c r="F41" s="4">
        <v>1</v>
      </c>
      <c r="H41" s="4">
        <f t="shared" si="0"/>
        <v>1</v>
      </c>
      <c r="K41" s="6">
        <f t="shared" si="1"/>
        <v>2.7628291645959591E-2</v>
      </c>
      <c r="M41" s="5">
        <f t="shared" si="2"/>
        <v>100.90557736306283</v>
      </c>
      <c r="N41" s="5">
        <f t="shared" si="3"/>
        <v>98.539360820958379</v>
      </c>
    </row>
    <row r="42" spans="1:14" x14ac:dyDescent="0.25">
      <c r="A42" s="10">
        <v>44762</v>
      </c>
      <c r="B42" s="11">
        <f>VLOOKUP(A42,'sp500'!$A$2:$D$6121,4,FALSE)</f>
        <v>3959.89990234375</v>
      </c>
      <c r="E42" s="4">
        <v>1</v>
      </c>
      <c r="F42" s="4">
        <v>1</v>
      </c>
      <c r="H42" s="4">
        <f t="shared" si="0"/>
        <v>1</v>
      </c>
      <c r="K42" s="6">
        <f t="shared" si="1"/>
        <v>5.8958061932632422E-3</v>
      </c>
      <c r="M42" s="5">
        <f t="shared" si="2"/>
        <v>101.50049709101478</v>
      </c>
      <c r="N42" s="5">
        <f t="shared" si="3"/>
        <v>99.120329794766789</v>
      </c>
    </row>
    <row r="43" spans="1:14" x14ac:dyDescent="0.25">
      <c r="A43" s="10">
        <v>44763</v>
      </c>
      <c r="B43" s="11">
        <f>VLOOKUP(A43,'sp500'!$A$2:$D$6121,4,FALSE)</f>
        <v>3998.94995117187</v>
      </c>
      <c r="E43" s="4">
        <v>0</v>
      </c>
      <c r="F43" s="4">
        <v>1</v>
      </c>
      <c r="H43" s="4">
        <f t="shared" si="0"/>
        <v>0</v>
      </c>
      <c r="K43" s="6">
        <f t="shared" si="1"/>
        <v>9.8613727091958481E-3</v>
      </c>
      <c r="M43" s="5">
        <f t="shared" si="2"/>
        <v>102.50143132299793</v>
      </c>
      <c r="N43" s="5">
        <f t="shared" si="3"/>
        <v>100.09779230993139</v>
      </c>
    </row>
    <row r="44" spans="1:14" x14ac:dyDescent="0.25">
      <c r="A44" s="10">
        <v>44764</v>
      </c>
      <c r="B44" s="11">
        <f>VLOOKUP(A44,'sp500'!$A$2:$D$6121,4,FALSE)</f>
        <v>3961.6298828125</v>
      </c>
      <c r="E44" s="4">
        <v>1</v>
      </c>
      <c r="F44" s="4">
        <v>1</v>
      </c>
      <c r="H44" s="4">
        <f t="shared" si="0"/>
        <v>1</v>
      </c>
      <c r="K44" s="6">
        <f t="shared" si="1"/>
        <v>-9.3324669763454882E-3</v>
      </c>
      <c r="M44" s="5">
        <f t="shared" si="2"/>
        <v>101.54484010014791</v>
      </c>
      <c r="N44" s="5">
        <f t="shared" si="3"/>
        <v>99.163632968793863</v>
      </c>
    </row>
    <row r="45" spans="1:14" x14ac:dyDescent="0.25">
      <c r="A45" s="10">
        <v>44767</v>
      </c>
      <c r="B45" s="11">
        <f>VLOOKUP(A45,'sp500'!$A$2:$D$6121,4,FALSE)</f>
        <v>3966.84008789062</v>
      </c>
      <c r="E45" s="4">
        <v>0</v>
      </c>
      <c r="F45" s="4">
        <v>1</v>
      </c>
      <c r="H45" s="4">
        <f t="shared" si="0"/>
        <v>0</v>
      </c>
      <c r="K45" s="6">
        <f t="shared" si="1"/>
        <v>1.3151670479678579E-3</v>
      </c>
      <c r="M45" s="5">
        <f t="shared" si="2"/>
        <v>101.67838852773879</v>
      </c>
      <c r="N45" s="5">
        <f t="shared" si="3"/>
        <v>99.294049711231196</v>
      </c>
    </row>
    <row r="46" spans="1:14" x14ac:dyDescent="0.25">
      <c r="A46" s="10">
        <v>44768</v>
      </c>
      <c r="B46" s="11">
        <f>VLOOKUP(A46,'sp500'!$A$2:$D$6121,4,FALSE)</f>
        <v>3921.05004882812</v>
      </c>
      <c r="E46" s="4">
        <v>1</v>
      </c>
      <c r="F46" s="4">
        <v>1</v>
      </c>
      <c r="H46" s="4">
        <f t="shared" si="0"/>
        <v>1</v>
      </c>
      <c r="K46" s="6">
        <f t="shared" si="1"/>
        <v>-1.154320266205866E-2</v>
      </c>
      <c r="M46" s="5">
        <f t="shared" si="2"/>
        <v>100.50469428261157</v>
      </c>
      <c r="N46" s="5">
        <f t="shared" si="3"/>
        <v>98.14787837227793</v>
      </c>
    </row>
    <row r="47" spans="1:14" x14ac:dyDescent="0.25">
      <c r="A47" s="10">
        <v>44769</v>
      </c>
      <c r="B47" s="11">
        <f>VLOOKUP(A47,'sp500'!$A$2:$D$6121,4,FALSE)</f>
        <v>4023.61010742187</v>
      </c>
      <c r="E47" s="4">
        <v>1</v>
      </c>
      <c r="F47" s="4">
        <v>1</v>
      </c>
      <c r="H47" s="4">
        <f t="shared" si="0"/>
        <v>1</v>
      </c>
      <c r="K47" s="6">
        <f t="shared" si="1"/>
        <v>2.6156273782937722E-2</v>
      </c>
      <c r="M47" s="5">
        <f t="shared" si="2"/>
        <v>103.13352258273801</v>
      </c>
      <c r="N47" s="5">
        <f t="shared" si="3"/>
        <v>100.7150611501977</v>
      </c>
    </row>
    <row r="48" spans="1:14" x14ac:dyDescent="0.25">
      <c r="A48" s="10">
        <v>44770</v>
      </c>
      <c r="B48" s="11">
        <f>VLOOKUP(A48,'sp500'!$A$2:$D$6121,4,FALSE)</f>
        <v>4072.42993164062</v>
      </c>
      <c r="E48" s="4">
        <v>1</v>
      </c>
      <c r="F48" s="4">
        <v>1</v>
      </c>
      <c r="H48" s="4">
        <f t="shared" si="0"/>
        <v>1</v>
      </c>
      <c r="K48" s="6">
        <f t="shared" si="1"/>
        <v>1.2133338697180918E-2</v>
      </c>
      <c r="M48" s="5">
        <f t="shared" si="2"/>
        <v>104.38487654326772</v>
      </c>
      <c r="N48" s="5">
        <f t="shared" si="3"/>
        <v>101.93707109904034</v>
      </c>
    </row>
    <row r="49" spans="1:14" x14ac:dyDescent="0.25">
      <c r="A49" s="10">
        <v>44771</v>
      </c>
      <c r="B49" s="11">
        <f>VLOOKUP(A49,'sp500'!$A$2:$D$6121,4,FALSE)</f>
        <v>4130.2900390625</v>
      </c>
      <c r="E49" s="4">
        <v>0</v>
      </c>
      <c r="F49" s="4">
        <v>1</v>
      </c>
      <c r="H49" s="4">
        <f t="shared" si="0"/>
        <v>0</v>
      </c>
      <c r="K49" s="6">
        <f t="shared" si="1"/>
        <v>1.4207760082582954E-2</v>
      </c>
      <c r="M49" s="5">
        <f t="shared" si="2"/>
        <v>105.86795182544451</v>
      </c>
      <c r="N49" s="5">
        <f t="shared" si="3"/>
        <v>103.38536854873671</v>
      </c>
    </row>
    <row r="50" spans="1:14" x14ac:dyDescent="0.25">
      <c r="A50" s="10">
        <v>44774</v>
      </c>
      <c r="B50" s="11">
        <f>VLOOKUP(A50,'sp500'!$A$2:$D$6121,4,FALSE)</f>
        <v>4118.6298828125</v>
      </c>
      <c r="E50" s="4">
        <v>0</v>
      </c>
      <c r="F50" s="4">
        <v>0</v>
      </c>
      <c r="H50" s="4">
        <f t="shared" si="0"/>
        <v>1</v>
      </c>
      <c r="K50" s="6">
        <f t="shared" si="1"/>
        <v>-2.8230841271976725E-3</v>
      </c>
      <c r="M50" s="5">
        <f t="shared" si="2"/>
        <v>105.56907769106716</v>
      </c>
      <c r="N50" s="5">
        <f t="shared" si="3"/>
        <v>103.09350295580229</v>
      </c>
    </row>
    <row r="51" spans="1:14" x14ac:dyDescent="0.25">
      <c r="A51" s="10">
        <v>44775</v>
      </c>
      <c r="B51" s="11">
        <f>VLOOKUP(A51,'sp500'!$A$2:$D$6121,4,FALSE)</f>
        <v>4091.18994140625</v>
      </c>
      <c r="E51" s="4">
        <v>1</v>
      </c>
      <c r="F51" s="4">
        <v>0</v>
      </c>
      <c r="H51" s="4">
        <f t="shared" si="0"/>
        <v>0</v>
      </c>
      <c r="K51" s="6">
        <f t="shared" si="1"/>
        <v>-6.6623955507048027E-3</v>
      </c>
      <c r="M51" s="5">
        <f t="shared" si="2"/>
        <v>104.86573473756619</v>
      </c>
      <c r="N51" s="5">
        <f t="shared" si="3"/>
        <v>103.09350295580229</v>
      </c>
    </row>
    <row r="52" spans="1:14" x14ac:dyDescent="0.25">
      <c r="A52" s="10">
        <v>44776</v>
      </c>
      <c r="B52" s="11">
        <f>VLOOKUP(A52,'sp500'!$A$2:$D$6121,4,FALSE)</f>
        <v>4155.169921875</v>
      </c>
      <c r="E52" s="4">
        <v>0</v>
      </c>
      <c r="F52" s="4">
        <v>1</v>
      </c>
      <c r="H52" s="4">
        <f t="shared" si="0"/>
        <v>0</v>
      </c>
      <c r="K52" s="6">
        <f t="shared" si="1"/>
        <v>1.5638477163140152E-2</v>
      </c>
      <c r="M52" s="5">
        <f t="shared" si="2"/>
        <v>106.50567513545553</v>
      </c>
      <c r="N52" s="5">
        <f t="shared" si="3"/>
        <v>103.09350295580229</v>
      </c>
    </row>
    <row r="53" spans="1:14" x14ac:dyDescent="0.25">
      <c r="A53" s="10">
        <v>44777</v>
      </c>
      <c r="B53" s="11">
        <f>VLOOKUP(A53,'sp500'!$A$2:$D$6121,4,FALSE)</f>
        <v>4151.93994140625</v>
      </c>
      <c r="E53" s="4">
        <v>0</v>
      </c>
      <c r="F53" s="4">
        <v>0</v>
      </c>
      <c r="H53" s="4">
        <f t="shared" si="0"/>
        <v>1</v>
      </c>
      <c r="K53" s="6">
        <f t="shared" si="1"/>
        <v>-7.7734016405583972E-4</v>
      </c>
      <c r="M53" s="5">
        <f t="shared" si="2"/>
        <v>106.42288399647286</v>
      </c>
      <c r="N53" s="5">
        <f t="shared" si="3"/>
        <v>103.01336423530154</v>
      </c>
    </row>
    <row r="54" spans="1:14" x14ac:dyDescent="0.25">
      <c r="A54" s="10">
        <v>44778</v>
      </c>
      <c r="B54" s="11">
        <f>VLOOKUP(A54,'sp500'!$A$2:$D$6121,4,FALSE)</f>
        <v>4145.18994140625</v>
      </c>
      <c r="E54" s="4">
        <v>0</v>
      </c>
      <c r="F54" s="4">
        <v>1</v>
      </c>
      <c r="H54" s="4">
        <f t="shared" si="0"/>
        <v>0</v>
      </c>
      <c r="K54" s="6">
        <f t="shared" si="1"/>
        <v>-1.6257460597355333E-3</v>
      </c>
      <c r="M54" s="5">
        <f t="shared" si="2"/>
        <v>106.24986741214991</v>
      </c>
      <c r="N54" s="5">
        <f t="shared" si="3"/>
        <v>103.01336423530154</v>
      </c>
    </row>
    <row r="55" spans="1:14" x14ac:dyDescent="0.25">
      <c r="A55" s="10">
        <v>44781</v>
      </c>
      <c r="B55" s="11">
        <f>VLOOKUP(A55,'sp500'!$A$2:$D$6121,4,FALSE)</f>
        <v>4140.06005859375</v>
      </c>
      <c r="E55" s="4">
        <v>0</v>
      </c>
      <c r="F55" s="4">
        <v>0</v>
      </c>
      <c r="H55" s="4">
        <f t="shared" si="0"/>
        <v>1</v>
      </c>
      <c r="K55" s="6">
        <f t="shared" si="1"/>
        <v>-1.2375507238541195E-3</v>
      </c>
      <c r="M55" s="5">
        <f t="shared" si="2"/>
        <v>106.1183778118246</v>
      </c>
      <c r="N55" s="5">
        <f t="shared" si="3"/>
        <v>102.88587997182549</v>
      </c>
    </row>
    <row r="56" spans="1:14" x14ac:dyDescent="0.25">
      <c r="A56" s="10">
        <v>44782</v>
      </c>
      <c r="B56" s="11">
        <f>VLOOKUP(A56,'sp500'!$A$2:$D$6121,4,FALSE)</f>
        <v>4122.47021484375</v>
      </c>
      <c r="E56" s="4">
        <v>1</v>
      </c>
      <c r="F56" s="4">
        <v>0</v>
      </c>
      <c r="H56" s="4">
        <f t="shared" si="0"/>
        <v>0</v>
      </c>
      <c r="K56" s="6">
        <f t="shared" si="1"/>
        <v>-4.248692893594086E-3</v>
      </c>
      <c r="M56" s="5">
        <f t="shared" si="2"/>
        <v>105.66751341413577</v>
      </c>
      <c r="N56" s="5">
        <f t="shared" si="3"/>
        <v>102.88587997182549</v>
      </c>
    </row>
    <row r="57" spans="1:14" x14ac:dyDescent="0.25">
      <c r="A57" s="10">
        <v>44783</v>
      </c>
      <c r="B57" s="11">
        <f>VLOOKUP(A57,'sp500'!$A$2:$D$6121,4,FALSE)</f>
        <v>4210.240234375</v>
      </c>
      <c r="E57" s="4">
        <v>0</v>
      </c>
      <c r="F57" s="4">
        <v>1</v>
      </c>
      <c r="H57" s="4">
        <f t="shared" si="0"/>
        <v>0</v>
      </c>
      <c r="K57" s="6">
        <f t="shared" si="1"/>
        <v>2.1290637641290244E-2</v>
      </c>
      <c r="M57" s="5">
        <f t="shared" si="2"/>
        <v>107.91724215269231</v>
      </c>
      <c r="N57" s="5">
        <f t="shared" si="3"/>
        <v>102.88587997182549</v>
      </c>
    </row>
    <row r="58" spans="1:14" x14ac:dyDescent="0.25">
      <c r="A58" s="10">
        <v>44784</v>
      </c>
      <c r="B58" s="11">
        <f>VLOOKUP(A58,'sp500'!$A$2:$D$6121,4,FALSE)</f>
        <v>4207.27001953125</v>
      </c>
      <c r="E58" s="4">
        <v>1</v>
      </c>
      <c r="F58" s="4">
        <v>1</v>
      </c>
      <c r="H58" s="4">
        <f t="shared" si="0"/>
        <v>1</v>
      </c>
      <c r="K58" s="6">
        <f t="shared" si="1"/>
        <v>-7.0547395835030002E-4</v>
      </c>
      <c r="M58" s="5">
        <f t="shared" si="2"/>
        <v>107.84110934869661</v>
      </c>
      <c r="N58" s="5">
        <f t="shared" si="3"/>
        <v>102.8132966628234</v>
      </c>
    </row>
    <row r="59" spans="1:14" x14ac:dyDescent="0.25">
      <c r="A59" s="10">
        <v>44785</v>
      </c>
      <c r="B59" s="11">
        <f>VLOOKUP(A59,'sp500'!$A$2:$D$6121,4,FALSE)</f>
        <v>4280.14990234375</v>
      </c>
      <c r="E59" s="4">
        <v>1</v>
      </c>
      <c r="F59" s="4">
        <v>0</v>
      </c>
      <c r="H59" s="4">
        <f t="shared" si="0"/>
        <v>0</v>
      </c>
      <c r="K59" s="6">
        <f t="shared" si="1"/>
        <v>1.7322368774566943E-2</v>
      </c>
      <c r="M59" s="5">
        <f t="shared" si="2"/>
        <v>109.70917281389313</v>
      </c>
      <c r="N59" s="5">
        <f t="shared" si="3"/>
        <v>104.59426650254578</v>
      </c>
    </row>
    <row r="60" spans="1:14" x14ac:dyDescent="0.25">
      <c r="A60" s="10">
        <v>44788</v>
      </c>
      <c r="B60" s="11">
        <f>VLOOKUP(A60,'sp500'!$A$2:$D$6121,4,FALSE)</f>
        <v>4297.14013671875</v>
      </c>
      <c r="E60" s="4">
        <v>1</v>
      </c>
      <c r="F60" s="4">
        <v>1</v>
      </c>
      <c r="H60" s="4">
        <f t="shared" si="0"/>
        <v>1</v>
      </c>
      <c r="K60" s="6">
        <f t="shared" si="1"/>
        <v>3.9695418998517695E-3</v>
      </c>
      <c r="M60" s="5">
        <f t="shared" si="2"/>
        <v>110.14466797217597</v>
      </c>
      <c r="N60" s="5">
        <f t="shared" si="3"/>
        <v>104.59426650254578</v>
      </c>
    </row>
    <row r="61" spans="1:14" x14ac:dyDescent="0.25">
      <c r="A61" s="10">
        <v>44789</v>
      </c>
      <c r="B61" s="11">
        <f>VLOOKUP(A61,'sp500'!$A$2:$D$6121,4,FALSE)</f>
        <v>4305.2001953125</v>
      </c>
      <c r="E61" s="4">
        <v>0</v>
      </c>
      <c r="F61" s="4">
        <v>1</v>
      </c>
      <c r="H61" s="4">
        <f t="shared" si="0"/>
        <v>0</v>
      </c>
      <c r="K61" s="6">
        <f t="shared" si="1"/>
        <v>1.8756797165810912E-3</v>
      </c>
      <c r="M61" s="5">
        <f t="shared" si="2"/>
        <v>110.35126409178093</v>
      </c>
      <c r="N61" s="5">
        <f t="shared" si="3"/>
        <v>104.79045184669528</v>
      </c>
    </row>
    <row r="62" spans="1:14" x14ac:dyDescent="0.25">
      <c r="A62" s="10">
        <v>44790</v>
      </c>
      <c r="B62" s="11">
        <f>VLOOKUP(A62,'sp500'!$A$2:$D$6121,4,FALSE)</f>
        <v>4274.0400390625</v>
      </c>
      <c r="E62" s="4">
        <v>1</v>
      </c>
      <c r="F62" s="4">
        <v>0</v>
      </c>
      <c r="H62" s="4">
        <f t="shared" si="0"/>
        <v>0</v>
      </c>
      <c r="K62" s="6">
        <f t="shared" si="1"/>
        <v>-7.2377949540946007E-3</v>
      </c>
      <c r="M62" s="5">
        <f t="shared" si="2"/>
        <v>109.55256426935948</v>
      </c>
      <c r="N62" s="5">
        <f t="shared" si="3"/>
        <v>104.03200004308198</v>
      </c>
    </row>
    <row r="63" spans="1:14" x14ac:dyDescent="0.25">
      <c r="A63" s="10">
        <v>44791</v>
      </c>
      <c r="B63" s="11">
        <f>VLOOKUP(A63,'sp500'!$A$2:$D$6121,4,FALSE)</f>
        <v>4283.740234375</v>
      </c>
      <c r="E63" s="4">
        <v>0</v>
      </c>
      <c r="F63" s="4">
        <v>1</v>
      </c>
      <c r="H63" s="4">
        <f t="shared" si="0"/>
        <v>0</v>
      </c>
      <c r="K63" s="6">
        <f t="shared" si="1"/>
        <v>2.2695611701915031E-3</v>
      </c>
      <c r="M63" s="5">
        <f t="shared" si="2"/>
        <v>109.80120051532013</v>
      </c>
      <c r="N63" s="5">
        <f t="shared" si="3"/>
        <v>104.03200004308198</v>
      </c>
    </row>
    <row r="64" spans="1:14" x14ac:dyDescent="0.25">
      <c r="A64" s="10">
        <v>44792</v>
      </c>
      <c r="B64" s="11">
        <f>VLOOKUP(A64,'sp500'!$A$2:$D$6121,4,FALSE)</f>
        <v>4228.47998046875</v>
      </c>
      <c r="E64" s="4">
        <v>0</v>
      </c>
      <c r="F64" s="4">
        <v>0</v>
      </c>
      <c r="H64" s="4">
        <f t="shared" si="0"/>
        <v>1</v>
      </c>
      <c r="K64" s="6">
        <f t="shared" si="1"/>
        <v>-1.2900001139847905E-2</v>
      </c>
      <c r="M64" s="5">
        <f t="shared" si="2"/>
        <v>108.38476490351583</v>
      </c>
      <c r="N64" s="5">
        <f t="shared" si="3"/>
        <v>102.68998712394557</v>
      </c>
    </row>
    <row r="65" spans="1:14" x14ac:dyDescent="0.25">
      <c r="A65" s="10">
        <v>44795</v>
      </c>
      <c r="B65" s="11">
        <f>VLOOKUP(A65,'sp500'!$A$2:$D$6121,4,FALSE)</f>
        <v>4137.990234375</v>
      </c>
      <c r="E65" s="4">
        <v>0</v>
      </c>
      <c r="F65" s="4">
        <v>1</v>
      </c>
      <c r="H65" s="4">
        <f t="shared" si="0"/>
        <v>0</v>
      </c>
      <c r="K65" s="6">
        <f t="shared" si="1"/>
        <v>-2.14000649197158E-2</v>
      </c>
      <c r="M65" s="5">
        <f t="shared" si="2"/>
        <v>106.06532389827245</v>
      </c>
      <c r="N65" s="5">
        <f t="shared" si="3"/>
        <v>102.68998712394557</v>
      </c>
    </row>
    <row r="66" spans="1:14" x14ac:dyDescent="0.25">
      <c r="A66" s="10">
        <v>44796</v>
      </c>
      <c r="B66" s="11">
        <f>VLOOKUP(A66,'sp500'!$A$2:$D$6121,4,FALSE)</f>
        <v>4128.72998046875</v>
      </c>
      <c r="E66" s="4">
        <v>1</v>
      </c>
      <c r="F66" s="4">
        <v>1</v>
      </c>
      <c r="H66" s="4">
        <f t="shared" si="0"/>
        <v>1</v>
      </c>
      <c r="K66" s="6">
        <f t="shared" si="1"/>
        <v>-2.2378626777133093E-3</v>
      </c>
      <c r="M66" s="5">
        <f t="shared" si="2"/>
        <v>105.82796426852093</v>
      </c>
      <c r="N66" s="5">
        <f t="shared" si="3"/>
        <v>102.46018103438604</v>
      </c>
    </row>
    <row r="67" spans="1:14" x14ac:dyDescent="0.25">
      <c r="A67" s="10">
        <v>44797</v>
      </c>
      <c r="B67" s="11">
        <f>VLOOKUP(A67,'sp500'!$A$2:$D$6121,4,FALSE)</f>
        <v>4140.77001953125</v>
      </c>
      <c r="E67" s="4">
        <v>1</v>
      </c>
      <c r="F67" s="4">
        <v>0</v>
      </c>
      <c r="H67" s="4">
        <f t="shared" ref="H67:H130" si="4">IF(E67=F67,1,0)</f>
        <v>0</v>
      </c>
      <c r="K67" s="6">
        <f t="shared" si="1"/>
        <v>2.9161604463010526E-3</v>
      </c>
      <c r="M67" s="5">
        <f t="shared" si="2"/>
        <v>106.13657559203335</v>
      </c>
      <c r="N67" s="5">
        <f t="shared" si="3"/>
        <v>102.75897136163937</v>
      </c>
    </row>
    <row r="68" spans="1:14" x14ac:dyDescent="0.25">
      <c r="A68" s="10">
        <v>44798</v>
      </c>
      <c r="B68" s="11">
        <f>VLOOKUP(A68,'sp500'!$A$2:$D$6121,4,FALSE)</f>
        <v>4199.1201171875</v>
      </c>
      <c r="E68" s="4">
        <v>0</v>
      </c>
      <c r="F68" s="4">
        <v>0</v>
      </c>
      <c r="H68" s="4">
        <f t="shared" si="4"/>
        <v>1</v>
      </c>
      <c r="K68" s="6">
        <f t="shared" ref="K68:K131" si="5">B68/B67-1</f>
        <v>1.4091605518061545E-2</v>
      </c>
      <c r="M68" s="5">
        <f t="shared" ref="M68:M131" si="6">M67*(1+$K68)</f>
        <v>107.63221034631421</v>
      </c>
      <c r="N68" s="5">
        <f t="shared" si="3"/>
        <v>102.75897136163937</v>
      </c>
    </row>
    <row r="69" spans="1:14" x14ac:dyDescent="0.25">
      <c r="A69" s="10">
        <v>44799</v>
      </c>
      <c r="B69" s="11">
        <f>VLOOKUP(A69,'sp500'!$A$2:$D$6121,4,FALSE)</f>
        <v>4057.65991210937</v>
      </c>
      <c r="E69" s="4">
        <v>0</v>
      </c>
      <c r="F69" s="4">
        <v>0</v>
      </c>
      <c r="H69" s="4">
        <f t="shared" si="4"/>
        <v>1</v>
      </c>
      <c r="K69" s="6">
        <f t="shared" si="5"/>
        <v>-3.3688058719519964E-2</v>
      </c>
      <c r="M69" s="5">
        <f t="shared" si="6"/>
        <v>104.00629012405585</v>
      </c>
      <c r="N69" s="5">
        <f t="shared" ref="N69:N132" si="7">N68*(1+IF(F68=1,$K69,0))</f>
        <v>102.75897136163937</v>
      </c>
    </row>
    <row r="70" spans="1:14" x14ac:dyDescent="0.25">
      <c r="A70" s="10">
        <v>44802</v>
      </c>
      <c r="B70" s="11">
        <f>VLOOKUP(A70,'sp500'!$A$2:$D$6121,4,FALSE)</f>
        <v>4030.61010742187</v>
      </c>
      <c r="E70" s="4">
        <v>0</v>
      </c>
      <c r="F70" s="4">
        <v>0</v>
      </c>
      <c r="H70" s="4">
        <f t="shared" si="4"/>
        <v>1</v>
      </c>
      <c r="K70" s="6">
        <f t="shared" si="5"/>
        <v>-6.666355799502699E-3</v>
      </c>
      <c r="M70" s="5">
        <f t="shared" si="6"/>
        <v>103.31294718870259</v>
      </c>
      <c r="N70" s="5">
        <f t="shared" si="7"/>
        <v>102.75897136163937</v>
      </c>
    </row>
    <row r="71" spans="1:14" x14ac:dyDescent="0.25">
      <c r="A71" s="10">
        <v>44803</v>
      </c>
      <c r="B71" s="11">
        <f>VLOOKUP(A71,'sp500'!$A$2:$D$6121,4,FALSE)</f>
        <v>3986.15991210937</v>
      </c>
      <c r="E71" s="4">
        <v>0</v>
      </c>
      <c r="F71" s="4">
        <v>0</v>
      </c>
      <c r="H71" s="4">
        <f t="shared" si="4"/>
        <v>1</v>
      </c>
      <c r="K71" s="6">
        <f t="shared" si="5"/>
        <v>-1.1028155571448206E-2</v>
      </c>
      <c r="M71" s="5">
        <f t="shared" si="6"/>
        <v>102.17359593456077</v>
      </c>
      <c r="N71" s="5">
        <f t="shared" si="7"/>
        <v>102.75897136163937</v>
      </c>
    </row>
    <row r="72" spans="1:14" x14ac:dyDescent="0.25">
      <c r="A72" s="10">
        <v>44804</v>
      </c>
      <c r="B72" s="11">
        <f>VLOOKUP(A72,'sp500'!$A$2:$D$6121,4,FALSE)</f>
        <v>3955</v>
      </c>
      <c r="E72" s="4">
        <v>1</v>
      </c>
      <c r="F72" s="4">
        <v>0</v>
      </c>
      <c r="H72" s="4">
        <f t="shared" si="4"/>
        <v>0</v>
      </c>
      <c r="K72" s="6">
        <f t="shared" si="5"/>
        <v>-7.8170251059699325E-3</v>
      </c>
      <c r="M72" s="5">
        <f t="shared" si="6"/>
        <v>101.37490236997307</v>
      </c>
      <c r="N72" s="5">
        <f t="shared" si="7"/>
        <v>102.75897136163937</v>
      </c>
    </row>
    <row r="73" spans="1:14" x14ac:dyDescent="0.25">
      <c r="A73" s="10">
        <v>44805</v>
      </c>
      <c r="B73" s="11">
        <f>VLOOKUP(A73,'sp500'!$A$2:$D$6121,4,FALSE)</f>
        <v>3966.85009765625</v>
      </c>
      <c r="E73" s="4">
        <v>0</v>
      </c>
      <c r="F73" s="4">
        <v>0</v>
      </c>
      <c r="H73" s="4">
        <f t="shared" si="4"/>
        <v>1</v>
      </c>
      <c r="K73" s="6">
        <f t="shared" si="5"/>
        <v>2.9962320243361873E-3</v>
      </c>
      <c r="M73" s="5">
        <f t="shared" si="6"/>
        <v>101.67864509891794</v>
      </c>
      <c r="N73" s="5">
        <f t="shared" si="7"/>
        <v>102.75897136163937</v>
      </c>
    </row>
    <row r="74" spans="1:14" x14ac:dyDescent="0.25">
      <c r="A74" s="10">
        <v>44806</v>
      </c>
      <c r="B74" s="11">
        <f>VLOOKUP(A74,'sp500'!$A$2:$D$6121,4,FALSE)</f>
        <v>3924.26000976562</v>
      </c>
      <c r="E74" s="4">
        <v>0</v>
      </c>
      <c r="F74" s="4">
        <v>1</v>
      </c>
      <c r="H74" s="4">
        <f t="shared" si="4"/>
        <v>0</v>
      </c>
      <c r="K74" s="6">
        <f t="shared" si="5"/>
        <v>-1.0736500458082276E-2</v>
      </c>
      <c r="M74" s="5">
        <f t="shared" si="6"/>
        <v>100.58697227923622</v>
      </c>
      <c r="N74" s="5">
        <f t="shared" si="7"/>
        <v>102.75897136163937</v>
      </c>
    </row>
    <row r="75" spans="1:14" x14ac:dyDescent="0.25">
      <c r="A75" s="10">
        <v>44810</v>
      </c>
      <c r="B75" s="11">
        <f>VLOOKUP(A75,'sp500'!$A$2:$D$6121,4,FALSE)</f>
        <v>3908.18994140625</v>
      </c>
      <c r="E75" s="4">
        <v>1</v>
      </c>
      <c r="F75" s="4">
        <v>1</v>
      </c>
      <c r="H75" s="4">
        <f t="shared" si="4"/>
        <v>1</v>
      </c>
      <c r="K75" s="6">
        <f t="shared" si="5"/>
        <v>-4.0950569838337225E-3</v>
      </c>
      <c r="M75" s="5">
        <f t="shared" si="6"/>
        <v>100.17506289592144</v>
      </c>
      <c r="N75" s="5">
        <f t="shared" si="7"/>
        <v>102.33816751831331</v>
      </c>
    </row>
    <row r="76" spans="1:14" x14ac:dyDescent="0.25">
      <c r="A76" s="10">
        <v>44811</v>
      </c>
      <c r="B76" s="11">
        <f>VLOOKUP(A76,'sp500'!$A$2:$D$6121,4,FALSE)</f>
        <v>3979.8701171875</v>
      </c>
      <c r="E76" s="4">
        <v>1</v>
      </c>
      <c r="F76" s="4">
        <v>1</v>
      </c>
      <c r="H76" s="4">
        <f t="shared" si="4"/>
        <v>1</v>
      </c>
      <c r="K76" s="6">
        <f t="shared" si="5"/>
        <v>1.8341016392734E-2</v>
      </c>
      <c r="M76" s="5">
        <f t="shared" si="6"/>
        <v>102.01237536663869</v>
      </c>
      <c r="N76" s="5">
        <f t="shared" si="7"/>
        <v>104.21515352636905</v>
      </c>
    </row>
    <row r="77" spans="1:14" x14ac:dyDescent="0.25">
      <c r="A77" s="10">
        <v>44812</v>
      </c>
      <c r="B77" s="11">
        <f>VLOOKUP(A77,'sp500'!$A$2:$D$6121,4,FALSE)</f>
        <v>4006.17993164062</v>
      </c>
      <c r="E77" s="4">
        <v>1</v>
      </c>
      <c r="F77" s="4">
        <v>1</v>
      </c>
      <c r="H77" s="4">
        <f t="shared" si="4"/>
        <v>1</v>
      </c>
      <c r="K77" s="6">
        <f t="shared" si="5"/>
        <v>6.6107218774547061E-3</v>
      </c>
      <c r="M77" s="5">
        <f t="shared" si="6"/>
        <v>102.68675080824605</v>
      </c>
      <c r="N77" s="5">
        <f t="shared" si="7"/>
        <v>104.90409092174812</v>
      </c>
    </row>
    <row r="78" spans="1:14" x14ac:dyDescent="0.25">
      <c r="A78" s="10">
        <v>44813</v>
      </c>
      <c r="B78" s="11">
        <f>VLOOKUP(A78,'sp500'!$A$2:$D$6121,4,FALSE)</f>
        <v>4067.36010742187</v>
      </c>
      <c r="E78" s="4">
        <v>1</v>
      </c>
      <c r="F78" s="4">
        <v>1</v>
      </c>
      <c r="H78" s="4">
        <f t="shared" si="4"/>
        <v>1</v>
      </c>
      <c r="K78" s="6">
        <f t="shared" si="5"/>
        <v>1.5271449816332883E-2</v>
      </c>
      <c r="M78" s="5">
        <f t="shared" si="6"/>
        <v>104.25492637001645</v>
      </c>
      <c r="N78" s="5">
        <f t="shared" si="7"/>
        <v>106.50612848178761</v>
      </c>
    </row>
    <row r="79" spans="1:14" x14ac:dyDescent="0.25">
      <c r="A79" s="10">
        <v>44816</v>
      </c>
      <c r="B79" s="11">
        <f>VLOOKUP(A79,'sp500'!$A$2:$D$6121,4,FALSE)</f>
        <v>4110.41015625</v>
      </c>
      <c r="E79" s="4">
        <v>0</v>
      </c>
      <c r="F79" s="4">
        <v>1</v>
      </c>
      <c r="H79" s="4">
        <f t="shared" si="4"/>
        <v>0</v>
      </c>
      <c r="K79" s="6">
        <f t="shared" si="5"/>
        <v>1.0584272769351033E-2</v>
      </c>
      <c r="M79" s="5">
        <f t="shared" si="6"/>
        <v>105.35838894826531</v>
      </c>
      <c r="N79" s="5">
        <f t="shared" si="7"/>
        <v>107.6334183972464</v>
      </c>
    </row>
    <row r="80" spans="1:14" x14ac:dyDescent="0.25">
      <c r="A80" s="10">
        <v>44817</v>
      </c>
      <c r="B80" s="11">
        <f>VLOOKUP(A80,'sp500'!$A$2:$D$6121,4,FALSE)</f>
        <v>3932.68994140625</v>
      </c>
      <c r="E80" s="4">
        <v>1</v>
      </c>
      <c r="F80" s="4">
        <v>1</v>
      </c>
      <c r="H80" s="4">
        <f t="shared" si="4"/>
        <v>1</v>
      </c>
      <c r="K80" s="6">
        <f t="shared" si="5"/>
        <v>-4.3236613400616797E-2</v>
      </c>
      <c r="M80" s="5">
        <f t="shared" si="6"/>
        <v>100.80304901679735</v>
      </c>
      <c r="N80" s="5">
        <f t="shared" si="7"/>
        <v>102.97971389701782</v>
      </c>
    </row>
    <row r="81" spans="1:14" x14ac:dyDescent="0.25">
      <c r="A81" s="10">
        <v>44818</v>
      </c>
      <c r="B81" s="11">
        <f>VLOOKUP(A81,'sp500'!$A$2:$D$6121,4,FALSE)</f>
        <v>3946.01000976562</v>
      </c>
      <c r="E81" s="4">
        <v>0</v>
      </c>
      <c r="F81" s="4">
        <v>0</v>
      </c>
      <c r="H81" s="4">
        <f t="shared" si="4"/>
        <v>1</v>
      </c>
      <c r="K81" s="6">
        <f t="shared" si="5"/>
        <v>3.3870120853227714E-3</v>
      </c>
      <c r="M81" s="5">
        <f t="shared" si="6"/>
        <v>101.14447016205462</v>
      </c>
      <c r="N81" s="5">
        <f t="shared" si="7"/>
        <v>103.3285074325301</v>
      </c>
    </row>
    <row r="82" spans="1:14" x14ac:dyDescent="0.25">
      <c r="A82" s="10">
        <v>44819</v>
      </c>
      <c r="B82" s="11">
        <f>VLOOKUP(A82,'sp500'!$A$2:$D$6121,4,FALSE)</f>
        <v>3901.35009765625</v>
      </c>
      <c r="E82" s="4">
        <v>0</v>
      </c>
      <c r="F82" s="4">
        <v>1</v>
      </c>
      <c r="H82" s="4">
        <f t="shared" si="4"/>
        <v>0</v>
      </c>
      <c r="K82" s="6">
        <f t="shared" si="5"/>
        <v>-1.1317739184352082E-2</v>
      </c>
      <c r="M82" s="5">
        <f t="shared" si="6"/>
        <v>99.999743428821006</v>
      </c>
      <c r="N82" s="5">
        <f t="shared" si="7"/>
        <v>103.3285074325301</v>
      </c>
    </row>
    <row r="83" spans="1:14" x14ac:dyDescent="0.25">
      <c r="A83" s="10">
        <v>44820</v>
      </c>
      <c r="B83" s="11">
        <f>VLOOKUP(A83,'sp500'!$A$2:$D$6121,4,FALSE)</f>
        <v>3873.330078125</v>
      </c>
      <c r="E83" s="4">
        <v>1</v>
      </c>
      <c r="F83" s="4">
        <v>1</v>
      </c>
      <c r="H83" s="4">
        <f t="shared" si="4"/>
        <v>1</v>
      </c>
      <c r="K83" s="6">
        <f t="shared" si="5"/>
        <v>-7.1821340894484553E-3</v>
      </c>
      <c r="M83" s="5">
        <f t="shared" si="6"/>
        <v>99.281531862604766</v>
      </c>
      <c r="N83" s="5">
        <f t="shared" si="7"/>
        <v>102.5863882368871</v>
      </c>
    </row>
    <row r="84" spans="1:14" x14ac:dyDescent="0.25">
      <c r="A84" s="10">
        <v>44823</v>
      </c>
      <c r="B84" s="11">
        <f>VLOOKUP(A84,'sp500'!$A$2:$D$6121,4,FALSE)</f>
        <v>3899.88989257812</v>
      </c>
      <c r="E84" s="4">
        <v>0</v>
      </c>
      <c r="F84" s="4">
        <v>1</v>
      </c>
      <c r="H84" s="4">
        <f t="shared" si="4"/>
        <v>0</v>
      </c>
      <c r="K84" s="6">
        <f t="shared" si="5"/>
        <v>6.8571007162852027E-3</v>
      </c>
      <c r="M84" s="5">
        <f t="shared" si="6"/>
        <v>99.962315325853723</v>
      </c>
      <c r="N84" s="5">
        <f t="shared" si="7"/>
        <v>103.28983343314738</v>
      </c>
    </row>
    <row r="85" spans="1:14" x14ac:dyDescent="0.25">
      <c r="A85" s="10">
        <v>44824</v>
      </c>
      <c r="B85" s="11">
        <f>VLOOKUP(A85,'sp500'!$A$2:$D$6121,4,FALSE)</f>
        <v>3855.92993164062</v>
      </c>
      <c r="E85" s="4">
        <v>0</v>
      </c>
      <c r="F85" s="4">
        <v>1</v>
      </c>
      <c r="H85" s="4">
        <f t="shared" si="4"/>
        <v>0</v>
      </c>
      <c r="K85" s="6">
        <f t="shared" si="5"/>
        <v>-1.1272103097361819E-2</v>
      </c>
      <c r="M85" s="5">
        <f t="shared" si="6"/>
        <v>98.835529801649713</v>
      </c>
      <c r="N85" s="5">
        <f t="shared" si="7"/>
        <v>102.12553978177961</v>
      </c>
    </row>
    <row r="86" spans="1:14" x14ac:dyDescent="0.25">
      <c r="A86" s="10">
        <v>44825</v>
      </c>
      <c r="B86" s="11">
        <f>VLOOKUP(A86,'sp500'!$A$2:$D$6121,4,FALSE)</f>
        <v>3789.92993164062</v>
      </c>
      <c r="E86" s="4">
        <v>0</v>
      </c>
      <c r="F86" s="4">
        <v>1</v>
      </c>
      <c r="H86" s="4">
        <f t="shared" si="4"/>
        <v>0</v>
      </c>
      <c r="K86" s="6">
        <f t="shared" si="5"/>
        <v>-1.7116493600784488E-2</v>
      </c>
      <c r="M86" s="5">
        <f t="shared" si="6"/>
        <v>97.143812088269627</v>
      </c>
      <c r="N86" s="5">
        <f t="shared" si="7"/>
        <v>100.37750863362811</v>
      </c>
    </row>
    <row r="87" spans="1:14" x14ac:dyDescent="0.25">
      <c r="A87" s="10">
        <v>44826</v>
      </c>
      <c r="B87" s="11">
        <f>VLOOKUP(A87,'sp500'!$A$2:$D$6121,4,FALSE)</f>
        <v>3757.98999023437</v>
      </c>
      <c r="E87" s="4">
        <v>0</v>
      </c>
      <c r="F87" s="4">
        <v>1</v>
      </c>
      <c r="H87" s="4">
        <f t="shared" si="4"/>
        <v>0</v>
      </c>
      <c r="K87" s="6">
        <f t="shared" si="5"/>
        <v>-8.4275809796894308E-3</v>
      </c>
      <c r="M87" s="5">
        <f t="shared" si="6"/>
        <v>96.325124745219995</v>
      </c>
      <c r="N87" s="5">
        <f t="shared" si="7"/>
        <v>99.531569051078733</v>
      </c>
    </row>
    <row r="88" spans="1:14" x14ac:dyDescent="0.25">
      <c r="A88" s="10">
        <v>44827</v>
      </c>
      <c r="B88" s="11">
        <f>VLOOKUP(A88,'sp500'!$A$2:$D$6121,4,FALSE)</f>
        <v>3693.22998046875</v>
      </c>
      <c r="E88" s="4">
        <v>0</v>
      </c>
      <c r="F88" s="4">
        <v>1</v>
      </c>
      <c r="H88" s="4">
        <f t="shared" si="4"/>
        <v>0</v>
      </c>
      <c r="K88" s="6">
        <f t="shared" si="5"/>
        <v>-1.7232619015459694E-2</v>
      </c>
      <c r="M88" s="5">
        <f t="shared" si="6"/>
        <v>94.665190568868994</v>
      </c>
      <c r="N88" s="5">
        <f t="shared" si="7"/>
        <v>97.816379441610579</v>
      </c>
    </row>
    <row r="89" spans="1:14" x14ac:dyDescent="0.25">
      <c r="A89" s="10">
        <v>44830</v>
      </c>
      <c r="B89" s="11">
        <f>VLOOKUP(A89,'sp500'!$A$2:$D$6121,4,FALSE)</f>
        <v>3655.0400390625</v>
      </c>
      <c r="E89" s="4">
        <v>0</v>
      </c>
      <c r="F89" s="4">
        <v>1</v>
      </c>
      <c r="H89" s="4">
        <f t="shared" si="4"/>
        <v>0</v>
      </c>
      <c r="K89" s="6">
        <f t="shared" si="5"/>
        <v>-1.0340526208282075E-2</v>
      </c>
      <c r="M89" s="5">
        <f t="shared" si="6"/>
        <v>93.686302684779591</v>
      </c>
      <c r="N89" s="5">
        <f t="shared" si="7"/>
        <v>96.804906606395335</v>
      </c>
    </row>
    <row r="90" spans="1:14" x14ac:dyDescent="0.25">
      <c r="A90" s="10">
        <v>44831</v>
      </c>
      <c r="B90" s="11">
        <f>VLOOKUP(A90,'sp500'!$A$2:$D$6121,4,FALSE)</f>
        <v>3647.2900390625</v>
      </c>
      <c r="E90" s="4">
        <v>1</v>
      </c>
      <c r="F90" s="4">
        <v>1</v>
      </c>
      <c r="H90" s="4">
        <f t="shared" si="4"/>
        <v>1</v>
      </c>
      <c r="K90" s="6">
        <f t="shared" si="5"/>
        <v>-2.1203598092424114E-3</v>
      </c>
      <c r="M90" s="5">
        <f t="shared" si="6"/>
        <v>93.487654013890264</v>
      </c>
      <c r="N90" s="5">
        <f t="shared" si="7"/>
        <v>96.599645373089672</v>
      </c>
    </row>
    <row r="91" spans="1:14" x14ac:dyDescent="0.25">
      <c r="A91" s="10">
        <v>44832</v>
      </c>
      <c r="B91" s="11">
        <f>VLOOKUP(A91,'sp500'!$A$2:$D$6121,4,FALSE)</f>
        <v>3719.0400390625</v>
      </c>
      <c r="E91" s="4">
        <v>0</v>
      </c>
      <c r="F91" s="4">
        <v>1</v>
      </c>
      <c r="H91" s="4">
        <f t="shared" si="4"/>
        <v>0</v>
      </c>
      <c r="K91" s="6">
        <f t="shared" si="5"/>
        <v>1.9672139926234733E-2</v>
      </c>
      <c r="M91" s="5">
        <f t="shared" si="6"/>
        <v>95.326756225026926</v>
      </c>
      <c r="N91" s="5">
        <f t="shared" si="7"/>
        <v>98.499967113693742</v>
      </c>
    </row>
    <row r="92" spans="1:14" x14ac:dyDescent="0.25">
      <c r="A92" s="10">
        <v>44833</v>
      </c>
      <c r="B92" s="11">
        <f>VLOOKUP(A92,'sp500'!$A$2:$D$6121,4,FALSE)</f>
        <v>3640.46997070312</v>
      </c>
      <c r="E92" s="4">
        <v>0</v>
      </c>
      <c r="F92" s="4">
        <v>1</v>
      </c>
      <c r="H92" s="4">
        <f t="shared" si="4"/>
        <v>0</v>
      </c>
      <c r="K92" s="6">
        <f t="shared" si="5"/>
        <v>-2.1126437880240156E-2</v>
      </c>
      <c r="M92" s="5">
        <f t="shared" si="6"/>
        <v>93.312841431314098</v>
      </c>
      <c r="N92" s="5">
        <f t="shared" si="7"/>
        <v>96.419013677260594</v>
      </c>
    </row>
    <row r="93" spans="1:14" x14ac:dyDescent="0.25">
      <c r="A93" s="10">
        <v>44834</v>
      </c>
      <c r="B93" s="11">
        <f>VLOOKUP(A93,'sp500'!$A$2:$D$6121,4,FALSE)</f>
        <v>3585.6201171875</v>
      </c>
      <c r="E93" s="4">
        <v>1</v>
      </c>
      <c r="F93" s="4">
        <v>1</v>
      </c>
      <c r="H93" s="4">
        <f t="shared" si="4"/>
        <v>1</v>
      </c>
      <c r="K93" s="6">
        <f t="shared" si="5"/>
        <v>-1.5066695771981942E-2</v>
      </c>
      <c r="M93" s="5">
        <f t="shared" si="6"/>
        <v>91.906925237849293</v>
      </c>
      <c r="N93" s="5">
        <f t="shared" si="7"/>
        <v>94.966297731550739</v>
      </c>
    </row>
    <row r="94" spans="1:14" x14ac:dyDescent="0.25">
      <c r="A94" s="10">
        <v>44837</v>
      </c>
      <c r="B94" s="11">
        <f>VLOOKUP(A94,'sp500'!$A$2:$D$6121,4,FALSE)</f>
        <v>3678.42993164062</v>
      </c>
      <c r="E94" s="4">
        <v>1</v>
      </c>
      <c r="F94" s="4">
        <v>1</v>
      </c>
      <c r="H94" s="4">
        <f t="shared" si="4"/>
        <v>1</v>
      </c>
      <c r="K94" s="6">
        <f t="shared" si="5"/>
        <v>2.5883894952574815E-2</v>
      </c>
      <c r="M94" s="5">
        <f t="shared" si="6"/>
        <v>94.285834436119927</v>
      </c>
      <c r="N94" s="5">
        <f t="shared" si="7"/>
        <v>97.424395406069138</v>
      </c>
    </row>
    <row r="95" spans="1:14" x14ac:dyDescent="0.25">
      <c r="A95" s="10">
        <v>44838</v>
      </c>
      <c r="B95" s="11">
        <f>VLOOKUP(A95,'sp500'!$A$2:$D$6121,4,FALSE)</f>
        <v>3790.92993164062</v>
      </c>
      <c r="E95" s="4">
        <v>0</v>
      </c>
      <c r="F95" s="4">
        <v>1</v>
      </c>
      <c r="H95" s="4">
        <f t="shared" si="4"/>
        <v>0</v>
      </c>
      <c r="K95" s="6">
        <f t="shared" si="5"/>
        <v>3.0583700679551518E-2</v>
      </c>
      <c r="M95" s="5">
        <f t="shared" si="6"/>
        <v>97.169444174835974</v>
      </c>
      <c r="N95" s="5">
        <f t="shared" si="7"/>
        <v>100.40399395405463</v>
      </c>
    </row>
    <row r="96" spans="1:14" x14ac:dyDescent="0.25">
      <c r="A96" s="10">
        <v>44839</v>
      </c>
      <c r="B96" s="11">
        <f>VLOOKUP(A96,'sp500'!$A$2:$D$6121,4,FALSE)</f>
        <v>3783.28002929687</v>
      </c>
      <c r="E96" s="4">
        <v>0</v>
      </c>
      <c r="F96" s="4">
        <v>1</v>
      </c>
      <c r="H96" s="4">
        <f t="shared" si="4"/>
        <v>0</v>
      </c>
      <c r="K96" s="6">
        <f t="shared" si="5"/>
        <v>-2.0179487570848309E-3</v>
      </c>
      <c r="M96" s="5">
        <f t="shared" si="6"/>
        <v>96.973361215736745</v>
      </c>
      <c r="N96" s="5">
        <f t="shared" si="7"/>
        <v>100.20138383924869</v>
      </c>
    </row>
    <row r="97" spans="1:14" x14ac:dyDescent="0.25">
      <c r="A97" s="10">
        <v>44840</v>
      </c>
      <c r="B97" s="11">
        <f>VLOOKUP(A97,'sp500'!$A$2:$D$6121,4,FALSE)</f>
        <v>3744.52001953125</v>
      </c>
      <c r="E97" s="4">
        <v>0</v>
      </c>
      <c r="F97" s="4">
        <v>1</v>
      </c>
      <c r="H97" s="4">
        <f t="shared" si="4"/>
        <v>0</v>
      </c>
      <c r="K97" s="6">
        <f t="shared" si="5"/>
        <v>-1.0245080846638666E-2</v>
      </c>
      <c r="M97" s="5">
        <f t="shared" si="6"/>
        <v>95.979861290111231</v>
      </c>
      <c r="N97" s="5">
        <f t="shared" si="7"/>
        <v>99.174812560870521</v>
      </c>
    </row>
    <row r="98" spans="1:14" x14ac:dyDescent="0.25">
      <c r="A98" s="10">
        <v>44841</v>
      </c>
      <c r="B98" s="11">
        <f>VLOOKUP(A98,'sp500'!$A$2:$D$6121,4,FALSE)</f>
        <v>3639.65991210937</v>
      </c>
      <c r="E98" s="4">
        <v>0</v>
      </c>
      <c r="F98" s="4">
        <v>1</v>
      </c>
      <c r="H98" s="4">
        <f t="shared" si="4"/>
        <v>0</v>
      </c>
      <c r="K98" s="6">
        <f t="shared" si="5"/>
        <v>-2.8003617786774848E-2</v>
      </c>
      <c r="M98" s="5">
        <f t="shared" si="6"/>
        <v>93.292077939315291</v>
      </c>
      <c r="N98" s="5">
        <f t="shared" si="7"/>
        <v>96.397559015840869</v>
      </c>
    </row>
    <row r="99" spans="1:14" x14ac:dyDescent="0.25">
      <c r="A99" s="10">
        <v>44845</v>
      </c>
      <c r="B99" s="11">
        <f>VLOOKUP(A99,'sp500'!$A$2:$D$6121,4,FALSE)</f>
        <v>3588.84008789062</v>
      </c>
      <c r="E99" s="4">
        <v>0</v>
      </c>
      <c r="F99" s="4">
        <v>1</v>
      </c>
      <c r="H99" s="4">
        <f t="shared" si="4"/>
        <v>0</v>
      </c>
      <c r="K99" s="6">
        <f t="shared" si="5"/>
        <v>-1.3962794724218464E-2</v>
      </c>
      <c r="M99" s="5">
        <f t="shared" si="6"/>
        <v>91.989459805652842</v>
      </c>
      <c r="N99" s="5">
        <f t="shared" si="7"/>
        <v>95.051579687386948</v>
      </c>
    </row>
    <row r="100" spans="1:14" x14ac:dyDescent="0.25">
      <c r="A100" s="10">
        <v>44846</v>
      </c>
      <c r="B100" s="11">
        <f>VLOOKUP(A100,'sp500'!$A$2:$D$6121,4,FALSE)</f>
        <v>3577.03002929687</v>
      </c>
      <c r="E100" s="4">
        <v>1</v>
      </c>
      <c r="F100" s="4">
        <v>1</v>
      </c>
      <c r="H100" s="4">
        <f t="shared" si="4"/>
        <v>1</v>
      </c>
      <c r="K100" s="6">
        <f t="shared" si="5"/>
        <v>-3.2907731480149582E-3</v>
      </c>
      <c r="M100" s="5">
        <f t="shared" si="6"/>
        <v>91.686743361423993</v>
      </c>
      <c r="N100" s="5">
        <f t="shared" si="7"/>
        <v>94.738786501275285</v>
      </c>
    </row>
    <row r="101" spans="1:14" x14ac:dyDescent="0.25">
      <c r="A101" s="10">
        <v>44847</v>
      </c>
      <c r="B101" s="11">
        <f>VLOOKUP(A101,'sp500'!$A$2:$D$6121,4,FALSE)</f>
        <v>3669.90991210937</v>
      </c>
      <c r="E101" s="4">
        <v>0</v>
      </c>
      <c r="F101" s="4">
        <v>1</v>
      </c>
      <c r="H101" s="4">
        <f t="shared" si="4"/>
        <v>0</v>
      </c>
      <c r="K101" s="6">
        <f t="shared" si="5"/>
        <v>2.5965642460864968E-2</v>
      </c>
      <c r="M101" s="5">
        <f t="shared" si="6"/>
        <v>94.067448557947813</v>
      </c>
      <c r="N101" s="5">
        <f t="shared" si="7"/>
        <v>97.198739958743616</v>
      </c>
    </row>
    <row r="102" spans="1:14" x14ac:dyDescent="0.25">
      <c r="A102" s="10">
        <v>44848</v>
      </c>
      <c r="B102" s="11">
        <f>VLOOKUP(A102,'sp500'!$A$2:$D$6121,4,FALSE)</f>
        <v>3583.07006835937</v>
      </c>
      <c r="E102" s="4">
        <v>1</v>
      </c>
      <c r="F102" s="4">
        <v>1</v>
      </c>
      <c r="H102" s="4">
        <f t="shared" si="4"/>
        <v>1</v>
      </c>
      <c r="K102" s="6">
        <f t="shared" si="5"/>
        <v>-2.36626636156545E-2</v>
      </c>
      <c r="M102" s="5">
        <f t="shared" si="6"/>
        <v>91.841562165538207</v>
      </c>
      <c r="N102" s="5">
        <f t="shared" si="7"/>
        <v>94.898758871234392</v>
      </c>
    </row>
    <row r="103" spans="1:14" x14ac:dyDescent="0.25">
      <c r="A103" s="10">
        <v>44851</v>
      </c>
      <c r="B103" s="11">
        <f>VLOOKUP(A103,'sp500'!$A$2:$D$6121,4,FALSE)</f>
        <v>3677.94995117187</v>
      </c>
      <c r="E103" s="4">
        <v>1</v>
      </c>
      <c r="F103" s="4">
        <v>1</v>
      </c>
      <c r="H103" s="4">
        <f t="shared" si="4"/>
        <v>1</v>
      </c>
      <c r="K103" s="6">
        <f t="shared" si="5"/>
        <v>2.6480052302171098E-2</v>
      </c>
      <c r="M103" s="5">
        <f t="shared" si="6"/>
        <v>94.273531535194763</v>
      </c>
      <c r="N103" s="5">
        <f t="shared" si="7"/>
        <v>97.411682969555798</v>
      </c>
    </row>
    <row r="104" spans="1:14" x14ac:dyDescent="0.25">
      <c r="A104" s="10">
        <v>44852</v>
      </c>
      <c r="B104" s="11">
        <f>VLOOKUP(A104,'sp500'!$A$2:$D$6121,4,FALSE)</f>
        <v>3719.97998046875</v>
      </c>
      <c r="E104" s="4">
        <v>0</v>
      </c>
      <c r="F104" s="4">
        <v>1</v>
      </c>
      <c r="H104" s="4">
        <f t="shared" si="4"/>
        <v>0</v>
      </c>
      <c r="K104" s="6">
        <f t="shared" si="5"/>
        <v>1.1427569666490056E-2</v>
      </c>
      <c r="M104" s="5">
        <f t="shared" si="6"/>
        <v>95.350848884519252</v>
      </c>
      <c r="N104" s="5">
        <f t="shared" si="7"/>
        <v>98.524861763020439</v>
      </c>
    </row>
    <row r="105" spans="1:14" x14ac:dyDescent="0.25">
      <c r="A105" s="10">
        <v>44853</v>
      </c>
      <c r="B105" s="11">
        <f>VLOOKUP(A105,'sp500'!$A$2:$D$6121,4,FALSE)</f>
        <v>3695.15991210937</v>
      </c>
      <c r="E105" s="4">
        <v>0</v>
      </c>
      <c r="F105" s="4">
        <v>1</v>
      </c>
      <c r="H105" s="4">
        <f t="shared" si="4"/>
        <v>0</v>
      </c>
      <c r="K105" s="6">
        <f t="shared" si="5"/>
        <v>-6.6720972934516398E-3</v>
      </c>
      <c r="M105" s="5">
        <f t="shared" si="6"/>
        <v>94.714658743748529</v>
      </c>
      <c r="N105" s="5">
        <f t="shared" si="7"/>
        <v>97.867494299513695</v>
      </c>
    </row>
    <row r="106" spans="1:14" x14ac:dyDescent="0.25">
      <c r="A106" s="10">
        <v>44854</v>
      </c>
      <c r="B106" s="11">
        <f>VLOOKUP(A106,'sp500'!$A$2:$D$6121,4,FALSE)</f>
        <v>3665.78002929687</v>
      </c>
      <c r="E106" s="4">
        <v>1</v>
      </c>
      <c r="F106" s="4">
        <v>1</v>
      </c>
      <c r="H106" s="4">
        <f t="shared" si="4"/>
        <v>1</v>
      </c>
      <c r="K106" s="6">
        <f t="shared" si="5"/>
        <v>-7.9509097065649792E-3</v>
      </c>
      <c r="M106" s="5">
        <f t="shared" si="6"/>
        <v>93.961591044188864</v>
      </c>
      <c r="N106" s="5">
        <f t="shared" si="7"/>
        <v>97.089358689130492</v>
      </c>
    </row>
    <row r="107" spans="1:14" x14ac:dyDescent="0.25">
      <c r="A107" s="10">
        <v>44855</v>
      </c>
      <c r="B107" s="11">
        <f>VLOOKUP(A107,'sp500'!$A$2:$D$6121,4,FALSE)</f>
        <v>3752.75</v>
      </c>
      <c r="E107" s="4">
        <v>1</v>
      </c>
      <c r="F107" s="4">
        <v>1</v>
      </c>
      <c r="H107" s="4">
        <f t="shared" si="4"/>
        <v>1</v>
      </c>
      <c r="K107" s="6">
        <f t="shared" si="5"/>
        <v>2.3724819822266152E-2</v>
      </c>
      <c r="M107" s="5">
        <f t="shared" si="6"/>
        <v>96.190812861925707</v>
      </c>
      <c r="N107" s="5">
        <f t="shared" si="7"/>
        <v>99.392786230689481</v>
      </c>
    </row>
    <row r="108" spans="1:14" x14ac:dyDescent="0.25">
      <c r="A108" s="10">
        <v>44858</v>
      </c>
      <c r="B108" s="11">
        <f>VLOOKUP(A108,'sp500'!$A$2:$D$6121,4,FALSE)</f>
        <v>3797.34008789062</v>
      </c>
      <c r="E108" s="4">
        <v>1</v>
      </c>
      <c r="F108" s="4">
        <v>1</v>
      </c>
      <c r="H108" s="4">
        <f t="shared" si="4"/>
        <v>1</v>
      </c>
      <c r="K108" s="6">
        <f t="shared" si="5"/>
        <v>1.1881976654618542E-2</v>
      </c>
      <c r="M108" s="5">
        <f t="shared" si="6"/>
        <v>97.333749854739892</v>
      </c>
      <c r="N108" s="5">
        <f t="shared" si="7"/>
        <v>100.57376899632003</v>
      </c>
    </row>
    <row r="109" spans="1:14" x14ac:dyDescent="0.25">
      <c r="A109" s="10">
        <v>44859</v>
      </c>
      <c r="B109" s="11">
        <f>VLOOKUP(A109,'sp500'!$A$2:$D$6121,4,FALSE)</f>
        <v>3859.11010742187</v>
      </c>
      <c r="E109" s="4">
        <v>0</v>
      </c>
      <c r="F109" s="4">
        <v>1</v>
      </c>
      <c r="H109" s="4">
        <f t="shared" si="4"/>
        <v>0</v>
      </c>
      <c r="K109" s="6">
        <f t="shared" si="5"/>
        <v>1.6266654579669915E-2</v>
      </c>
      <c r="M109" s="5">
        <f t="shared" si="6"/>
        <v>98.917044342570946</v>
      </c>
      <c r="N109" s="5">
        <f t="shared" si="7"/>
        <v>102.20976775635869</v>
      </c>
    </row>
    <row r="110" spans="1:14" x14ac:dyDescent="0.25">
      <c r="A110" s="10">
        <v>44860</v>
      </c>
      <c r="B110" s="11">
        <f>VLOOKUP(A110,'sp500'!$A$2:$D$6121,4,FALSE)</f>
        <v>3830.60009765625</v>
      </c>
      <c r="E110" s="4">
        <v>0</v>
      </c>
      <c r="F110" s="4">
        <v>1</v>
      </c>
      <c r="H110" s="4">
        <f t="shared" si="4"/>
        <v>0</v>
      </c>
      <c r="K110" s="6">
        <f t="shared" si="5"/>
        <v>-7.3877160723632151E-3</v>
      </c>
      <c r="M110" s="5">
        <f t="shared" si="6"/>
        <v>98.186273304250676</v>
      </c>
      <c r="N110" s="5">
        <f t="shared" si="7"/>
        <v>101.45467101235252</v>
      </c>
    </row>
    <row r="111" spans="1:14" x14ac:dyDescent="0.25">
      <c r="A111" s="10">
        <v>44861</v>
      </c>
      <c r="B111" s="11">
        <f>VLOOKUP(A111,'sp500'!$A$2:$D$6121,4,FALSE)</f>
        <v>3807.30004882812</v>
      </c>
      <c r="E111" s="4">
        <v>1</v>
      </c>
      <c r="F111" s="4">
        <v>0</v>
      </c>
      <c r="H111" s="4">
        <f t="shared" si="4"/>
        <v>0</v>
      </c>
      <c r="K111" s="6">
        <f t="shared" si="5"/>
        <v>-6.0826106182125805E-3</v>
      </c>
      <c r="M111" s="5">
        <f t="shared" si="6"/>
        <v>97.589044435687512</v>
      </c>
      <c r="N111" s="5">
        <f t="shared" si="7"/>
        <v>100.83756175318553</v>
      </c>
    </row>
    <row r="112" spans="1:14" x14ac:dyDescent="0.25">
      <c r="A112" s="10">
        <v>44862</v>
      </c>
      <c r="B112" s="11">
        <f>VLOOKUP(A112,'sp500'!$A$2:$D$6121,4,FALSE)</f>
        <v>3901.06005859375</v>
      </c>
      <c r="E112" s="4">
        <v>0</v>
      </c>
      <c r="F112" s="4">
        <v>1</v>
      </c>
      <c r="H112" s="4">
        <f t="shared" si="4"/>
        <v>0</v>
      </c>
      <c r="K112" s="6">
        <f t="shared" si="5"/>
        <v>2.462637789592903E-2</v>
      </c>
      <c r="M112" s="5">
        <f t="shared" si="6"/>
        <v>99.992309122463368</v>
      </c>
      <c r="N112" s="5">
        <f t="shared" si="7"/>
        <v>100.83756175318553</v>
      </c>
    </row>
    <row r="113" spans="1:14" x14ac:dyDescent="0.25">
      <c r="A113" s="10">
        <v>44865</v>
      </c>
      <c r="B113" s="11">
        <f>VLOOKUP(A113,'sp500'!$A$2:$D$6121,4,FALSE)</f>
        <v>3871.97998046875</v>
      </c>
      <c r="E113" s="4">
        <v>0</v>
      </c>
      <c r="F113" s="4">
        <v>0</v>
      </c>
      <c r="H113" s="4">
        <f t="shared" si="4"/>
        <v>1</v>
      </c>
      <c r="K113" s="6">
        <f t="shared" si="5"/>
        <v>-7.4544041076575196E-3</v>
      </c>
      <c r="M113" s="5">
        <f t="shared" si="6"/>
        <v>99.246926042606717</v>
      </c>
      <c r="N113" s="5">
        <f t="shared" si="7"/>
        <v>100.08587781864641</v>
      </c>
    </row>
    <row r="114" spans="1:14" x14ac:dyDescent="0.25">
      <c r="A114" s="10">
        <v>44866</v>
      </c>
      <c r="B114" s="11">
        <f>VLOOKUP(A114,'sp500'!$A$2:$D$6121,4,FALSE)</f>
        <v>3856.10009765625</v>
      </c>
      <c r="E114" s="4">
        <v>0</v>
      </c>
      <c r="F114" s="4">
        <v>0</v>
      </c>
      <c r="H114" s="4">
        <f t="shared" si="4"/>
        <v>1</v>
      </c>
      <c r="K114" s="6">
        <f t="shared" si="5"/>
        <v>-4.1012306087846451E-3</v>
      </c>
      <c r="M114" s="5">
        <f t="shared" si="6"/>
        <v>98.839891511692997</v>
      </c>
      <c r="N114" s="5">
        <f t="shared" si="7"/>
        <v>100.08587781864641</v>
      </c>
    </row>
    <row r="115" spans="1:14" x14ac:dyDescent="0.25">
      <c r="A115" s="10">
        <v>44867</v>
      </c>
      <c r="B115" s="11">
        <f>VLOOKUP(A115,'sp500'!$A$2:$D$6121,4,FALSE)</f>
        <v>3759.68994140625</v>
      </c>
      <c r="E115" s="4">
        <v>0</v>
      </c>
      <c r="F115" s="4">
        <v>0</v>
      </c>
      <c r="H115" s="4">
        <f t="shared" si="4"/>
        <v>1</v>
      </c>
      <c r="K115" s="6">
        <f t="shared" si="5"/>
        <v>-2.500198485734284E-2</v>
      </c>
      <c r="M115" s="5">
        <f t="shared" si="6"/>
        <v>96.368698040816241</v>
      </c>
      <c r="N115" s="5">
        <f t="shared" si="7"/>
        <v>100.08587781864641</v>
      </c>
    </row>
    <row r="116" spans="1:14" x14ac:dyDescent="0.25">
      <c r="A116" s="10">
        <v>44868</v>
      </c>
      <c r="B116" s="11">
        <f>VLOOKUP(A116,'sp500'!$A$2:$D$6121,4,FALSE)</f>
        <v>3719.88989257812</v>
      </c>
      <c r="E116" s="4">
        <v>1</v>
      </c>
      <c r="F116" s="4">
        <v>1</v>
      </c>
      <c r="H116" s="4">
        <f t="shared" si="4"/>
        <v>1</v>
      </c>
      <c r="K116" s="6">
        <f t="shared" si="5"/>
        <v>-1.0585992315431003E-2</v>
      </c>
      <c r="M116" s="5">
        <f t="shared" si="6"/>
        <v>95.348539743908063</v>
      </c>
      <c r="N116" s="5">
        <f t="shared" si="7"/>
        <v>100.08587781864641</v>
      </c>
    </row>
    <row r="117" spans="1:14" x14ac:dyDescent="0.25">
      <c r="A117" s="10">
        <v>44869</v>
      </c>
      <c r="B117" s="11">
        <f>VLOOKUP(A117,'sp500'!$A$2:$D$6121,4,FALSE)</f>
        <v>3770.55004882812</v>
      </c>
      <c r="E117" s="4">
        <v>1</v>
      </c>
      <c r="F117" s="4">
        <v>1</v>
      </c>
      <c r="H117" s="4">
        <f t="shared" si="4"/>
        <v>1</v>
      </c>
      <c r="K117" s="6">
        <f t="shared" si="5"/>
        <v>1.3618724670070526E-2</v>
      </c>
      <c r="M117" s="5">
        <f t="shared" si="6"/>
        <v>96.647065254373629</v>
      </c>
      <c r="N117" s="5">
        <f t="shared" si="7"/>
        <v>101.44891983202088</v>
      </c>
    </row>
    <row r="118" spans="1:14" x14ac:dyDescent="0.25">
      <c r="A118" s="10">
        <v>44872</v>
      </c>
      <c r="B118" s="11">
        <f>VLOOKUP(A118,'sp500'!$A$2:$D$6121,4,FALSE)</f>
        <v>3806.80004882812</v>
      </c>
      <c r="E118" s="4">
        <v>1</v>
      </c>
      <c r="F118" s="4">
        <v>1</v>
      </c>
      <c r="H118" s="4">
        <f t="shared" si="4"/>
        <v>1</v>
      </c>
      <c r="K118" s="6">
        <f t="shared" si="5"/>
        <v>9.6139819205598442E-3</v>
      </c>
      <c r="M118" s="5">
        <f t="shared" si="6"/>
        <v>97.576228392404346</v>
      </c>
      <c r="N118" s="5">
        <f t="shared" si="7"/>
        <v>102.42424791314625</v>
      </c>
    </row>
    <row r="119" spans="1:14" x14ac:dyDescent="0.25">
      <c r="A119" s="10">
        <v>44873</v>
      </c>
      <c r="B119" s="11">
        <f>VLOOKUP(A119,'sp500'!$A$2:$D$6121,4,FALSE)</f>
        <v>3828.11010742187</v>
      </c>
      <c r="E119" s="4">
        <v>0</v>
      </c>
      <c r="F119" s="4">
        <v>1</v>
      </c>
      <c r="H119" s="4">
        <f t="shared" si="4"/>
        <v>0</v>
      </c>
      <c r="K119" s="6">
        <f t="shared" si="5"/>
        <v>5.5978928024627006E-3</v>
      </c>
      <c r="M119" s="5">
        <f t="shared" si="6"/>
        <v>98.12244965901364</v>
      </c>
      <c r="N119" s="5">
        <f t="shared" si="7"/>
        <v>102.9976078733369</v>
      </c>
    </row>
    <row r="120" spans="1:14" x14ac:dyDescent="0.25">
      <c r="A120" s="10">
        <v>44874</v>
      </c>
      <c r="B120" s="11">
        <f>VLOOKUP(A120,'sp500'!$A$2:$D$6121,4,FALSE)</f>
        <v>3748.57006835937</v>
      </c>
      <c r="E120" s="4">
        <v>1</v>
      </c>
      <c r="F120" s="4">
        <v>1</v>
      </c>
      <c r="H120" s="4">
        <f t="shared" si="4"/>
        <v>1</v>
      </c>
      <c r="K120" s="6">
        <f t="shared" si="5"/>
        <v>-2.0777886954789881E-2</v>
      </c>
      <c r="M120" s="5">
        <f t="shared" si="6"/>
        <v>96.083672492271589</v>
      </c>
      <c r="N120" s="5">
        <f t="shared" si="7"/>
        <v>100.85753522033093</v>
      </c>
    </row>
    <row r="121" spans="1:14" x14ac:dyDescent="0.25">
      <c r="A121" s="10">
        <v>44875</v>
      </c>
      <c r="B121" s="11">
        <f>VLOOKUP(A121,'sp500'!$A$2:$D$6121,4,FALSE)</f>
        <v>3956.3701171875</v>
      </c>
      <c r="E121" s="4">
        <v>0</v>
      </c>
      <c r="F121" s="4">
        <v>1</v>
      </c>
      <c r="H121" s="4">
        <f t="shared" si="4"/>
        <v>0</v>
      </c>
      <c r="K121" s="6">
        <f t="shared" si="5"/>
        <v>5.5434484360346259E-2</v>
      </c>
      <c r="M121" s="5">
        <f t="shared" si="6"/>
        <v>101.41002133232905</v>
      </c>
      <c r="N121" s="5">
        <f t="shared" si="7"/>
        <v>106.44852067912544</v>
      </c>
    </row>
    <row r="122" spans="1:14" x14ac:dyDescent="0.25">
      <c r="A122" s="10">
        <v>44879</v>
      </c>
      <c r="B122" s="11">
        <f>VLOOKUP(A122,'sp500'!$A$2:$D$6121,4,FALSE)</f>
        <v>3957.25</v>
      </c>
      <c r="E122" s="4">
        <v>1</v>
      </c>
      <c r="F122" s="4">
        <v>0</v>
      </c>
      <c r="H122" s="4">
        <f t="shared" si="4"/>
        <v>0</v>
      </c>
      <c r="K122" s="6">
        <f t="shared" si="5"/>
        <v>2.2239648628352704E-4</v>
      </c>
      <c r="M122" s="5">
        <f t="shared" si="6"/>
        <v>101.4325745647473</v>
      </c>
      <c r="N122" s="5">
        <f t="shared" si="7"/>
        <v>106.47219445609456</v>
      </c>
    </row>
    <row r="123" spans="1:14" x14ac:dyDescent="0.25">
      <c r="A123" s="10">
        <v>44880</v>
      </c>
      <c r="B123" s="11">
        <f>VLOOKUP(A123,'sp500'!$A$2:$D$6121,4,FALSE)</f>
        <v>3991.72998046875</v>
      </c>
      <c r="E123" s="4">
        <v>0</v>
      </c>
      <c r="F123" s="4">
        <v>0</v>
      </c>
      <c r="H123" s="4">
        <f t="shared" si="4"/>
        <v>1</v>
      </c>
      <c r="K123" s="6">
        <f t="shared" si="5"/>
        <v>8.7131165503191443E-3</v>
      </c>
      <c r="M123" s="5">
        <f t="shared" si="6"/>
        <v>102.31636840892888</v>
      </c>
      <c r="N123" s="5">
        <f t="shared" si="7"/>
        <v>106.47219445609456</v>
      </c>
    </row>
    <row r="124" spans="1:14" x14ac:dyDescent="0.25">
      <c r="A124" s="10">
        <v>44881</v>
      </c>
      <c r="B124" s="11">
        <f>VLOOKUP(A124,'sp500'!$A$2:$D$6121,4,FALSE)</f>
        <v>3958.7900390625</v>
      </c>
      <c r="E124" s="4">
        <v>0</v>
      </c>
      <c r="F124" s="4">
        <v>1</v>
      </c>
      <c r="H124" s="4">
        <f t="shared" si="4"/>
        <v>0</v>
      </c>
      <c r="K124" s="6">
        <f t="shared" si="5"/>
        <v>-8.252046497990273E-3</v>
      </c>
      <c r="M124" s="5">
        <f t="shared" si="6"/>
        <v>101.4720489793129</v>
      </c>
      <c r="N124" s="5">
        <f t="shared" si="7"/>
        <v>106.47219445609456</v>
      </c>
    </row>
    <row r="125" spans="1:14" x14ac:dyDescent="0.25">
      <c r="A125" s="10">
        <v>44882</v>
      </c>
      <c r="B125" s="11">
        <f>VLOOKUP(A125,'sp500'!$A$2:$D$6121,4,FALSE)</f>
        <v>3946.56005859375</v>
      </c>
      <c r="E125" s="4">
        <v>1</v>
      </c>
      <c r="F125" s="4">
        <v>1</v>
      </c>
      <c r="H125" s="4">
        <f t="shared" si="4"/>
        <v>1</v>
      </c>
      <c r="K125" s="6">
        <f t="shared" si="5"/>
        <v>-3.0893228355314273E-3</v>
      </c>
      <c r="M125" s="5">
        <f t="shared" si="6"/>
        <v>101.15856906123295</v>
      </c>
      <c r="N125" s="5">
        <f t="shared" si="7"/>
        <v>106.1432674744122</v>
      </c>
    </row>
    <row r="126" spans="1:14" x14ac:dyDescent="0.25">
      <c r="A126" s="10">
        <v>44883</v>
      </c>
      <c r="B126" s="11">
        <f>VLOOKUP(A126,'sp500'!$A$2:$D$6121,4,FALSE)</f>
        <v>3965.34008789062</v>
      </c>
      <c r="E126" s="4">
        <v>0</v>
      </c>
      <c r="F126" s="4">
        <v>0</v>
      </c>
      <c r="H126" s="4">
        <f t="shared" si="4"/>
        <v>1</v>
      </c>
      <c r="K126" s="6">
        <f t="shared" si="5"/>
        <v>4.7585819088133974E-3</v>
      </c>
      <c r="M126" s="5">
        <f t="shared" si="6"/>
        <v>101.63994039788919</v>
      </c>
      <c r="N126" s="5">
        <f t="shared" si="7"/>
        <v>106.64835890675828</v>
      </c>
    </row>
    <row r="127" spans="1:14" x14ac:dyDescent="0.25">
      <c r="A127" s="10">
        <v>44886</v>
      </c>
      <c r="B127" s="11">
        <f>VLOOKUP(A127,'sp500'!$A$2:$D$6121,4,FALSE)</f>
        <v>3949.93994140625</v>
      </c>
      <c r="E127" s="4">
        <v>1</v>
      </c>
      <c r="F127" s="4">
        <v>1</v>
      </c>
      <c r="H127" s="4">
        <f t="shared" si="4"/>
        <v>1</v>
      </c>
      <c r="K127" s="6">
        <f t="shared" si="5"/>
        <v>-3.8836886983285579E-3</v>
      </c>
      <c r="M127" s="5">
        <f t="shared" si="6"/>
        <v>101.24520251006712</v>
      </c>
      <c r="N127" s="5">
        <f t="shared" si="7"/>
        <v>106.64835890675828</v>
      </c>
    </row>
    <row r="128" spans="1:14" x14ac:dyDescent="0.25">
      <c r="A128" s="10">
        <v>44887</v>
      </c>
      <c r="B128" s="11">
        <f>VLOOKUP(A128,'sp500'!$A$2:$D$6121,4,FALSE)</f>
        <v>4003.580078125</v>
      </c>
      <c r="E128" s="4">
        <v>1</v>
      </c>
      <c r="F128" s="4">
        <v>1</v>
      </c>
      <c r="H128" s="4">
        <f t="shared" si="4"/>
        <v>1</v>
      </c>
      <c r="K128" s="6">
        <f t="shared" si="5"/>
        <v>1.3579987927526016E-2</v>
      </c>
      <c r="M128" s="5">
        <f t="shared" si="6"/>
        <v>102.62011113787375</v>
      </c>
      <c r="N128" s="5">
        <f t="shared" si="7"/>
        <v>108.09664233320251</v>
      </c>
    </row>
    <row r="129" spans="1:14" x14ac:dyDescent="0.25">
      <c r="A129" s="10">
        <v>44888</v>
      </c>
      <c r="B129" s="11">
        <f>VLOOKUP(A129,'sp500'!$A$2:$D$6121,4,FALSE)</f>
        <v>4027.26000976562</v>
      </c>
      <c r="E129" s="4">
        <v>0</v>
      </c>
      <c r="F129" s="4">
        <v>1</v>
      </c>
      <c r="H129" s="4">
        <f t="shared" si="4"/>
        <v>0</v>
      </c>
      <c r="K129" s="6">
        <f t="shared" si="5"/>
        <v>5.9146891478463193E-3</v>
      </c>
      <c r="M129" s="5">
        <f t="shared" si="6"/>
        <v>103.22707719557171</v>
      </c>
      <c r="N129" s="5">
        <f t="shared" si="7"/>
        <v>108.73600037052933</v>
      </c>
    </row>
    <row r="130" spans="1:14" x14ac:dyDescent="0.25">
      <c r="A130" s="10">
        <v>44890</v>
      </c>
      <c r="B130" s="11">
        <f>VLOOKUP(A130,'sp500'!$A$2:$D$6121,4,FALSE)</f>
        <v>4026.1201171875</v>
      </c>
      <c r="E130" s="4">
        <v>0</v>
      </c>
      <c r="F130" s="4">
        <v>1</v>
      </c>
      <c r="H130" s="4">
        <f t="shared" si="4"/>
        <v>0</v>
      </c>
      <c r="K130" s="6">
        <f t="shared" si="5"/>
        <v>-2.8304419763214295E-4</v>
      </c>
      <c r="M130" s="5">
        <f t="shared" si="6"/>
        <v>103.19785937033298</v>
      </c>
      <c r="N130" s="5">
        <f t="shared" si="7"/>
        <v>108.70522327655073</v>
      </c>
    </row>
    <row r="131" spans="1:14" x14ac:dyDescent="0.25">
      <c r="A131" s="10">
        <v>44893</v>
      </c>
      <c r="B131" s="11">
        <f>VLOOKUP(A131,'sp500'!$A$2:$D$6121,4,FALSE)</f>
        <v>3963.93994140625</v>
      </c>
      <c r="E131" s="4">
        <v>0</v>
      </c>
      <c r="F131" s="4">
        <v>1</v>
      </c>
      <c r="H131" s="4">
        <f t="shared" ref="H131:H194" si="8">IF(E131=F131,1,0)</f>
        <v>0</v>
      </c>
      <c r="K131" s="6">
        <f t="shared" si="5"/>
        <v>-1.5444192913123267E-2</v>
      </c>
      <c r="M131" s="5">
        <f t="shared" si="6"/>
        <v>101.60405172199619</v>
      </c>
      <c r="N131" s="5">
        <f t="shared" si="7"/>
        <v>107.02635883760354</v>
      </c>
    </row>
    <row r="132" spans="1:14" x14ac:dyDescent="0.25">
      <c r="A132" s="10">
        <v>44894</v>
      </c>
      <c r="B132" s="11">
        <f>VLOOKUP(A132,'sp500'!$A$2:$D$6121,4,FALSE)</f>
        <v>3957.6298828125</v>
      </c>
      <c r="E132" s="4">
        <v>1</v>
      </c>
      <c r="F132" s="4">
        <v>0</v>
      </c>
      <c r="H132" s="4">
        <f t="shared" si="8"/>
        <v>0</v>
      </c>
      <c r="K132" s="6">
        <f t="shared" ref="K132:K195" si="9">B132/B131-1</f>
        <v>-1.5918653377758885E-3</v>
      </c>
      <c r="M132" s="5">
        <f t="shared" ref="M132:M195" si="10">M131*(1+$K132)</f>
        <v>101.44231175388235</v>
      </c>
      <c r="N132" s="5">
        <f t="shared" si="7"/>
        <v>106.85598728674159</v>
      </c>
    </row>
    <row r="133" spans="1:14" x14ac:dyDescent="0.25">
      <c r="A133" s="10">
        <v>44895</v>
      </c>
      <c r="B133" s="11">
        <f>VLOOKUP(A133,'sp500'!$A$2:$D$6121,4,FALSE)</f>
        <v>4080.11010742187</v>
      </c>
      <c r="E133" s="4">
        <v>0</v>
      </c>
      <c r="F133" s="4">
        <v>1</v>
      </c>
      <c r="H133" s="4">
        <f t="shared" si="8"/>
        <v>0</v>
      </c>
      <c r="K133" s="6">
        <f t="shared" si="9"/>
        <v>3.0947872397387721E-2</v>
      </c>
      <c r="M133" s="5">
        <f t="shared" si="10"/>
        <v>104.58173547373752</v>
      </c>
      <c r="N133" s="5">
        <f t="shared" ref="N133:N196" si="11">N132*(1+IF(F132=1,$K133,0))</f>
        <v>106.85598728674159</v>
      </c>
    </row>
    <row r="134" spans="1:14" x14ac:dyDescent="0.25">
      <c r="A134" s="10">
        <v>44896</v>
      </c>
      <c r="B134" s="11">
        <f>VLOOKUP(A134,'sp500'!$A$2:$D$6121,4,FALSE)</f>
        <v>4076.57006835937</v>
      </c>
      <c r="E134" s="4">
        <v>0</v>
      </c>
      <c r="F134" s="4">
        <v>1</v>
      </c>
      <c r="H134" s="4">
        <f t="shared" si="8"/>
        <v>0</v>
      </c>
      <c r="K134" s="6">
        <f t="shared" si="9"/>
        <v>-8.6763321804983473E-4</v>
      </c>
      <c r="M134" s="5">
        <f t="shared" si="10"/>
        <v>104.49099688603921</v>
      </c>
      <c r="N134" s="5">
        <f t="shared" si="11"/>
        <v>106.76327548262411</v>
      </c>
    </row>
    <row r="135" spans="1:14" x14ac:dyDescent="0.25">
      <c r="A135" s="10">
        <v>44897</v>
      </c>
      <c r="B135" s="11">
        <f>VLOOKUP(A135,'sp500'!$A$2:$D$6121,4,FALSE)</f>
        <v>4071.69995117187</v>
      </c>
      <c r="E135" s="4">
        <v>0</v>
      </c>
      <c r="F135" s="4">
        <v>0</v>
      </c>
      <c r="H135" s="4">
        <f t="shared" si="8"/>
        <v>1</v>
      </c>
      <c r="K135" s="6">
        <f t="shared" si="9"/>
        <v>-1.194660488065602E-3</v>
      </c>
      <c r="M135" s="5">
        <f t="shared" si="10"/>
        <v>104.36616562070087</v>
      </c>
      <c r="N135" s="5">
        <f t="shared" si="11"/>
        <v>106.63572961582855</v>
      </c>
    </row>
    <row r="136" spans="1:14" x14ac:dyDescent="0.25">
      <c r="A136" s="10">
        <v>44900</v>
      </c>
      <c r="B136" s="11">
        <f>VLOOKUP(A136,'sp500'!$A$2:$D$6121,4,FALSE)</f>
        <v>3998.84008789062</v>
      </c>
      <c r="E136" s="4">
        <v>0</v>
      </c>
      <c r="F136" s="4">
        <v>0</v>
      </c>
      <c r="H136" s="4">
        <f t="shared" si="8"/>
        <v>1</v>
      </c>
      <c r="K136" s="6">
        <f t="shared" si="9"/>
        <v>-1.7894212283564803E-2</v>
      </c>
      <c r="M136" s="5">
        <f t="shared" si="10"/>
        <v>102.49861529786236</v>
      </c>
      <c r="N136" s="5">
        <f t="shared" si="11"/>
        <v>106.63572961582855</v>
      </c>
    </row>
    <row r="137" spans="1:14" x14ac:dyDescent="0.25">
      <c r="A137" s="10">
        <v>44901</v>
      </c>
      <c r="B137" s="11">
        <f>VLOOKUP(A137,'sp500'!$A$2:$D$6121,4,FALSE)</f>
        <v>3941.26000976562</v>
      </c>
      <c r="E137" s="4">
        <v>0</v>
      </c>
      <c r="F137" s="4">
        <v>0</v>
      </c>
      <c r="H137" s="4">
        <f t="shared" si="8"/>
        <v>1</v>
      </c>
      <c r="K137" s="6">
        <f t="shared" si="9"/>
        <v>-1.4399194981406072E-2</v>
      </c>
      <c r="M137" s="5">
        <f t="shared" si="10"/>
        <v>101.0227177508643</v>
      </c>
      <c r="N137" s="5">
        <f t="shared" si="11"/>
        <v>106.63572961582855</v>
      </c>
    </row>
    <row r="138" spans="1:14" x14ac:dyDescent="0.25">
      <c r="A138" s="10">
        <v>44902</v>
      </c>
      <c r="B138" s="11">
        <f>VLOOKUP(A138,'sp500'!$A$2:$D$6121,4,FALSE)</f>
        <v>3933.919921875</v>
      </c>
      <c r="E138" s="4">
        <v>1</v>
      </c>
      <c r="F138" s="4">
        <v>1</v>
      </c>
      <c r="H138" s="4">
        <f t="shared" si="8"/>
        <v>1</v>
      </c>
      <c r="K138" s="6">
        <f t="shared" si="9"/>
        <v>-1.8623708845477704E-3</v>
      </c>
      <c r="M138" s="5">
        <f t="shared" si="10"/>
        <v>100.83457598264721</v>
      </c>
      <c r="N138" s="5">
        <f t="shared" si="11"/>
        <v>106.63572961582855</v>
      </c>
    </row>
    <row r="139" spans="1:14" x14ac:dyDescent="0.25">
      <c r="A139" s="10">
        <v>44903</v>
      </c>
      <c r="B139" s="11">
        <f>VLOOKUP(A139,'sp500'!$A$2:$D$6121,4,FALSE)</f>
        <v>3963.51000976562</v>
      </c>
      <c r="E139" s="4">
        <v>0</v>
      </c>
      <c r="F139" s="4">
        <v>0</v>
      </c>
      <c r="H139" s="4">
        <f t="shared" si="8"/>
        <v>1</v>
      </c>
      <c r="K139" s="6">
        <f t="shared" si="9"/>
        <v>7.5217819575026379E-3</v>
      </c>
      <c r="M139" s="5">
        <f t="shared" si="10"/>
        <v>101.59303167696591</v>
      </c>
      <c r="N139" s="5">
        <f t="shared" si="11"/>
        <v>107.43782032287803</v>
      </c>
    </row>
    <row r="140" spans="1:14" x14ac:dyDescent="0.25">
      <c r="A140" s="10">
        <v>44904</v>
      </c>
      <c r="B140" s="11">
        <f>VLOOKUP(A140,'sp500'!$A$2:$D$6121,4,FALSE)</f>
        <v>3934.3798828125</v>
      </c>
      <c r="E140" s="4">
        <v>1</v>
      </c>
      <c r="F140" s="4">
        <v>0</v>
      </c>
      <c r="H140" s="4">
        <f t="shared" si="8"/>
        <v>0</v>
      </c>
      <c r="K140" s="6">
        <f t="shared" si="9"/>
        <v>-7.3495782479031657E-3</v>
      </c>
      <c r="M140" s="5">
        <f t="shared" si="10"/>
        <v>100.84636574121434</v>
      </c>
      <c r="N140" s="5">
        <f t="shared" si="11"/>
        <v>107.43782032287803</v>
      </c>
    </row>
    <row r="141" spans="1:14" x14ac:dyDescent="0.25">
      <c r="A141" s="10">
        <v>44907</v>
      </c>
      <c r="B141" s="11">
        <f>VLOOKUP(A141,'sp500'!$A$2:$D$6121,4,FALSE)</f>
        <v>3990.56005859375</v>
      </c>
      <c r="E141" s="4">
        <v>1</v>
      </c>
      <c r="F141" s="4">
        <v>0</v>
      </c>
      <c r="H141" s="4">
        <f t="shared" si="8"/>
        <v>0</v>
      </c>
      <c r="K141" s="6">
        <f t="shared" si="9"/>
        <v>1.4279296218109305E-2</v>
      </c>
      <c r="M141" s="5">
        <f t="shared" si="10"/>
        <v>102.28638087015293</v>
      </c>
      <c r="N141" s="5">
        <f t="shared" si="11"/>
        <v>107.43782032287803</v>
      </c>
    </row>
    <row r="142" spans="1:14" x14ac:dyDescent="0.25">
      <c r="A142" s="10">
        <v>44908</v>
      </c>
      <c r="B142" s="11">
        <f>VLOOKUP(A142,'sp500'!$A$2:$D$6121,4,FALSE)</f>
        <v>4019.64990234375</v>
      </c>
      <c r="E142" s="4">
        <v>0</v>
      </c>
      <c r="F142" s="4">
        <v>0</v>
      </c>
      <c r="H142" s="4">
        <f t="shared" si="8"/>
        <v>1</v>
      </c>
      <c r="K142" s="6">
        <f t="shared" si="9"/>
        <v>7.2896644387934195E-3</v>
      </c>
      <c r="M142" s="5">
        <f t="shared" si="10"/>
        <v>103.03201426335495</v>
      </c>
      <c r="N142" s="5">
        <f t="shared" si="11"/>
        <v>107.43782032287803</v>
      </c>
    </row>
    <row r="143" spans="1:14" x14ac:dyDescent="0.25">
      <c r="A143" s="10">
        <v>44909</v>
      </c>
      <c r="B143" s="11">
        <f>VLOOKUP(A143,'sp500'!$A$2:$D$6121,4,FALSE)</f>
        <v>3995.32006835937</v>
      </c>
      <c r="E143" s="4">
        <v>0</v>
      </c>
      <c r="F143" s="4">
        <v>0</v>
      </c>
      <c r="H143" s="4">
        <f t="shared" si="8"/>
        <v>1</v>
      </c>
      <c r="K143" s="6">
        <f t="shared" si="9"/>
        <v>-6.0527246341015584E-3</v>
      </c>
      <c r="M143" s="5">
        <f t="shared" si="10"/>
        <v>102.40838985252203</v>
      </c>
      <c r="N143" s="5">
        <f t="shared" si="11"/>
        <v>107.43782032287803</v>
      </c>
    </row>
    <row r="144" spans="1:14" x14ac:dyDescent="0.25">
      <c r="A144" s="10">
        <v>44910</v>
      </c>
      <c r="B144" s="11">
        <f>VLOOKUP(A144,'sp500'!$A$2:$D$6121,4,FALSE)</f>
        <v>3895.75</v>
      </c>
      <c r="E144" s="4">
        <v>0</v>
      </c>
      <c r="F144" s="4">
        <v>0</v>
      </c>
      <c r="H144" s="4">
        <f t="shared" si="8"/>
        <v>1</v>
      </c>
      <c r="K144" s="6">
        <f t="shared" si="9"/>
        <v>-2.4921675023712786E-2</v>
      </c>
      <c r="M144" s="5">
        <f t="shared" si="10"/>
        <v>99.856201240915794</v>
      </c>
      <c r="N144" s="5">
        <f t="shared" si="11"/>
        <v>107.43782032287803</v>
      </c>
    </row>
    <row r="145" spans="1:14" x14ac:dyDescent="0.25">
      <c r="A145" s="10">
        <v>44911</v>
      </c>
      <c r="B145" s="11">
        <f>VLOOKUP(A145,'sp500'!$A$2:$D$6121,4,FALSE)</f>
        <v>3852.36010742187</v>
      </c>
      <c r="E145" s="4">
        <v>0</v>
      </c>
      <c r="F145" s="4">
        <v>1</v>
      </c>
      <c r="H145" s="4">
        <f t="shared" si="8"/>
        <v>0</v>
      </c>
      <c r="K145" s="6">
        <f t="shared" si="9"/>
        <v>-1.1137750774081967E-2</v>
      </c>
      <c r="M145" s="5">
        <f t="shared" si="10"/>
        <v>98.744027758247896</v>
      </c>
      <c r="N145" s="5">
        <f t="shared" si="11"/>
        <v>107.43782032287803</v>
      </c>
    </row>
    <row r="146" spans="1:14" x14ac:dyDescent="0.25">
      <c r="A146" s="10">
        <v>44914</v>
      </c>
      <c r="B146" s="11">
        <f>VLOOKUP(A146,'sp500'!$A$2:$D$6121,4,FALSE)</f>
        <v>3817.65991210937</v>
      </c>
      <c r="E146" s="4">
        <v>1</v>
      </c>
      <c r="F146" s="4">
        <v>0</v>
      </c>
      <c r="H146" s="4">
        <f t="shared" si="8"/>
        <v>0</v>
      </c>
      <c r="K146" s="6">
        <f t="shared" si="9"/>
        <v>-9.0075160018523448E-3</v>
      </c>
      <c r="M146" s="5">
        <f t="shared" si="10"/>
        <v>97.85458934812813</v>
      </c>
      <c r="N146" s="5">
        <f t="shared" si="11"/>
        <v>106.47007243711556</v>
      </c>
    </row>
    <row r="147" spans="1:14" x14ac:dyDescent="0.25">
      <c r="A147" s="10">
        <v>44915</v>
      </c>
      <c r="B147" s="11">
        <f>VLOOKUP(A147,'sp500'!$A$2:$D$6121,4,FALSE)</f>
        <v>3821.6201171875</v>
      </c>
      <c r="E147" s="4">
        <v>1</v>
      </c>
      <c r="F147" s="4">
        <v>1</v>
      </c>
      <c r="H147" s="4">
        <f t="shared" si="8"/>
        <v>1</v>
      </c>
      <c r="K147" s="6">
        <f t="shared" si="9"/>
        <v>1.0373383615362997E-3</v>
      </c>
      <c r="M147" s="5">
        <f t="shared" si="10"/>
        <v>97.95609766751133</v>
      </c>
      <c r="N147" s="5">
        <f t="shared" si="11"/>
        <v>106.47007243711556</v>
      </c>
    </row>
    <row r="148" spans="1:14" x14ac:dyDescent="0.25">
      <c r="A148" s="10">
        <v>44916</v>
      </c>
      <c r="B148" s="11">
        <f>VLOOKUP(A148,'sp500'!$A$2:$D$6121,4,FALSE)</f>
        <v>3878.43994140625</v>
      </c>
      <c r="E148" s="4">
        <v>0</v>
      </c>
      <c r="F148" s="4">
        <v>1</v>
      </c>
      <c r="H148" s="4">
        <f t="shared" si="8"/>
        <v>0</v>
      </c>
      <c r="K148" s="6">
        <f t="shared" si="9"/>
        <v>1.4867993802734736E-2</v>
      </c>
      <c r="M148" s="5">
        <f t="shared" si="10"/>
        <v>99.412508320571973</v>
      </c>
      <c r="N148" s="5">
        <f t="shared" si="11"/>
        <v>108.05306881428731</v>
      </c>
    </row>
    <row r="149" spans="1:14" x14ac:dyDescent="0.25">
      <c r="A149" s="10">
        <v>44917</v>
      </c>
      <c r="B149" s="11">
        <f>VLOOKUP(A149,'sp500'!$A$2:$D$6121,4,FALSE)</f>
        <v>3822.38989257812</v>
      </c>
      <c r="E149" s="4">
        <v>1</v>
      </c>
      <c r="F149" s="4">
        <v>1</v>
      </c>
      <c r="H149" s="4">
        <f t="shared" si="8"/>
        <v>1</v>
      </c>
      <c r="K149" s="6">
        <f t="shared" si="9"/>
        <v>-1.4451699568617582E-2</v>
      </c>
      <c r="M149" s="5">
        <f t="shared" si="10"/>
        <v>97.975828616960371</v>
      </c>
      <c r="N149" s="5">
        <f t="shared" si="11"/>
        <v>106.49151832631607</v>
      </c>
    </row>
    <row r="150" spans="1:14" x14ac:dyDescent="0.25">
      <c r="A150" s="10">
        <v>44918</v>
      </c>
      <c r="B150" s="11">
        <f>VLOOKUP(A150,'sp500'!$A$2:$D$6121,4,FALSE)</f>
        <v>3844.82006835937</v>
      </c>
      <c r="E150" s="4">
        <v>0</v>
      </c>
      <c r="F150" s="4">
        <v>0</v>
      </c>
      <c r="H150" s="4">
        <f t="shared" si="8"/>
        <v>1</v>
      </c>
      <c r="K150" s="6">
        <f t="shared" si="9"/>
        <v>5.8681025252820262E-3</v>
      </c>
      <c r="M150" s="5">
        <f t="shared" si="10"/>
        <v>98.550760824284154</v>
      </c>
      <c r="N150" s="5">
        <f t="shared" si="11"/>
        <v>107.11642147392784</v>
      </c>
    </row>
    <row r="151" spans="1:14" x14ac:dyDescent="0.25">
      <c r="A151" s="10">
        <v>44922</v>
      </c>
      <c r="B151" s="11">
        <f>VLOOKUP(A151,'sp500'!$A$2:$D$6121,4,FALSE)</f>
        <v>3829.25</v>
      </c>
      <c r="E151" s="4">
        <v>0</v>
      </c>
      <c r="F151" s="4">
        <v>1</v>
      </c>
      <c r="H151" s="4">
        <f t="shared" si="8"/>
        <v>0</v>
      </c>
      <c r="K151" s="6">
        <f t="shared" si="9"/>
        <v>-4.0496221104083796E-3</v>
      </c>
      <c r="M151" s="5">
        <f t="shared" si="10"/>
        <v>98.15166748425257</v>
      </c>
      <c r="N151" s="5">
        <f t="shared" si="11"/>
        <v>107.11642147392784</v>
      </c>
    </row>
    <row r="152" spans="1:14" x14ac:dyDescent="0.25">
      <c r="A152" s="10">
        <v>44923</v>
      </c>
      <c r="B152" s="11">
        <f>VLOOKUP(A152,'sp500'!$A$2:$D$6121,4,FALSE)</f>
        <v>3783.21997070312</v>
      </c>
      <c r="E152" s="4">
        <v>1</v>
      </c>
      <c r="F152" s="4">
        <v>1</v>
      </c>
      <c r="H152" s="4">
        <f t="shared" si="8"/>
        <v>1</v>
      </c>
      <c r="K152" s="6">
        <f t="shared" si="9"/>
        <v>-1.2020638322616684E-2</v>
      </c>
      <c r="M152" s="5">
        <f t="shared" si="10"/>
        <v>96.971821788662638</v>
      </c>
      <c r="N152" s="5">
        <f t="shared" si="11"/>
        <v>105.82881371297678</v>
      </c>
    </row>
    <row r="153" spans="1:14" x14ac:dyDescent="0.25">
      <c r="A153" s="10">
        <v>44924</v>
      </c>
      <c r="B153" s="11">
        <f>VLOOKUP(A153,'sp500'!$A$2:$D$6121,4,FALSE)</f>
        <v>3849.28002929687</v>
      </c>
      <c r="E153" s="4">
        <v>0</v>
      </c>
      <c r="F153" s="4">
        <v>1</v>
      </c>
      <c r="H153" s="4">
        <f t="shared" si="8"/>
        <v>0</v>
      </c>
      <c r="K153" s="6">
        <f t="shared" si="9"/>
        <v>1.7461331644819111E-2</v>
      </c>
      <c r="M153" s="5">
        <f t="shared" si="10"/>
        <v>98.665078929116774</v>
      </c>
      <c r="N153" s="5">
        <f t="shared" si="11"/>
        <v>107.67672572679685</v>
      </c>
    </row>
    <row r="154" spans="1:14" x14ac:dyDescent="0.25">
      <c r="A154" s="10">
        <v>44925</v>
      </c>
      <c r="B154" s="11">
        <f>VLOOKUP(A154,'sp500'!$A$2:$D$6121,4,FALSE)</f>
        <v>3839.5</v>
      </c>
      <c r="E154" s="4">
        <v>0</v>
      </c>
      <c r="F154" s="4">
        <v>1</v>
      </c>
      <c r="H154" s="4">
        <f t="shared" si="8"/>
        <v>0</v>
      </c>
      <c r="K154" s="6">
        <f t="shared" si="9"/>
        <v>-2.5407424823432612E-3</v>
      </c>
      <c r="M154" s="5">
        <f t="shared" si="10"/>
        <v>98.414396371557814</v>
      </c>
      <c r="N154" s="5">
        <f t="shared" si="11"/>
        <v>107.40314689538314</v>
      </c>
    </row>
    <row r="155" spans="1:14" x14ac:dyDescent="0.25">
      <c r="A155" s="10">
        <v>44929</v>
      </c>
      <c r="B155" s="11">
        <f>VLOOKUP(A155,'sp500'!$A$2:$D$6121,4,FALSE)</f>
        <v>3824.13989257812</v>
      </c>
      <c r="E155" s="4">
        <v>1</v>
      </c>
      <c r="F155" s="4">
        <v>1</v>
      </c>
      <c r="H155" s="4">
        <f t="shared" si="8"/>
        <v>1</v>
      </c>
      <c r="K155" s="6">
        <f t="shared" si="9"/>
        <v>-4.0005488792499433E-3</v>
      </c>
      <c r="M155" s="5">
        <f t="shared" si="10"/>
        <v>98.020684768451517</v>
      </c>
      <c r="N155" s="5">
        <f t="shared" si="11"/>
        <v>106.9734753564429</v>
      </c>
    </row>
    <row r="156" spans="1:14" x14ac:dyDescent="0.25">
      <c r="A156" s="10">
        <v>44930</v>
      </c>
      <c r="B156" s="11">
        <f>VLOOKUP(A156,'sp500'!$A$2:$D$6121,4,FALSE)</f>
        <v>3852.96997070312</v>
      </c>
      <c r="E156" s="4">
        <v>0</v>
      </c>
      <c r="F156" s="4">
        <v>1</v>
      </c>
      <c r="H156" s="4">
        <f t="shared" si="8"/>
        <v>0</v>
      </c>
      <c r="K156" s="6">
        <f t="shared" si="9"/>
        <v>7.5389705750443792E-3</v>
      </c>
      <c r="M156" s="5">
        <f t="shared" si="10"/>
        <v>98.759659826666578</v>
      </c>
      <c r="N156" s="5">
        <f t="shared" si="11"/>
        <v>107.77994523946536</v>
      </c>
    </row>
    <row r="157" spans="1:14" x14ac:dyDescent="0.25">
      <c r="A157" s="10">
        <v>44931</v>
      </c>
      <c r="B157" s="11">
        <f>VLOOKUP(A157,'sp500'!$A$2:$D$6121,4,FALSE)</f>
        <v>3808.10009765625</v>
      </c>
      <c r="E157" s="4">
        <v>1</v>
      </c>
      <c r="F157" s="4">
        <v>1</v>
      </c>
      <c r="H157" s="4">
        <f t="shared" si="8"/>
        <v>1</v>
      </c>
      <c r="K157" s="6">
        <f t="shared" si="9"/>
        <v>-1.1645528874620781E-2</v>
      </c>
      <c r="M157" s="5">
        <f t="shared" si="10"/>
        <v>97.60955135650741</v>
      </c>
      <c r="N157" s="5">
        <f t="shared" si="11"/>
        <v>106.52479077507412</v>
      </c>
    </row>
    <row r="158" spans="1:14" x14ac:dyDescent="0.25">
      <c r="A158" s="10">
        <v>44932</v>
      </c>
      <c r="B158" s="11">
        <f>VLOOKUP(A158,'sp500'!$A$2:$D$6121,4,FALSE)</f>
        <v>3895.080078125</v>
      </c>
      <c r="E158" s="4">
        <v>0</v>
      </c>
      <c r="F158" s="4">
        <v>1</v>
      </c>
      <c r="H158" s="4">
        <f t="shared" si="8"/>
        <v>0</v>
      </c>
      <c r="K158" s="6">
        <f t="shared" si="9"/>
        <v>2.284078102943865E-2</v>
      </c>
      <c r="M158" s="5">
        <f t="shared" si="10"/>
        <v>99.839029745423147</v>
      </c>
      <c r="N158" s="5">
        <f t="shared" si="11"/>
        <v>108.95790019537436</v>
      </c>
    </row>
    <row r="159" spans="1:14" x14ac:dyDescent="0.25">
      <c r="A159" s="10">
        <v>44935</v>
      </c>
      <c r="B159" s="11">
        <f>VLOOKUP(A159,'sp500'!$A$2:$D$6121,4,FALSE)</f>
        <v>3892.09008789062</v>
      </c>
      <c r="E159" s="4">
        <v>1</v>
      </c>
      <c r="F159" s="4">
        <v>1</v>
      </c>
      <c r="H159" s="4">
        <f t="shared" si="8"/>
        <v>1</v>
      </c>
      <c r="K159" s="6">
        <f t="shared" si="9"/>
        <v>-7.6763254526446278E-4</v>
      </c>
      <c r="M159" s="5">
        <f t="shared" si="10"/>
        <v>99.76239005690293</v>
      </c>
      <c r="N159" s="5">
        <f t="shared" si="11"/>
        <v>108.87426056512072</v>
      </c>
    </row>
    <row r="160" spans="1:14" x14ac:dyDescent="0.25">
      <c r="A160" s="10">
        <v>44936</v>
      </c>
      <c r="B160" s="11">
        <f>VLOOKUP(A160,'sp500'!$A$2:$D$6121,4,FALSE)</f>
        <v>3919.25</v>
      </c>
      <c r="E160" s="4">
        <v>1</v>
      </c>
      <c r="F160" s="4">
        <v>1</v>
      </c>
      <c r="H160" s="4">
        <f t="shared" si="8"/>
        <v>1</v>
      </c>
      <c r="K160" s="6">
        <f t="shared" si="9"/>
        <v>6.9782331590633184E-3</v>
      </c>
      <c r="M160" s="5">
        <f t="shared" si="10"/>
        <v>100.45855527522542</v>
      </c>
      <c r="N160" s="5">
        <f t="shared" si="11"/>
        <v>109.63401054036474</v>
      </c>
    </row>
    <row r="161" spans="1:14" x14ac:dyDescent="0.25">
      <c r="A161" s="10">
        <v>44937</v>
      </c>
      <c r="B161" s="11">
        <f>VLOOKUP(A161,'sp500'!$A$2:$D$6121,4,FALSE)</f>
        <v>3969.61010742187</v>
      </c>
      <c r="E161" s="4">
        <v>1</v>
      </c>
      <c r="F161" s="4">
        <v>1</v>
      </c>
      <c r="H161" s="4">
        <f t="shared" si="8"/>
        <v>1</v>
      </c>
      <c r="K161" s="6">
        <f t="shared" si="9"/>
        <v>1.2849424614880478E-2</v>
      </c>
      <c r="M161" s="5">
        <f t="shared" si="10"/>
        <v>101.74938990815423</v>
      </c>
      <c r="N161" s="5">
        <f t="shared" si="11"/>
        <v>111.04274449403017</v>
      </c>
    </row>
    <row r="162" spans="1:14" x14ac:dyDescent="0.25">
      <c r="A162" s="10">
        <v>44938</v>
      </c>
      <c r="B162" s="11">
        <f>VLOOKUP(A162,'sp500'!$A$2:$D$6121,4,FALSE)</f>
        <v>3983.169921875</v>
      </c>
      <c r="E162" s="4">
        <v>1</v>
      </c>
      <c r="F162" s="4">
        <v>1</v>
      </c>
      <c r="H162" s="4">
        <f t="shared" si="8"/>
        <v>1</v>
      </c>
      <c r="K162" s="6">
        <f t="shared" si="9"/>
        <v>3.4159058663665309E-3</v>
      </c>
      <c r="M162" s="5">
        <f t="shared" si="10"/>
        <v>102.0969562460407</v>
      </c>
      <c r="N162" s="5">
        <f t="shared" si="11"/>
        <v>111.42205605636477</v>
      </c>
    </row>
    <row r="163" spans="1:14" x14ac:dyDescent="0.25">
      <c r="A163" s="10">
        <v>44939</v>
      </c>
      <c r="B163" s="11">
        <f>VLOOKUP(A163,'sp500'!$A$2:$D$6121,4,FALSE)</f>
        <v>3999.09008789062</v>
      </c>
      <c r="E163" s="4">
        <v>0</v>
      </c>
      <c r="F163" s="4">
        <v>1</v>
      </c>
      <c r="H163" s="4">
        <f t="shared" si="8"/>
        <v>0</v>
      </c>
      <c r="K163" s="6">
        <f t="shared" si="9"/>
        <v>3.9968583635332511E-3</v>
      </c>
      <c r="M163" s="5">
        <f t="shared" si="10"/>
        <v>102.50502331950398</v>
      </c>
      <c r="N163" s="5">
        <f t="shared" si="11"/>
        <v>111.86739423299572</v>
      </c>
    </row>
    <row r="164" spans="1:14" x14ac:dyDescent="0.25">
      <c r="A164" s="10">
        <v>44943</v>
      </c>
      <c r="B164" s="11">
        <f>VLOOKUP(A164,'sp500'!$A$2:$D$6121,4,FALSE)</f>
        <v>3990.96997070312</v>
      </c>
      <c r="E164" s="4">
        <v>0</v>
      </c>
      <c r="F164" s="4">
        <v>0</v>
      </c>
      <c r="H164" s="4">
        <f t="shared" si="8"/>
        <v>1</v>
      </c>
      <c r="K164" s="6">
        <f t="shared" si="9"/>
        <v>-2.0304911890052235E-3</v>
      </c>
      <c r="M164" s="5">
        <f t="shared" si="10"/>
        <v>102.29688777282495</v>
      </c>
      <c r="N164" s="5">
        <f t="shared" si="11"/>
        <v>111.64024847466865</v>
      </c>
    </row>
    <row r="165" spans="1:14" x14ac:dyDescent="0.25">
      <c r="A165" s="10">
        <v>44944</v>
      </c>
      <c r="B165" s="11">
        <f>VLOOKUP(A165,'sp500'!$A$2:$D$6121,4,FALSE)</f>
        <v>3928.86010742187</v>
      </c>
      <c r="E165" s="4">
        <v>0</v>
      </c>
      <c r="F165" s="4">
        <v>1</v>
      </c>
      <c r="H165" s="4">
        <f t="shared" si="8"/>
        <v>0</v>
      </c>
      <c r="K165" s="6">
        <f t="shared" si="9"/>
        <v>-1.5562598500411085E-2</v>
      </c>
      <c r="M165" s="5">
        <f t="shared" si="10"/>
        <v>100.70488238057486</v>
      </c>
      <c r="N165" s="5">
        <f t="shared" si="11"/>
        <v>111.64024847466865</v>
      </c>
    </row>
    <row r="166" spans="1:14" x14ac:dyDescent="0.25">
      <c r="A166" s="10">
        <v>44945</v>
      </c>
      <c r="B166" s="11">
        <f>VLOOKUP(A166,'sp500'!$A$2:$D$6121,4,FALSE)</f>
        <v>3898.85009765625</v>
      </c>
      <c r="E166" s="4">
        <v>1</v>
      </c>
      <c r="F166" s="4">
        <v>1</v>
      </c>
      <c r="H166" s="4">
        <f t="shared" si="8"/>
        <v>1</v>
      </c>
      <c r="K166" s="6">
        <f t="shared" si="9"/>
        <v>-7.6383502962931171E-3</v>
      </c>
      <c r="M166" s="5">
        <f t="shared" si="10"/>
        <v>99.935663212405032</v>
      </c>
      <c r="N166" s="5">
        <f t="shared" si="11"/>
        <v>110.78750114965393</v>
      </c>
    </row>
    <row r="167" spans="1:14" x14ac:dyDescent="0.25">
      <c r="A167" s="10">
        <v>44946</v>
      </c>
      <c r="B167" s="11">
        <f>VLOOKUP(A167,'sp500'!$A$2:$D$6121,4,FALSE)</f>
        <v>3972.61010742187</v>
      </c>
      <c r="E167" s="4">
        <v>1</v>
      </c>
      <c r="F167" s="4">
        <v>1</v>
      </c>
      <c r="H167" s="4">
        <f t="shared" si="8"/>
        <v>1</v>
      </c>
      <c r="K167" s="6">
        <f t="shared" si="9"/>
        <v>1.8918401045980193E-2</v>
      </c>
      <c r="M167" s="5">
        <f t="shared" si="10"/>
        <v>101.82628616785333</v>
      </c>
      <c r="N167" s="5">
        <f t="shared" si="11"/>
        <v>112.88342352728507</v>
      </c>
    </row>
    <row r="168" spans="1:14" x14ac:dyDescent="0.25">
      <c r="A168" s="10">
        <v>44949</v>
      </c>
      <c r="B168" s="11">
        <f>VLOOKUP(A168,'sp500'!$A$2:$D$6121,4,FALSE)</f>
        <v>4019.81005859375</v>
      </c>
      <c r="E168" s="4">
        <v>0</v>
      </c>
      <c r="F168" s="4">
        <v>1</v>
      </c>
      <c r="H168" s="4">
        <f t="shared" si="8"/>
        <v>0</v>
      </c>
      <c r="K168" s="6">
        <f t="shared" si="9"/>
        <v>1.1881344983666553E-2</v>
      </c>
      <c r="M168" s="5">
        <f t="shared" si="10"/>
        <v>103.03611940221914</v>
      </c>
      <c r="N168" s="5">
        <f t="shared" si="11"/>
        <v>114.2246304251501</v>
      </c>
    </row>
    <row r="169" spans="1:14" x14ac:dyDescent="0.25">
      <c r="A169" s="10">
        <v>44950</v>
      </c>
      <c r="B169" s="11">
        <f>VLOOKUP(A169,'sp500'!$A$2:$D$6121,4,FALSE)</f>
        <v>4016.94995117187</v>
      </c>
      <c r="E169" s="4">
        <v>0</v>
      </c>
      <c r="F169" s="4">
        <v>1</v>
      </c>
      <c r="H169" s="4">
        <f t="shared" si="8"/>
        <v>0</v>
      </c>
      <c r="K169" s="6">
        <f t="shared" si="9"/>
        <v>-7.1150312581702568E-4</v>
      </c>
      <c r="M169" s="5">
        <f t="shared" si="10"/>
        <v>102.9628088811924</v>
      </c>
      <c r="N169" s="5">
        <f t="shared" si="11"/>
        <v>114.14335924355731</v>
      </c>
    </row>
    <row r="170" spans="1:14" x14ac:dyDescent="0.25">
      <c r="A170" s="10">
        <v>44951</v>
      </c>
      <c r="B170" s="11">
        <f>VLOOKUP(A170,'sp500'!$A$2:$D$6121,4,FALSE)</f>
        <v>4016.21997070312</v>
      </c>
      <c r="E170" s="4">
        <v>1</v>
      </c>
      <c r="F170" s="4">
        <v>1</v>
      </c>
      <c r="H170" s="4">
        <f t="shared" si="8"/>
        <v>1</v>
      </c>
      <c r="K170" s="6">
        <f t="shared" si="9"/>
        <v>-1.8172505946634221E-4</v>
      </c>
      <c r="M170" s="5">
        <f t="shared" si="10"/>
        <v>102.94409795862565</v>
      </c>
      <c r="N170" s="5">
        <f t="shared" si="11"/>
        <v>114.12261653481109</v>
      </c>
    </row>
    <row r="171" spans="1:14" x14ac:dyDescent="0.25">
      <c r="A171" s="10">
        <v>44952</v>
      </c>
      <c r="B171" s="11">
        <f>VLOOKUP(A171,'sp500'!$A$2:$D$6121,4,FALSE)</f>
        <v>4060.42993164062</v>
      </c>
      <c r="E171" s="4">
        <v>1</v>
      </c>
      <c r="F171" s="4">
        <v>1</v>
      </c>
      <c r="H171" s="4">
        <f t="shared" si="8"/>
        <v>1</v>
      </c>
      <c r="K171" s="6">
        <f t="shared" si="9"/>
        <v>1.1007853469181317E-2</v>
      </c>
      <c r="M171" s="5">
        <f t="shared" si="10"/>
        <v>104.07729150447125</v>
      </c>
      <c r="N171" s="5">
        <f t="shared" si="11"/>
        <v>115.37886157514586</v>
      </c>
    </row>
    <row r="172" spans="1:14" x14ac:dyDescent="0.25">
      <c r="A172" s="10">
        <v>44953</v>
      </c>
      <c r="B172" s="11">
        <f>VLOOKUP(A172,'sp500'!$A$2:$D$6121,4,FALSE)</f>
        <v>4070.56005859375</v>
      </c>
      <c r="E172" s="4">
        <v>0</v>
      </c>
      <c r="F172" s="4">
        <v>1</v>
      </c>
      <c r="H172" s="4">
        <f t="shared" si="8"/>
        <v>0</v>
      </c>
      <c r="K172" s="6">
        <f t="shared" si="9"/>
        <v>2.4948409709502073E-3</v>
      </c>
      <c r="M172" s="5">
        <f t="shared" si="10"/>
        <v>104.33694779546214</v>
      </c>
      <c r="N172" s="5">
        <f t="shared" si="11"/>
        <v>115.66671348618513</v>
      </c>
    </row>
    <row r="173" spans="1:14" x14ac:dyDescent="0.25">
      <c r="A173" s="10">
        <v>44956</v>
      </c>
      <c r="B173" s="11">
        <f>VLOOKUP(A173,'sp500'!$A$2:$D$6121,4,FALSE)</f>
        <v>4017.77001953125</v>
      </c>
      <c r="E173" s="4">
        <v>1</v>
      </c>
      <c r="F173" s="4">
        <v>1</v>
      </c>
      <c r="H173" s="4">
        <f t="shared" si="8"/>
        <v>1</v>
      </c>
      <c r="K173" s="6">
        <f t="shared" si="9"/>
        <v>-1.2968740984683369E-2</v>
      </c>
      <c r="M173" s="5">
        <f t="shared" si="10"/>
        <v>102.98382894437036</v>
      </c>
      <c r="N173" s="5">
        <f t="shared" si="11"/>
        <v>114.16666183843321</v>
      </c>
    </row>
    <row r="174" spans="1:14" x14ac:dyDescent="0.25">
      <c r="A174" s="10">
        <v>44957</v>
      </c>
      <c r="B174" s="11">
        <f>VLOOKUP(A174,'sp500'!$A$2:$D$6121,4,FALSE)</f>
        <v>4076.60009765625</v>
      </c>
      <c r="E174" s="4">
        <v>1</v>
      </c>
      <c r="F174" s="4">
        <v>1</v>
      </c>
      <c r="H174" s="4">
        <f t="shared" si="8"/>
        <v>1</v>
      </c>
      <c r="K174" s="6">
        <f t="shared" si="9"/>
        <v>1.4642470285510134E-2</v>
      </c>
      <c r="M174" s="5">
        <f t="shared" si="10"/>
        <v>104.49176659957637</v>
      </c>
      <c r="N174" s="5">
        <f t="shared" si="11"/>
        <v>115.83834379199835</v>
      </c>
    </row>
    <row r="175" spans="1:14" x14ac:dyDescent="0.25">
      <c r="A175" s="10">
        <v>44958</v>
      </c>
      <c r="B175" s="11">
        <f>VLOOKUP(A175,'sp500'!$A$2:$D$6121,4,FALSE)</f>
        <v>4119.2099609375</v>
      </c>
      <c r="E175" s="4">
        <v>1</v>
      </c>
      <c r="F175" s="4">
        <v>1</v>
      </c>
      <c r="H175" s="4">
        <f t="shared" si="8"/>
        <v>1</v>
      </c>
      <c r="K175" s="6">
        <f t="shared" si="9"/>
        <v>1.0452303944590291E-2</v>
      </c>
      <c r="M175" s="5">
        <f t="shared" si="10"/>
        <v>105.58394630378233</v>
      </c>
      <c r="N175" s="5">
        <f t="shared" si="11"/>
        <v>117.04912136975027</v>
      </c>
    </row>
    <row r="176" spans="1:14" x14ac:dyDescent="0.25">
      <c r="A176" s="10">
        <v>44959</v>
      </c>
      <c r="B176" s="11">
        <f>VLOOKUP(A176,'sp500'!$A$2:$D$6121,4,FALSE)</f>
        <v>4179.759765625</v>
      </c>
      <c r="E176" s="4">
        <v>0</v>
      </c>
      <c r="F176" s="4">
        <v>1</v>
      </c>
      <c r="H176" s="4">
        <f t="shared" si="8"/>
        <v>0</v>
      </c>
      <c r="K176" s="6">
        <f t="shared" si="9"/>
        <v>1.4699373244309921E-2</v>
      </c>
      <c r="M176" s="5">
        <f t="shared" si="10"/>
        <v>107.13596413910879</v>
      </c>
      <c r="N176" s="5">
        <f t="shared" si="11"/>
        <v>118.76967009268276</v>
      </c>
    </row>
    <row r="177" spans="1:14" x14ac:dyDescent="0.25">
      <c r="A177" s="10">
        <v>44960</v>
      </c>
      <c r="B177" s="11">
        <f>VLOOKUP(A177,'sp500'!$A$2:$D$6121,4,FALSE)</f>
        <v>4136.47998046875</v>
      </c>
      <c r="E177" s="4">
        <v>0</v>
      </c>
      <c r="F177" s="4">
        <v>0</v>
      </c>
      <c r="H177" s="4">
        <f t="shared" si="8"/>
        <v>1</v>
      </c>
      <c r="K177" s="6">
        <f t="shared" si="9"/>
        <v>-1.0354610691310495E-2</v>
      </c>
      <c r="M177" s="5">
        <f t="shared" si="10"/>
        <v>106.02661293941011</v>
      </c>
      <c r="N177" s="5">
        <f t="shared" si="11"/>
        <v>117.53985639693765</v>
      </c>
    </row>
    <row r="178" spans="1:14" x14ac:dyDescent="0.25">
      <c r="A178" s="10">
        <v>44963</v>
      </c>
      <c r="B178" s="11">
        <f>VLOOKUP(A178,'sp500'!$A$2:$D$6121,4,FALSE)</f>
        <v>4111.080078125</v>
      </c>
      <c r="E178" s="4">
        <v>1</v>
      </c>
      <c r="F178" s="4">
        <v>1</v>
      </c>
      <c r="H178" s="4">
        <f t="shared" si="8"/>
        <v>1</v>
      </c>
      <c r="K178" s="6">
        <f t="shared" si="9"/>
        <v>-6.140463017754394E-3</v>
      </c>
      <c r="M178" s="5">
        <f t="shared" si="10"/>
        <v>105.37556044375791</v>
      </c>
      <c r="N178" s="5">
        <f t="shared" si="11"/>
        <v>117.53985639693765</v>
      </c>
    </row>
    <row r="179" spans="1:14" x14ac:dyDescent="0.25">
      <c r="A179" s="10">
        <v>44964</v>
      </c>
      <c r="B179" s="11">
        <f>VLOOKUP(A179,'sp500'!$A$2:$D$6121,4,FALSE)</f>
        <v>4164</v>
      </c>
      <c r="E179" s="4">
        <v>0</v>
      </c>
      <c r="F179" s="4">
        <v>1</v>
      </c>
      <c r="H179" s="4">
        <f t="shared" si="8"/>
        <v>0</v>
      </c>
      <c r="K179" s="6">
        <f t="shared" si="9"/>
        <v>1.2872510598026521E-2</v>
      </c>
      <c r="M179" s="5">
        <f t="shared" si="10"/>
        <v>106.73200846234316</v>
      </c>
      <c r="N179" s="5">
        <f t="shared" si="11"/>
        <v>119.05288944409774</v>
      </c>
    </row>
    <row r="180" spans="1:14" x14ac:dyDescent="0.25">
      <c r="A180" s="10">
        <v>44965</v>
      </c>
      <c r="B180" s="11">
        <f>VLOOKUP(A180,'sp500'!$A$2:$D$6121,4,FALSE)</f>
        <v>4117.85986328125</v>
      </c>
      <c r="E180" s="4">
        <v>0</v>
      </c>
      <c r="F180" s="4">
        <v>1</v>
      </c>
      <c r="H180" s="4">
        <f t="shared" si="8"/>
        <v>0</v>
      </c>
      <c r="K180" s="6">
        <f t="shared" si="9"/>
        <v>-1.1080724476164705E-2</v>
      </c>
      <c r="M180" s="5">
        <f t="shared" si="10"/>
        <v>105.54934048378425</v>
      </c>
      <c r="N180" s="5">
        <f t="shared" si="11"/>
        <v>117.7336971780764</v>
      </c>
    </row>
    <row r="181" spans="1:14" x14ac:dyDescent="0.25">
      <c r="A181" s="10">
        <v>44966</v>
      </c>
      <c r="B181" s="11">
        <f>VLOOKUP(A181,'sp500'!$A$2:$D$6121,4,FALSE)</f>
        <v>4081.5</v>
      </c>
      <c r="E181" s="4">
        <v>1</v>
      </c>
      <c r="F181" s="4">
        <v>1</v>
      </c>
      <c r="H181" s="4">
        <f t="shared" si="8"/>
        <v>1</v>
      </c>
      <c r="K181" s="6">
        <f t="shared" si="9"/>
        <v>-8.8297961777351608E-3</v>
      </c>
      <c r="M181" s="5">
        <f t="shared" si="10"/>
        <v>104.61736132061806</v>
      </c>
      <c r="N181" s="5">
        <f t="shared" si="11"/>
        <v>116.69413262874279</v>
      </c>
    </row>
    <row r="182" spans="1:14" x14ac:dyDescent="0.25">
      <c r="A182" s="10">
        <v>44967</v>
      </c>
      <c r="B182" s="11">
        <f>VLOOKUP(A182,'sp500'!$A$2:$D$6121,4,FALSE)</f>
        <v>4090.4599609375</v>
      </c>
      <c r="E182" s="4">
        <v>1</v>
      </c>
      <c r="F182" s="4">
        <v>1</v>
      </c>
      <c r="H182" s="4">
        <f t="shared" si="8"/>
        <v>1</v>
      </c>
      <c r="K182" s="6">
        <f t="shared" si="9"/>
        <v>2.1952617756952897E-3</v>
      </c>
      <c r="M182" s="5">
        <f t="shared" si="10"/>
        <v>104.84702381499932</v>
      </c>
      <c r="N182" s="5">
        <f t="shared" si="11"/>
        <v>116.95030679755058</v>
      </c>
    </row>
    <row r="183" spans="1:14" x14ac:dyDescent="0.25">
      <c r="A183" s="10">
        <v>44970</v>
      </c>
      <c r="B183" s="11">
        <f>VLOOKUP(A183,'sp500'!$A$2:$D$6121,4,FALSE)</f>
        <v>4137.2900390625</v>
      </c>
      <c r="E183" s="4">
        <v>0</v>
      </c>
      <c r="F183" s="4">
        <v>0</v>
      </c>
      <c r="H183" s="4">
        <f t="shared" si="8"/>
        <v>1</v>
      </c>
      <c r="K183" s="6">
        <f t="shared" si="9"/>
        <v>1.1448609342766147E-2</v>
      </c>
      <c r="M183" s="5">
        <f t="shared" si="10"/>
        <v>106.04737643140895</v>
      </c>
      <c r="N183" s="5">
        <f t="shared" si="11"/>
        <v>118.28922517259238</v>
      </c>
    </row>
    <row r="184" spans="1:14" x14ac:dyDescent="0.25">
      <c r="A184" s="10">
        <v>44971</v>
      </c>
      <c r="B184" s="11">
        <f>VLOOKUP(A184,'sp500'!$A$2:$D$6121,4,FALSE)</f>
        <v>4136.1298828125</v>
      </c>
      <c r="E184" s="4">
        <v>1</v>
      </c>
      <c r="F184" s="4">
        <v>0</v>
      </c>
      <c r="H184" s="4">
        <f t="shared" si="8"/>
        <v>0</v>
      </c>
      <c r="K184" s="6">
        <f t="shared" si="9"/>
        <v>-2.8041453198746069E-4</v>
      </c>
      <c r="M184" s="5">
        <f t="shared" si="10"/>
        <v>106.01763920597844</v>
      </c>
      <c r="N184" s="5">
        <f t="shared" si="11"/>
        <v>118.28922517259238</v>
      </c>
    </row>
    <row r="185" spans="1:14" x14ac:dyDescent="0.25">
      <c r="A185" s="10">
        <v>44972</v>
      </c>
      <c r="B185" s="11">
        <f>VLOOKUP(A185,'sp500'!$A$2:$D$6121,4,FALSE)</f>
        <v>4147.60009765625</v>
      </c>
      <c r="E185" s="4">
        <v>0</v>
      </c>
      <c r="F185" s="4">
        <v>0</v>
      </c>
      <c r="H185" s="4">
        <f t="shared" si="8"/>
        <v>1</v>
      </c>
      <c r="K185" s="6">
        <f t="shared" si="9"/>
        <v>2.7731756904960658E-3</v>
      </c>
      <c r="M185" s="5">
        <f t="shared" si="10"/>
        <v>106.31164474578824</v>
      </c>
      <c r="N185" s="5">
        <f t="shared" si="11"/>
        <v>118.28922517259238</v>
      </c>
    </row>
    <row r="186" spans="1:14" x14ac:dyDescent="0.25">
      <c r="A186" s="10">
        <v>44973</v>
      </c>
      <c r="B186" s="11">
        <f>VLOOKUP(A186,'sp500'!$A$2:$D$6121,4,FALSE)</f>
        <v>4090.40991210937</v>
      </c>
      <c r="E186" s="4">
        <v>0</v>
      </c>
      <c r="F186" s="4">
        <v>0</v>
      </c>
      <c r="H186" s="4">
        <f t="shared" si="8"/>
        <v>1</v>
      </c>
      <c r="K186" s="6">
        <f t="shared" si="9"/>
        <v>-1.3788741489131784E-2</v>
      </c>
      <c r="M186" s="5">
        <f t="shared" si="10"/>
        <v>104.84574095910415</v>
      </c>
      <c r="N186" s="5">
        <f t="shared" si="11"/>
        <v>118.28922517259238</v>
      </c>
    </row>
    <row r="187" spans="1:14" x14ac:dyDescent="0.25">
      <c r="A187" s="10">
        <v>44974</v>
      </c>
      <c r="B187" s="11">
        <f>VLOOKUP(A187,'sp500'!$A$2:$D$6121,4,FALSE)</f>
        <v>4079.09008789062</v>
      </c>
      <c r="E187" s="4">
        <v>0</v>
      </c>
      <c r="F187" s="4">
        <v>0</v>
      </c>
      <c r="H187" s="4">
        <f t="shared" si="8"/>
        <v>1</v>
      </c>
      <c r="K187" s="6">
        <f t="shared" si="9"/>
        <v>-2.7674058253277511E-3</v>
      </c>
      <c r="M187" s="5">
        <f t="shared" si="10"/>
        <v>104.55559024481312</v>
      </c>
      <c r="N187" s="5">
        <f t="shared" si="11"/>
        <v>118.28922517259238</v>
      </c>
    </row>
    <row r="188" spans="1:14" x14ac:dyDescent="0.25">
      <c r="A188" s="10">
        <v>44978</v>
      </c>
      <c r="B188" s="11">
        <f>VLOOKUP(A188,'sp500'!$A$2:$D$6121,4,FALSE)</f>
        <v>3997.34008789062</v>
      </c>
      <c r="E188" s="4">
        <v>0</v>
      </c>
      <c r="F188" s="4">
        <v>0</v>
      </c>
      <c r="H188" s="4">
        <f t="shared" si="8"/>
        <v>1</v>
      </c>
      <c r="K188" s="6">
        <f t="shared" si="9"/>
        <v>-2.0041234255327445E-2</v>
      </c>
      <c r="M188" s="5">
        <f t="shared" si="10"/>
        <v>102.46016716801279</v>
      </c>
      <c r="N188" s="5">
        <f t="shared" si="11"/>
        <v>118.28922517259238</v>
      </c>
    </row>
    <row r="189" spans="1:14" x14ac:dyDescent="0.25">
      <c r="A189" s="10">
        <v>44979</v>
      </c>
      <c r="B189" s="11">
        <f>VLOOKUP(A189,'sp500'!$A$2:$D$6121,4,FALSE)</f>
        <v>3991.05004882812</v>
      </c>
      <c r="E189" s="4">
        <v>1</v>
      </c>
      <c r="F189" s="4">
        <v>0</v>
      </c>
      <c r="H189" s="4">
        <f t="shared" si="8"/>
        <v>0</v>
      </c>
      <c r="K189" s="6">
        <f t="shared" si="9"/>
        <v>-1.5735561458868341E-3</v>
      </c>
      <c r="M189" s="5">
        <f t="shared" si="10"/>
        <v>102.29894034225697</v>
      </c>
      <c r="N189" s="5">
        <f t="shared" si="11"/>
        <v>118.28922517259238</v>
      </c>
    </row>
    <row r="190" spans="1:14" x14ac:dyDescent="0.25">
      <c r="A190" s="10">
        <v>44980</v>
      </c>
      <c r="B190" s="11">
        <f>VLOOKUP(A190,'sp500'!$A$2:$D$6121,4,FALSE)</f>
        <v>4012.32006835937</v>
      </c>
      <c r="E190" s="4">
        <v>0</v>
      </c>
      <c r="F190" s="4">
        <v>0</v>
      </c>
      <c r="H190" s="4">
        <f t="shared" si="8"/>
        <v>1</v>
      </c>
      <c r="K190" s="6">
        <f t="shared" si="9"/>
        <v>5.3294294160743938E-3</v>
      </c>
      <c r="M190" s="5">
        <f t="shared" si="10"/>
        <v>102.84413532415023</v>
      </c>
      <c r="N190" s="5">
        <f t="shared" si="11"/>
        <v>118.28922517259238</v>
      </c>
    </row>
    <row r="191" spans="1:14" x14ac:dyDescent="0.25">
      <c r="A191" s="10">
        <v>44981</v>
      </c>
      <c r="B191" s="11">
        <f>VLOOKUP(A191,'sp500'!$A$2:$D$6121,4,FALSE)</f>
        <v>3970.0400390625</v>
      </c>
      <c r="E191" s="4">
        <v>1</v>
      </c>
      <c r="F191" s="4">
        <v>0</v>
      </c>
      <c r="H191" s="4">
        <f t="shared" si="8"/>
        <v>0</v>
      </c>
      <c r="K191" s="6">
        <f t="shared" si="9"/>
        <v>-1.0537551485556906E-2</v>
      </c>
      <c r="M191" s="5">
        <f t="shared" si="10"/>
        <v>101.76040995318442</v>
      </c>
      <c r="N191" s="5">
        <f t="shared" si="11"/>
        <v>118.28922517259238</v>
      </c>
    </row>
    <row r="192" spans="1:14" x14ac:dyDescent="0.25">
      <c r="A192" s="10">
        <v>44984</v>
      </c>
      <c r="B192" s="11">
        <f>VLOOKUP(A192,'sp500'!$A$2:$D$6121,4,FALSE)</f>
        <v>3982.23999023437</v>
      </c>
      <c r="E192" s="4">
        <v>0</v>
      </c>
      <c r="F192" s="4">
        <v>0</v>
      </c>
      <c r="H192" s="4">
        <f t="shared" si="8"/>
        <v>1</v>
      </c>
      <c r="K192" s="6">
        <f t="shared" si="9"/>
        <v>3.0730045671658601E-3</v>
      </c>
      <c r="M192" s="5">
        <f t="shared" si="10"/>
        <v>102.07312015772723</v>
      </c>
      <c r="N192" s="5">
        <f t="shared" si="11"/>
        <v>118.28922517259238</v>
      </c>
    </row>
    <row r="193" spans="1:14" x14ac:dyDescent="0.25">
      <c r="A193" s="10">
        <v>44985</v>
      </c>
      <c r="B193" s="11">
        <f>VLOOKUP(A193,'sp500'!$A$2:$D$6121,4,FALSE)</f>
        <v>3970.14990234375</v>
      </c>
      <c r="E193" s="4">
        <v>0</v>
      </c>
      <c r="F193" s="4">
        <v>1</v>
      </c>
      <c r="H193" s="4">
        <f t="shared" si="8"/>
        <v>0</v>
      </c>
      <c r="K193" s="6">
        <f t="shared" si="9"/>
        <v>-3.0360018281843093E-3</v>
      </c>
      <c r="M193" s="5">
        <f t="shared" si="10"/>
        <v>101.76322597831989</v>
      </c>
      <c r="N193" s="5">
        <f t="shared" si="11"/>
        <v>118.28922517259238</v>
      </c>
    </row>
    <row r="194" spans="1:14" x14ac:dyDescent="0.25">
      <c r="A194" s="10">
        <v>44986</v>
      </c>
      <c r="B194" s="11">
        <f>VLOOKUP(A194,'sp500'!$A$2:$D$6121,4,FALSE)</f>
        <v>3951.38989257812</v>
      </c>
      <c r="E194" s="4">
        <v>1</v>
      </c>
      <c r="F194" s="4">
        <v>1</v>
      </c>
      <c r="H194" s="4">
        <f t="shared" si="8"/>
        <v>1</v>
      </c>
      <c r="K194" s="6">
        <f t="shared" si="9"/>
        <v>-4.725264845681254E-3</v>
      </c>
      <c r="M194" s="5">
        <f t="shared" si="10"/>
        <v>101.28236778402142</v>
      </c>
      <c r="N194" s="5">
        <f t="shared" si="11"/>
        <v>117.73027725526146</v>
      </c>
    </row>
    <row r="195" spans="1:14" x14ac:dyDescent="0.25">
      <c r="A195" s="10">
        <v>44987</v>
      </c>
      <c r="B195" s="11">
        <f>VLOOKUP(A195,'sp500'!$A$2:$D$6121,4,FALSE)</f>
        <v>3981.35009765625</v>
      </c>
      <c r="E195" s="4">
        <v>1</v>
      </c>
      <c r="F195" s="4">
        <v>0</v>
      </c>
      <c r="H195" s="4">
        <f t="shared" ref="H195:H258" si="12">IF(E195=F195,1,0)</f>
        <v>0</v>
      </c>
      <c r="K195" s="6">
        <f t="shared" si="9"/>
        <v>7.5821940867957238E-3</v>
      </c>
      <c r="M195" s="5">
        <f t="shared" si="10"/>
        <v>102.05031035413009</v>
      </c>
      <c r="N195" s="5">
        <f t="shared" si="11"/>
        <v>118.62293106730311</v>
      </c>
    </row>
    <row r="196" spans="1:14" x14ac:dyDescent="0.25">
      <c r="A196" s="10">
        <v>44988</v>
      </c>
      <c r="B196" s="11">
        <f>VLOOKUP(A196,'sp500'!$A$2:$D$6121,4,FALSE)</f>
        <v>4045.63989257812</v>
      </c>
      <c r="E196" s="4">
        <v>1</v>
      </c>
      <c r="F196" s="4">
        <v>1</v>
      </c>
      <c r="H196" s="4">
        <f t="shared" si="12"/>
        <v>1</v>
      </c>
      <c r="K196" s="6">
        <f t="shared" ref="K196:K259" si="13">B196/B195-1</f>
        <v>1.6147737160747688E-2</v>
      </c>
      <c r="M196" s="5">
        <f t="shared" ref="M196:M259" si="14">M195*(1+$K196)</f>
        <v>103.69819194290132</v>
      </c>
      <c r="N196" s="5">
        <f t="shared" si="11"/>
        <v>118.62293106730311</v>
      </c>
    </row>
    <row r="197" spans="1:14" x14ac:dyDescent="0.25">
      <c r="A197" s="10">
        <v>44991</v>
      </c>
      <c r="B197" s="11">
        <f>VLOOKUP(A197,'sp500'!$A$2:$D$6121,4,FALSE)</f>
        <v>4048.419921875</v>
      </c>
      <c r="E197" s="4">
        <v>0</v>
      </c>
      <c r="F197" s="4">
        <v>1</v>
      </c>
      <c r="H197" s="4">
        <f t="shared" si="12"/>
        <v>0</v>
      </c>
      <c r="K197" s="6">
        <f t="shared" si="13"/>
        <v>6.8716676983049396E-4</v>
      </c>
      <c r="M197" s="5">
        <f t="shared" si="14"/>
        <v>103.76944989449598</v>
      </c>
      <c r="N197" s="5">
        <f t="shared" ref="N197:N260" si="15">N196*(1+IF(F196=1,$K197,0))</f>
        <v>118.70444480367246</v>
      </c>
    </row>
    <row r="198" spans="1:14" x14ac:dyDescent="0.25">
      <c r="A198" s="10">
        <v>44992</v>
      </c>
      <c r="B198" s="11">
        <f>VLOOKUP(A198,'sp500'!$A$2:$D$6121,4,FALSE)</f>
        <v>3986.3701171875</v>
      </c>
      <c r="E198" s="4">
        <v>1</v>
      </c>
      <c r="F198" s="4">
        <v>0</v>
      </c>
      <c r="H198" s="4">
        <f t="shared" si="12"/>
        <v>0</v>
      </c>
      <c r="K198" s="6">
        <f t="shared" si="13"/>
        <v>-1.5326919115337678E-2</v>
      </c>
      <c r="M198" s="5">
        <f t="shared" si="14"/>
        <v>102.17898392931995</v>
      </c>
      <c r="N198" s="5">
        <f t="shared" si="15"/>
        <v>116.8850713795355</v>
      </c>
    </row>
    <row r="199" spans="1:14" x14ac:dyDescent="0.25">
      <c r="A199" s="10">
        <v>44993</v>
      </c>
      <c r="B199" s="11">
        <f>VLOOKUP(A199,'sp500'!$A$2:$D$6121,4,FALSE)</f>
        <v>3992.01000976562</v>
      </c>
      <c r="E199" s="4">
        <v>0</v>
      </c>
      <c r="F199" s="4">
        <v>0</v>
      </c>
      <c r="H199" s="4">
        <f t="shared" si="12"/>
        <v>1</v>
      </c>
      <c r="K199" s="6">
        <f t="shared" si="13"/>
        <v>1.4147940136826076E-3</v>
      </c>
      <c r="M199" s="5">
        <f t="shared" si="14"/>
        <v>102.32354614410733</v>
      </c>
      <c r="N199" s="5">
        <f t="shared" si="15"/>
        <v>116.8850713795355</v>
      </c>
    </row>
    <row r="200" spans="1:14" x14ac:dyDescent="0.25">
      <c r="A200" s="10">
        <v>44994</v>
      </c>
      <c r="B200" s="11">
        <f>VLOOKUP(A200,'sp500'!$A$2:$D$6121,4,FALSE)</f>
        <v>3918.32006835937</v>
      </c>
      <c r="E200" s="4">
        <v>0</v>
      </c>
      <c r="F200" s="4">
        <v>1</v>
      </c>
      <c r="H200" s="4">
        <f t="shared" si="12"/>
        <v>0</v>
      </c>
      <c r="K200" s="6">
        <f t="shared" si="13"/>
        <v>-1.8459357873848781E-2</v>
      </c>
      <c r="M200" s="5">
        <f t="shared" si="14"/>
        <v>100.43471918691196</v>
      </c>
      <c r="N200" s="5">
        <f t="shared" si="15"/>
        <v>116.8850713795355</v>
      </c>
    </row>
    <row r="201" spans="1:14" x14ac:dyDescent="0.25">
      <c r="A201" s="10">
        <v>44995</v>
      </c>
      <c r="B201" s="11">
        <f>VLOOKUP(A201,'sp500'!$A$2:$D$6121,4,FALSE)</f>
        <v>3861.59008789062</v>
      </c>
      <c r="E201" s="4">
        <v>0</v>
      </c>
      <c r="F201" s="4">
        <v>1</v>
      </c>
      <c r="H201" s="4">
        <f t="shared" si="12"/>
        <v>0</v>
      </c>
      <c r="K201" s="6">
        <f t="shared" si="13"/>
        <v>-1.447813845705137E-2</v>
      </c>
      <c r="M201" s="5">
        <f t="shared" si="14"/>
        <v>98.980611416628776</v>
      </c>
      <c r="N201" s="5">
        <f t="shared" si="15"/>
        <v>115.19279313254026</v>
      </c>
    </row>
    <row r="202" spans="1:14" x14ac:dyDescent="0.25">
      <c r="A202" s="10">
        <v>44998</v>
      </c>
      <c r="B202" s="11">
        <f>VLOOKUP(A202,'sp500'!$A$2:$D$6121,4,FALSE)</f>
        <v>3855.76000976562</v>
      </c>
      <c r="E202" s="4">
        <v>1</v>
      </c>
      <c r="F202" s="4">
        <v>1</v>
      </c>
      <c r="H202" s="4">
        <f t="shared" si="12"/>
        <v>1</v>
      </c>
      <c r="K202" s="6">
        <f t="shared" si="13"/>
        <v>-1.5097610031894471E-3</v>
      </c>
      <c r="M202" s="5">
        <f t="shared" si="14"/>
        <v>98.831174349440104</v>
      </c>
      <c r="N202" s="5">
        <f t="shared" si="15"/>
        <v>115.01887954562028</v>
      </c>
    </row>
    <row r="203" spans="1:14" x14ac:dyDescent="0.25">
      <c r="A203" s="10">
        <v>44999</v>
      </c>
      <c r="B203" s="11">
        <f>VLOOKUP(A203,'sp500'!$A$2:$D$6121,4,FALSE)</f>
        <v>3919.2900390625</v>
      </c>
      <c r="E203" s="4">
        <v>0</v>
      </c>
      <c r="F203" s="4">
        <v>1</v>
      </c>
      <c r="H203" s="4">
        <f t="shared" si="12"/>
        <v>0</v>
      </c>
      <c r="K203" s="6">
        <f t="shared" si="13"/>
        <v>1.6476655480625046E-2</v>
      </c>
      <c r="M203" s="5">
        <f t="shared" si="14"/>
        <v>100.45958155994141</v>
      </c>
      <c r="N203" s="5">
        <f t="shared" si="15"/>
        <v>116.91400599766098</v>
      </c>
    </row>
    <row r="204" spans="1:14" x14ac:dyDescent="0.25">
      <c r="A204" s="10">
        <v>45000</v>
      </c>
      <c r="B204" s="11">
        <f>VLOOKUP(A204,'sp500'!$A$2:$D$6121,4,FALSE)</f>
        <v>3891.92993164062</v>
      </c>
      <c r="E204" s="4">
        <v>1</v>
      </c>
      <c r="F204" s="4">
        <v>1</v>
      </c>
      <c r="H204" s="4">
        <f t="shared" si="12"/>
        <v>1</v>
      </c>
      <c r="K204" s="6">
        <f t="shared" si="13"/>
        <v>-6.9808835654389112E-3</v>
      </c>
      <c r="M204" s="5">
        <f t="shared" si="14"/>
        <v>99.758284918038754</v>
      </c>
      <c r="N204" s="5">
        <f t="shared" si="15"/>
        <v>116.09784293462228</v>
      </c>
    </row>
    <row r="205" spans="1:14" x14ac:dyDescent="0.25">
      <c r="A205" s="10">
        <v>45001</v>
      </c>
      <c r="B205" s="11">
        <f>VLOOKUP(A205,'sp500'!$A$2:$D$6121,4,FALSE)</f>
        <v>3960.28002929687</v>
      </c>
      <c r="E205" s="4">
        <v>0</v>
      </c>
      <c r="F205" s="4">
        <v>1</v>
      </c>
      <c r="H205" s="4">
        <f t="shared" si="12"/>
        <v>0</v>
      </c>
      <c r="K205" s="6">
        <f t="shared" si="13"/>
        <v>1.7562006217166859E-2</v>
      </c>
      <c r="M205" s="5">
        <f t="shared" si="14"/>
        <v>101.51024053798325</v>
      </c>
      <c r="N205" s="5">
        <f t="shared" si="15"/>
        <v>118.13675397403978</v>
      </c>
    </row>
    <row r="206" spans="1:14" x14ac:dyDescent="0.25">
      <c r="A206" s="10">
        <v>45002</v>
      </c>
      <c r="B206" s="11">
        <f>VLOOKUP(A206,'sp500'!$A$2:$D$6121,4,FALSE)</f>
        <v>3916.63989257812</v>
      </c>
      <c r="E206" s="4">
        <v>1</v>
      </c>
      <c r="F206" s="4">
        <v>1</v>
      </c>
      <c r="H206" s="4">
        <f t="shared" si="12"/>
        <v>1</v>
      </c>
      <c r="K206" s="6">
        <f t="shared" si="13"/>
        <v>-1.1019457310067593E-2</v>
      </c>
      <c r="M206" s="5">
        <f t="shared" si="14"/>
        <v>100.39165277584026</v>
      </c>
      <c r="N206" s="5">
        <f t="shared" si="15"/>
        <v>116.83495105687288</v>
      </c>
    </row>
    <row r="207" spans="1:14" x14ac:dyDescent="0.25">
      <c r="A207" s="10">
        <v>45005</v>
      </c>
      <c r="B207" s="11">
        <f>VLOOKUP(A207,'sp500'!$A$2:$D$6121,4,FALSE)</f>
        <v>3951.57006835937</v>
      </c>
      <c r="E207" s="4">
        <v>1</v>
      </c>
      <c r="F207" s="4">
        <v>1</v>
      </c>
      <c r="H207" s="4">
        <f t="shared" si="12"/>
        <v>1</v>
      </c>
      <c r="K207" s="6">
        <f t="shared" si="13"/>
        <v>8.9184037183100973E-3</v>
      </c>
      <c r="M207" s="5">
        <f t="shared" si="14"/>
        <v>101.28698606524361</v>
      </c>
      <c r="N207" s="5">
        <f t="shared" si="15"/>
        <v>117.87693231880708</v>
      </c>
    </row>
    <row r="208" spans="1:14" x14ac:dyDescent="0.25">
      <c r="A208" s="10">
        <v>45006</v>
      </c>
      <c r="B208" s="11">
        <f>VLOOKUP(A208,'sp500'!$A$2:$D$6121,4,FALSE)</f>
        <v>4002.8701171875</v>
      </c>
      <c r="E208" s="4">
        <v>0</v>
      </c>
      <c r="F208" s="4">
        <v>1</v>
      </c>
      <c r="H208" s="4">
        <f t="shared" si="12"/>
        <v>0</v>
      </c>
      <c r="K208" s="6">
        <f t="shared" si="13"/>
        <v>1.298219389778632E-2</v>
      </c>
      <c r="M208" s="5">
        <f t="shared" si="14"/>
        <v>102.60191335766498</v>
      </c>
      <c r="N208" s="5">
        <f t="shared" si="15"/>
        <v>119.40723351024607</v>
      </c>
    </row>
    <row r="209" spans="1:14" x14ac:dyDescent="0.25">
      <c r="A209" s="10">
        <v>45007</v>
      </c>
      <c r="B209" s="11">
        <f>VLOOKUP(A209,'sp500'!$A$2:$D$6121,4,FALSE)</f>
        <v>3936.96997070312</v>
      </c>
      <c r="E209" s="4">
        <v>1</v>
      </c>
      <c r="F209" s="4">
        <v>1</v>
      </c>
      <c r="H209" s="4">
        <f t="shared" si="12"/>
        <v>1</v>
      </c>
      <c r="K209" s="6">
        <f t="shared" si="13"/>
        <v>-1.6463223775714964E-2</v>
      </c>
      <c r="M209" s="5">
        <f t="shared" si="14"/>
        <v>100.91275509824122</v>
      </c>
      <c r="N209" s="5">
        <f t="shared" si="15"/>
        <v>117.44140550452784</v>
      </c>
    </row>
    <row r="210" spans="1:14" x14ac:dyDescent="0.25">
      <c r="A210" s="10">
        <v>45008</v>
      </c>
      <c r="B210" s="11">
        <f>VLOOKUP(A210,'sp500'!$A$2:$D$6121,4,FALSE)</f>
        <v>3948.71997070312</v>
      </c>
      <c r="E210" s="4">
        <v>1</v>
      </c>
      <c r="F210" s="4">
        <v>1</v>
      </c>
      <c r="H210" s="4">
        <f t="shared" si="12"/>
        <v>1</v>
      </c>
      <c r="K210" s="6">
        <f t="shared" si="13"/>
        <v>2.9845287333754023E-3</v>
      </c>
      <c r="M210" s="5">
        <f t="shared" si="14"/>
        <v>101.21393211539599</v>
      </c>
      <c r="N210" s="5">
        <f t="shared" si="15"/>
        <v>117.79191275374409</v>
      </c>
    </row>
    <row r="211" spans="1:14" x14ac:dyDescent="0.25">
      <c r="A211" s="10">
        <v>45009</v>
      </c>
      <c r="B211" s="11">
        <f>VLOOKUP(A211,'sp500'!$A$2:$D$6121,4,FALSE)</f>
        <v>3970.98999023437</v>
      </c>
      <c r="E211" s="4">
        <v>1</v>
      </c>
      <c r="F211" s="4">
        <v>1</v>
      </c>
      <c r="H211" s="4">
        <f t="shared" si="12"/>
        <v>1</v>
      </c>
      <c r="K211" s="6">
        <f t="shared" si="13"/>
        <v>5.639807253104534E-3</v>
      </c>
      <c r="M211" s="5">
        <f t="shared" si="14"/>
        <v>101.78475918385563</v>
      </c>
      <c r="N211" s="5">
        <f t="shared" si="15"/>
        <v>118.45623643764971</v>
      </c>
    </row>
    <row r="212" spans="1:14" x14ac:dyDescent="0.25">
      <c r="A212" s="10">
        <v>45012</v>
      </c>
      <c r="B212" s="11">
        <f>VLOOKUP(A212,'sp500'!$A$2:$D$6121,4,FALSE)</f>
        <v>3977.53002929687</v>
      </c>
      <c r="E212" s="4">
        <v>0</v>
      </c>
      <c r="F212" s="4">
        <v>1</v>
      </c>
      <c r="H212" s="4">
        <f t="shared" si="12"/>
        <v>0</v>
      </c>
      <c r="K212" s="6">
        <f t="shared" si="13"/>
        <v>1.6469543057482383E-3</v>
      </c>
      <c r="M212" s="5">
        <f t="shared" si="14"/>
        <v>101.95239403125302</v>
      </c>
      <c r="N212" s="5">
        <f t="shared" si="15"/>
        <v>118.65132844629342</v>
      </c>
    </row>
    <row r="213" spans="1:14" x14ac:dyDescent="0.25">
      <c r="A213" s="10">
        <v>45013</v>
      </c>
      <c r="B213" s="11">
        <f>VLOOKUP(A213,'sp500'!$A$2:$D$6121,4,FALSE)</f>
        <v>3971.27001953125</v>
      </c>
      <c r="E213" s="4">
        <v>1</v>
      </c>
      <c r="F213" s="4">
        <v>1</v>
      </c>
      <c r="H213" s="4">
        <f t="shared" si="12"/>
        <v>1</v>
      </c>
      <c r="K213" s="6">
        <f t="shared" si="13"/>
        <v>-1.5738434957149883E-3</v>
      </c>
      <c r="M213" s="5">
        <f t="shared" si="14"/>
        <v>101.79193691903436</v>
      </c>
      <c r="N213" s="5">
        <f t="shared" si="15"/>
        <v>118.46458982476028</v>
      </c>
    </row>
    <row r="214" spans="1:14" x14ac:dyDescent="0.25">
      <c r="A214" s="10">
        <v>45014</v>
      </c>
      <c r="B214" s="11">
        <f>VLOOKUP(A214,'sp500'!$A$2:$D$6121,4,FALSE)</f>
        <v>4027.81005859375</v>
      </c>
      <c r="E214" s="4">
        <v>1</v>
      </c>
      <c r="F214" s="4">
        <v>1</v>
      </c>
      <c r="H214" s="4">
        <f t="shared" si="12"/>
        <v>1</v>
      </c>
      <c r="K214" s="6">
        <f t="shared" si="13"/>
        <v>1.4237268879836451E-2</v>
      </c>
      <c r="M214" s="5">
        <f t="shared" si="14"/>
        <v>103.24117609475</v>
      </c>
      <c r="N214" s="5">
        <f t="shared" si="15"/>
        <v>120.15120204283492</v>
      </c>
    </row>
    <row r="215" spans="1:14" x14ac:dyDescent="0.25">
      <c r="A215" s="10">
        <v>45015</v>
      </c>
      <c r="B215" s="11">
        <f>VLOOKUP(A215,'sp500'!$A$2:$D$6121,4,FALSE)</f>
        <v>4050.830078125</v>
      </c>
      <c r="E215" s="4">
        <v>1</v>
      </c>
      <c r="F215" s="4">
        <v>1</v>
      </c>
      <c r="H215" s="4">
        <f t="shared" si="12"/>
        <v>1</v>
      </c>
      <c r="K215" s="6">
        <f t="shared" si="13"/>
        <v>5.715269388667954E-3</v>
      </c>
      <c r="M215" s="5">
        <f t="shared" si="14"/>
        <v>103.83122722813441</v>
      </c>
      <c r="N215" s="5">
        <f t="shared" si="15"/>
        <v>120.837898529882</v>
      </c>
    </row>
    <row r="216" spans="1:14" x14ac:dyDescent="0.25">
      <c r="A216" s="10">
        <v>45016</v>
      </c>
      <c r="B216" s="11">
        <f>VLOOKUP(A216,'sp500'!$A$2:$D$6121,4,FALSE)</f>
        <v>4109.31005859375</v>
      </c>
      <c r="E216" s="4">
        <v>1</v>
      </c>
      <c r="F216" s="4">
        <v>1</v>
      </c>
      <c r="H216" s="4">
        <f t="shared" si="12"/>
        <v>1</v>
      </c>
      <c r="K216" s="6">
        <f t="shared" si="13"/>
        <v>1.4436542471763847E-2</v>
      </c>
      <c r="M216" s="5">
        <f t="shared" si="14"/>
        <v>105.33019114990873</v>
      </c>
      <c r="N216" s="5">
        <f t="shared" si="15"/>
        <v>122.58237998420734</v>
      </c>
    </row>
    <row r="217" spans="1:14" x14ac:dyDescent="0.25">
      <c r="A217" s="10">
        <v>45019</v>
      </c>
      <c r="B217" s="11">
        <f>VLOOKUP(A217,'sp500'!$A$2:$D$6121,4,FALSE)</f>
        <v>4124.509765625</v>
      </c>
      <c r="E217" s="4">
        <v>0</v>
      </c>
      <c r="F217" s="4">
        <v>0</v>
      </c>
      <c r="H217" s="4">
        <f t="shared" si="12"/>
        <v>1</v>
      </c>
      <c r="K217" s="6">
        <f t="shared" si="13"/>
        <v>3.6988464765423945E-3</v>
      </c>
      <c r="M217" s="5">
        <f t="shared" si="14"/>
        <v>105.7197913563171</v>
      </c>
      <c r="N217" s="5">
        <f t="shared" si="15"/>
        <v>123.03579338849811</v>
      </c>
    </row>
    <row r="218" spans="1:14" x14ac:dyDescent="0.25">
      <c r="A218" s="10">
        <v>45020</v>
      </c>
      <c r="B218" s="11">
        <f>VLOOKUP(A218,'sp500'!$A$2:$D$6121,4,FALSE)</f>
        <v>4100.60009765625</v>
      </c>
      <c r="E218" s="4">
        <v>0</v>
      </c>
      <c r="F218" s="4">
        <v>1</v>
      </c>
      <c r="H218" s="4">
        <f t="shared" si="12"/>
        <v>0</v>
      </c>
      <c r="K218" s="6">
        <f t="shared" si="13"/>
        <v>-5.7969720833299654E-3</v>
      </c>
      <c r="M218" s="5">
        <f t="shared" si="14"/>
        <v>105.10693667716906</v>
      </c>
      <c r="N218" s="5">
        <f t="shared" si="15"/>
        <v>123.03579338849811</v>
      </c>
    </row>
    <row r="219" spans="1:14" x14ac:dyDescent="0.25">
      <c r="A219" s="10">
        <v>45021</v>
      </c>
      <c r="B219" s="11">
        <f>VLOOKUP(A219,'sp500'!$A$2:$D$6121,4,FALSE)</f>
        <v>4090.3798828125</v>
      </c>
      <c r="E219" s="4">
        <v>1</v>
      </c>
      <c r="F219" s="4">
        <v>1</v>
      </c>
      <c r="H219" s="4">
        <f t="shared" si="12"/>
        <v>1</v>
      </c>
      <c r="K219" s="6">
        <f t="shared" si="13"/>
        <v>-2.4923705312281941E-3</v>
      </c>
      <c r="M219" s="5">
        <f t="shared" si="14"/>
        <v>104.84497124556722</v>
      </c>
      <c r="N219" s="5">
        <f t="shared" si="15"/>
        <v>122.72914260277034</v>
      </c>
    </row>
    <row r="220" spans="1:14" x14ac:dyDescent="0.25">
      <c r="A220" s="10">
        <v>45022</v>
      </c>
      <c r="B220" s="11">
        <f>VLOOKUP(A220,'sp500'!$A$2:$D$6121,4,FALSE)</f>
        <v>4105.02001953125</v>
      </c>
      <c r="E220" s="4">
        <v>1</v>
      </c>
      <c r="F220" s="4">
        <v>1</v>
      </c>
      <c r="H220" s="4">
        <f t="shared" si="12"/>
        <v>1</v>
      </c>
      <c r="K220" s="6">
        <f t="shared" si="13"/>
        <v>3.5791630944272956E-3</v>
      </c>
      <c r="M220" s="5">
        <f t="shared" si="14"/>
        <v>105.22022849728565</v>
      </c>
      <c r="N220" s="5">
        <f t="shared" si="15"/>
        <v>123.16841022058487</v>
      </c>
    </row>
    <row r="221" spans="1:14" x14ac:dyDescent="0.25">
      <c r="A221" s="10">
        <v>45026</v>
      </c>
      <c r="B221" s="11">
        <f>VLOOKUP(A221,'sp500'!$A$2:$D$6121,4,FALSE)</f>
        <v>4109.10986328125</v>
      </c>
      <c r="E221" s="4">
        <v>0</v>
      </c>
      <c r="F221" s="4">
        <v>1</v>
      </c>
      <c r="H221" s="4">
        <f t="shared" si="12"/>
        <v>0</v>
      </c>
      <c r="K221" s="6">
        <f t="shared" si="13"/>
        <v>9.9630299743758144E-4</v>
      </c>
      <c r="M221" s="5">
        <f t="shared" si="14"/>
        <v>105.32505972632856</v>
      </c>
      <c r="N221" s="5">
        <f t="shared" si="15"/>
        <v>123.29112327687726</v>
      </c>
    </row>
    <row r="222" spans="1:14" x14ac:dyDescent="0.25">
      <c r="A222" s="10">
        <v>45027</v>
      </c>
      <c r="B222" s="11">
        <f>VLOOKUP(A222,'sp500'!$A$2:$D$6121,4,FALSE)</f>
        <v>4108.93994140625</v>
      </c>
      <c r="E222" s="4">
        <v>0</v>
      </c>
      <c r="F222" s="4">
        <v>1</v>
      </c>
      <c r="H222" s="4">
        <f t="shared" si="12"/>
        <v>0</v>
      </c>
      <c r="K222" s="6">
        <f t="shared" si="13"/>
        <v>-4.1352477946232646E-5</v>
      </c>
      <c r="M222" s="5">
        <f t="shared" si="14"/>
        <v>105.32070427411904</v>
      </c>
      <c r="N222" s="5">
        <f t="shared" si="15"/>
        <v>123.28602488342098</v>
      </c>
    </row>
    <row r="223" spans="1:14" x14ac:dyDescent="0.25">
      <c r="A223" s="10">
        <v>45028</v>
      </c>
      <c r="B223" s="11">
        <f>VLOOKUP(A223,'sp500'!$A$2:$D$6121,4,FALSE)</f>
        <v>4091.94995117187</v>
      </c>
      <c r="E223" s="4">
        <v>1</v>
      </c>
      <c r="F223" s="4">
        <v>1</v>
      </c>
      <c r="H223" s="4">
        <f t="shared" si="12"/>
        <v>1</v>
      </c>
      <c r="K223" s="6">
        <f t="shared" si="13"/>
        <v>-4.1348840520081254E-3</v>
      </c>
      <c r="M223" s="5">
        <f t="shared" si="14"/>
        <v>104.88521537366972</v>
      </c>
      <c r="N223" s="5">
        <f t="shared" si="15"/>
        <v>122.77625146529505</v>
      </c>
    </row>
    <row r="224" spans="1:14" x14ac:dyDescent="0.25">
      <c r="A224" s="10">
        <v>45029</v>
      </c>
      <c r="B224" s="11">
        <f>VLOOKUP(A224,'sp500'!$A$2:$D$6121,4,FALSE)</f>
        <v>4146.22021484375</v>
      </c>
      <c r="E224" s="4">
        <v>0</v>
      </c>
      <c r="F224" s="4">
        <v>1</v>
      </c>
      <c r="H224" s="4">
        <f t="shared" si="12"/>
        <v>0</v>
      </c>
      <c r="K224" s="6">
        <f t="shared" si="13"/>
        <v>1.3262689993639221E-2</v>
      </c>
      <c r="M224" s="5">
        <f t="shared" si="14"/>
        <v>106.27627547008679</v>
      </c>
      <c r="N224" s="5">
        <f t="shared" si="15"/>
        <v>124.40459482706035</v>
      </c>
    </row>
    <row r="225" spans="1:14" x14ac:dyDescent="0.25">
      <c r="A225" s="10">
        <v>45030</v>
      </c>
      <c r="B225" s="11">
        <f>VLOOKUP(A225,'sp500'!$A$2:$D$6121,4,FALSE)</f>
        <v>4137.64013671875</v>
      </c>
      <c r="E225" s="4">
        <v>1</v>
      </c>
      <c r="F225" s="4">
        <v>0</v>
      </c>
      <c r="H225" s="4">
        <f t="shared" si="12"/>
        <v>0</v>
      </c>
      <c r="K225" s="6">
        <f t="shared" si="13"/>
        <v>-2.0693734728036706E-3</v>
      </c>
      <c r="M225" s="5">
        <f t="shared" si="14"/>
        <v>106.05635016484061</v>
      </c>
      <c r="N225" s="5">
        <f t="shared" si="15"/>
        <v>124.14715525863035</v>
      </c>
    </row>
    <row r="226" spans="1:14" x14ac:dyDescent="0.25">
      <c r="A226" s="10">
        <v>45033</v>
      </c>
      <c r="B226" s="11">
        <f>VLOOKUP(A226,'sp500'!$A$2:$D$6121,4,FALSE)</f>
        <v>4151.31982421875</v>
      </c>
      <c r="E226" s="4">
        <v>1</v>
      </c>
      <c r="F226" s="4">
        <v>1</v>
      </c>
      <c r="H226" s="4">
        <f t="shared" si="12"/>
        <v>1</v>
      </c>
      <c r="K226" s="6">
        <f t="shared" si="13"/>
        <v>3.3061569029655402E-3</v>
      </c>
      <c r="M226" s="5">
        <f t="shared" si="14"/>
        <v>106.40698909904143</v>
      </c>
      <c r="N226" s="5">
        <f t="shared" si="15"/>
        <v>124.14715525863035</v>
      </c>
    </row>
    <row r="227" spans="1:14" x14ac:dyDescent="0.25">
      <c r="A227" s="10">
        <v>45034</v>
      </c>
      <c r="B227" s="11">
        <f>VLOOKUP(A227,'sp500'!$A$2:$D$6121,4,FALSE)</f>
        <v>4154.8701171875</v>
      </c>
      <c r="E227" s="4">
        <v>0</v>
      </c>
      <c r="F227" s="4">
        <v>0</v>
      </c>
      <c r="H227" s="4">
        <f t="shared" si="12"/>
        <v>1</v>
      </c>
      <c r="K227" s="6">
        <f t="shared" si="13"/>
        <v>8.5522029597373539E-4</v>
      </c>
      <c r="M227" s="5">
        <f t="shared" si="14"/>
        <v>106.49799051575238</v>
      </c>
      <c r="N227" s="5">
        <f t="shared" si="15"/>
        <v>124.25332842549493</v>
      </c>
    </row>
    <row r="228" spans="1:14" x14ac:dyDescent="0.25">
      <c r="A228" s="10">
        <v>45035</v>
      </c>
      <c r="B228" s="11">
        <f>VLOOKUP(A228,'sp500'!$A$2:$D$6121,4,FALSE)</f>
        <v>4154.52001953125</v>
      </c>
      <c r="E228" s="4">
        <v>0</v>
      </c>
      <c r="F228" s="4">
        <v>0</v>
      </c>
      <c r="H228" s="4">
        <f t="shared" si="12"/>
        <v>1</v>
      </c>
      <c r="K228" s="6">
        <f t="shared" si="13"/>
        <v>-8.4261997698065194E-5</v>
      </c>
      <c r="M228" s="5">
        <f t="shared" si="14"/>
        <v>106.48901678232069</v>
      </c>
      <c r="N228" s="5">
        <f t="shared" si="15"/>
        <v>124.25332842549493</v>
      </c>
    </row>
    <row r="229" spans="1:14" x14ac:dyDescent="0.25">
      <c r="A229" s="10">
        <v>45036</v>
      </c>
      <c r="B229" s="11">
        <f>VLOOKUP(A229,'sp500'!$A$2:$D$6121,4,FALSE)</f>
        <v>4129.7900390625</v>
      </c>
      <c r="E229" s="4">
        <v>1</v>
      </c>
      <c r="F229" s="4">
        <v>1</v>
      </c>
      <c r="H229" s="4">
        <f t="shared" si="12"/>
        <v>1</v>
      </c>
      <c r="K229" s="6">
        <f t="shared" si="13"/>
        <v>-5.9525481529729696E-3</v>
      </c>
      <c r="M229" s="5">
        <f t="shared" si="14"/>
        <v>105.85513578216118</v>
      </c>
      <c r="N229" s="5">
        <f t="shared" si="15"/>
        <v>124.25332842549493</v>
      </c>
    </row>
    <row r="230" spans="1:14" x14ac:dyDescent="0.25">
      <c r="A230" s="10">
        <v>45037</v>
      </c>
      <c r="B230" s="11">
        <f>VLOOKUP(A230,'sp500'!$A$2:$D$6121,4,FALSE)</f>
        <v>4133.52001953125</v>
      </c>
      <c r="E230" s="4">
        <v>1</v>
      </c>
      <c r="F230" s="4">
        <v>1</v>
      </c>
      <c r="H230" s="4">
        <f t="shared" si="12"/>
        <v>1</v>
      </c>
      <c r="K230" s="6">
        <f t="shared" si="13"/>
        <v>9.031888869577287E-4</v>
      </c>
      <c r="M230" s="5">
        <f t="shared" si="14"/>
        <v>105.95074296442704</v>
      </c>
      <c r="N230" s="5">
        <f t="shared" si="15"/>
        <v>124.36555265089635</v>
      </c>
    </row>
    <row r="231" spans="1:14" x14ac:dyDescent="0.25">
      <c r="A231" s="10">
        <v>45040</v>
      </c>
      <c r="B231" s="11">
        <f>VLOOKUP(A231,'sp500'!$A$2:$D$6121,4,FALSE)</f>
        <v>4137.0400390625</v>
      </c>
      <c r="E231" s="4">
        <v>0</v>
      </c>
      <c r="F231" s="4">
        <v>0</v>
      </c>
      <c r="H231" s="4">
        <f t="shared" si="12"/>
        <v>1</v>
      </c>
      <c r="K231" s="6">
        <f t="shared" si="13"/>
        <v>8.5157916609035489E-4</v>
      </c>
      <c r="M231" s="5">
        <f t="shared" si="14"/>
        <v>106.04096840976733</v>
      </c>
      <c r="N231" s="5">
        <f t="shared" si="15"/>
        <v>124.47145976451317</v>
      </c>
    </row>
    <row r="232" spans="1:14" x14ac:dyDescent="0.25">
      <c r="A232" s="10">
        <v>45041</v>
      </c>
      <c r="B232" s="11">
        <f>VLOOKUP(A232,'sp500'!$A$2:$D$6121,4,FALSE)</f>
        <v>4071.6298828125</v>
      </c>
      <c r="E232" s="4">
        <v>0</v>
      </c>
      <c r="F232" s="4">
        <v>1</v>
      </c>
      <c r="H232" s="4">
        <f t="shared" si="12"/>
        <v>0</v>
      </c>
      <c r="K232" s="6">
        <f t="shared" si="13"/>
        <v>-1.5810858882773227E-2</v>
      </c>
      <c r="M232" s="5">
        <f t="shared" si="14"/>
        <v>104.36436962244788</v>
      </c>
      <c r="N232" s="5">
        <f t="shared" si="15"/>
        <v>124.47145976451317</v>
      </c>
    </row>
    <row r="233" spans="1:14" x14ac:dyDescent="0.25">
      <c r="A233" s="10">
        <v>45042</v>
      </c>
      <c r="B233" s="11">
        <f>VLOOKUP(A233,'sp500'!$A$2:$D$6121,4,FALSE)</f>
        <v>4055.98999023437</v>
      </c>
      <c r="E233" s="4">
        <v>1</v>
      </c>
      <c r="F233" s="4">
        <v>0</v>
      </c>
      <c r="H233" s="4">
        <f t="shared" si="12"/>
        <v>0</v>
      </c>
      <c r="K233" s="6">
        <f t="shared" si="13"/>
        <v>-3.8411871973310641E-3</v>
      </c>
      <c r="M233" s="5">
        <f t="shared" si="14"/>
        <v>103.9634865419966</v>
      </c>
      <c r="N233" s="5">
        <f t="shared" si="15"/>
        <v>123.99334158683261</v>
      </c>
    </row>
    <row r="234" spans="1:14" x14ac:dyDescent="0.25">
      <c r="A234" s="10">
        <v>45043</v>
      </c>
      <c r="B234" s="11">
        <f>VLOOKUP(A234,'sp500'!$A$2:$D$6121,4,FALSE)</f>
        <v>4135.35009765625</v>
      </c>
      <c r="E234" s="4">
        <v>1</v>
      </c>
      <c r="F234" s="4">
        <v>0</v>
      </c>
      <c r="H234" s="4">
        <f t="shared" si="12"/>
        <v>0</v>
      </c>
      <c r="K234" s="6">
        <f t="shared" si="13"/>
        <v>1.9566149722498372E-2</v>
      </c>
      <c r="M234" s="5">
        <f t="shared" si="14"/>
        <v>105.99765168535025</v>
      </c>
      <c r="N234" s="5">
        <f t="shared" si="15"/>
        <v>123.99334158683261</v>
      </c>
    </row>
    <row r="235" spans="1:14" x14ac:dyDescent="0.25">
      <c r="A235" s="10">
        <v>45044</v>
      </c>
      <c r="B235" s="11">
        <f>VLOOKUP(A235,'sp500'!$A$2:$D$6121,4,FALSE)</f>
        <v>4169.47998046875</v>
      </c>
      <c r="E235" s="4">
        <v>0</v>
      </c>
      <c r="F235" s="4">
        <v>0</v>
      </c>
      <c r="H235" s="4">
        <f t="shared" si="12"/>
        <v>1</v>
      </c>
      <c r="K235" s="6">
        <f t="shared" si="13"/>
        <v>8.2532027534605312E-3</v>
      </c>
      <c r="M235" s="5">
        <f t="shared" si="14"/>
        <v>106.87247179610013</v>
      </c>
      <c r="N235" s="5">
        <f t="shared" si="15"/>
        <v>123.99334158683261</v>
      </c>
    </row>
    <row r="236" spans="1:14" x14ac:dyDescent="0.25">
      <c r="A236" s="10">
        <v>45047</v>
      </c>
      <c r="B236" s="11">
        <f>VLOOKUP(A236,'sp500'!$A$2:$D$6121,4,FALSE)</f>
        <v>4167.8701171875</v>
      </c>
      <c r="E236" s="4">
        <v>0</v>
      </c>
      <c r="F236" s="4">
        <v>0</v>
      </c>
      <c r="H236" s="4">
        <f t="shared" si="12"/>
        <v>1</v>
      </c>
      <c r="K236" s="6">
        <f t="shared" si="13"/>
        <v>-3.8610649020764942E-4</v>
      </c>
      <c r="M236" s="5">
        <f t="shared" si="14"/>
        <v>106.83120764111511</v>
      </c>
      <c r="N236" s="5">
        <f t="shared" si="15"/>
        <v>123.99334158683261</v>
      </c>
    </row>
    <row r="237" spans="1:14" x14ac:dyDescent="0.25">
      <c r="A237" s="10">
        <v>45048</v>
      </c>
      <c r="B237" s="11">
        <f>VLOOKUP(A237,'sp500'!$A$2:$D$6121,4,FALSE)</f>
        <v>4119.580078125</v>
      </c>
      <c r="E237" s="4">
        <v>0</v>
      </c>
      <c r="F237" s="4">
        <v>0</v>
      </c>
      <c r="H237" s="4">
        <f t="shared" si="12"/>
        <v>1</v>
      </c>
      <c r="K237" s="6">
        <f t="shared" si="13"/>
        <v>-1.1586262936400304E-2</v>
      </c>
      <c r="M237" s="5">
        <f t="shared" si="14"/>
        <v>105.59343317957197</v>
      </c>
      <c r="N237" s="5">
        <f t="shared" si="15"/>
        <v>123.99334158683261</v>
      </c>
    </row>
    <row r="238" spans="1:14" x14ac:dyDescent="0.25">
      <c r="A238" s="10">
        <v>45049</v>
      </c>
      <c r="B238" s="11">
        <f>VLOOKUP(A238,'sp500'!$A$2:$D$6121,4,FALSE)</f>
        <v>4090.75</v>
      </c>
      <c r="E238" s="4">
        <v>0</v>
      </c>
      <c r="F238" s="4">
        <v>0</v>
      </c>
      <c r="H238" s="4">
        <f t="shared" si="12"/>
        <v>1</v>
      </c>
      <c r="K238" s="6">
        <f t="shared" si="13"/>
        <v>-6.9983050646564848E-3</v>
      </c>
      <c r="M238" s="5">
        <f t="shared" si="14"/>
        <v>104.85445812135691</v>
      </c>
      <c r="N238" s="5">
        <f t="shared" si="15"/>
        <v>123.99334158683261</v>
      </c>
    </row>
    <row r="239" spans="1:14" x14ac:dyDescent="0.25">
      <c r="A239" s="10">
        <v>45050</v>
      </c>
      <c r="B239" s="11">
        <f>VLOOKUP(A239,'sp500'!$A$2:$D$6121,4,FALSE)</f>
        <v>4061.21997070312</v>
      </c>
      <c r="E239" s="4">
        <v>1</v>
      </c>
      <c r="F239" s="4">
        <v>0</v>
      </c>
      <c r="H239" s="4">
        <f t="shared" si="12"/>
        <v>0</v>
      </c>
      <c r="K239" s="6">
        <f t="shared" si="13"/>
        <v>-7.2187323343836374E-3</v>
      </c>
      <c r="M239" s="5">
        <f t="shared" si="14"/>
        <v>104.097541854112</v>
      </c>
      <c r="N239" s="5">
        <f t="shared" si="15"/>
        <v>123.99334158683261</v>
      </c>
    </row>
    <row r="240" spans="1:14" x14ac:dyDescent="0.25">
      <c r="A240" s="10">
        <v>45051</v>
      </c>
      <c r="B240" s="11">
        <f>VLOOKUP(A240,'sp500'!$A$2:$D$6121,4,FALSE)</f>
        <v>4136.25</v>
      </c>
      <c r="E240" s="4">
        <v>1</v>
      </c>
      <c r="F240" s="4">
        <v>0</v>
      </c>
      <c r="H240" s="4">
        <f t="shared" si="12"/>
        <v>0</v>
      </c>
      <c r="K240" s="6">
        <f t="shared" si="13"/>
        <v>1.8474751389516486E-2</v>
      </c>
      <c r="M240" s="5">
        <f t="shared" si="14"/>
        <v>106.0207180601265</v>
      </c>
      <c r="N240" s="5">
        <f t="shared" si="15"/>
        <v>123.99334158683261</v>
      </c>
    </row>
    <row r="241" spans="1:14" x14ac:dyDescent="0.25">
      <c r="A241" s="10">
        <v>45054</v>
      </c>
      <c r="B241" s="11">
        <f>VLOOKUP(A241,'sp500'!$A$2:$D$6121,4,FALSE)</f>
        <v>4138.1201171875</v>
      </c>
      <c r="E241" s="4">
        <v>0</v>
      </c>
      <c r="F241" s="4">
        <v>0</v>
      </c>
      <c r="H241" s="4">
        <f t="shared" si="12"/>
        <v>1</v>
      </c>
      <c r="K241" s="6">
        <f t="shared" si="13"/>
        <v>4.5212866424892972E-4</v>
      </c>
      <c r="M241" s="5">
        <f t="shared" si="14"/>
        <v>106.06865306576573</v>
      </c>
      <c r="N241" s="5">
        <f t="shared" si="15"/>
        <v>123.99334158683261</v>
      </c>
    </row>
    <row r="242" spans="1:14" x14ac:dyDescent="0.25">
      <c r="A242" s="10">
        <v>45055</v>
      </c>
      <c r="B242" s="11">
        <f>VLOOKUP(A242,'sp500'!$A$2:$D$6121,4,FALSE)</f>
        <v>4119.169921875</v>
      </c>
      <c r="E242" s="4">
        <v>1</v>
      </c>
      <c r="F242" s="4">
        <v>1</v>
      </c>
      <c r="H242" s="4">
        <f t="shared" si="12"/>
        <v>1</v>
      </c>
      <c r="K242" s="6">
        <f t="shared" si="13"/>
        <v>-4.5794212772585219E-3</v>
      </c>
      <c r="M242" s="5">
        <f t="shared" si="14"/>
        <v>105.58292001906621</v>
      </c>
      <c r="N242" s="5">
        <f t="shared" si="15"/>
        <v>123.99334158683261</v>
      </c>
    </row>
    <row r="243" spans="1:14" x14ac:dyDescent="0.25">
      <c r="A243" s="10">
        <v>45056</v>
      </c>
      <c r="B243" s="11">
        <f>VLOOKUP(A243,'sp500'!$A$2:$D$6121,4,FALSE)</f>
        <v>4137.64013671875</v>
      </c>
      <c r="E243" s="4">
        <v>0</v>
      </c>
      <c r="F243" s="4">
        <v>1</v>
      </c>
      <c r="H243" s="4">
        <f t="shared" si="12"/>
        <v>0</v>
      </c>
      <c r="K243" s="6">
        <f t="shared" si="13"/>
        <v>4.4839652634049987E-3</v>
      </c>
      <c r="M243" s="5">
        <f t="shared" si="14"/>
        <v>106.05635016484057</v>
      </c>
      <c r="N243" s="5">
        <f t="shared" si="15"/>
        <v>124.54932342340147</v>
      </c>
    </row>
    <row r="244" spans="1:14" x14ac:dyDescent="0.25">
      <c r="A244" s="10">
        <v>45057</v>
      </c>
      <c r="B244" s="11">
        <f>VLOOKUP(A244,'sp500'!$A$2:$D$6121,4,FALSE)</f>
        <v>4130.6201171875</v>
      </c>
      <c r="E244" s="4">
        <v>0</v>
      </c>
      <c r="F244" s="4">
        <v>1</v>
      </c>
      <c r="H244" s="4">
        <f t="shared" si="12"/>
        <v>0</v>
      </c>
      <c r="K244" s="6">
        <f t="shared" si="13"/>
        <v>-1.6966239932159066E-3</v>
      </c>
      <c r="M244" s="5">
        <f t="shared" si="14"/>
        <v>105.87641241651799</v>
      </c>
      <c r="N244" s="5">
        <f t="shared" si="15"/>
        <v>124.33801005294252</v>
      </c>
    </row>
    <row r="245" spans="1:14" x14ac:dyDescent="0.25">
      <c r="A245" s="10">
        <v>45058</v>
      </c>
      <c r="B245" s="11">
        <f>VLOOKUP(A245,'sp500'!$A$2:$D$6121,4,FALSE)</f>
        <v>4124.080078125</v>
      </c>
      <c r="E245" s="4">
        <v>1</v>
      </c>
      <c r="F245" s="4">
        <v>1</v>
      </c>
      <c r="H245" s="4">
        <f t="shared" si="12"/>
        <v>1</v>
      </c>
      <c r="K245" s="6">
        <f t="shared" si="13"/>
        <v>-1.5833068345566526E-3</v>
      </c>
      <c r="M245" s="5">
        <f t="shared" si="14"/>
        <v>105.70877756912058</v>
      </c>
      <c r="N245" s="5">
        <f t="shared" si="15"/>
        <v>124.14114483183053</v>
      </c>
    </row>
    <row r="246" spans="1:14" x14ac:dyDescent="0.25">
      <c r="A246" s="10">
        <v>45061</v>
      </c>
      <c r="B246" s="11">
        <f>VLOOKUP(A246,'sp500'!$A$2:$D$6121,4,FALSE)</f>
        <v>4136.27978515625</v>
      </c>
      <c r="E246" s="4">
        <v>0</v>
      </c>
      <c r="F246" s="4">
        <v>1</v>
      </c>
      <c r="H246" s="4">
        <f t="shared" si="12"/>
        <v>0</v>
      </c>
      <c r="K246" s="6">
        <f t="shared" si="13"/>
        <v>2.9581644391338813E-3</v>
      </c>
      <c r="M246" s="5">
        <f t="shared" si="14"/>
        <v>106.02148151582988</v>
      </c>
      <c r="N246" s="5">
        <f t="shared" si="15"/>
        <v>124.50837475190542</v>
      </c>
    </row>
    <row r="247" spans="1:14" x14ac:dyDescent="0.25">
      <c r="A247" s="10">
        <v>45062</v>
      </c>
      <c r="B247" s="11">
        <f>VLOOKUP(A247,'sp500'!$A$2:$D$6121,4,FALSE)</f>
        <v>4109.89990234375</v>
      </c>
      <c r="E247" s="4">
        <v>1</v>
      </c>
      <c r="F247" s="4">
        <v>0</v>
      </c>
      <c r="H247" s="4">
        <f t="shared" si="12"/>
        <v>0</v>
      </c>
      <c r="K247" s="6">
        <f t="shared" si="13"/>
        <v>-6.3776833731530314E-3</v>
      </c>
      <c r="M247" s="5">
        <f t="shared" si="14"/>
        <v>105.34531007596932</v>
      </c>
      <c r="N247" s="5">
        <f t="shared" si="15"/>
        <v>123.71429976043189</v>
      </c>
    </row>
    <row r="248" spans="1:14" x14ac:dyDescent="0.25">
      <c r="A248" s="10">
        <v>45063</v>
      </c>
      <c r="B248" s="11">
        <f>VLOOKUP(A248,'sp500'!$A$2:$D$6121,4,FALSE)</f>
        <v>4158.77001953125</v>
      </c>
      <c r="E248" s="4">
        <v>1</v>
      </c>
      <c r="F248" s="4">
        <v>0</v>
      </c>
      <c r="H248" s="4">
        <f t="shared" si="12"/>
        <v>0</v>
      </c>
      <c r="K248" s="6">
        <f t="shared" si="13"/>
        <v>1.1890829058788244E-2</v>
      </c>
      <c r="M248" s="5">
        <f t="shared" si="14"/>
        <v>106.59795315022771</v>
      </c>
      <c r="N248" s="5">
        <f t="shared" si="15"/>
        <v>123.71429976043189</v>
      </c>
    </row>
    <row r="249" spans="1:14" x14ac:dyDescent="0.25">
      <c r="A249" s="10">
        <v>45064</v>
      </c>
      <c r="B249" s="11">
        <f>VLOOKUP(A249,'sp500'!$A$2:$D$6121,4,FALSE)</f>
        <v>4198.0498046875</v>
      </c>
      <c r="E249" s="4">
        <v>0</v>
      </c>
      <c r="F249" s="4">
        <v>0</v>
      </c>
      <c r="H249" s="4">
        <f t="shared" si="12"/>
        <v>1</v>
      </c>
      <c r="K249" s="6">
        <f t="shared" si="13"/>
        <v>9.445048649426635E-3</v>
      </c>
      <c r="M249" s="5">
        <f t="shared" si="14"/>
        <v>107.60477600366092</v>
      </c>
      <c r="N249" s="5">
        <f t="shared" si="15"/>
        <v>123.71429976043189</v>
      </c>
    </row>
    <row r="250" spans="1:14" x14ac:dyDescent="0.25">
      <c r="A250" s="10">
        <v>45065</v>
      </c>
      <c r="B250" s="11">
        <f>VLOOKUP(A250,'sp500'!$A$2:$D$6121,4,FALSE)</f>
        <v>4191.97998046875</v>
      </c>
      <c r="E250" s="4">
        <v>1</v>
      </c>
      <c r="F250" s="4">
        <v>1</v>
      </c>
      <c r="H250" s="4">
        <f t="shared" si="12"/>
        <v>1</v>
      </c>
      <c r="K250" s="6">
        <f t="shared" si="13"/>
        <v>-1.4458676054706077E-3</v>
      </c>
      <c r="M250" s="5">
        <f t="shared" si="14"/>
        <v>107.4491937438433</v>
      </c>
      <c r="N250" s="5">
        <f t="shared" si="15"/>
        <v>123.71429976043189</v>
      </c>
    </row>
    <row r="251" spans="1:14" x14ac:dyDescent="0.25">
      <c r="A251" s="10">
        <v>45068</v>
      </c>
      <c r="B251" s="11">
        <f>VLOOKUP(A251,'sp500'!$A$2:$D$6121,4,FALSE)</f>
        <v>4192.6298828125</v>
      </c>
      <c r="E251" s="4">
        <v>0</v>
      </c>
      <c r="F251" s="4">
        <v>1</v>
      </c>
      <c r="H251" s="4">
        <f t="shared" si="12"/>
        <v>0</v>
      </c>
      <c r="K251" s="6">
        <f t="shared" si="13"/>
        <v>1.550346964389604E-4</v>
      </c>
      <c r="M251" s="5">
        <f t="shared" si="14"/>
        <v>107.46585209697798</v>
      </c>
      <c r="N251" s="5">
        <f t="shared" si="15"/>
        <v>123.73347976934041</v>
      </c>
    </row>
    <row r="252" spans="1:14" x14ac:dyDescent="0.25">
      <c r="A252" s="10">
        <v>45069</v>
      </c>
      <c r="B252" s="11">
        <f>VLOOKUP(A252,'sp500'!$A$2:$D$6121,4,FALSE)</f>
        <v>4145.580078125</v>
      </c>
      <c r="E252" s="4">
        <v>0</v>
      </c>
      <c r="F252" s="4">
        <v>1</v>
      </c>
      <c r="H252" s="4">
        <f t="shared" si="12"/>
        <v>0</v>
      </c>
      <c r="K252" s="6">
        <f t="shared" si="13"/>
        <v>-1.1222026747550129E-2</v>
      </c>
      <c r="M252" s="5">
        <f t="shared" si="14"/>
        <v>106.25986743029743</v>
      </c>
      <c r="N252" s="5">
        <f t="shared" si="15"/>
        <v>122.34493934980142</v>
      </c>
    </row>
    <row r="253" spans="1:14" x14ac:dyDescent="0.25">
      <c r="A253" s="10">
        <v>45070</v>
      </c>
      <c r="B253" s="11">
        <f>VLOOKUP(A253,'sp500'!$A$2:$D$6121,4,FALSE)</f>
        <v>4115.240234375</v>
      </c>
      <c r="E253" s="4">
        <v>1</v>
      </c>
      <c r="F253" s="4">
        <v>1</v>
      </c>
      <c r="H253" s="4">
        <f t="shared" si="12"/>
        <v>1</v>
      </c>
      <c r="K253" s="6">
        <f t="shared" si="13"/>
        <v>-7.3186003353533646E-3</v>
      </c>
      <c r="M253" s="5">
        <f t="shared" si="14"/>
        <v>105.48219392888745</v>
      </c>
      <c r="N253" s="5">
        <f t="shared" si="15"/>
        <v>121.44954563564718</v>
      </c>
    </row>
    <row r="254" spans="1:14" x14ac:dyDescent="0.25">
      <c r="A254" s="10">
        <v>45071</v>
      </c>
      <c r="B254" s="11">
        <f>VLOOKUP(A254,'sp500'!$A$2:$D$6121,4,FALSE)</f>
        <v>4151.27978515625</v>
      </c>
      <c r="E254" s="4">
        <v>1</v>
      </c>
      <c r="F254" s="4">
        <v>1</v>
      </c>
      <c r="H254" s="4">
        <f t="shared" si="12"/>
        <v>1</v>
      </c>
      <c r="K254" s="6">
        <f t="shared" si="13"/>
        <v>8.7575812659024255E-3</v>
      </c>
      <c r="M254" s="5">
        <f t="shared" si="14"/>
        <v>106.40596281432536</v>
      </c>
      <c r="N254" s="5">
        <f t="shared" si="15"/>
        <v>122.51314990125829</v>
      </c>
    </row>
    <row r="255" spans="1:14" x14ac:dyDescent="0.25">
      <c r="A255" s="10">
        <v>45072</v>
      </c>
      <c r="B255" s="11">
        <f>VLOOKUP(A255,'sp500'!$A$2:$D$6121,4,FALSE)</f>
        <v>4205.4501953125</v>
      </c>
      <c r="E255" s="4">
        <v>1</v>
      </c>
      <c r="F255" s="4">
        <v>0</v>
      </c>
      <c r="H255" s="4">
        <f t="shared" si="12"/>
        <v>0</v>
      </c>
      <c r="K255" s="6">
        <f t="shared" si="13"/>
        <v>1.3049086777997321E-2</v>
      </c>
      <c r="M255" s="5">
        <f t="shared" si="14"/>
        <v>107.79446345678585</v>
      </c>
      <c r="N255" s="5">
        <f t="shared" si="15"/>
        <v>124.1118346257656</v>
      </c>
    </row>
    <row r="256" spans="1:14" x14ac:dyDescent="0.25">
      <c r="A256" s="10">
        <v>45076</v>
      </c>
      <c r="B256" s="11">
        <f>VLOOKUP(A256,'sp500'!$A$2:$D$6121,4,FALSE)</f>
        <v>4205.52001953125</v>
      </c>
      <c r="E256" s="4">
        <v>0</v>
      </c>
      <c r="F256" s="4">
        <v>1</v>
      </c>
      <c r="H256" s="4">
        <f t="shared" si="12"/>
        <v>0</v>
      </c>
      <c r="K256" s="6">
        <f t="shared" si="13"/>
        <v>1.660326849850513E-5</v>
      </c>
      <c r="M256" s="5">
        <f t="shared" si="14"/>
        <v>107.79625319720527</v>
      </c>
      <c r="N256" s="5">
        <f t="shared" si="15"/>
        <v>124.1118346257656</v>
      </c>
    </row>
    <row r="257" spans="1:14" x14ac:dyDescent="0.25">
      <c r="A257" s="10">
        <v>45077</v>
      </c>
      <c r="B257" s="11">
        <f>VLOOKUP(A257,'sp500'!$A$2:$D$6121,4,FALSE)</f>
        <v>4179.830078125</v>
      </c>
      <c r="E257" s="4">
        <v>1</v>
      </c>
      <c r="F257" s="4">
        <v>1</v>
      </c>
      <c r="H257" s="4">
        <f t="shared" si="12"/>
        <v>1</v>
      </c>
      <c r="K257" s="6">
        <f t="shared" si="13"/>
        <v>-6.1086242098339349E-3</v>
      </c>
      <c r="M257" s="5">
        <f t="shared" si="14"/>
        <v>107.13776639519544</v>
      </c>
      <c r="N257" s="5">
        <f t="shared" si="15"/>
        <v>123.35368206804374</v>
      </c>
    </row>
    <row r="258" spans="1:14" x14ac:dyDescent="0.25">
      <c r="A258" s="10">
        <v>45078</v>
      </c>
      <c r="B258" s="11">
        <f>VLOOKUP(A258,'sp500'!$A$2:$D$6121,4,FALSE)</f>
        <v>4221.02001953125</v>
      </c>
      <c r="E258" s="4">
        <v>1</v>
      </c>
      <c r="F258" s="4">
        <v>1</v>
      </c>
      <c r="H258" s="4">
        <f t="shared" si="12"/>
        <v>1</v>
      </c>
      <c r="K258" s="6">
        <f t="shared" si="13"/>
        <v>9.8544535630327168E-3</v>
      </c>
      <c r="M258" s="5">
        <f t="shared" si="14"/>
        <v>108.19355053898394</v>
      </c>
      <c r="N258" s="5">
        <f t="shared" si="15"/>
        <v>124.56926519981238</v>
      </c>
    </row>
    <row r="259" spans="1:14" x14ac:dyDescent="0.25">
      <c r="A259" s="10">
        <v>45079</v>
      </c>
      <c r="B259" s="11">
        <f>VLOOKUP(A259,'sp500'!$A$2:$D$6121,4,FALSE)</f>
        <v>4282.3701171875</v>
      </c>
      <c r="E259" s="4">
        <v>0</v>
      </c>
      <c r="F259" s="4">
        <v>0</v>
      </c>
      <c r="H259" s="4">
        <f t="shared" ref="H259:H322" si="16">IF(E259=F259,1,0)</f>
        <v>1</v>
      </c>
      <c r="K259" s="6">
        <f t="shared" si="13"/>
        <v>1.4534424705965554E-2</v>
      </c>
      <c r="M259" s="5">
        <f t="shared" si="14"/>
        <v>109.76608155296388</v>
      </c>
      <c r="N259" s="5">
        <f t="shared" si="15"/>
        <v>126.3798078055365</v>
      </c>
    </row>
    <row r="260" spans="1:14" x14ac:dyDescent="0.25">
      <c r="A260" s="10">
        <v>45082</v>
      </c>
      <c r="B260" s="11">
        <f>VLOOKUP(A260,'sp500'!$A$2:$D$6121,4,FALSE)</f>
        <v>4273.7900390625</v>
      </c>
      <c r="E260" s="4">
        <v>1</v>
      </c>
      <c r="F260" s="4">
        <v>0</v>
      </c>
      <c r="H260" s="4">
        <f t="shared" si="16"/>
        <v>0</v>
      </c>
      <c r="K260" s="6">
        <f t="shared" ref="K260:K323" si="17">B260/B259-1</f>
        <v>-2.0035816359177394E-3</v>
      </c>
      <c r="M260" s="5">
        <f t="shared" ref="M260:M323" si="18">M259*(1+$K260)</f>
        <v>109.54615624771772</v>
      </c>
      <c r="N260" s="5">
        <f t="shared" si="15"/>
        <v>126.3798078055365</v>
      </c>
    </row>
    <row r="261" spans="1:14" x14ac:dyDescent="0.25">
      <c r="A261" s="10">
        <v>45083</v>
      </c>
      <c r="B261" s="11">
        <f>VLOOKUP(A261,'sp500'!$A$2:$D$6121,4,FALSE)</f>
        <v>4283.85009765625</v>
      </c>
      <c r="E261" s="4">
        <v>0</v>
      </c>
      <c r="F261" s="4">
        <v>0</v>
      </c>
      <c r="H261" s="4">
        <f t="shared" si="16"/>
        <v>1</v>
      </c>
      <c r="K261" s="6">
        <f t="shared" si="17"/>
        <v>2.3538963079141606E-3</v>
      </c>
      <c r="M261" s="5">
        <f t="shared" si="18"/>
        <v>109.80401654045541</v>
      </c>
      <c r="N261" s="5">
        <f t="shared" ref="N261:N324" si="19">N260*(1+IF(F260=1,$K261,0))</f>
        <v>126.3798078055365</v>
      </c>
    </row>
    <row r="262" spans="1:14" x14ac:dyDescent="0.25">
      <c r="A262" s="10">
        <v>45084</v>
      </c>
      <c r="B262" s="11">
        <f>VLOOKUP(A262,'sp500'!$A$2:$D$6121,4,FALSE)</f>
        <v>4267.52001953125</v>
      </c>
      <c r="E262" s="4">
        <v>1</v>
      </c>
      <c r="F262" s="4">
        <v>0</v>
      </c>
      <c r="H262" s="4">
        <f t="shared" si="16"/>
        <v>0</v>
      </c>
      <c r="K262" s="6">
        <f t="shared" si="17"/>
        <v>-3.8120096998572883E-3</v>
      </c>
      <c r="M262" s="5">
        <f t="shared" si="18"/>
        <v>109.3854425643199</v>
      </c>
      <c r="N262" s="5">
        <f t="shared" si="19"/>
        <v>126.3798078055365</v>
      </c>
    </row>
    <row r="263" spans="1:14" x14ac:dyDescent="0.25">
      <c r="A263" s="10">
        <v>45085</v>
      </c>
      <c r="B263" s="11">
        <f>VLOOKUP(A263,'sp500'!$A$2:$D$6121,4,FALSE)</f>
        <v>4293.93017578125</v>
      </c>
      <c r="E263" s="4">
        <v>1</v>
      </c>
      <c r="F263" s="4">
        <v>0</v>
      </c>
      <c r="H263" s="4">
        <f t="shared" si="16"/>
        <v>0</v>
      </c>
      <c r="K263" s="6">
        <f t="shared" si="17"/>
        <v>6.1886426142414575E-3</v>
      </c>
      <c r="M263" s="5">
        <f t="shared" si="18"/>
        <v>110.06238997555111</v>
      </c>
      <c r="N263" s="5">
        <f t="shared" si="19"/>
        <v>126.3798078055365</v>
      </c>
    </row>
    <row r="264" spans="1:14" x14ac:dyDescent="0.25">
      <c r="A264" s="10">
        <v>45086</v>
      </c>
      <c r="B264" s="11">
        <f>VLOOKUP(A264,'sp500'!$A$2:$D$6121,4,FALSE)</f>
        <v>4298.85986328125</v>
      </c>
      <c r="E264" s="4">
        <v>1</v>
      </c>
      <c r="F264" s="4">
        <v>0</v>
      </c>
      <c r="H264" s="4">
        <f t="shared" si="16"/>
        <v>0</v>
      </c>
      <c r="K264" s="6">
        <f t="shared" si="17"/>
        <v>1.148059539441082E-3</v>
      </c>
      <c r="M264" s="5">
        <f t="shared" si="18"/>
        <v>110.18874815229623</v>
      </c>
      <c r="N264" s="5">
        <f t="shared" si="19"/>
        <v>126.3798078055365</v>
      </c>
    </row>
    <row r="265" spans="1:14" x14ac:dyDescent="0.25">
      <c r="A265" s="10">
        <v>45089</v>
      </c>
      <c r="B265" s="11">
        <f>VLOOKUP(A265,'sp500'!$A$2:$D$6121,4,FALSE)</f>
        <v>4338.93017578125</v>
      </c>
      <c r="E265" s="4">
        <v>1</v>
      </c>
      <c r="F265" s="4">
        <v>0</v>
      </c>
      <c r="H265" s="4">
        <f t="shared" si="16"/>
        <v>0</v>
      </c>
      <c r="K265" s="6">
        <f t="shared" si="17"/>
        <v>9.3211488102371565E-3</v>
      </c>
      <c r="M265" s="5">
        <f t="shared" si="18"/>
        <v>111.21583387103753</v>
      </c>
      <c r="N265" s="5">
        <f t="shared" si="19"/>
        <v>126.3798078055365</v>
      </c>
    </row>
    <row r="266" spans="1:14" x14ac:dyDescent="0.25">
      <c r="A266" s="10">
        <v>45090</v>
      </c>
      <c r="B266" s="11">
        <f>VLOOKUP(A266,'sp500'!$A$2:$D$6121,4,FALSE)</f>
        <v>4369.009765625</v>
      </c>
      <c r="E266" s="4">
        <v>1</v>
      </c>
      <c r="F266" s="4">
        <v>1</v>
      </c>
      <c r="H266" s="4">
        <f t="shared" si="16"/>
        <v>1</v>
      </c>
      <c r="K266" s="6">
        <f t="shared" si="17"/>
        <v>6.9324899514737748E-3</v>
      </c>
      <c r="M266" s="5">
        <f t="shared" si="18"/>
        <v>111.98683652179328</v>
      </c>
      <c r="N266" s="5">
        <f t="shared" si="19"/>
        <v>126.3798078055365</v>
      </c>
    </row>
    <row r="267" spans="1:14" x14ac:dyDescent="0.25">
      <c r="A267" s="10">
        <v>45091</v>
      </c>
      <c r="B267" s="11">
        <f>VLOOKUP(A267,'sp500'!$A$2:$D$6121,4,FALSE)</f>
        <v>4372.58984375</v>
      </c>
      <c r="E267" s="4">
        <v>1</v>
      </c>
      <c r="F267" s="4">
        <v>1</v>
      </c>
      <c r="H267" s="4">
        <f t="shared" si="16"/>
        <v>1</v>
      </c>
      <c r="K267" s="6">
        <f t="shared" si="17"/>
        <v>8.1942552593217144E-4</v>
      </c>
      <c r="M267" s="5">
        <f t="shared" si="18"/>
        <v>112.07860139420762</v>
      </c>
      <c r="N267" s="5">
        <f t="shared" si="19"/>
        <v>126.48336664601476</v>
      </c>
    </row>
    <row r="268" spans="1:14" x14ac:dyDescent="0.25">
      <c r="A268" s="10">
        <v>45092</v>
      </c>
      <c r="B268" s="11">
        <f>VLOOKUP(A268,'sp500'!$A$2:$D$6121,4,FALSE)</f>
        <v>4425.83984375</v>
      </c>
      <c r="E268" s="4">
        <v>0</v>
      </c>
      <c r="F268" s="4">
        <v>0</v>
      </c>
      <c r="H268" s="4">
        <f t="shared" si="16"/>
        <v>1</v>
      </c>
      <c r="K268" s="6">
        <f t="shared" si="17"/>
        <v>1.217813742034668E-2</v>
      </c>
      <c r="M268" s="5">
        <f t="shared" si="18"/>
        <v>113.44351000386655</v>
      </c>
      <c r="N268" s="5">
        <f t="shared" si="19"/>
        <v>128.02369846641801</v>
      </c>
    </row>
    <row r="269" spans="1:14" x14ac:dyDescent="0.25">
      <c r="A269" s="10">
        <v>45093</v>
      </c>
      <c r="B269" s="11">
        <f>VLOOKUP(A269,'sp500'!$A$2:$D$6121,4,FALSE)</f>
        <v>4409.58984375</v>
      </c>
      <c r="E269" s="4">
        <v>0</v>
      </c>
      <c r="F269" s="4">
        <v>0</v>
      </c>
      <c r="H269" s="4">
        <f t="shared" si="16"/>
        <v>1</v>
      </c>
      <c r="K269" s="6">
        <f t="shared" si="17"/>
        <v>-3.6716195284263176E-3</v>
      </c>
      <c r="M269" s="5">
        <f t="shared" si="18"/>
        <v>113.02698859716313</v>
      </c>
      <c r="N269" s="5">
        <f t="shared" si="19"/>
        <v>128.02369846641801</v>
      </c>
    </row>
    <row r="270" spans="1:14" x14ac:dyDescent="0.25">
      <c r="A270" s="10">
        <v>45097</v>
      </c>
      <c r="B270" s="11">
        <f>VLOOKUP(A270,'sp500'!$A$2:$D$6121,4,FALSE)</f>
        <v>4388.7099609375</v>
      </c>
      <c r="E270" s="4">
        <v>0</v>
      </c>
      <c r="F270" s="4">
        <v>1</v>
      </c>
      <c r="H270" s="4">
        <f t="shared" si="16"/>
        <v>0</v>
      </c>
      <c r="K270" s="6">
        <f t="shared" si="17"/>
        <v>-4.7351076976228645E-3</v>
      </c>
      <c r="M270" s="5">
        <f t="shared" si="18"/>
        <v>112.49179363341757</v>
      </c>
      <c r="N270" s="5">
        <f t="shared" si="19"/>
        <v>128.02369846641801</v>
      </c>
    </row>
    <row r="271" spans="1:14" x14ac:dyDescent="0.25">
      <c r="A271" s="10">
        <v>45098</v>
      </c>
      <c r="B271" s="11">
        <f>VLOOKUP(A271,'sp500'!$A$2:$D$6121,4,FALSE)</f>
        <v>4365.68994140625</v>
      </c>
      <c r="E271" s="4">
        <v>1</v>
      </c>
      <c r="F271" s="4">
        <v>1</v>
      </c>
      <c r="H271" s="4">
        <f t="shared" si="16"/>
        <v>1</v>
      </c>
      <c r="K271" s="6">
        <f t="shared" si="17"/>
        <v>-5.2452815830036359E-3</v>
      </c>
      <c r="M271" s="5">
        <f t="shared" si="18"/>
        <v>111.90174250003317</v>
      </c>
      <c r="N271" s="5">
        <f t="shared" si="19"/>
        <v>127.3521781186641</v>
      </c>
    </row>
    <row r="272" spans="1:14" x14ac:dyDescent="0.25">
      <c r="A272" s="10">
        <v>45099</v>
      </c>
      <c r="B272" s="11">
        <f>VLOOKUP(A272,'sp500'!$A$2:$D$6121,4,FALSE)</f>
        <v>4381.89013671875</v>
      </c>
      <c r="E272" s="4">
        <v>0</v>
      </c>
      <c r="F272" s="4">
        <v>1</v>
      </c>
      <c r="H272" s="4">
        <f t="shared" si="16"/>
        <v>0</v>
      </c>
      <c r="K272" s="6">
        <f t="shared" si="17"/>
        <v>3.7107984144384432E-3</v>
      </c>
      <c r="M272" s="5">
        <f t="shared" si="18"/>
        <v>112.31698730867518</v>
      </c>
      <c r="N272" s="5">
        <f t="shared" si="19"/>
        <v>127.82475637930212</v>
      </c>
    </row>
    <row r="273" spans="1:14" x14ac:dyDescent="0.25">
      <c r="A273" s="10">
        <v>45100</v>
      </c>
      <c r="B273" s="11">
        <f>VLOOKUP(A273,'sp500'!$A$2:$D$6121,4,FALSE)</f>
        <v>4348.330078125</v>
      </c>
      <c r="E273" s="4">
        <v>0</v>
      </c>
      <c r="F273" s="4">
        <v>1</v>
      </c>
      <c r="H273" s="4">
        <f t="shared" si="16"/>
        <v>0</v>
      </c>
      <c r="K273" s="6">
        <f t="shared" si="17"/>
        <v>-7.6588087666845661E-3</v>
      </c>
      <c r="M273" s="5">
        <f t="shared" si="18"/>
        <v>111.45677298162791</v>
      </c>
      <c r="N273" s="5">
        <f t="shared" si="19"/>
        <v>126.84577101454499</v>
      </c>
    </row>
    <row r="274" spans="1:14" x14ac:dyDescent="0.25">
      <c r="A274" s="10">
        <v>45103</v>
      </c>
      <c r="B274" s="11">
        <f>VLOOKUP(A274,'sp500'!$A$2:$D$6121,4,FALSE)</f>
        <v>4328.81982421875</v>
      </c>
      <c r="E274" s="4">
        <v>1</v>
      </c>
      <c r="F274" s="4">
        <v>1</v>
      </c>
      <c r="H274" s="4">
        <f t="shared" si="16"/>
        <v>1</v>
      </c>
      <c r="K274" s="6">
        <f t="shared" si="17"/>
        <v>-4.4868382932564677E-3</v>
      </c>
      <c r="M274" s="5">
        <f t="shared" si="18"/>
        <v>110.95668446457114</v>
      </c>
      <c r="N274" s="5">
        <f t="shared" si="19"/>
        <v>126.27663455181928</v>
      </c>
    </row>
    <row r="275" spans="1:14" x14ac:dyDescent="0.25">
      <c r="A275" s="10">
        <v>45104</v>
      </c>
      <c r="B275" s="11">
        <f>VLOOKUP(A275,'sp500'!$A$2:$D$6121,4,FALSE)</f>
        <v>4378.41015625</v>
      </c>
      <c r="E275" s="4">
        <v>0</v>
      </c>
      <c r="F275" s="4">
        <v>1</v>
      </c>
      <c r="H275" s="4">
        <f t="shared" si="16"/>
        <v>0</v>
      </c>
      <c r="K275" s="6">
        <f t="shared" si="17"/>
        <v>1.1455854954693034E-2</v>
      </c>
      <c r="M275" s="5">
        <f t="shared" si="18"/>
        <v>112.22778814805091</v>
      </c>
      <c r="N275" s="5">
        <f t="shared" si="19"/>
        <v>127.72324136141171</v>
      </c>
    </row>
    <row r="276" spans="1:14" x14ac:dyDescent="0.25">
      <c r="A276" s="10">
        <v>45105</v>
      </c>
      <c r="B276" s="11">
        <f>VLOOKUP(A276,'sp500'!$A$2:$D$6121,4,FALSE)</f>
        <v>4376.85986328125</v>
      </c>
      <c r="E276" s="4">
        <v>1</v>
      </c>
      <c r="F276" s="4">
        <v>0</v>
      </c>
      <c r="H276" s="4">
        <f t="shared" si="16"/>
        <v>0</v>
      </c>
      <c r="K276" s="6">
        <f t="shared" si="17"/>
        <v>-3.5407668843834283E-4</v>
      </c>
      <c r="M276" s="5">
        <f t="shared" si="18"/>
        <v>112.18805090447269</v>
      </c>
      <c r="N276" s="5">
        <f t="shared" si="19"/>
        <v>127.67801753907385</v>
      </c>
    </row>
    <row r="277" spans="1:14" x14ac:dyDescent="0.25">
      <c r="A277" s="10">
        <v>45106</v>
      </c>
      <c r="B277" s="11">
        <f>VLOOKUP(A277,'sp500'!$A$2:$D$6121,4,FALSE)</f>
        <v>4396.43994140625</v>
      </c>
      <c r="E277" s="4">
        <v>1</v>
      </c>
      <c r="F277" s="4">
        <v>0</v>
      </c>
      <c r="H277" s="4">
        <f t="shared" si="16"/>
        <v>0</v>
      </c>
      <c r="K277" s="6">
        <f t="shared" si="17"/>
        <v>4.4735446728059181E-3</v>
      </c>
      <c r="M277" s="5">
        <f t="shared" si="18"/>
        <v>112.68992916194887</v>
      </c>
      <c r="N277" s="5">
        <f t="shared" si="19"/>
        <v>127.67801753907385</v>
      </c>
    </row>
    <row r="278" spans="1:14" x14ac:dyDescent="0.25">
      <c r="A278" s="10">
        <v>45107</v>
      </c>
      <c r="B278" s="11">
        <f>VLOOKUP(A278,'sp500'!$A$2:$D$6121,4,FALSE)</f>
        <v>4450.3798828125</v>
      </c>
      <c r="E278" s="4">
        <v>1</v>
      </c>
      <c r="F278" s="4">
        <v>0</v>
      </c>
      <c r="H278" s="4">
        <f t="shared" si="16"/>
        <v>0</v>
      </c>
      <c r="K278" s="6">
        <f t="shared" si="17"/>
        <v>1.2269004495714109E-2</v>
      </c>
      <c r="M278" s="5">
        <f t="shared" si="18"/>
        <v>114.07252240945853</v>
      </c>
      <c r="N278" s="5">
        <f t="shared" si="19"/>
        <v>127.67801753907385</v>
      </c>
    </row>
    <row r="279" spans="1:14" x14ac:dyDescent="0.25">
      <c r="A279" s="10">
        <v>45110</v>
      </c>
      <c r="B279" s="11">
        <f>VLOOKUP(A279,'sp500'!$A$2:$D$6121,4,FALSE)</f>
        <v>4455.58984375</v>
      </c>
      <c r="E279" s="4">
        <v>0</v>
      </c>
      <c r="F279" s="4">
        <v>0</v>
      </c>
      <c r="H279" s="4">
        <f t="shared" si="16"/>
        <v>1</v>
      </c>
      <c r="K279" s="6">
        <f t="shared" si="17"/>
        <v>1.1706778016009611E-3</v>
      </c>
      <c r="M279" s="5">
        <f t="shared" si="18"/>
        <v>114.20606457921591</v>
      </c>
      <c r="N279" s="5">
        <f t="shared" si="19"/>
        <v>127.67801753907385</v>
      </c>
    </row>
    <row r="280" spans="1:14" x14ac:dyDescent="0.25">
      <c r="A280" s="10">
        <v>45112</v>
      </c>
      <c r="B280" s="11">
        <f>VLOOKUP(A280,'sp500'!$A$2:$D$6121,4,FALSE)</f>
        <v>4446.81982421875</v>
      </c>
      <c r="E280" s="4">
        <v>0</v>
      </c>
      <c r="F280" s="4">
        <v>0</v>
      </c>
      <c r="H280" s="4">
        <f t="shared" si="16"/>
        <v>1</v>
      </c>
      <c r="K280" s="6">
        <f t="shared" si="17"/>
        <v>-1.9683184132291975E-3</v>
      </c>
      <c r="M280" s="5">
        <f t="shared" si="18"/>
        <v>113.98127067940219</v>
      </c>
      <c r="N280" s="5">
        <f t="shared" si="19"/>
        <v>127.67801753907385</v>
      </c>
    </row>
    <row r="281" spans="1:14" x14ac:dyDescent="0.25">
      <c r="A281" s="10">
        <v>45113</v>
      </c>
      <c r="B281" s="11">
        <f>VLOOKUP(A281,'sp500'!$A$2:$D$6121,4,FALSE)</f>
        <v>4411.58984375</v>
      </c>
      <c r="E281" s="4">
        <v>0</v>
      </c>
      <c r="F281" s="4">
        <v>0</v>
      </c>
      <c r="H281" s="4">
        <f t="shared" si="16"/>
        <v>1</v>
      </c>
      <c r="K281" s="6">
        <f t="shared" si="17"/>
        <v>-7.9225113365009037E-3</v>
      </c>
      <c r="M281" s="5">
        <f t="shared" si="18"/>
        <v>113.07825277029585</v>
      </c>
      <c r="N281" s="5">
        <f t="shared" si="19"/>
        <v>127.67801753907385</v>
      </c>
    </row>
    <row r="282" spans="1:14" x14ac:dyDescent="0.25">
      <c r="A282" s="10">
        <v>45114</v>
      </c>
      <c r="B282" s="11">
        <f>VLOOKUP(A282,'sp500'!$A$2:$D$6121,4,FALSE)</f>
        <v>4398.9501953125</v>
      </c>
      <c r="E282" s="4">
        <v>1</v>
      </c>
      <c r="F282" s="4">
        <v>0</v>
      </c>
      <c r="H282" s="4">
        <f t="shared" si="16"/>
        <v>0</v>
      </c>
      <c r="K282" s="6">
        <f t="shared" si="17"/>
        <v>-2.8651005386203243E-3</v>
      </c>
      <c r="M282" s="5">
        <f t="shared" si="18"/>
        <v>112.75427220737743</v>
      </c>
      <c r="N282" s="5">
        <f t="shared" si="19"/>
        <v>127.67801753907385</v>
      </c>
    </row>
    <row r="283" spans="1:14" x14ac:dyDescent="0.25">
      <c r="A283" s="10">
        <v>45117</v>
      </c>
      <c r="B283" s="11">
        <f>VLOOKUP(A283,'sp500'!$A$2:$D$6121,4,FALSE)</f>
        <v>4409.52978515625</v>
      </c>
      <c r="E283" s="4">
        <v>1</v>
      </c>
      <c r="F283" s="4">
        <v>0</v>
      </c>
      <c r="H283" s="4">
        <f t="shared" si="16"/>
        <v>0</v>
      </c>
      <c r="K283" s="6">
        <f t="shared" si="17"/>
        <v>2.405026057131332E-3</v>
      </c>
      <c r="M283" s="5">
        <f t="shared" si="18"/>
        <v>113.02544917008905</v>
      </c>
      <c r="N283" s="5">
        <f t="shared" si="19"/>
        <v>127.67801753907385</v>
      </c>
    </row>
    <row r="284" spans="1:14" x14ac:dyDescent="0.25">
      <c r="A284" s="10">
        <v>45118</v>
      </c>
      <c r="B284" s="11">
        <f>VLOOKUP(A284,'sp500'!$A$2:$D$6121,4,FALSE)</f>
        <v>4439.259765625</v>
      </c>
      <c r="E284" s="4">
        <v>1</v>
      </c>
      <c r="F284" s="4">
        <v>0</v>
      </c>
      <c r="H284" s="4">
        <f t="shared" si="16"/>
        <v>0</v>
      </c>
      <c r="K284" s="6">
        <f t="shared" si="17"/>
        <v>6.7422110558885695E-3</v>
      </c>
      <c r="M284" s="5">
        <f t="shared" si="18"/>
        <v>113.7874906030804</v>
      </c>
      <c r="N284" s="5">
        <f t="shared" si="19"/>
        <v>127.67801753907385</v>
      </c>
    </row>
    <row r="285" spans="1:14" x14ac:dyDescent="0.25">
      <c r="A285" s="10">
        <v>45119</v>
      </c>
      <c r="B285" s="11">
        <f>VLOOKUP(A285,'sp500'!$A$2:$D$6121,4,FALSE)</f>
        <v>4472.16015625</v>
      </c>
      <c r="E285" s="4">
        <v>1</v>
      </c>
      <c r="F285" s="4">
        <v>0</v>
      </c>
      <c r="H285" s="4">
        <f t="shared" si="16"/>
        <v>0</v>
      </c>
      <c r="K285" s="6">
        <f t="shared" si="17"/>
        <v>7.4112334853124739E-3</v>
      </c>
      <c r="M285" s="5">
        <f t="shared" si="18"/>
        <v>114.63079626364762</v>
      </c>
      <c r="N285" s="5">
        <f t="shared" si="19"/>
        <v>127.67801753907385</v>
      </c>
    </row>
    <row r="286" spans="1:14" x14ac:dyDescent="0.25">
      <c r="A286" s="10">
        <v>45120</v>
      </c>
      <c r="B286" s="11">
        <f>VLOOKUP(A286,'sp500'!$A$2:$D$6121,4,FALSE)</f>
        <v>4510.0400390625</v>
      </c>
      <c r="E286" s="4">
        <v>0</v>
      </c>
      <c r="F286" s="4">
        <v>0</v>
      </c>
      <c r="H286" s="4">
        <f t="shared" si="16"/>
        <v>1</v>
      </c>
      <c r="K286" s="6">
        <f t="shared" si="17"/>
        <v>8.4701534580691185E-3</v>
      </c>
      <c r="M286" s="5">
        <f t="shared" si="18"/>
        <v>115.60173669902137</v>
      </c>
      <c r="N286" s="5">
        <f t="shared" si="19"/>
        <v>127.67801753907385</v>
      </c>
    </row>
    <row r="287" spans="1:14" x14ac:dyDescent="0.25">
      <c r="A287" s="10">
        <v>45121</v>
      </c>
      <c r="B287" s="11">
        <f>VLOOKUP(A287,'sp500'!$A$2:$D$6121,4,FALSE)</f>
        <v>4505.419921875</v>
      </c>
      <c r="E287" s="4">
        <v>1</v>
      </c>
      <c r="F287" s="4">
        <v>1</v>
      </c>
      <c r="H287" s="4">
        <f t="shared" si="16"/>
        <v>1</v>
      </c>
      <c r="K287" s="6">
        <f t="shared" si="17"/>
        <v>-1.0244071333035398E-3</v>
      </c>
      <c r="M287" s="5">
        <f t="shared" si="18"/>
        <v>115.48331345532462</v>
      </c>
      <c r="N287" s="5">
        <f t="shared" si="19"/>
        <v>127.67801753907385</v>
      </c>
    </row>
    <row r="288" spans="1:14" x14ac:dyDescent="0.25">
      <c r="A288" s="10">
        <v>45124</v>
      </c>
      <c r="B288" s="11">
        <f>VLOOKUP(A288,'sp500'!$A$2:$D$6121,4,FALSE)</f>
        <v>4522.7900390625</v>
      </c>
      <c r="E288" s="4">
        <v>1</v>
      </c>
      <c r="F288" s="4">
        <v>0</v>
      </c>
      <c r="H288" s="4">
        <f t="shared" si="16"/>
        <v>0</v>
      </c>
      <c r="K288" s="6">
        <f t="shared" si="17"/>
        <v>3.8553825145495324E-3</v>
      </c>
      <c r="M288" s="5">
        <f t="shared" si="18"/>
        <v>115.92854580274252</v>
      </c>
      <c r="N288" s="5">
        <f t="shared" si="19"/>
        <v>128.17026513538633</v>
      </c>
    </row>
    <row r="289" spans="1:14" x14ac:dyDescent="0.25">
      <c r="A289" s="10">
        <v>45125</v>
      </c>
      <c r="B289" s="11">
        <f>VLOOKUP(A289,'sp500'!$A$2:$D$6121,4,FALSE)</f>
        <v>4554.97998046875</v>
      </c>
      <c r="E289" s="4">
        <v>1</v>
      </c>
      <c r="F289" s="4">
        <v>0</v>
      </c>
      <c r="H289" s="4">
        <f t="shared" si="16"/>
        <v>0</v>
      </c>
      <c r="K289" s="6">
        <f t="shared" si="17"/>
        <v>7.1172752058423772E-3</v>
      </c>
      <c r="M289" s="5">
        <f t="shared" si="18"/>
        <v>116.75364116743374</v>
      </c>
      <c r="N289" s="5">
        <f t="shared" si="19"/>
        <v>128.17026513538633</v>
      </c>
    </row>
    <row r="290" spans="1:14" x14ac:dyDescent="0.25">
      <c r="A290" s="10">
        <v>45126</v>
      </c>
      <c r="B290" s="11">
        <f>VLOOKUP(A290,'sp500'!$A$2:$D$6121,4,FALSE)</f>
        <v>4565.72021484375</v>
      </c>
      <c r="E290" s="4">
        <v>0</v>
      </c>
      <c r="F290" s="4">
        <v>1</v>
      </c>
      <c r="H290" s="4">
        <f t="shared" si="16"/>
        <v>0</v>
      </c>
      <c r="K290" s="6">
        <f t="shared" si="17"/>
        <v>2.3579103357320719E-3</v>
      </c>
      <c r="M290" s="5">
        <f t="shared" si="18"/>
        <v>117.02893578467679</v>
      </c>
      <c r="N290" s="5">
        <f t="shared" si="19"/>
        <v>128.17026513538633</v>
      </c>
    </row>
    <row r="291" spans="1:14" x14ac:dyDescent="0.25">
      <c r="A291" s="10">
        <v>45127</v>
      </c>
      <c r="B291" s="11">
        <f>VLOOKUP(A291,'sp500'!$A$2:$D$6121,4,FALSE)</f>
        <v>4534.8701171875</v>
      </c>
      <c r="E291" s="4">
        <v>1</v>
      </c>
      <c r="F291" s="4">
        <v>0</v>
      </c>
      <c r="H291" s="4">
        <f t="shared" si="16"/>
        <v>0</v>
      </c>
      <c r="K291" s="6">
        <f t="shared" si="17"/>
        <v>-6.7568962189037407E-3</v>
      </c>
      <c r="M291" s="5">
        <f t="shared" si="18"/>
        <v>116.23818341097098</v>
      </c>
      <c r="N291" s="5">
        <f t="shared" si="19"/>
        <v>127.30423195551715</v>
      </c>
    </row>
    <row r="292" spans="1:14" x14ac:dyDescent="0.25">
      <c r="A292" s="10">
        <v>45128</v>
      </c>
      <c r="B292" s="11">
        <f>VLOOKUP(A292,'sp500'!$A$2:$D$6121,4,FALSE)</f>
        <v>4536.33984375</v>
      </c>
      <c r="E292" s="4">
        <v>1</v>
      </c>
      <c r="F292" s="4">
        <v>0</v>
      </c>
      <c r="H292" s="4">
        <f t="shared" si="16"/>
        <v>0</v>
      </c>
      <c r="K292" s="6">
        <f t="shared" si="17"/>
        <v>3.240945218980773E-4</v>
      </c>
      <c r="M292" s="5">
        <f t="shared" si="18"/>
        <v>116.27585556944986</v>
      </c>
      <c r="N292" s="5">
        <f t="shared" si="19"/>
        <v>127.30423195551715</v>
      </c>
    </row>
    <row r="293" spans="1:14" x14ac:dyDescent="0.25">
      <c r="A293" s="10">
        <v>45131</v>
      </c>
      <c r="B293" s="11">
        <f>VLOOKUP(A293,'sp500'!$A$2:$D$6121,4,FALSE)</f>
        <v>4554.64013671875</v>
      </c>
      <c r="E293" s="4">
        <v>1</v>
      </c>
      <c r="F293" s="4">
        <v>1</v>
      </c>
      <c r="H293" s="4">
        <f t="shared" si="16"/>
        <v>1</v>
      </c>
      <c r="K293" s="6">
        <f t="shared" si="17"/>
        <v>4.0341538771535568E-3</v>
      </c>
      <c r="M293" s="5">
        <f t="shared" si="18"/>
        <v>116.74493026301471</v>
      </c>
      <c r="N293" s="5">
        <f t="shared" si="19"/>
        <v>127.30423195551715</v>
      </c>
    </row>
    <row r="294" spans="1:14" x14ac:dyDescent="0.25">
      <c r="A294" s="10">
        <v>45132</v>
      </c>
      <c r="B294" s="11">
        <f>VLOOKUP(A294,'sp500'!$A$2:$D$6121,4,FALSE)</f>
        <v>4567.4599609375</v>
      </c>
      <c r="E294" s="4">
        <v>0</v>
      </c>
      <c r="F294" s="4">
        <v>0</v>
      </c>
      <c r="H294" s="4">
        <f t="shared" si="16"/>
        <v>1</v>
      </c>
      <c r="K294" s="6">
        <f t="shared" si="17"/>
        <v>2.8146733515561628E-3</v>
      </c>
      <c r="M294" s="5">
        <f t="shared" si="18"/>
        <v>117.0735291071553</v>
      </c>
      <c r="N294" s="5">
        <f t="shared" si="19"/>
        <v>127.66255178474267</v>
      </c>
    </row>
    <row r="295" spans="1:14" x14ac:dyDescent="0.25">
      <c r="A295" s="10">
        <v>45133</v>
      </c>
      <c r="B295" s="11">
        <f>VLOOKUP(A295,'sp500'!$A$2:$D$6121,4,FALSE)</f>
        <v>4566.75</v>
      </c>
      <c r="E295" s="4">
        <v>0</v>
      </c>
      <c r="F295" s="4">
        <v>0</v>
      </c>
      <c r="H295" s="4">
        <f t="shared" si="16"/>
        <v>1</v>
      </c>
      <c r="K295" s="6">
        <f t="shared" si="17"/>
        <v>-1.5543889679858758E-4</v>
      </c>
      <c r="M295" s="5">
        <f t="shared" si="18"/>
        <v>117.05533132694656</v>
      </c>
      <c r="N295" s="5">
        <f t="shared" si="19"/>
        <v>127.66255178474267</v>
      </c>
    </row>
    <row r="296" spans="1:14" x14ac:dyDescent="0.25">
      <c r="A296" s="10">
        <v>45134</v>
      </c>
      <c r="B296" s="11">
        <f>VLOOKUP(A296,'sp500'!$A$2:$D$6121,4,FALSE)</f>
        <v>4537.41015625</v>
      </c>
      <c r="E296" s="4">
        <v>1</v>
      </c>
      <c r="F296" s="4">
        <v>1</v>
      </c>
      <c r="H296" s="4">
        <f t="shared" si="16"/>
        <v>1</v>
      </c>
      <c r="K296" s="6">
        <f t="shared" si="17"/>
        <v>-6.4246660644878828E-3</v>
      </c>
      <c r="M296" s="5">
        <f t="shared" si="18"/>
        <v>116.30328991210294</v>
      </c>
      <c r="N296" s="5">
        <f t="shared" si="19"/>
        <v>127.66255178474267</v>
      </c>
    </row>
    <row r="297" spans="1:14" x14ac:dyDescent="0.25">
      <c r="A297" s="10">
        <v>45135</v>
      </c>
      <c r="B297" s="11">
        <f>VLOOKUP(A297,'sp500'!$A$2:$D$6121,4,FALSE)</f>
        <v>4582.22998046875</v>
      </c>
      <c r="E297" s="4">
        <v>1</v>
      </c>
      <c r="F297" s="4">
        <v>1</v>
      </c>
      <c r="H297" s="4">
        <f t="shared" si="16"/>
        <v>1</v>
      </c>
      <c r="K297" s="6">
        <f t="shared" si="17"/>
        <v>9.8778427947523451E-3</v>
      </c>
      <c r="M297" s="5">
        <f t="shared" si="18"/>
        <v>117.45211552636719</v>
      </c>
      <c r="N297" s="5">
        <f t="shared" si="19"/>
        <v>128.92358240204931</v>
      </c>
    </row>
    <row r="298" spans="1:14" x14ac:dyDescent="0.25">
      <c r="A298" s="10">
        <v>45138</v>
      </c>
      <c r="B298" s="11">
        <f>VLOOKUP(A298,'sp500'!$A$2:$D$6121,4,FALSE)</f>
        <v>4588.9599609375</v>
      </c>
      <c r="E298" s="4">
        <v>0</v>
      </c>
      <c r="F298" s="4">
        <v>0</v>
      </c>
      <c r="H298" s="4">
        <f t="shared" si="16"/>
        <v>1</v>
      </c>
      <c r="K298" s="6">
        <f t="shared" si="17"/>
        <v>1.4687129405193122E-3</v>
      </c>
      <c r="M298" s="5">
        <f t="shared" si="18"/>
        <v>117.62461896833214</v>
      </c>
      <c r="N298" s="5">
        <f t="shared" si="19"/>
        <v>129.11293413586131</v>
      </c>
    </row>
    <row r="299" spans="1:14" x14ac:dyDescent="0.25">
      <c r="A299" s="10">
        <v>45139</v>
      </c>
      <c r="B299" s="11">
        <f>VLOOKUP(A299,'sp500'!$A$2:$D$6121,4,FALSE)</f>
        <v>4576.72998046875</v>
      </c>
      <c r="E299" s="4">
        <v>0</v>
      </c>
      <c r="F299" s="4">
        <v>1</v>
      </c>
      <c r="H299" s="4">
        <f t="shared" si="16"/>
        <v>0</v>
      </c>
      <c r="K299" s="6">
        <f t="shared" si="17"/>
        <v>-2.6650876392156908E-3</v>
      </c>
      <c r="M299" s="5">
        <f t="shared" si="18"/>
        <v>117.31113905025218</v>
      </c>
      <c r="N299" s="5">
        <f t="shared" si="19"/>
        <v>129.11293413586131</v>
      </c>
    </row>
    <row r="300" spans="1:14" x14ac:dyDescent="0.25">
      <c r="A300" s="10">
        <v>45140</v>
      </c>
      <c r="B300" s="11">
        <f>VLOOKUP(A300,'sp500'!$A$2:$D$6121,4,FALSE)</f>
        <v>4513.39013671875</v>
      </c>
      <c r="E300" s="4">
        <v>0</v>
      </c>
      <c r="F300" s="4">
        <v>1</v>
      </c>
      <c r="H300" s="4">
        <f t="shared" si="16"/>
        <v>0</v>
      </c>
      <c r="K300" s="6">
        <f t="shared" si="17"/>
        <v>-1.3839541336347905E-2</v>
      </c>
      <c r="M300" s="5">
        <f t="shared" si="18"/>
        <v>115.68760669215216</v>
      </c>
      <c r="N300" s="5">
        <f t="shared" si="19"/>
        <v>127.32607034683089</v>
      </c>
    </row>
    <row r="301" spans="1:14" x14ac:dyDescent="0.25">
      <c r="A301" s="10">
        <v>45141</v>
      </c>
      <c r="B301" s="11">
        <f>VLOOKUP(A301,'sp500'!$A$2:$D$6121,4,FALSE)</f>
        <v>4501.89013671875</v>
      </c>
      <c r="E301" s="4">
        <v>0</v>
      </c>
      <c r="F301" s="4">
        <v>1</v>
      </c>
      <c r="H301" s="4">
        <f t="shared" si="16"/>
        <v>0</v>
      </c>
      <c r="K301" s="6">
        <f t="shared" si="17"/>
        <v>-2.5479738404268204E-3</v>
      </c>
      <c r="M301" s="5">
        <f t="shared" si="18"/>
        <v>115.39283769663896</v>
      </c>
      <c r="N301" s="5">
        <f t="shared" si="19"/>
        <v>127.00164685038281</v>
      </c>
    </row>
    <row r="302" spans="1:14" x14ac:dyDescent="0.25">
      <c r="A302" s="10">
        <v>45142</v>
      </c>
      <c r="B302" s="11">
        <f>VLOOKUP(A302,'sp500'!$A$2:$D$6121,4,FALSE)</f>
        <v>4478.02978515625</v>
      </c>
      <c r="E302" s="4">
        <v>1</v>
      </c>
      <c r="F302" s="4">
        <v>1</v>
      </c>
      <c r="H302" s="4">
        <f t="shared" si="16"/>
        <v>1</v>
      </c>
      <c r="K302" s="6">
        <f t="shared" si="17"/>
        <v>-5.3000741550505159E-3</v>
      </c>
      <c r="M302" s="5">
        <f t="shared" si="18"/>
        <v>114.78124709988506</v>
      </c>
      <c r="N302" s="5">
        <f t="shared" si="19"/>
        <v>126.32852870426224</v>
      </c>
    </row>
    <row r="303" spans="1:14" x14ac:dyDescent="0.25">
      <c r="A303" s="10">
        <v>45145</v>
      </c>
      <c r="B303" s="11">
        <f>VLOOKUP(A303,'sp500'!$A$2:$D$6121,4,FALSE)</f>
        <v>4518.43994140625</v>
      </c>
      <c r="E303" s="4">
        <v>0</v>
      </c>
      <c r="F303" s="4">
        <v>0</v>
      </c>
      <c r="H303" s="4">
        <f t="shared" si="16"/>
        <v>1</v>
      </c>
      <c r="K303" s="6">
        <f t="shared" si="17"/>
        <v>9.0240927793627801E-3</v>
      </c>
      <c r="M303" s="5">
        <f t="shared" si="18"/>
        <v>115.81704372304539</v>
      </c>
      <c r="N303" s="5">
        <f t="shared" si="19"/>
        <v>127.4685290679699</v>
      </c>
    </row>
    <row r="304" spans="1:14" x14ac:dyDescent="0.25">
      <c r="A304" s="10">
        <v>45146</v>
      </c>
      <c r="B304" s="11">
        <f>VLOOKUP(A304,'sp500'!$A$2:$D$6121,4,FALSE)</f>
        <v>4499.3798828125</v>
      </c>
      <c r="E304" s="4">
        <v>0</v>
      </c>
      <c r="F304" s="4">
        <v>0</v>
      </c>
      <c r="H304" s="4">
        <f t="shared" si="16"/>
        <v>1</v>
      </c>
      <c r="K304" s="6">
        <f t="shared" si="17"/>
        <v>-4.218283044793103E-3</v>
      </c>
      <c r="M304" s="5">
        <f t="shared" si="18"/>
        <v>115.32849465121041</v>
      </c>
      <c r="N304" s="5">
        <f t="shared" si="19"/>
        <v>127.4685290679699</v>
      </c>
    </row>
    <row r="305" spans="1:14" x14ac:dyDescent="0.25">
      <c r="A305" s="10">
        <v>45147</v>
      </c>
      <c r="B305" s="11">
        <f>VLOOKUP(A305,'sp500'!$A$2:$D$6121,4,FALSE)</f>
        <v>4467.7099609375</v>
      </c>
      <c r="E305" s="4">
        <v>1</v>
      </c>
      <c r="F305" s="4">
        <v>0</v>
      </c>
      <c r="H305" s="4">
        <f t="shared" si="16"/>
        <v>0</v>
      </c>
      <c r="K305" s="6">
        <f t="shared" si="17"/>
        <v>-7.0387303805971024E-3</v>
      </c>
      <c r="M305" s="5">
        <f t="shared" si="18"/>
        <v>114.51672847216039</v>
      </c>
      <c r="N305" s="5">
        <f t="shared" si="19"/>
        <v>127.4685290679699</v>
      </c>
    </row>
    <row r="306" spans="1:14" x14ac:dyDescent="0.25">
      <c r="A306" s="10">
        <v>45148</v>
      </c>
      <c r="B306" s="11">
        <f>VLOOKUP(A306,'sp500'!$A$2:$D$6121,4,FALSE)</f>
        <v>4468.830078125</v>
      </c>
      <c r="E306" s="4">
        <v>0</v>
      </c>
      <c r="F306" s="4">
        <v>0</v>
      </c>
      <c r="H306" s="4">
        <f t="shared" si="16"/>
        <v>1</v>
      </c>
      <c r="K306" s="6">
        <f t="shared" si="17"/>
        <v>2.5071394456976925E-4</v>
      </c>
      <c r="M306" s="5">
        <f t="shared" si="18"/>
        <v>114.54543941287487</v>
      </c>
      <c r="N306" s="5">
        <f t="shared" si="19"/>
        <v>127.4685290679699</v>
      </c>
    </row>
    <row r="307" spans="1:14" x14ac:dyDescent="0.25">
      <c r="A307" s="10">
        <v>45149</v>
      </c>
      <c r="B307" s="11">
        <f>VLOOKUP(A307,'sp500'!$A$2:$D$6121,4,FALSE)</f>
        <v>4464.0498046875</v>
      </c>
      <c r="E307" s="4">
        <v>1</v>
      </c>
      <c r="F307" s="4">
        <v>0</v>
      </c>
      <c r="H307" s="4">
        <f t="shared" si="16"/>
        <v>0</v>
      </c>
      <c r="K307" s="6">
        <f t="shared" si="17"/>
        <v>-1.0696923700230787E-3</v>
      </c>
      <c r="M307" s="5">
        <f t="shared" si="18"/>
        <v>114.42291103031398</v>
      </c>
      <c r="N307" s="5">
        <f t="shared" si="19"/>
        <v>127.4685290679699</v>
      </c>
    </row>
    <row r="308" spans="1:14" x14ac:dyDescent="0.25">
      <c r="A308" s="10">
        <v>45152</v>
      </c>
      <c r="B308" s="11">
        <f>VLOOKUP(A308,'sp500'!$A$2:$D$6121,4,FALSE)</f>
        <v>4489.72021484375</v>
      </c>
      <c r="E308" s="4">
        <v>0</v>
      </c>
      <c r="F308" s="4">
        <v>0</v>
      </c>
      <c r="H308" s="4">
        <f t="shared" si="16"/>
        <v>1</v>
      </c>
      <c r="K308" s="6">
        <f t="shared" si="17"/>
        <v>5.7504757517030658E-3</v>
      </c>
      <c r="M308" s="5">
        <f t="shared" si="18"/>
        <v>115.08089720563308</v>
      </c>
      <c r="N308" s="5">
        <f t="shared" si="19"/>
        <v>127.4685290679699</v>
      </c>
    </row>
    <row r="309" spans="1:14" x14ac:dyDescent="0.25">
      <c r="A309" s="10">
        <v>45153</v>
      </c>
      <c r="B309" s="11">
        <f>VLOOKUP(A309,'sp500'!$A$2:$D$6121,4,FALSE)</f>
        <v>4437.85986328125</v>
      </c>
      <c r="E309" s="4">
        <v>0</v>
      </c>
      <c r="F309" s="4">
        <v>0</v>
      </c>
      <c r="H309" s="4">
        <f t="shared" si="16"/>
        <v>1</v>
      </c>
      <c r="K309" s="6">
        <f t="shared" si="17"/>
        <v>-1.1550909428841738E-2</v>
      </c>
      <c r="M309" s="5">
        <f t="shared" si="18"/>
        <v>113.75160818502097</v>
      </c>
      <c r="N309" s="5">
        <f t="shared" si="19"/>
        <v>127.4685290679699</v>
      </c>
    </row>
    <row r="310" spans="1:14" x14ac:dyDescent="0.25">
      <c r="A310" s="10">
        <v>45154</v>
      </c>
      <c r="B310" s="11">
        <f>VLOOKUP(A310,'sp500'!$A$2:$D$6121,4,FALSE)</f>
        <v>4404.330078125</v>
      </c>
      <c r="E310" s="4">
        <v>0</v>
      </c>
      <c r="F310" s="4">
        <v>0</v>
      </c>
      <c r="H310" s="4">
        <f t="shared" si="16"/>
        <v>1</v>
      </c>
      <c r="K310" s="6">
        <f t="shared" si="17"/>
        <v>-7.5553952105776867E-3</v>
      </c>
      <c r="M310" s="5">
        <f t="shared" si="18"/>
        <v>112.89216982934435</v>
      </c>
      <c r="N310" s="5">
        <f t="shared" si="19"/>
        <v>127.4685290679699</v>
      </c>
    </row>
    <row r="311" spans="1:14" x14ac:dyDescent="0.25">
      <c r="A311" s="10">
        <v>45155</v>
      </c>
      <c r="B311" s="11">
        <f>VLOOKUP(A311,'sp500'!$A$2:$D$6121,4,FALSE)</f>
        <v>4370.35986328125</v>
      </c>
      <c r="E311" s="4">
        <v>0</v>
      </c>
      <c r="F311" s="4">
        <v>1</v>
      </c>
      <c r="H311" s="4">
        <f t="shared" si="16"/>
        <v>0</v>
      </c>
      <c r="K311" s="6">
        <f t="shared" si="17"/>
        <v>-7.7129130290369829E-3</v>
      </c>
      <c r="M311" s="5">
        <f t="shared" si="18"/>
        <v>112.02144234179134</v>
      </c>
      <c r="N311" s="5">
        <f t="shared" si="19"/>
        <v>127.4685290679699</v>
      </c>
    </row>
    <row r="312" spans="1:14" x14ac:dyDescent="0.25">
      <c r="A312" s="10">
        <v>45156</v>
      </c>
      <c r="B312" s="11">
        <f>VLOOKUP(A312,'sp500'!$A$2:$D$6121,4,FALSE)</f>
        <v>4369.7099609375</v>
      </c>
      <c r="E312" s="4">
        <v>1</v>
      </c>
      <c r="F312" s="4">
        <v>1</v>
      </c>
      <c r="H312" s="4">
        <f t="shared" si="16"/>
        <v>1</v>
      </c>
      <c r="K312" s="6">
        <f t="shared" si="17"/>
        <v>-1.4870682600087726E-4</v>
      </c>
      <c r="M312" s="5">
        <f t="shared" si="18"/>
        <v>112.00478398865665</v>
      </c>
      <c r="N312" s="5">
        <f t="shared" si="19"/>
        <v>127.4495736275972</v>
      </c>
    </row>
    <row r="313" spans="1:14" x14ac:dyDescent="0.25">
      <c r="A313" s="10">
        <v>45159</v>
      </c>
      <c r="B313" s="11">
        <f>VLOOKUP(A313,'sp500'!$A$2:$D$6121,4,FALSE)</f>
        <v>4399.77001953125</v>
      </c>
      <c r="E313" s="4">
        <v>0</v>
      </c>
      <c r="F313" s="4">
        <v>1</v>
      </c>
      <c r="H313" s="4">
        <f t="shared" si="16"/>
        <v>0</v>
      </c>
      <c r="K313" s="6">
        <f t="shared" si="17"/>
        <v>6.8791885187959867E-3</v>
      </c>
      <c r="M313" s="5">
        <f t="shared" si="18"/>
        <v>112.77528601272165</v>
      </c>
      <c r="N313" s="5">
        <f t="shared" si="19"/>
        <v>128.32632327122161</v>
      </c>
    </row>
    <row r="314" spans="1:14" x14ac:dyDescent="0.25">
      <c r="A314" s="10">
        <v>45160</v>
      </c>
      <c r="B314" s="11">
        <f>VLOOKUP(A314,'sp500'!$A$2:$D$6121,4,FALSE)</f>
        <v>4387.5498046875</v>
      </c>
      <c r="E314" s="4">
        <v>1</v>
      </c>
      <c r="F314" s="4">
        <v>1</v>
      </c>
      <c r="H314" s="4">
        <f t="shared" si="16"/>
        <v>1</v>
      </c>
      <c r="K314" s="6">
        <f t="shared" si="17"/>
        <v>-2.777466728829614E-3</v>
      </c>
      <c r="M314" s="5">
        <f t="shared" si="18"/>
        <v>112.46205640798708</v>
      </c>
      <c r="N314" s="5">
        <f t="shared" si="19"/>
        <v>127.96990117790276</v>
      </c>
    </row>
    <row r="315" spans="1:14" x14ac:dyDescent="0.25">
      <c r="A315" s="10">
        <v>45161</v>
      </c>
      <c r="B315" s="11">
        <f>VLOOKUP(A315,'sp500'!$A$2:$D$6121,4,FALSE)</f>
        <v>4436.009765625</v>
      </c>
      <c r="E315" s="4">
        <v>0</v>
      </c>
      <c r="F315" s="4">
        <v>1</v>
      </c>
      <c r="H315" s="4">
        <f t="shared" si="16"/>
        <v>0</v>
      </c>
      <c r="K315" s="6">
        <f t="shared" si="17"/>
        <v>1.1044879965972587E-2</v>
      </c>
      <c r="M315" s="5">
        <f t="shared" si="18"/>
        <v>113.70418632173973</v>
      </c>
      <c r="N315" s="5">
        <f t="shared" si="19"/>
        <v>129.38331337567007</v>
      </c>
    </row>
    <row r="316" spans="1:14" x14ac:dyDescent="0.25">
      <c r="A316" s="10">
        <v>45162</v>
      </c>
      <c r="B316" s="11">
        <f>VLOOKUP(A316,'sp500'!$A$2:$D$6121,4,FALSE)</f>
        <v>4376.31005859375</v>
      </c>
      <c r="E316" s="4">
        <v>1</v>
      </c>
      <c r="F316" s="4">
        <v>1</v>
      </c>
      <c r="H316" s="4">
        <f t="shared" si="16"/>
        <v>1</v>
      </c>
      <c r="K316" s="6">
        <f t="shared" si="17"/>
        <v>-1.3457974663146133E-2</v>
      </c>
      <c r="M316" s="5">
        <f t="shared" si="18"/>
        <v>112.1739582631281</v>
      </c>
      <c r="N316" s="5">
        <f t="shared" si="19"/>
        <v>127.64207602242641</v>
      </c>
    </row>
    <row r="317" spans="1:14" x14ac:dyDescent="0.25">
      <c r="A317" s="10">
        <v>45163</v>
      </c>
      <c r="B317" s="11">
        <f>VLOOKUP(A317,'sp500'!$A$2:$D$6121,4,FALSE)</f>
        <v>4405.7099609375</v>
      </c>
      <c r="E317" s="4">
        <v>1</v>
      </c>
      <c r="F317" s="4">
        <v>1</v>
      </c>
      <c r="H317" s="4">
        <f t="shared" si="16"/>
        <v>1</v>
      </c>
      <c r="K317" s="6">
        <f t="shared" si="17"/>
        <v>6.7179660376250894E-3</v>
      </c>
      <c r="M317" s="5">
        <f t="shared" si="18"/>
        <v>112.92753910504577</v>
      </c>
      <c r="N317" s="5">
        <f t="shared" si="19"/>
        <v>128.49957115411704</v>
      </c>
    </row>
    <row r="318" spans="1:14" x14ac:dyDescent="0.25">
      <c r="A318" s="10">
        <v>45166</v>
      </c>
      <c r="B318" s="11">
        <f>VLOOKUP(A318,'sp500'!$A$2:$D$6121,4,FALSE)</f>
        <v>4433.31005859375</v>
      </c>
      <c r="E318" s="4">
        <v>1</v>
      </c>
      <c r="F318" s="4">
        <v>1</v>
      </c>
      <c r="H318" s="4">
        <f t="shared" si="16"/>
        <v>1</v>
      </c>
      <c r="K318" s="6">
        <f t="shared" si="17"/>
        <v>6.2646197550364491E-3</v>
      </c>
      <c r="M318" s="5">
        <f t="shared" si="18"/>
        <v>113.63498719741089</v>
      </c>
      <c r="N318" s="5">
        <f t="shared" si="19"/>
        <v>129.30457210608282</v>
      </c>
    </row>
    <row r="319" spans="1:14" x14ac:dyDescent="0.25">
      <c r="A319" s="10">
        <v>45167</v>
      </c>
      <c r="B319" s="11">
        <f>VLOOKUP(A319,'sp500'!$A$2:$D$6121,4,FALSE)</f>
        <v>4497.6298828125</v>
      </c>
      <c r="E319" s="4">
        <v>1</v>
      </c>
      <c r="F319" s="4">
        <v>1</v>
      </c>
      <c r="H319" s="4">
        <f t="shared" si="16"/>
        <v>1</v>
      </c>
      <c r="K319" s="6">
        <f t="shared" si="17"/>
        <v>1.4508307194546211E-2</v>
      </c>
      <c r="M319" s="5">
        <f t="shared" si="18"/>
        <v>115.28363849971926</v>
      </c>
      <c r="N319" s="5">
        <f t="shared" si="19"/>
        <v>131.18056255985721</v>
      </c>
    </row>
    <row r="320" spans="1:14" x14ac:dyDescent="0.25">
      <c r="A320" s="10">
        <v>45168</v>
      </c>
      <c r="B320" s="11">
        <f>VLOOKUP(A320,'sp500'!$A$2:$D$6121,4,FALSE)</f>
        <v>4514.8701171875</v>
      </c>
      <c r="E320" s="4">
        <v>0</v>
      </c>
      <c r="F320" s="4">
        <v>1</v>
      </c>
      <c r="H320" s="4">
        <f t="shared" si="16"/>
        <v>0</v>
      </c>
      <c r="K320" s="6">
        <f t="shared" si="17"/>
        <v>3.833182103508026E-3</v>
      </c>
      <c r="M320" s="5">
        <f t="shared" si="18"/>
        <v>115.72554167964367</v>
      </c>
      <c r="N320" s="5">
        <f t="shared" si="19"/>
        <v>131.68340154458977</v>
      </c>
    </row>
    <row r="321" spans="1:14" x14ac:dyDescent="0.25">
      <c r="A321" s="10">
        <v>45169</v>
      </c>
      <c r="B321" s="11">
        <f>VLOOKUP(A321,'sp500'!$A$2:$D$6121,4,FALSE)</f>
        <v>4507.66015625</v>
      </c>
      <c r="E321" s="4">
        <v>1</v>
      </c>
      <c r="F321" s="4">
        <v>1</v>
      </c>
      <c r="H321" s="4">
        <f t="shared" si="16"/>
        <v>1</v>
      </c>
      <c r="K321" s="6">
        <f t="shared" si="17"/>
        <v>-1.5969365120942491E-3</v>
      </c>
      <c r="M321" s="5">
        <f t="shared" si="18"/>
        <v>115.54073533675356</v>
      </c>
      <c r="N321" s="5">
        <f t="shared" si="19"/>
        <v>131.47311151262645</v>
      </c>
    </row>
    <row r="322" spans="1:14" x14ac:dyDescent="0.25">
      <c r="A322" s="10">
        <v>45170</v>
      </c>
      <c r="B322" s="11">
        <f>VLOOKUP(A322,'sp500'!$A$2:$D$6121,4,FALSE)</f>
        <v>4515.77001953125</v>
      </c>
      <c r="E322" s="4">
        <v>0</v>
      </c>
      <c r="F322" s="4">
        <v>1</v>
      </c>
      <c r="H322" s="4">
        <f t="shared" si="16"/>
        <v>0</v>
      </c>
      <c r="K322" s="6">
        <f t="shared" si="17"/>
        <v>1.7991292600010311E-3</v>
      </c>
      <c r="M322" s="5">
        <f t="shared" si="18"/>
        <v>115.74860805441995</v>
      </c>
      <c r="N322" s="5">
        <f t="shared" si="19"/>
        <v>131.70964863445218</v>
      </c>
    </row>
    <row r="323" spans="1:14" x14ac:dyDescent="0.25">
      <c r="A323" s="10">
        <v>45174</v>
      </c>
      <c r="B323" s="11">
        <f>VLOOKUP(A323,'sp500'!$A$2:$D$6121,4,FALSE)</f>
        <v>4496.830078125</v>
      </c>
      <c r="E323" s="4">
        <v>0</v>
      </c>
      <c r="F323" s="4">
        <v>1</v>
      </c>
      <c r="H323" s="4">
        <f t="shared" ref="H323:H386" si="20">IF(E323=F323,1,0)</f>
        <v>0</v>
      </c>
      <c r="K323" s="6">
        <f t="shared" si="17"/>
        <v>-4.194177587506065E-3</v>
      </c>
      <c r="M323" s="5">
        <f t="shared" si="18"/>
        <v>115.26313783673308</v>
      </c>
      <c r="N323" s="5">
        <f t="shared" si="19"/>
        <v>131.15723497809125</v>
      </c>
    </row>
    <row r="324" spans="1:14" x14ac:dyDescent="0.25">
      <c r="A324" s="10">
        <v>45175</v>
      </c>
      <c r="B324" s="11">
        <f>VLOOKUP(A324,'sp500'!$A$2:$D$6121,4,FALSE)</f>
        <v>4465.47998046875</v>
      </c>
      <c r="E324" s="4">
        <v>0</v>
      </c>
      <c r="F324" s="4">
        <v>1</v>
      </c>
      <c r="H324" s="4">
        <f t="shared" si="20"/>
        <v>0</v>
      </c>
      <c r="K324" s="6">
        <f t="shared" ref="K324:K387" si="21">B324/B323-1</f>
        <v>-6.9715993514528618E-3</v>
      </c>
      <c r="M324" s="5">
        <f t="shared" ref="M324:M387" si="22">M323*(1+$K324)</f>
        <v>114.45956941974408</v>
      </c>
      <c r="N324" s="5">
        <f t="shared" si="19"/>
        <v>130.24285928377964</v>
      </c>
    </row>
    <row r="325" spans="1:14" x14ac:dyDescent="0.25">
      <c r="A325" s="10">
        <v>45176</v>
      </c>
      <c r="B325" s="11">
        <f>VLOOKUP(A325,'sp500'!$A$2:$D$6121,4,FALSE)</f>
        <v>4451.14013671875</v>
      </c>
      <c r="E325" s="4">
        <v>1</v>
      </c>
      <c r="F325" s="4">
        <v>1</v>
      </c>
      <c r="H325" s="4">
        <f t="shared" si="20"/>
        <v>1</v>
      </c>
      <c r="K325" s="6">
        <f t="shared" si="21"/>
        <v>-3.2112659361860363E-3</v>
      </c>
      <c r="M325" s="5">
        <f t="shared" si="22"/>
        <v>114.09200930339594</v>
      </c>
      <c r="N325" s="5">
        <f t="shared" ref="N325:N388" si="23">N324*(1+IF(F324=1,$K325,0))</f>
        <v>129.82461482633016</v>
      </c>
    </row>
    <row r="326" spans="1:14" x14ac:dyDescent="0.25">
      <c r="A326" s="10">
        <v>45177</v>
      </c>
      <c r="B326" s="11">
        <f>VLOOKUP(A326,'sp500'!$A$2:$D$6121,4,FALSE)</f>
        <v>4457.490234375</v>
      </c>
      <c r="E326" s="4">
        <v>1</v>
      </c>
      <c r="F326" s="4">
        <v>1</v>
      </c>
      <c r="H326" s="4">
        <f t="shared" si="20"/>
        <v>1</v>
      </c>
      <c r="K326" s="6">
        <f t="shared" si="21"/>
        <v>1.4266227216406246E-3</v>
      </c>
      <c r="M326" s="5">
        <f t="shared" si="22"/>
        <v>114.25477555622579</v>
      </c>
      <c r="N326" s="5">
        <f t="shared" si="23"/>
        <v>130.00982557166964</v>
      </c>
    </row>
    <row r="327" spans="1:14" x14ac:dyDescent="0.25">
      <c r="A327" s="10">
        <v>45180</v>
      </c>
      <c r="B327" s="11">
        <f>VLOOKUP(A327,'sp500'!$A$2:$D$6121,4,FALSE)</f>
        <v>4487.4599609375</v>
      </c>
      <c r="E327" s="4">
        <v>0</v>
      </c>
      <c r="F327" s="4">
        <v>1</v>
      </c>
      <c r="H327" s="4">
        <f t="shared" si="20"/>
        <v>0</v>
      </c>
      <c r="K327" s="6">
        <f t="shared" si="21"/>
        <v>6.7234531062752012E-3</v>
      </c>
      <c r="M327" s="5">
        <f t="shared" si="22"/>
        <v>115.02296218184608</v>
      </c>
      <c r="N327" s="5">
        <f t="shared" si="23"/>
        <v>130.88394053725577</v>
      </c>
    </row>
    <row r="328" spans="1:14" x14ac:dyDescent="0.25">
      <c r="A328" s="10">
        <v>45181</v>
      </c>
      <c r="B328" s="11">
        <f>VLOOKUP(A328,'sp500'!$A$2:$D$6121,4,FALSE)</f>
        <v>4461.89990234375</v>
      </c>
      <c r="E328" s="4">
        <v>1</v>
      </c>
      <c r="F328" s="4">
        <v>1</v>
      </c>
      <c r="H328" s="4">
        <f t="shared" si="20"/>
        <v>1</v>
      </c>
      <c r="K328" s="6">
        <f t="shared" si="21"/>
        <v>-5.6958856048289208E-3</v>
      </c>
      <c r="M328" s="5">
        <f t="shared" si="22"/>
        <v>114.36780454732973</v>
      </c>
      <c r="N328" s="5">
        <f t="shared" si="23"/>
        <v>130.13844058444633</v>
      </c>
    </row>
    <row r="329" spans="1:14" x14ac:dyDescent="0.25">
      <c r="A329" s="10">
        <v>45182</v>
      </c>
      <c r="B329" s="11">
        <f>VLOOKUP(A329,'sp500'!$A$2:$D$6121,4,FALSE)</f>
        <v>4467.43994140625</v>
      </c>
      <c r="E329" s="4">
        <v>1</v>
      </c>
      <c r="F329" s="4">
        <v>1</v>
      </c>
      <c r="H329" s="4">
        <f t="shared" si="20"/>
        <v>1</v>
      </c>
      <c r="K329" s="6">
        <f t="shared" si="21"/>
        <v>1.2416323054647016E-3</v>
      </c>
      <c r="M329" s="5">
        <f t="shared" si="22"/>
        <v>114.50980730816076</v>
      </c>
      <c r="N329" s="5">
        <f t="shared" si="23"/>
        <v>130.30002467645878</v>
      </c>
    </row>
    <row r="330" spans="1:14" x14ac:dyDescent="0.25">
      <c r="A330" s="10">
        <v>45183</v>
      </c>
      <c r="B330" s="11">
        <f>VLOOKUP(A330,'sp500'!$A$2:$D$6121,4,FALSE)</f>
        <v>4505.10009765625</v>
      </c>
      <c r="E330" s="4">
        <v>0</v>
      </c>
      <c r="F330" s="4">
        <v>1</v>
      </c>
      <c r="H330" s="4">
        <f t="shared" si="20"/>
        <v>0</v>
      </c>
      <c r="K330" s="6">
        <f t="shared" si="21"/>
        <v>8.4299188671679293E-3</v>
      </c>
      <c r="M330" s="5">
        <f t="shared" si="22"/>
        <v>115.47511569326359</v>
      </c>
      <c r="N330" s="5">
        <f t="shared" si="23"/>
        <v>131.39844331287131</v>
      </c>
    </row>
    <row r="331" spans="1:14" x14ac:dyDescent="0.25">
      <c r="A331" s="10">
        <v>45184</v>
      </c>
      <c r="B331" s="11">
        <f>VLOOKUP(A331,'sp500'!$A$2:$D$6121,4,FALSE)</f>
        <v>4450.31982421875</v>
      </c>
      <c r="E331" s="4">
        <v>1</v>
      </c>
      <c r="F331" s="4">
        <v>1</v>
      </c>
      <c r="H331" s="4">
        <f t="shared" si="20"/>
        <v>1</v>
      </c>
      <c r="K331" s="6">
        <f t="shared" si="21"/>
        <v>-1.2159612938677844E-2</v>
      </c>
      <c r="M331" s="5">
        <f t="shared" si="22"/>
        <v>114.07098298238446</v>
      </c>
      <c r="N331" s="5">
        <f t="shared" si="23"/>
        <v>129.800689101442</v>
      </c>
    </row>
    <row r="332" spans="1:14" x14ac:dyDescent="0.25">
      <c r="A332" s="10">
        <v>45187</v>
      </c>
      <c r="B332" s="11">
        <f>VLOOKUP(A332,'sp500'!$A$2:$D$6121,4,FALSE)</f>
        <v>4453.52978515625</v>
      </c>
      <c r="E332" s="4">
        <v>0</v>
      </c>
      <c r="F332" s="4">
        <v>1</v>
      </c>
      <c r="H332" s="4">
        <f t="shared" si="20"/>
        <v>0</v>
      </c>
      <c r="K332" s="6">
        <f t="shared" si="21"/>
        <v>7.2128769712942464E-4</v>
      </c>
      <c r="M332" s="5">
        <f t="shared" si="22"/>
        <v>114.15326097900912</v>
      </c>
      <c r="N332" s="5">
        <f t="shared" si="23"/>
        <v>129.89431274156979</v>
      </c>
    </row>
    <row r="333" spans="1:14" x14ac:dyDescent="0.25">
      <c r="A333" s="10">
        <v>45188</v>
      </c>
      <c r="B333" s="11">
        <f>VLOOKUP(A333,'sp500'!$A$2:$D$6121,4,FALSE)</f>
        <v>4443.9501953125</v>
      </c>
      <c r="E333" s="4">
        <v>0</v>
      </c>
      <c r="F333" s="4">
        <v>0</v>
      </c>
      <c r="H333" s="4">
        <f t="shared" si="20"/>
        <v>1</v>
      </c>
      <c r="K333" s="6">
        <f t="shared" si="21"/>
        <v>-2.151010615372817E-3</v>
      </c>
      <c r="M333" s="5">
        <f t="shared" si="22"/>
        <v>113.90771610286384</v>
      </c>
      <c r="N333" s="5">
        <f t="shared" si="23"/>
        <v>129.61490869598612</v>
      </c>
    </row>
    <row r="334" spans="1:14" x14ac:dyDescent="0.25">
      <c r="A334" s="10">
        <v>45189</v>
      </c>
      <c r="B334" s="11">
        <f>VLOOKUP(A334,'sp500'!$A$2:$D$6121,4,FALSE)</f>
        <v>4402.2001953125</v>
      </c>
      <c r="E334" s="4">
        <v>0</v>
      </c>
      <c r="F334" s="4">
        <v>0</v>
      </c>
      <c r="H334" s="4">
        <f t="shared" si="20"/>
        <v>1</v>
      </c>
      <c r="K334" s="6">
        <f t="shared" si="21"/>
        <v>-9.3947947580595992E-3</v>
      </c>
      <c r="M334" s="5">
        <f t="shared" si="22"/>
        <v>112.83757648871811</v>
      </c>
      <c r="N334" s="5">
        <f t="shared" si="23"/>
        <v>129.61490869598612</v>
      </c>
    </row>
    <row r="335" spans="1:14" x14ac:dyDescent="0.25">
      <c r="A335" s="10">
        <v>45190</v>
      </c>
      <c r="B335" s="11">
        <f>VLOOKUP(A335,'sp500'!$A$2:$D$6121,4,FALSE)</f>
        <v>4330</v>
      </c>
      <c r="E335" s="4">
        <v>0</v>
      </c>
      <c r="F335" s="4">
        <v>0</v>
      </c>
      <c r="H335" s="4">
        <f t="shared" si="20"/>
        <v>1</v>
      </c>
      <c r="K335" s="6">
        <f t="shared" si="21"/>
        <v>-1.6400934103219411E-2</v>
      </c>
      <c r="M335" s="5">
        <f t="shared" si="22"/>
        <v>110.98693483235967</v>
      </c>
      <c r="N335" s="5">
        <f t="shared" si="23"/>
        <v>129.61490869598612</v>
      </c>
    </row>
    <row r="336" spans="1:14" x14ac:dyDescent="0.25">
      <c r="A336" s="10">
        <v>45191</v>
      </c>
      <c r="B336" s="11">
        <f>VLOOKUP(A336,'sp500'!$A$2:$D$6121,4,FALSE)</f>
        <v>4320.06005859375</v>
      </c>
      <c r="E336" s="4">
        <v>1</v>
      </c>
      <c r="F336" s="4">
        <v>0</v>
      </c>
      <c r="H336" s="4">
        <f t="shared" si="20"/>
        <v>0</v>
      </c>
      <c r="K336" s="6">
        <f t="shared" si="21"/>
        <v>-2.2955984771939608E-3</v>
      </c>
      <c r="M336" s="5">
        <f t="shared" si="22"/>
        <v>110.73215339377008</v>
      </c>
      <c r="N336" s="5">
        <f t="shared" si="23"/>
        <v>129.61490869598612</v>
      </c>
    </row>
    <row r="337" spans="1:14" x14ac:dyDescent="0.25">
      <c r="A337" s="10">
        <v>45194</v>
      </c>
      <c r="B337" s="11">
        <f>VLOOKUP(A337,'sp500'!$A$2:$D$6121,4,FALSE)</f>
        <v>4337.43994140625</v>
      </c>
      <c r="E337" s="4">
        <v>0</v>
      </c>
      <c r="F337" s="4">
        <v>0</v>
      </c>
      <c r="H337" s="4">
        <f t="shared" si="20"/>
        <v>1</v>
      </c>
      <c r="K337" s="6">
        <f t="shared" si="21"/>
        <v>4.0230650909416354E-3</v>
      </c>
      <c r="M337" s="5">
        <f t="shared" si="22"/>
        <v>111.17763605453335</v>
      </c>
      <c r="N337" s="5">
        <f t="shared" si="23"/>
        <v>129.61490869598612</v>
      </c>
    </row>
    <row r="338" spans="1:14" x14ac:dyDescent="0.25">
      <c r="A338" s="10">
        <v>45195</v>
      </c>
      <c r="B338" s="11">
        <f>VLOOKUP(A338,'sp500'!$A$2:$D$6121,4,FALSE)</f>
        <v>4273.52978515625</v>
      </c>
      <c r="E338" s="4">
        <v>1</v>
      </c>
      <c r="F338" s="4">
        <v>1</v>
      </c>
      <c r="H338" s="4">
        <f t="shared" si="20"/>
        <v>1</v>
      </c>
      <c r="K338" s="6">
        <f t="shared" si="21"/>
        <v>-1.4734533990868215E-2</v>
      </c>
      <c r="M338" s="5">
        <f t="shared" si="22"/>
        <v>109.53948539706346</v>
      </c>
      <c r="N338" s="5">
        <f t="shared" si="23"/>
        <v>129.61490869598612</v>
      </c>
    </row>
    <row r="339" spans="1:14" x14ac:dyDescent="0.25">
      <c r="A339" s="10">
        <v>45196</v>
      </c>
      <c r="B339" s="11">
        <f>VLOOKUP(A339,'sp500'!$A$2:$D$6121,4,FALSE)</f>
        <v>4274.509765625</v>
      </c>
      <c r="E339" s="4">
        <v>1</v>
      </c>
      <c r="F339" s="4">
        <v>1</v>
      </c>
      <c r="H339" s="4">
        <f t="shared" si="20"/>
        <v>1</v>
      </c>
      <c r="K339" s="6">
        <f t="shared" si="21"/>
        <v>2.2931406074522265E-4</v>
      </c>
      <c r="M339" s="5">
        <f t="shared" si="22"/>
        <v>109.5646043412718</v>
      </c>
      <c r="N339" s="5">
        <f t="shared" si="23"/>
        <v>129.64463121703233</v>
      </c>
    </row>
    <row r="340" spans="1:14" x14ac:dyDescent="0.25">
      <c r="A340" s="10">
        <v>45197</v>
      </c>
      <c r="B340" s="11">
        <f>VLOOKUP(A340,'sp500'!$A$2:$D$6121,4,FALSE)</f>
        <v>4299.7001953125</v>
      </c>
      <c r="E340" s="4">
        <v>0</v>
      </c>
      <c r="F340" s="4">
        <v>1</v>
      </c>
      <c r="H340" s="4">
        <f t="shared" si="20"/>
        <v>0</v>
      </c>
      <c r="K340" s="6">
        <f t="shared" si="21"/>
        <v>5.8931739705165853E-3</v>
      </c>
      <c r="M340" s="5">
        <f t="shared" si="22"/>
        <v>110.21028761566573</v>
      </c>
      <c r="N340" s="5">
        <f t="shared" si="23"/>
        <v>130.40864958313776</v>
      </c>
    </row>
    <row r="341" spans="1:14" x14ac:dyDescent="0.25">
      <c r="A341" s="10">
        <v>45198</v>
      </c>
      <c r="B341" s="11">
        <f>VLOOKUP(A341,'sp500'!$A$2:$D$6121,4,FALSE)</f>
        <v>4288.0498046875</v>
      </c>
      <c r="E341" s="4">
        <v>1</v>
      </c>
      <c r="F341" s="4">
        <v>1</v>
      </c>
      <c r="H341" s="4">
        <f t="shared" si="20"/>
        <v>1</v>
      </c>
      <c r="K341" s="6">
        <f t="shared" si="21"/>
        <v>-2.7095820861420261E-3</v>
      </c>
      <c r="M341" s="5">
        <f t="shared" si="22"/>
        <v>109.91166379463377</v>
      </c>
      <c r="N341" s="5">
        <f t="shared" si="23"/>
        <v>130.0552966423493</v>
      </c>
    </row>
    <row r="342" spans="1:14" x14ac:dyDescent="0.25">
      <c r="A342" s="10">
        <v>45201</v>
      </c>
      <c r="B342" s="11">
        <f>VLOOKUP(A342,'sp500'!$A$2:$D$6121,4,FALSE)</f>
        <v>4288.39013671875</v>
      </c>
      <c r="E342" s="4">
        <v>0</v>
      </c>
      <c r="F342" s="4">
        <v>1</v>
      </c>
      <c r="H342" s="4">
        <f t="shared" si="20"/>
        <v>0</v>
      </c>
      <c r="K342" s="6">
        <f t="shared" si="21"/>
        <v>7.9367555590792449E-5</v>
      </c>
      <c r="M342" s="5">
        <f t="shared" si="22"/>
        <v>109.92038721472007</v>
      </c>
      <c r="N342" s="5">
        <f t="shared" si="23"/>
        <v>130.06561881333545</v>
      </c>
    </row>
    <row r="343" spans="1:14" x14ac:dyDescent="0.25">
      <c r="A343" s="10">
        <v>45202</v>
      </c>
      <c r="B343" s="11">
        <f>VLOOKUP(A343,'sp500'!$A$2:$D$6121,4,FALSE)</f>
        <v>4229.4501953125</v>
      </c>
      <c r="E343" s="4">
        <v>1</v>
      </c>
      <c r="F343" s="4">
        <v>1</v>
      </c>
      <c r="H343" s="4">
        <f t="shared" si="20"/>
        <v>1</v>
      </c>
      <c r="K343" s="6">
        <f t="shared" si="21"/>
        <v>-1.3744071674259506E-2</v>
      </c>
      <c r="M343" s="5">
        <f t="shared" si="22"/>
        <v>108.4096335343786</v>
      </c>
      <c r="N343" s="5">
        <f t="shared" si="23"/>
        <v>128.27798762600804</v>
      </c>
    </row>
    <row r="344" spans="1:14" x14ac:dyDescent="0.25">
      <c r="A344" s="10">
        <v>45203</v>
      </c>
      <c r="B344" s="11">
        <f>VLOOKUP(A344,'sp500'!$A$2:$D$6121,4,FALSE)</f>
        <v>4263.75</v>
      </c>
      <c r="E344" s="4">
        <v>0</v>
      </c>
      <c r="F344" s="4">
        <v>1</v>
      </c>
      <c r="H344" s="4">
        <f t="shared" si="20"/>
        <v>0</v>
      </c>
      <c r="K344" s="6">
        <f t="shared" si="21"/>
        <v>8.1097549571607086E-3</v>
      </c>
      <c r="M344" s="5">
        <f t="shared" si="22"/>
        <v>109.288809097338</v>
      </c>
      <c r="N344" s="5">
        <f t="shared" si="23"/>
        <v>129.31829067205265</v>
      </c>
    </row>
    <row r="345" spans="1:14" x14ac:dyDescent="0.25">
      <c r="A345" s="10">
        <v>45204</v>
      </c>
      <c r="B345" s="11">
        <f>VLOOKUP(A345,'sp500'!$A$2:$D$6121,4,FALSE)</f>
        <v>4258.18994140625</v>
      </c>
      <c r="E345" s="4">
        <v>1</v>
      </c>
      <c r="F345" s="4">
        <v>1</v>
      </c>
      <c r="H345" s="4">
        <f t="shared" si="20"/>
        <v>1</v>
      </c>
      <c r="K345" s="6">
        <f t="shared" si="21"/>
        <v>-1.304030159777203E-3</v>
      </c>
      <c r="M345" s="5">
        <f t="shared" si="22"/>
        <v>109.14629319414894</v>
      </c>
      <c r="N345" s="5">
        <f t="shared" si="23"/>
        <v>129.14965572080547</v>
      </c>
    </row>
    <row r="346" spans="1:14" x14ac:dyDescent="0.25">
      <c r="A346" s="10">
        <v>45205</v>
      </c>
      <c r="B346" s="11">
        <f>VLOOKUP(A346,'sp500'!$A$2:$D$6121,4,FALSE)</f>
        <v>4308.5</v>
      </c>
      <c r="E346" s="4">
        <v>1</v>
      </c>
      <c r="F346" s="4">
        <v>1</v>
      </c>
      <c r="H346" s="4">
        <f t="shared" si="20"/>
        <v>1</v>
      </c>
      <c r="K346" s="6">
        <f t="shared" si="21"/>
        <v>1.1814893014644445E-2</v>
      </c>
      <c r="M346" s="5">
        <f t="shared" si="22"/>
        <v>110.43584497118282</v>
      </c>
      <c r="N346" s="5">
        <f t="shared" si="23"/>
        <v>130.67554508602495</v>
      </c>
    </row>
    <row r="347" spans="1:14" x14ac:dyDescent="0.25">
      <c r="A347" s="10">
        <v>45209</v>
      </c>
      <c r="B347" s="11">
        <f>VLOOKUP(A347,'sp500'!$A$2:$D$6121,4,FALSE)</f>
        <v>4358.240234375</v>
      </c>
      <c r="E347" s="4">
        <v>1</v>
      </c>
      <c r="F347" s="4">
        <v>1</v>
      </c>
      <c r="H347" s="4">
        <f t="shared" si="20"/>
        <v>1</v>
      </c>
      <c r="K347" s="6">
        <f t="shared" si="21"/>
        <v>1.1544675496112378E-2</v>
      </c>
      <c r="M347" s="5">
        <f t="shared" si="22"/>
        <v>111.7107909645141</v>
      </c>
      <c r="N347" s="5">
        <f t="shared" si="23"/>
        <v>132.18415184932073</v>
      </c>
    </row>
    <row r="348" spans="1:14" x14ac:dyDescent="0.25">
      <c r="A348" s="10">
        <v>45210</v>
      </c>
      <c r="B348" s="11">
        <f>VLOOKUP(A348,'sp500'!$A$2:$D$6121,4,FALSE)</f>
        <v>4376.9501953125</v>
      </c>
      <c r="E348" s="4">
        <v>0</v>
      </c>
      <c r="F348" s="4">
        <v>1</v>
      </c>
      <c r="H348" s="4">
        <f t="shared" si="20"/>
        <v>0</v>
      </c>
      <c r="K348" s="6">
        <f t="shared" si="21"/>
        <v>4.2930081710337298E-3</v>
      </c>
      <c r="M348" s="5">
        <f t="shared" si="22"/>
        <v>112.1903663029174</v>
      </c>
      <c r="N348" s="5">
        <f t="shared" si="23"/>
        <v>132.75161949329103</v>
      </c>
    </row>
    <row r="349" spans="1:14" x14ac:dyDescent="0.25">
      <c r="A349" s="10">
        <v>45211</v>
      </c>
      <c r="B349" s="11">
        <f>VLOOKUP(A349,'sp500'!$A$2:$D$6121,4,FALSE)</f>
        <v>4349.60986328125</v>
      </c>
      <c r="E349" s="4">
        <v>0</v>
      </c>
      <c r="F349" s="4">
        <v>1</v>
      </c>
      <c r="H349" s="4">
        <f t="shared" si="20"/>
        <v>0</v>
      </c>
      <c r="K349" s="6">
        <f t="shared" si="21"/>
        <v>-6.2464343461184901E-3</v>
      </c>
      <c r="M349" s="5">
        <f t="shared" si="22"/>
        <v>111.48957654553924</v>
      </c>
      <c r="N349" s="5">
        <f t="shared" si="23"/>
        <v>131.92239521778529</v>
      </c>
    </row>
    <row r="350" spans="1:14" x14ac:dyDescent="0.25">
      <c r="A350" s="10">
        <v>45212</v>
      </c>
      <c r="B350" s="11">
        <f>VLOOKUP(A350,'sp500'!$A$2:$D$6121,4,FALSE)</f>
        <v>4327.77978515625</v>
      </c>
      <c r="E350" s="4">
        <v>1</v>
      </c>
      <c r="F350" s="4">
        <v>1</v>
      </c>
      <c r="H350" s="4">
        <f t="shared" si="20"/>
        <v>1</v>
      </c>
      <c r="K350" s="6">
        <f t="shared" si="21"/>
        <v>-5.018858888767519E-3</v>
      </c>
      <c r="M350" s="5">
        <f t="shared" si="22"/>
        <v>110.93002609328873</v>
      </c>
      <c r="N350" s="5">
        <f t="shared" si="23"/>
        <v>131.260295331919</v>
      </c>
    </row>
    <row r="351" spans="1:14" x14ac:dyDescent="0.25">
      <c r="A351" s="10">
        <v>45215</v>
      </c>
      <c r="B351" s="11">
        <f>VLOOKUP(A351,'sp500'!$A$2:$D$6121,4,FALSE)</f>
        <v>4373.6298828125</v>
      </c>
      <c r="E351" s="4">
        <v>0</v>
      </c>
      <c r="F351" s="4">
        <v>1</v>
      </c>
      <c r="H351" s="4">
        <f t="shared" si="20"/>
        <v>0</v>
      </c>
      <c r="K351" s="6">
        <f t="shared" si="21"/>
        <v>1.059436938392988E-2</v>
      </c>
      <c r="M351" s="5">
        <f t="shared" si="22"/>
        <v>112.10525976549002</v>
      </c>
      <c r="N351" s="5">
        <f t="shared" si="23"/>
        <v>132.65091538610906</v>
      </c>
    </row>
    <row r="352" spans="1:14" x14ac:dyDescent="0.25">
      <c r="A352" s="10">
        <v>45216</v>
      </c>
      <c r="B352" s="11">
        <f>VLOOKUP(A352,'sp500'!$A$2:$D$6121,4,FALSE)</f>
        <v>4373.2001953125</v>
      </c>
      <c r="E352" s="4">
        <v>0</v>
      </c>
      <c r="F352" s="4">
        <v>1</v>
      </c>
      <c r="H352" s="4">
        <f t="shared" si="20"/>
        <v>0</v>
      </c>
      <c r="K352" s="6">
        <f t="shared" si="21"/>
        <v>-9.824505308242415E-5</v>
      </c>
      <c r="M352" s="5">
        <f t="shared" si="22"/>
        <v>112.09424597829354</v>
      </c>
      <c r="N352" s="5">
        <f t="shared" si="23"/>
        <v>132.63788308988552</v>
      </c>
    </row>
    <row r="353" spans="1:14" x14ac:dyDescent="0.25">
      <c r="A353" s="10">
        <v>45217</v>
      </c>
      <c r="B353" s="11">
        <f>VLOOKUP(A353,'sp500'!$A$2:$D$6121,4,FALSE)</f>
        <v>4314.60009765625</v>
      </c>
      <c r="E353" s="4">
        <v>0</v>
      </c>
      <c r="F353" s="4">
        <v>1</v>
      </c>
      <c r="H353" s="4">
        <f t="shared" si="20"/>
        <v>0</v>
      </c>
      <c r="K353" s="6">
        <f t="shared" si="21"/>
        <v>-1.3399820506516447E-2</v>
      </c>
      <c r="M353" s="5">
        <f t="shared" si="22"/>
        <v>110.59220320237111</v>
      </c>
      <c r="N353" s="5">
        <f t="shared" si="23"/>
        <v>130.86055926411674</v>
      </c>
    </row>
    <row r="354" spans="1:14" x14ac:dyDescent="0.25">
      <c r="A354" s="10">
        <v>45218</v>
      </c>
      <c r="B354" s="11">
        <f>VLOOKUP(A354,'sp500'!$A$2:$D$6121,4,FALSE)</f>
        <v>4278</v>
      </c>
      <c r="E354" s="4">
        <v>0</v>
      </c>
      <c r="F354" s="4">
        <v>1</v>
      </c>
      <c r="H354" s="4">
        <f t="shared" si="20"/>
        <v>0</v>
      </c>
      <c r="K354" s="6">
        <f t="shared" si="21"/>
        <v>-8.4828481963210578E-3</v>
      </c>
      <c r="M354" s="5">
        <f t="shared" si="22"/>
        <v>109.65406633090871</v>
      </c>
      <c r="N354" s="5">
        <f t="shared" si="23"/>
        <v>129.75048900499357</v>
      </c>
    </row>
    <row r="355" spans="1:14" x14ac:dyDescent="0.25">
      <c r="A355" s="10">
        <v>45219</v>
      </c>
      <c r="B355" s="11">
        <f>VLOOKUP(A355,'sp500'!$A$2:$D$6121,4,FALSE)</f>
        <v>4224.16015625</v>
      </c>
      <c r="E355" s="4">
        <v>0</v>
      </c>
      <c r="F355" s="4">
        <v>1</v>
      </c>
      <c r="H355" s="4">
        <f t="shared" si="20"/>
        <v>0</v>
      </c>
      <c r="K355" s="6">
        <f t="shared" si="21"/>
        <v>-1.2585283719027562E-2</v>
      </c>
      <c r="M355" s="5">
        <f t="shared" si="22"/>
        <v>108.27403879518916</v>
      </c>
      <c r="N355" s="5">
        <f t="shared" si="23"/>
        <v>128.11754228818316</v>
      </c>
    </row>
    <row r="356" spans="1:14" x14ac:dyDescent="0.25">
      <c r="A356" s="10">
        <v>45222</v>
      </c>
      <c r="B356" s="11">
        <f>VLOOKUP(A356,'sp500'!$A$2:$D$6121,4,FALSE)</f>
        <v>4217.0400390625</v>
      </c>
      <c r="E356" s="4">
        <v>1</v>
      </c>
      <c r="F356" s="4">
        <v>1</v>
      </c>
      <c r="H356" s="4">
        <f t="shared" si="20"/>
        <v>1</v>
      </c>
      <c r="K356" s="6">
        <f t="shared" si="21"/>
        <v>-1.6855698941634634E-3</v>
      </c>
      <c r="M356" s="5">
        <f t="shared" si="22"/>
        <v>108.0915353350765</v>
      </c>
      <c r="N356" s="5">
        <f t="shared" si="23"/>
        <v>127.90159121598798</v>
      </c>
    </row>
    <row r="357" spans="1:14" x14ac:dyDescent="0.25">
      <c r="A357" s="10">
        <v>45223</v>
      </c>
      <c r="B357" s="11">
        <f>VLOOKUP(A357,'sp500'!$A$2:$D$6121,4,FALSE)</f>
        <v>4247.68017578125</v>
      </c>
      <c r="E357" s="4">
        <v>0</v>
      </c>
      <c r="F357" s="4">
        <v>1</v>
      </c>
      <c r="H357" s="4">
        <f t="shared" si="20"/>
        <v>0</v>
      </c>
      <c r="K357" s="6">
        <f t="shared" si="21"/>
        <v>7.2657922227272742E-3</v>
      </c>
      <c r="M357" s="5">
        <f t="shared" si="22"/>
        <v>108.87690597185674</v>
      </c>
      <c r="N357" s="5">
        <f t="shared" si="23"/>
        <v>128.83089760271955</v>
      </c>
    </row>
    <row r="358" spans="1:14" x14ac:dyDescent="0.25">
      <c r="A358" s="10">
        <v>45224</v>
      </c>
      <c r="B358" s="11">
        <f>VLOOKUP(A358,'sp500'!$A$2:$D$6121,4,FALSE)</f>
        <v>4186.77001953125</v>
      </c>
      <c r="E358" s="4">
        <v>0</v>
      </c>
      <c r="F358" s="4">
        <v>1</v>
      </c>
      <c r="H358" s="4">
        <f t="shared" si="20"/>
        <v>0</v>
      </c>
      <c r="K358" s="6">
        <f t="shared" si="21"/>
        <v>-1.4339628627712542E-2</v>
      </c>
      <c r="M358" s="5">
        <f t="shared" si="22"/>
        <v>107.31565157408593</v>
      </c>
      <c r="N358" s="5">
        <f t="shared" si="23"/>
        <v>126.98351037532169</v>
      </c>
    </row>
    <row r="359" spans="1:14" x14ac:dyDescent="0.25">
      <c r="A359" s="10">
        <v>45225</v>
      </c>
      <c r="B359" s="11">
        <f>VLOOKUP(A359,'sp500'!$A$2:$D$6121,4,FALSE)</f>
        <v>4137.22998046875</v>
      </c>
      <c r="E359" s="4">
        <v>0</v>
      </c>
      <c r="F359" s="4">
        <v>1</v>
      </c>
      <c r="H359" s="4">
        <f t="shared" si="20"/>
        <v>0</v>
      </c>
      <c r="K359" s="6">
        <f t="shared" si="21"/>
        <v>-1.1832519778109618E-2</v>
      </c>
      <c r="M359" s="5">
        <f t="shared" si="22"/>
        <v>106.04583700433484</v>
      </c>
      <c r="N359" s="5">
        <f t="shared" si="23"/>
        <v>125.4809754773119</v>
      </c>
    </row>
    <row r="360" spans="1:14" x14ac:dyDescent="0.25">
      <c r="A360" s="10">
        <v>45226</v>
      </c>
      <c r="B360" s="11">
        <f>VLOOKUP(A360,'sp500'!$A$2:$D$6121,4,FALSE)</f>
        <v>4117.3701171875</v>
      </c>
      <c r="E360" s="4">
        <v>1</v>
      </c>
      <c r="F360" s="4">
        <v>1</v>
      </c>
      <c r="H360" s="4">
        <f t="shared" si="20"/>
        <v>1</v>
      </c>
      <c r="K360" s="6">
        <f t="shared" si="21"/>
        <v>-4.8002802297685276E-3</v>
      </c>
      <c r="M360" s="5">
        <f t="shared" si="22"/>
        <v>105.53678726951368</v>
      </c>
      <c r="N360" s="5">
        <f t="shared" si="23"/>
        <v>124.87863163151609</v>
      </c>
    </row>
    <row r="361" spans="1:14" x14ac:dyDescent="0.25">
      <c r="A361" s="10">
        <v>45229</v>
      </c>
      <c r="B361" s="11">
        <f>VLOOKUP(A361,'sp500'!$A$2:$D$6121,4,FALSE)</f>
        <v>4166.81982421875</v>
      </c>
      <c r="E361" s="4">
        <v>1</v>
      </c>
      <c r="F361" s="4">
        <v>1</v>
      </c>
      <c r="H361" s="4">
        <f t="shared" si="20"/>
        <v>1</v>
      </c>
      <c r="K361" s="6">
        <f t="shared" si="21"/>
        <v>1.2010022325859904E-2</v>
      </c>
      <c r="M361" s="5">
        <f t="shared" si="22"/>
        <v>106.80428644082006</v>
      </c>
      <c r="N361" s="5">
        <f t="shared" si="23"/>
        <v>126.37842678543343</v>
      </c>
    </row>
    <row r="362" spans="1:14" x14ac:dyDescent="0.25">
      <c r="A362" s="10">
        <v>45230</v>
      </c>
      <c r="B362" s="11">
        <f>VLOOKUP(A362,'sp500'!$A$2:$D$6121,4,FALSE)</f>
        <v>4193.7998046875</v>
      </c>
      <c r="E362" s="4">
        <v>1</v>
      </c>
      <c r="F362" s="4">
        <v>1</v>
      </c>
      <c r="H362" s="4">
        <f t="shared" si="20"/>
        <v>1</v>
      </c>
      <c r="K362" s="6">
        <f t="shared" si="21"/>
        <v>6.4749573072333533E-3</v>
      </c>
      <c r="M362" s="5">
        <f t="shared" si="22"/>
        <v>107.4958396357539</v>
      </c>
      <c r="N362" s="5">
        <f t="shared" si="23"/>
        <v>127.19672170342443</v>
      </c>
    </row>
    <row r="363" spans="1:14" x14ac:dyDescent="0.25">
      <c r="A363" s="10">
        <v>45231</v>
      </c>
      <c r="B363" s="11">
        <f>VLOOKUP(A363,'sp500'!$A$2:$D$6121,4,FALSE)</f>
        <v>4237.85986328125</v>
      </c>
      <c r="E363" s="4">
        <v>1</v>
      </c>
      <c r="F363" s="4">
        <v>1</v>
      </c>
      <c r="H363" s="4">
        <f t="shared" si="20"/>
        <v>1</v>
      </c>
      <c r="K363" s="6">
        <f t="shared" si="21"/>
        <v>1.0505999486313922E-2</v>
      </c>
      <c r="M363" s="5">
        <f t="shared" si="22"/>
        <v>108.625190871748</v>
      </c>
      <c r="N363" s="5">
        <f t="shared" si="23"/>
        <v>128.53305039630143</v>
      </c>
    </row>
    <row r="364" spans="1:14" x14ac:dyDescent="0.25">
      <c r="A364" s="10">
        <v>45232</v>
      </c>
      <c r="B364" s="11">
        <f>VLOOKUP(A364,'sp500'!$A$2:$D$6121,4,FALSE)</f>
        <v>4317.77978515625</v>
      </c>
      <c r="E364" s="4">
        <v>1</v>
      </c>
      <c r="F364" s="4">
        <v>1</v>
      </c>
      <c r="H364" s="4">
        <f t="shared" si="20"/>
        <v>1</v>
      </c>
      <c r="K364" s="6">
        <f t="shared" si="21"/>
        <v>1.885855702012762E-2</v>
      </c>
      <c r="M364" s="5">
        <f t="shared" si="22"/>
        <v>110.67370522762511</v>
      </c>
      <c r="N364" s="5">
        <f t="shared" si="23"/>
        <v>130.95699825617103</v>
      </c>
    </row>
    <row r="365" spans="1:14" x14ac:dyDescent="0.25">
      <c r="A365" s="10">
        <v>45233</v>
      </c>
      <c r="B365" s="11">
        <f>VLOOKUP(A365,'sp500'!$A$2:$D$6121,4,FALSE)</f>
        <v>4358.33984375</v>
      </c>
      <c r="E365" s="4">
        <v>1</v>
      </c>
      <c r="F365" s="4">
        <v>1</v>
      </c>
      <c r="H365" s="4">
        <f t="shared" si="20"/>
        <v>1</v>
      </c>
      <c r="K365" s="6">
        <f t="shared" si="21"/>
        <v>9.3937302530313627E-3</v>
      </c>
      <c r="M365" s="5">
        <f t="shared" si="22"/>
        <v>111.71334416063692</v>
      </c>
      <c r="N365" s="5">
        <f t="shared" si="23"/>
        <v>132.18717297253619</v>
      </c>
    </row>
    <row r="366" spans="1:14" x14ac:dyDescent="0.25">
      <c r="A366" s="10">
        <v>45236</v>
      </c>
      <c r="B366" s="11">
        <f>VLOOKUP(A366,'sp500'!$A$2:$D$6121,4,FALSE)</f>
        <v>4365.97998046875</v>
      </c>
      <c r="E366" s="4">
        <v>1</v>
      </c>
      <c r="F366" s="4">
        <v>0</v>
      </c>
      <c r="H366" s="4">
        <f t="shared" si="20"/>
        <v>0</v>
      </c>
      <c r="K366" s="6">
        <f t="shared" si="21"/>
        <v>1.7529924220356374E-3</v>
      </c>
      <c r="M366" s="5">
        <f t="shared" si="22"/>
        <v>111.90917680639078</v>
      </c>
      <c r="N366" s="5">
        <f t="shared" si="23"/>
        <v>132.41889608504735</v>
      </c>
    </row>
    <row r="367" spans="1:14" x14ac:dyDescent="0.25">
      <c r="A367" s="10">
        <v>45237</v>
      </c>
      <c r="B367" s="11">
        <f>VLOOKUP(A367,'sp500'!$A$2:$D$6121,4,FALSE)</f>
        <v>4378.3798828125</v>
      </c>
      <c r="E367" s="4">
        <v>1</v>
      </c>
      <c r="F367" s="4">
        <v>1</v>
      </c>
      <c r="H367" s="4">
        <f t="shared" si="20"/>
        <v>1</v>
      </c>
      <c r="K367" s="6">
        <f t="shared" si="21"/>
        <v>2.8401189192852616E-3</v>
      </c>
      <c r="M367" s="5">
        <f t="shared" si="22"/>
        <v>112.22701217668025</v>
      </c>
      <c r="N367" s="5">
        <f t="shared" si="23"/>
        <v>132.41889608504735</v>
      </c>
    </row>
    <row r="368" spans="1:14" x14ac:dyDescent="0.25">
      <c r="A368" s="10">
        <v>45238</v>
      </c>
      <c r="B368" s="11">
        <f>VLOOKUP(A368,'sp500'!$A$2:$D$6121,4,FALSE)</f>
        <v>4382.77978515625</v>
      </c>
      <c r="E368" s="4">
        <v>0</v>
      </c>
      <c r="F368" s="4">
        <v>1</v>
      </c>
      <c r="H368" s="4">
        <f t="shared" si="20"/>
        <v>0</v>
      </c>
      <c r="K368" s="6">
        <f t="shared" si="21"/>
        <v>1.0049156221052513E-3</v>
      </c>
      <c r="M368" s="5">
        <f t="shared" si="22"/>
        <v>112.33979085443879</v>
      </c>
      <c r="N368" s="5">
        <f t="shared" si="23"/>
        <v>132.55196590238515</v>
      </c>
    </row>
    <row r="369" spans="1:14" x14ac:dyDescent="0.25">
      <c r="A369" s="10">
        <v>45239</v>
      </c>
      <c r="B369" s="11">
        <f>VLOOKUP(A369,'sp500'!$A$2:$D$6121,4,FALSE)</f>
        <v>4347.35009765625</v>
      </c>
      <c r="E369" s="4">
        <v>0</v>
      </c>
      <c r="F369" s="4">
        <v>1</v>
      </c>
      <c r="H369" s="4">
        <f t="shared" si="20"/>
        <v>0</v>
      </c>
      <c r="K369" s="6">
        <f t="shared" si="21"/>
        <v>-8.0838393067328429E-3</v>
      </c>
      <c r="M369" s="5">
        <f t="shared" si="22"/>
        <v>111.43165403741953</v>
      </c>
      <c r="N369" s="5">
        <f t="shared" si="23"/>
        <v>131.48043711023874</v>
      </c>
    </row>
    <row r="370" spans="1:14" x14ac:dyDescent="0.25">
      <c r="A370" s="10">
        <v>45243</v>
      </c>
      <c r="B370" s="11">
        <f>VLOOKUP(A370,'sp500'!$A$2:$D$6121,4,FALSE)</f>
        <v>4411.5498046875</v>
      </c>
      <c r="E370" s="4">
        <v>1</v>
      </c>
      <c r="F370" s="4">
        <v>1</v>
      </c>
      <c r="H370" s="4">
        <f t="shared" si="20"/>
        <v>1</v>
      </c>
      <c r="K370" s="6">
        <f t="shared" si="21"/>
        <v>1.4767549332146412E-2</v>
      </c>
      <c r="M370" s="5">
        <f t="shared" si="22"/>
        <v>113.0772264855798</v>
      </c>
      <c r="N370" s="5">
        <f t="shared" si="23"/>
        <v>133.42208095147637</v>
      </c>
    </row>
    <row r="371" spans="1:14" x14ac:dyDescent="0.25">
      <c r="A371" s="10">
        <v>45244</v>
      </c>
      <c r="B371" s="11">
        <f>VLOOKUP(A371,'sp500'!$A$2:$D$6121,4,FALSE)</f>
        <v>4495.7001953125</v>
      </c>
      <c r="E371" s="4">
        <v>1</v>
      </c>
      <c r="F371" s="4">
        <v>1</v>
      </c>
      <c r="H371" s="4">
        <f t="shared" si="20"/>
        <v>1</v>
      </c>
      <c r="K371" s="6">
        <f t="shared" si="21"/>
        <v>1.9075017703661823E-2</v>
      </c>
      <c r="M371" s="5">
        <f t="shared" si="22"/>
        <v>115.23417658267321</v>
      </c>
      <c r="N371" s="5">
        <f t="shared" si="23"/>
        <v>135.96710950768519</v>
      </c>
    </row>
    <row r="372" spans="1:14" x14ac:dyDescent="0.25">
      <c r="A372" s="10">
        <v>45245</v>
      </c>
      <c r="B372" s="11">
        <f>VLOOKUP(A372,'sp500'!$A$2:$D$6121,4,FALSE)</f>
        <v>4502.8798828125</v>
      </c>
      <c r="E372" s="4">
        <v>1</v>
      </c>
      <c r="F372" s="4">
        <v>1</v>
      </c>
      <c r="H372" s="4">
        <f t="shared" si="20"/>
        <v>1</v>
      </c>
      <c r="K372" s="6">
        <f t="shared" si="21"/>
        <v>1.5970120755575135E-3</v>
      </c>
      <c r="M372" s="5">
        <f t="shared" si="22"/>
        <v>115.41820695419267</v>
      </c>
      <c r="N372" s="5">
        <f t="shared" si="23"/>
        <v>136.18425062344761</v>
      </c>
    </row>
    <row r="373" spans="1:14" x14ac:dyDescent="0.25">
      <c r="A373" s="10">
        <v>45246</v>
      </c>
      <c r="B373" s="11">
        <f>VLOOKUP(A373,'sp500'!$A$2:$D$6121,4,FALSE)</f>
        <v>4508.240234375</v>
      </c>
      <c r="E373" s="4">
        <v>1</v>
      </c>
      <c r="F373" s="4">
        <v>1</v>
      </c>
      <c r="H373" s="4">
        <f t="shared" si="20"/>
        <v>1</v>
      </c>
      <c r="K373" s="6">
        <f t="shared" si="21"/>
        <v>1.1904273935798848E-3</v>
      </c>
      <c r="M373" s="5">
        <f t="shared" si="22"/>
        <v>115.55560394946882</v>
      </c>
      <c r="N373" s="5">
        <f t="shared" si="23"/>
        <v>136.34636808596392</v>
      </c>
    </row>
    <row r="374" spans="1:14" x14ac:dyDescent="0.25">
      <c r="A374" s="10">
        <v>45247</v>
      </c>
      <c r="B374" s="11">
        <f>VLOOKUP(A374,'sp500'!$A$2:$D$6121,4,FALSE)</f>
        <v>4514.02001953125</v>
      </c>
      <c r="E374" s="4">
        <v>1</v>
      </c>
      <c r="F374" s="4">
        <v>1</v>
      </c>
      <c r="H374" s="4">
        <f t="shared" si="20"/>
        <v>1</v>
      </c>
      <c r="K374" s="6">
        <f t="shared" si="21"/>
        <v>1.2820490603360213E-3</v>
      </c>
      <c r="M374" s="5">
        <f t="shared" si="22"/>
        <v>115.7037519029288</v>
      </c>
      <c r="N374" s="5">
        <f t="shared" si="23"/>
        <v>136.52117081904876</v>
      </c>
    </row>
    <row r="375" spans="1:14" x14ac:dyDescent="0.25">
      <c r="A375" s="10">
        <v>45250</v>
      </c>
      <c r="B375" s="11">
        <f>VLOOKUP(A375,'sp500'!$A$2:$D$6121,4,FALSE)</f>
        <v>4547.3798828125</v>
      </c>
      <c r="E375" s="4">
        <v>0</v>
      </c>
      <c r="F375" s="4">
        <v>0</v>
      </c>
      <c r="H375" s="4">
        <f t="shared" si="20"/>
        <v>1</v>
      </c>
      <c r="K375" s="6">
        <f t="shared" si="21"/>
        <v>7.3902780973298388E-3</v>
      </c>
      <c r="M375" s="5">
        <f t="shared" si="22"/>
        <v>116.55883480639591</v>
      </c>
      <c r="N375" s="5">
        <f t="shared" si="23"/>
        <v>137.5301002375746</v>
      </c>
    </row>
    <row r="376" spans="1:14" x14ac:dyDescent="0.25">
      <c r="A376" s="10">
        <v>45251</v>
      </c>
      <c r="B376" s="11">
        <f>VLOOKUP(A376,'sp500'!$A$2:$D$6121,4,FALSE)</f>
        <v>4538.18994140625</v>
      </c>
      <c r="E376" s="4">
        <v>1</v>
      </c>
      <c r="F376" s="4">
        <v>0</v>
      </c>
      <c r="H376" s="4">
        <f t="shared" si="20"/>
        <v>0</v>
      </c>
      <c r="K376" s="6">
        <f t="shared" si="21"/>
        <v>-2.0209310950652926E-3</v>
      </c>
      <c r="M376" s="5">
        <f t="shared" si="22"/>
        <v>116.32327743273109</v>
      </c>
      <c r="N376" s="5">
        <f t="shared" si="23"/>
        <v>137.5301002375746</v>
      </c>
    </row>
    <row r="377" spans="1:14" x14ac:dyDescent="0.25">
      <c r="A377" s="10">
        <v>45252</v>
      </c>
      <c r="B377" s="11">
        <f>VLOOKUP(A377,'sp500'!$A$2:$D$6121,4,FALSE)</f>
        <v>4556.6201171875</v>
      </c>
      <c r="E377" s="4">
        <v>1</v>
      </c>
      <c r="F377" s="4">
        <v>1</v>
      </c>
      <c r="H377" s="4">
        <f t="shared" si="20"/>
        <v>1</v>
      </c>
      <c r="K377" s="6">
        <f t="shared" si="21"/>
        <v>4.06112922094648E-3</v>
      </c>
      <c r="M377" s="5">
        <f t="shared" si="22"/>
        <v>116.79568129378941</v>
      </c>
      <c r="N377" s="5">
        <f t="shared" si="23"/>
        <v>137.5301002375746</v>
      </c>
    </row>
    <row r="378" spans="1:14" x14ac:dyDescent="0.25">
      <c r="A378" s="10">
        <v>45254</v>
      </c>
      <c r="B378" s="11">
        <f>VLOOKUP(A378,'sp500'!$A$2:$D$6121,4,FALSE)</f>
        <v>4559.33984375</v>
      </c>
      <c r="E378" s="4">
        <v>0</v>
      </c>
      <c r="F378" s="4">
        <v>0</v>
      </c>
      <c r="H378" s="4">
        <f t="shared" si="20"/>
        <v>1</v>
      </c>
      <c r="K378" s="6">
        <f t="shared" si="21"/>
        <v>5.9687366788407914E-4</v>
      </c>
      <c r="M378" s="5">
        <f t="shared" si="22"/>
        <v>116.86539356047626</v>
      </c>
      <c r="N378" s="5">
        <f t="shared" si="23"/>
        <v>137.61218833294788</v>
      </c>
    </row>
    <row r="379" spans="1:14" x14ac:dyDescent="0.25">
      <c r="A379" s="10">
        <v>45257</v>
      </c>
      <c r="B379" s="11">
        <f>VLOOKUP(A379,'sp500'!$A$2:$D$6121,4,FALSE)</f>
        <v>4550.43017578125</v>
      </c>
      <c r="E379" s="4">
        <v>1</v>
      </c>
      <c r="F379" s="4">
        <v>1</v>
      </c>
      <c r="H379" s="4">
        <f t="shared" si="20"/>
        <v>1</v>
      </c>
      <c r="K379" s="6">
        <f t="shared" si="21"/>
        <v>-1.9541574600900891E-3</v>
      </c>
      <c r="M379" s="5">
        <f t="shared" si="22"/>
        <v>116.63702017982369</v>
      </c>
      <c r="N379" s="5">
        <f t="shared" si="23"/>
        <v>137.61218833294788</v>
      </c>
    </row>
    <row r="380" spans="1:14" x14ac:dyDescent="0.25">
      <c r="A380" s="10">
        <v>45258</v>
      </c>
      <c r="B380" s="11">
        <f>VLOOKUP(A380,'sp500'!$A$2:$D$6121,4,FALSE)</f>
        <v>4554.89013671875</v>
      </c>
      <c r="E380" s="4">
        <v>0</v>
      </c>
      <c r="F380" s="4">
        <v>0</v>
      </c>
      <c r="H380" s="4">
        <f t="shared" si="20"/>
        <v>1</v>
      </c>
      <c r="K380" s="6">
        <f t="shared" si="21"/>
        <v>9.8011853060331333E-4</v>
      </c>
      <c r="M380" s="5">
        <f t="shared" si="22"/>
        <v>116.75133828465628</v>
      </c>
      <c r="N380" s="5">
        <f t="shared" si="23"/>
        <v>137.74706458876989</v>
      </c>
    </row>
    <row r="381" spans="1:14" x14ac:dyDescent="0.25">
      <c r="A381" s="10">
        <v>45259</v>
      </c>
      <c r="B381" s="11">
        <f>VLOOKUP(A381,'sp500'!$A$2:$D$6121,4,FALSE)</f>
        <v>4550.580078125</v>
      </c>
      <c r="E381" s="4">
        <v>1</v>
      </c>
      <c r="F381" s="4">
        <v>0</v>
      </c>
      <c r="H381" s="4">
        <f t="shared" si="20"/>
        <v>0</v>
      </c>
      <c r="K381" s="6">
        <f t="shared" si="21"/>
        <v>-9.4624863923831182E-4</v>
      </c>
      <c r="M381" s="5">
        <f t="shared" si="22"/>
        <v>116.64086248967517</v>
      </c>
      <c r="N381" s="5">
        <f t="shared" si="23"/>
        <v>137.74706458876989</v>
      </c>
    </row>
    <row r="382" spans="1:14" x14ac:dyDescent="0.25">
      <c r="A382" s="10">
        <v>45260</v>
      </c>
      <c r="B382" s="11">
        <f>VLOOKUP(A382,'sp500'!$A$2:$D$6121,4,FALSE)</f>
        <v>4567.7998046875</v>
      </c>
      <c r="E382" s="4">
        <v>1</v>
      </c>
      <c r="F382" s="4">
        <v>0</v>
      </c>
      <c r="H382" s="4">
        <f t="shared" si="20"/>
        <v>0</v>
      </c>
      <c r="K382" s="6">
        <f t="shared" si="21"/>
        <v>3.7840728581564065E-3</v>
      </c>
      <c r="M382" s="5">
        <f t="shared" si="22"/>
        <v>117.0822400115743</v>
      </c>
      <c r="N382" s="5">
        <f t="shared" si="23"/>
        <v>137.74706458876989</v>
      </c>
    </row>
    <row r="383" spans="1:14" x14ac:dyDescent="0.25">
      <c r="A383" s="10">
        <v>45261</v>
      </c>
      <c r="B383" s="11">
        <f>VLOOKUP(A383,'sp500'!$A$2:$D$6121,4,FALSE)</f>
        <v>4594.6298828125</v>
      </c>
      <c r="E383" s="4">
        <v>0</v>
      </c>
      <c r="F383" s="4">
        <v>0</v>
      </c>
      <c r="H383" s="4">
        <f t="shared" si="20"/>
        <v>1</v>
      </c>
      <c r="K383" s="6">
        <f t="shared" si="21"/>
        <v>5.8737421236076948E-3</v>
      </c>
      <c r="M383" s="5">
        <f t="shared" si="22"/>
        <v>117.76995089665662</v>
      </c>
      <c r="N383" s="5">
        <f t="shared" si="23"/>
        <v>137.74706458876989</v>
      </c>
    </row>
    <row r="384" spans="1:14" x14ac:dyDescent="0.25">
      <c r="A384" s="10">
        <v>45264</v>
      </c>
      <c r="B384" s="11">
        <f>VLOOKUP(A384,'sp500'!$A$2:$D$6121,4,FALSE)</f>
        <v>4569.77978515625</v>
      </c>
      <c r="E384" s="4">
        <v>0</v>
      </c>
      <c r="F384" s="4">
        <v>0</v>
      </c>
      <c r="H384" s="4">
        <f t="shared" si="20"/>
        <v>1</v>
      </c>
      <c r="K384" s="6">
        <f t="shared" si="21"/>
        <v>-5.4085091269721053E-3</v>
      </c>
      <c r="M384" s="5">
        <f t="shared" si="22"/>
        <v>117.132991042349</v>
      </c>
      <c r="N384" s="5">
        <f t="shared" si="23"/>
        <v>137.74706458876989</v>
      </c>
    </row>
    <row r="385" spans="1:14" x14ac:dyDescent="0.25">
      <c r="A385" s="10">
        <v>45265</v>
      </c>
      <c r="B385" s="11">
        <f>VLOOKUP(A385,'sp500'!$A$2:$D$6121,4,FALSE)</f>
        <v>4567.18017578125</v>
      </c>
      <c r="E385" s="4">
        <v>0</v>
      </c>
      <c r="F385" s="4">
        <v>0</v>
      </c>
      <c r="H385" s="4">
        <f t="shared" si="20"/>
        <v>1</v>
      </c>
      <c r="K385" s="6">
        <f t="shared" si="21"/>
        <v>-5.6886972616143616E-4</v>
      </c>
      <c r="M385" s="5">
        <f t="shared" si="22"/>
        <v>117.06635762981027</v>
      </c>
      <c r="N385" s="5">
        <f t="shared" si="23"/>
        <v>137.74706458876989</v>
      </c>
    </row>
    <row r="386" spans="1:14" x14ac:dyDescent="0.25">
      <c r="A386" s="10">
        <v>45266</v>
      </c>
      <c r="B386" s="11">
        <f>VLOOKUP(A386,'sp500'!$A$2:$D$6121,4,FALSE)</f>
        <v>4549.33984375</v>
      </c>
      <c r="E386" s="4">
        <v>1</v>
      </c>
      <c r="F386" s="4">
        <v>0</v>
      </c>
      <c r="H386" s="4">
        <f t="shared" si="20"/>
        <v>0</v>
      </c>
      <c r="K386" s="6">
        <f t="shared" si="21"/>
        <v>-3.9062028088695522E-3</v>
      </c>
      <c r="M386" s="5">
        <f t="shared" si="22"/>
        <v>116.60907269481258</v>
      </c>
      <c r="N386" s="5">
        <f t="shared" si="23"/>
        <v>137.74706458876989</v>
      </c>
    </row>
    <row r="387" spans="1:14" x14ac:dyDescent="0.25">
      <c r="A387" s="10">
        <v>45267</v>
      </c>
      <c r="B387" s="11">
        <f>VLOOKUP(A387,'sp500'!$A$2:$D$6121,4,FALSE)</f>
        <v>4585.58984375</v>
      </c>
      <c r="E387" s="4">
        <v>1</v>
      </c>
      <c r="F387" s="4">
        <v>1</v>
      </c>
      <c r="H387" s="4">
        <f t="shared" ref="H387:H450" si="24">IF(E387=F387,1,0)</f>
        <v>1</v>
      </c>
      <c r="K387" s="6">
        <f t="shared" si="21"/>
        <v>7.9681890658929166E-3</v>
      </c>
      <c r="M387" s="5">
        <f t="shared" si="22"/>
        <v>117.5382358328433</v>
      </c>
      <c r="N387" s="5">
        <f t="shared" si="23"/>
        <v>137.74706458876989</v>
      </c>
    </row>
    <row r="388" spans="1:14" x14ac:dyDescent="0.25">
      <c r="A388" s="10">
        <v>45268</v>
      </c>
      <c r="B388" s="11">
        <f>VLOOKUP(A388,'sp500'!$A$2:$D$6121,4,FALSE)</f>
        <v>4604.3701171875</v>
      </c>
      <c r="E388" s="4">
        <v>1</v>
      </c>
      <c r="F388" s="4">
        <v>1</v>
      </c>
      <c r="H388" s="4">
        <f t="shared" si="24"/>
        <v>1</v>
      </c>
      <c r="K388" s="6">
        <f t="shared" ref="K388:K451" si="25">B388/B387-1</f>
        <v>4.0954978699407896E-3</v>
      </c>
      <c r="M388" s="5">
        <f t="shared" ref="M388:M451" si="26">M387*(1+$K388)</f>
        <v>118.01961342733331</v>
      </c>
      <c r="N388" s="5">
        <f t="shared" si="23"/>
        <v>138.3112073983838</v>
      </c>
    </row>
    <row r="389" spans="1:14" x14ac:dyDescent="0.25">
      <c r="A389" s="10">
        <v>45271</v>
      </c>
      <c r="B389" s="11">
        <f>VLOOKUP(A389,'sp500'!$A$2:$D$6121,4,FALSE)</f>
        <v>4622.43994140625</v>
      </c>
      <c r="E389" s="4">
        <v>1</v>
      </c>
      <c r="F389" s="4">
        <v>1</v>
      </c>
      <c r="H389" s="4">
        <f t="shared" si="24"/>
        <v>1</v>
      </c>
      <c r="K389" s="6">
        <f t="shared" si="25"/>
        <v>3.924494286698943E-3</v>
      </c>
      <c r="M389" s="5">
        <f t="shared" si="26"/>
        <v>118.48278072594729</v>
      </c>
      <c r="N389" s="5">
        <f t="shared" ref="N389:N452" si="27">N388*(1+IF(F388=1,$K389,0))</f>
        <v>138.8540089416052</v>
      </c>
    </row>
    <row r="390" spans="1:14" x14ac:dyDescent="0.25">
      <c r="A390" s="10">
        <v>45272</v>
      </c>
      <c r="B390" s="11">
        <f>VLOOKUP(A390,'sp500'!$A$2:$D$6121,4,FALSE)</f>
        <v>4643.7001953125</v>
      </c>
      <c r="E390" s="4">
        <v>1</v>
      </c>
      <c r="F390" s="4">
        <v>0</v>
      </c>
      <c r="H390" s="4">
        <f t="shared" si="24"/>
        <v>0</v>
      </c>
      <c r="K390" s="6">
        <f t="shared" si="25"/>
        <v>4.5993575202152304E-3</v>
      </c>
      <c r="M390" s="5">
        <f t="shared" si="26"/>
        <v>119.02772539449519</v>
      </c>
      <c r="N390" s="5">
        <f t="shared" si="27"/>
        <v>139.4926481718428</v>
      </c>
    </row>
    <row r="391" spans="1:14" x14ac:dyDescent="0.25">
      <c r="A391" s="10">
        <v>45273</v>
      </c>
      <c r="B391" s="11">
        <f>VLOOKUP(A391,'sp500'!$A$2:$D$6121,4,FALSE)</f>
        <v>4707.08984375</v>
      </c>
      <c r="E391" s="4">
        <v>1</v>
      </c>
      <c r="F391" s="4">
        <v>0</v>
      </c>
      <c r="H391" s="4">
        <f t="shared" si="24"/>
        <v>0</v>
      </c>
      <c r="K391" s="6">
        <f t="shared" si="25"/>
        <v>1.3650676351045998E-2</v>
      </c>
      <c r="M391" s="5">
        <f t="shared" si="26"/>
        <v>120.65253435065662</v>
      </c>
      <c r="N391" s="5">
        <f t="shared" si="27"/>
        <v>139.4926481718428</v>
      </c>
    </row>
    <row r="392" spans="1:14" x14ac:dyDescent="0.25">
      <c r="A392" s="10">
        <v>45274</v>
      </c>
      <c r="B392" s="11">
        <f>VLOOKUP(A392,'sp500'!$A$2:$D$6121,4,FALSE)</f>
        <v>4719.5498046875</v>
      </c>
      <c r="E392" s="4">
        <v>0</v>
      </c>
      <c r="F392" s="4">
        <v>0</v>
      </c>
      <c r="H392" s="4">
        <f t="shared" si="24"/>
        <v>1</v>
      </c>
      <c r="K392" s="6">
        <f t="shared" si="25"/>
        <v>2.6470624846992585E-3</v>
      </c>
      <c r="M392" s="5">
        <f t="shared" si="26"/>
        <v>120.97190914802013</v>
      </c>
      <c r="N392" s="5">
        <f t="shared" si="27"/>
        <v>139.4926481718428</v>
      </c>
    </row>
    <row r="393" spans="1:14" x14ac:dyDescent="0.25">
      <c r="A393" s="10">
        <v>45275</v>
      </c>
      <c r="B393" s="11">
        <f>VLOOKUP(A393,'sp500'!$A$2:$D$6121,4,FALSE)</f>
        <v>4719.18994140625</v>
      </c>
      <c r="E393" s="4">
        <v>1</v>
      </c>
      <c r="F393" s="4">
        <v>0</v>
      </c>
      <c r="H393" s="4">
        <f t="shared" si="24"/>
        <v>0</v>
      </c>
      <c r="K393" s="6">
        <f t="shared" si="25"/>
        <v>-7.62494933082003E-5</v>
      </c>
      <c r="M393" s="5">
        <f t="shared" si="26"/>
        <v>120.96268510124307</v>
      </c>
      <c r="N393" s="5">
        <f t="shared" si="27"/>
        <v>139.4926481718428</v>
      </c>
    </row>
    <row r="394" spans="1:14" x14ac:dyDescent="0.25">
      <c r="A394" s="10">
        <v>45278</v>
      </c>
      <c r="B394" s="11">
        <f>VLOOKUP(A394,'sp500'!$A$2:$D$6121,4,FALSE)</f>
        <v>4740.56005859375</v>
      </c>
      <c r="E394" s="4">
        <v>1</v>
      </c>
      <c r="F394" s="4">
        <v>0</v>
      </c>
      <c r="H394" s="4">
        <f t="shared" si="24"/>
        <v>0</v>
      </c>
      <c r="K394" s="6">
        <f t="shared" si="25"/>
        <v>4.5283443669004164E-3</v>
      </c>
      <c r="M394" s="5">
        <f t="shared" si="26"/>
        <v>121.51044579492643</v>
      </c>
      <c r="N394" s="5">
        <f t="shared" si="27"/>
        <v>139.4926481718428</v>
      </c>
    </row>
    <row r="395" spans="1:14" x14ac:dyDescent="0.25">
      <c r="A395" s="10">
        <v>45279</v>
      </c>
      <c r="B395" s="11">
        <f>VLOOKUP(A395,'sp500'!$A$2:$D$6121,4,FALSE)</f>
        <v>4768.3701171875</v>
      </c>
      <c r="E395" s="4">
        <v>0</v>
      </c>
      <c r="F395" s="4">
        <v>0</v>
      </c>
      <c r="H395" s="4">
        <f t="shared" si="24"/>
        <v>1</v>
      </c>
      <c r="K395" s="6">
        <f t="shared" si="25"/>
        <v>5.8664078189105684E-3</v>
      </c>
      <c r="M395" s="5">
        <f t="shared" si="26"/>
        <v>122.2232756242171</v>
      </c>
      <c r="N395" s="5">
        <f t="shared" si="27"/>
        <v>139.4926481718428</v>
      </c>
    </row>
    <row r="396" spans="1:14" x14ac:dyDescent="0.25">
      <c r="A396" s="10">
        <v>45280</v>
      </c>
      <c r="B396" s="11">
        <f>VLOOKUP(A396,'sp500'!$A$2:$D$6121,4,FALSE)</f>
        <v>4698.35009765625</v>
      </c>
      <c r="E396" s="4">
        <v>1</v>
      </c>
      <c r="F396" s="4">
        <v>0</v>
      </c>
      <c r="H396" s="4">
        <f t="shared" si="24"/>
        <v>0</v>
      </c>
      <c r="K396" s="6">
        <f t="shared" si="25"/>
        <v>-1.4684266911006771E-2</v>
      </c>
      <c r="M396" s="5">
        <f t="shared" si="26"/>
        <v>120.42851642221355</v>
      </c>
      <c r="N396" s="5">
        <f t="shared" si="27"/>
        <v>139.4926481718428</v>
      </c>
    </row>
    <row r="397" spans="1:14" x14ac:dyDescent="0.25">
      <c r="A397" s="10">
        <v>45281</v>
      </c>
      <c r="B397" s="11">
        <f>VLOOKUP(A397,'sp500'!$A$2:$D$6121,4,FALSE)</f>
        <v>4746.75</v>
      </c>
      <c r="E397" s="4">
        <v>1</v>
      </c>
      <c r="F397" s="4">
        <v>1</v>
      </c>
      <c r="H397" s="4">
        <f t="shared" si="24"/>
        <v>1</v>
      </c>
      <c r="K397" s="6">
        <f t="shared" si="25"/>
        <v>1.0301467821202559E-2</v>
      </c>
      <c r="M397" s="5">
        <f t="shared" si="26"/>
        <v>121.66910690889215</v>
      </c>
      <c r="N397" s="5">
        <f t="shared" si="27"/>
        <v>139.4926481718428</v>
      </c>
    </row>
    <row r="398" spans="1:14" x14ac:dyDescent="0.25">
      <c r="A398" s="10">
        <v>45282</v>
      </c>
      <c r="B398" s="11">
        <f>VLOOKUP(A398,'sp500'!$A$2:$D$6121,4,FALSE)</f>
        <v>4754.6298828125</v>
      </c>
      <c r="E398" s="4">
        <v>1</v>
      </c>
      <c r="F398" s="4">
        <v>0</v>
      </c>
      <c r="H398" s="4">
        <f t="shared" si="24"/>
        <v>0</v>
      </c>
      <c r="K398" s="6">
        <f t="shared" si="25"/>
        <v>1.6600585268868873E-3</v>
      </c>
      <c r="M398" s="5">
        <f t="shared" si="26"/>
        <v>121.87108474727496</v>
      </c>
      <c r="N398" s="5">
        <f t="shared" si="27"/>
        <v>139.72421413187851</v>
      </c>
    </row>
    <row r="399" spans="1:14" x14ac:dyDescent="0.25">
      <c r="A399" s="10">
        <v>45286</v>
      </c>
      <c r="B399" s="11">
        <f>VLOOKUP(A399,'sp500'!$A$2:$D$6121,4,FALSE)</f>
        <v>4774.75</v>
      </c>
      <c r="E399" s="4">
        <v>1</v>
      </c>
      <c r="F399" s="4">
        <v>1</v>
      </c>
      <c r="H399" s="4">
        <f t="shared" si="24"/>
        <v>1</v>
      </c>
      <c r="K399" s="6">
        <f t="shared" si="25"/>
        <v>4.2316894655107795E-3</v>
      </c>
      <c r="M399" s="5">
        <f t="shared" si="26"/>
        <v>122.38680533275038</v>
      </c>
      <c r="N399" s="5">
        <f t="shared" si="27"/>
        <v>139.72421413187851</v>
      </c>
    </row>
    <row r="400" spans="1:14" x14ac:dyDescent="0.25">
      <c r="A400" s="10">
        <v>45287</v>
      </c>
      <c r="B400" s="11">
        <f>VLOOKUP(A400,'sp500'!$A$2:$D$6121,4,FALSE)</f>
        <v>4781.580078125</v>
      </c>
      <c r="E400" s="4">
        <v>1</v>
      </c>
      <c r="F400" s="4">
        <v>1</v>
      </c>
      <c r="H400" s="4">
        <f t="shared" si="24"/>
        <v>1</v>
      </c>
      <c r="K400" s="6">
        <f t="shared" si="25"/>
        <v>1.4304577464787638E-3</v>
      </c>
      <c r="M400" s="5">
        <f t="shared" si="26"/>
        <v>122.5618744865054</v>
      </c>
      <c r="N400" s="5">
        <f t="shared" si="27"/>
        <v>139.92408371635412</v>
      </c>
    </row>
    <row r="401" spans="1:14" x14ac:dyDescent="0.25">
      <c r="A401" s="10">
        <v>45288</v>
      </c>
      <c r="B401" s="11">
        <f>VLOOKUP(A401,'sp500'!$A$2:$D$6121,4,FALSE)</f>
        <v>4783.35009765625</v>
      </c>
      <c r="E401" s="4">
        <v>0</v>
      </c>
      <c r="F401" s="4">
        <v>0</v>
      </c>
      <c r="H401" s="4">
        <f t="shared" si="24"/>
        <v>1</v>
      </c>
      <c r="K401" s="6">
        <f t="shared" si="25"/>
        <v>3.7017460804378288E-4</v>
      </c>
      <c r="M401" s="5">
        <f t="shared" si="26"/>
        <v>122.60724378035455</v>
      </c>
      <c r="N401" s="5">
        <f t="shared" si="27"/>
        <v>139.97588005919971</v>
      </c>
    </row>
    <row r="402" spans="1:14" x14ac:dyDescent="0.25">
      <c r="A402" s="10">
        <v>45289</v>
      </c>
      <c r="B402" s="11">
        <f>VLOOKUP(A402,'sp500'!$A$2:$D$6121,4,FALSE)</f>
        <v>4769.830078125</v>
      </c>
      <c r="E402" s="4">
        <v>0</v>
      </c>
      <c r="F402" s="4">
        <v>0</v>
      </c>
      <c r="H402" s="4">
        <f t="shared" si="24"/>
        <v>1</v>
      </c>
      <c r="K402" s="6">
        <f t="shared" si="25"/>
        <v>-2.8264750133749628E-3</v>
      </c>
      <c r="M402" s="5">
        <f t="shared" si="26"/>
        <v>122.2606974693506</v>
      </c>
      <c r="N402" s="5">
        <f t="shared" si="27"/>
        <v>139.97588005919971</v>
      </c>
    </row>
    <row r="403" spans="1:14" x14ac:dyDescent="0.25">
      <c r="A403" s="10">
        <v>45293</v>
      </c>
      <c r="B403" s="11">
        <f>VLOOKUP(A403,'sp500'!$A$2:$D$6121,4,FALSE)</f>
        <v>4742.830078125</v>
      </c>
      <c r="E403" s="4">
        <v>0</v>
      </c>
      <c r="F403" s="4">
        <v>0</v>
      </c>
      <c r="H403" s="4">
        <f t="shared" si="24"/>
        <v>1</v>
      </c>
      <c r="K403" s="6">
        <f t="shared" si="25"/>
        <v>-5.6605790054923277E-3</v>
      </c>
      <c r="M403" s="5">
        <f t="shared" si="26"/>
        <v>121.56863113205875</v>
      </c>
      <c r="N403" s="5">
        <f t="shared" si="27"/>
        <v>139.97588005919971</v>
      </c>
    </row>
    <row r="404" spans="1:14" x14ac:dyDescent="0.25">
      <c r="A404" s="10">
        <v>45294</v>
      </c>
      <c r="B404" s="11">
        <f>VLOOKUP(A404,'sp500'!$A$2:$D$6121,4,FALSE)</f>
        <v>4704.81005859375</v>
      </c>
      <c r="E404" s="4">
        <v>0</v>
      </c>
      <c r="F404" s="4">
        <v>1</v>
      </c>
      <c r="H404" s="4">
        <f t="shared" si="24"/>
        <v>0</v>
      </c>
      <c r="K404" s="6">
        <f t="shared" si="25"/>
        <v>-8.016314922730805E-3</v>
      </c>
      <c r="M404" s="5">
        <f t="shared" si="26"/>
        <v>120.59409870017888</v>
      </c>
      <c r="N404" s="5">
        <f t="shared" si="27"/>
        <v>139.97588005919971</v>
      </c>
    </row>
    <row r="405" spans="1:14" x14ac:dyDescent="0.25">
      <c r="A405" s="10">
        <v>45295</v>
      </c>
      <c r="B405" s="11">
        <f>VLOOKUP(A405,'sp500'!$A$2:$D$6121,4,FALSE)</f>
        <v>4688.68017578125</v>
      </c>
      <c r="E405" s="4">
        <v>1</v>
      </c>
      <c r="F405" s="4">
        <v>1</v>
      </c>
      <c r="H405" s="4">
        <f t="shared" si="24"/>
        <v>1</v>
      </c>
      <c r="K405" s="6">
        <f t="shared" si="25"/>
        <v>-3.4283812973570083E-3</v>
      </c>
      <c r="M405" s="5">
        <f t="shared" si="26"/>
        <v>120.18065614762355</v>
      </c>
      <c r="N405" s="5">
        <f t="shared" si="27"/>
        <v>139.49598936992365</v>
      </c>
    </row>
    <row r="406" spans="1:14" x14ac:dyDescent="0.25">
      <c r="A406" s="10">
        <v>45296</v>
      </c>
      <c r="B406" s="11">
        <f>VLOOKUP(A406,'sp500'!$A$2:$D$6121,4,FALSE)</f>
        <v>4697.240234375</v>
      </c>
      <c r="E406" s="4">
        <v>1</v>
      </c>
      <c r="F406" s="4">
        <v>0</v>
      </c>
      <c r="H406" s="4">
        <f t="shared" si="24"/>
        <v>0</v>
      </c>
      <c r="K406" s="6">
        <f t="shared" si="25"/>
        <v>1.8256861788026324E-3</v>
      </c>
      <c r="M406" s="5">
        <f t="shared" si="26"/>
        <v>120.4000683105117</v>
      </c>
      <c r="N406" s="5">
        <f t="shared" si="27"/>
        <v>139.75066526971472</v>
      </c>
    </row>
    <row r="407" spans="1:14" x14ac:dyDescent="0.25">
      <c r="A407" s="10">
        <v>45299</v>
      </c>
      <c r="B407" s="11">
        <f>VLOOKUP(A407,'sp500'!$A$2:$D$6121,4,FALSE)</f>
        <v>4763.5400390625</v>
      </c>
      <c r="E407" s="4">
        <v>0</v>
      </c>
      <c r="F407" s="4">
        <v>0</v>
      </c>
      <c r="H407" s="4">
        <f t="shared" si="24"/>
        <v>1</v>
      </c>
      <c r="K407" s="6">
        <f t="shared" si="25"/>
        <v>1.4114629309846638E-2</v>
      </c>
      <c r="M407" s="5">
        <f t="shared" si="26"/>
        <v>122.09947064359478</v>
      </c>
      <c r="N407" s="5">
        <f t="shared" si="27"/>
        <v>139.75066526971472</v>
      </c>
    </row>
    <row r="408" spans="1:14" x14ac:dyDescent="0.25">
      <c r="A408" s="10">
        <v>45300</v>
      </c>
      <c r="B408" s="11">
        <f>VLOOKUP(A408,'sp500'!$A$2:$D$6121,4,FALSE)</f>
        <v>4756.5</v>
      </c>
      <c r="E408" s="4">
        <v>1</v>
      </c>
      <c r="F408" s="4">
        <v>0</v>
      </c>
      <c r="H408" s="4">
        <f t="shared" si="24"/>
        <v>0</v>
      </c>
      <c r="K408" s="6">
        <f t="shared" si="25"/>
        <v>-1.4779006799081618E-3</v>
      </c>
      <c r="M408" s="5">
        <f t="shared" si="26"/>
        <v>121.9190197529142</v>
      </c>
      <c r="N408" s="5">
        <f t="shared" si="27"/>
        <v>139.75066526971472</v>
      </c>
    </row>
    <row r="409" spans="1:14" x14ac:dyDescent="0.25">
      <c r="A409" s="10">
        <v>45301</v>
      </c>
      <c r="B409" s="11">
        <f>VLOOKUP(A409,'sp500'!$A$2:$D$6121,4,FALSE)</f>
        <v>4783.4501953125</v>
      </c>
      <c r="E409" s="4">
        <v>0</v>
      </c>
      <c r="F409" s="4">
        <v>0</v>
      </c>
      <c r="H409" s="4">
        <f t="shared" si="24"/>
        <v>1</v>
      </c>
      <c r="K409" s="6">
        <f t="shared" si="25"/>
        <v>5.6659718937244197E-3</v>
      </c>
      <c r="M409" s="5">
        <f t="shared" si="26"/>
        <v>122.60980949214463</v>
      </c>
      <c r="N409" s="5">
        <f t="shared" si="27"/>
        <v>139.75066526971472</v>
      </c>
    </row>
    <row r="410" spans="1:14" x14ac:dyDescent="0.25">
      <c r="A410" s="10">
        <v>45302</v>
      </c>
      <c r="B410" s="11">
        <f>VLOOKUP(A410,'sp500'!$A$2:$D$6121,4,FALSE)</f>
        <v>4780.240234375</v>
      </c>
      <c r="E410" s="4">
        <v>1</v>
      </c>
      <c r="F410" s="4">
        <v>0</v>
      </c>
      <c r="H410" s="4">
        <f t="shared" si="24"/>
        <v>0</v>
      </c>
      <c r="K410" s="6">
        <f t="shared" si="25"/>
        <v>-6.7105557838686991E-4</v>
      </c>
      <c r="M410" s="5">
        <f t="shared" si="26"/>
        <v>122.52753149551998</v>
      </c>
      <c r="N410" s="5">
        <f t="shared" si="27"/>
        <v>139.75066526971472</v>
      </c>
    </row>
    <row r="411" spans="1:14" x14ac:dyDescent="0.25">
      <c r="A411" s="10">
        <v>45303</v>
      </c>
      <c r="B411" s="11">
        <f>VLOOKUP(A411,'sp500'!$A$2:$D$6121,4,FALSE)</f>
        <v>4783.830078125</v>
      </c>
      <c r="E411" s="4">
        <v>0</v>
      </c>
      <c r="F411" s="4">
        <v>0</v>
      </c>
      <c r="H411" s="4">
        <f t="shared" si="24"/>
        <v>1</v>
      </c>
      <c r="K411" s="6">
        <f t="shared" si="25"/>
        <v>7.5097559411041459E-4</v>
      </c>
      <c r="M411" s="5">
        <f t="shared" si="26"/>
        <v>122.61954668127972</v>
      </c>
      <c r="N411" s="5">
        <f t="shared" si="27"/>
        <v>139.75066526971472</v>
      </c>
    </row>
    <row r="412" spans="1:14" x14ac:dyDescent="0.25">
      <c r="A412" s="10">
        <v>45307</v>
      </c>
      <c r="B412" s="11">
        <f>VLOOKUP(A412,'sp500'!$A$2:$D$6121,4,FALSE)</f>
        <v>4765.97998046875</v>
      </c>
      <c r="E412" s="4">
        <v>0</v>
      </c>
      <c r="F412" s="4">
        <v>0</v>
      </c>
      <c r="H412" s="4">
        <f t="shared" si="24"/>
        <v>1</v>
      </c>
      <c r="K412" s="6">
        <f t="shared" si="25"/>
        <v>-3.7313402367431525E-3</v>
      </c>
      <c r="M412" s="5">
        <f t="shared" si="26"/>
        <v>122.16201143293665</v>
      </c>
      <c r="N412" s="5">
        <f t="shared" si="27"/>
        <v>139.75066526971472</v>
      </c>
    </row>
    <row r="413" spans="1:14" x14ac:dyDescent="0.25">
      <c r="A413" s="10">
        <v>45308</v>
      </c>
      <c r="B413" s="11">
        <f>VLOOKUP(A413,'sp500'!$A$2:$D$6121,4,FALSE)</f>
        <v>4739.2099609375</v>
      </c>
      <c r="E413" s="4">
        <v>1</v>
      </c>
      <c r="F413" s="4">
        <v>0</v>
      </c>
      <c r="H413" s="4">
        <f t="shared" si="24"/>
        <v>0</v>
      </c>
      <c r="K413" s="6">
        <f t="shared" si="25"/>
        <v>-5.6168971839904991E-3</v>
      </c>
      <c r="M413" s="5">
        <f t="shared" si="26"/>
        <v>121.47583997492838</v>
      </c>
      <c r="N413" s="5">
        <f t="shared" si="27"/>
        <v>139.75066526971472</v>
      </c>
    </row>
    <row r="414" spans="1:14" x14ac:dyDescent="0.25">
      <c r="A414" s="10">
        <v>45309</v>
      </c>
      <c r="B414" s="11">
        <f>VLOOKUP(A414,'sp500'!$A$2:$D$6121,4,FALSE)</f>
        <v>4780.93994140625</v>
      </c>
      <c r="E414" s="4">
        <v>1</v>
      </c>
      <c r="F414" s="4">
        <v>0</v>
      </c>
      <c r="H414" s="4">
        <f t="shared" si="24"/>
        <v>0</v>
      </c>
      <c r="K414" s="6">
        <f t="shared" si="25"/>
        <v>8.805260963896E-3</v>
      </c>
      <c r="M414" s="5">
        <f t="shared" si="26"/>
        <v>122.54546644671609</v>
      </c>
      <c r="N414" s="5">
        <f t="shared" si="27"/>
        <v>139.75066526971472</v>
      </c>
    </row>
    <row r="415" spans="1:14" x14ac:dyDescent="0.25">
      <c r="A415" s="10">
        <v>45310</v>
      </c>
      <c r="B415" s="11">
        <f>VLOOKUP(A415,'sp500'!$A$2:$D$6121,4,FALSE)</f>
        <v>4839.81005859375</v>
      </c>
      <c r="E415" s="4">
        <v>1</v>
      </c>
      <c r="F415" s="4">
        <v>0</v>
      </c>
      <c r="H415" s="4">
        <f t="shared" si="24"/>
        <v>0</v>
      </c>
      <c r="K415" s="6">
        <f t="shared" si="25"/>
        <v>1.2313502764936146E-2</v>
      </c>
      <c r="M415" s="5">
        <f t="shared" si="26"/>
        <v>124.05443038663812</v>
      </c>
      <c r="N415" s="5">
        <f t="shared" si="27"/>
        <v>139.75066526971472</v>
      </c>
    </row>
    <row r="416" spans="1:14" x14ac:dyDescent="0.25">
      <c r="A416" s="10">
        <v>45313</v>
      </c>
      <c r="B416" s="11">
        <f>VLOOKUP(A416,'sp500'!$A$2:$D$6121,4,FALSE)</f>
        <v>4850.43017578125</v>
      </c>
      <c r="E416" s="4">
        <v>1</v>
      </c>
      <c r="F416" s="4">
        <v>0</v>
      </c>
      <c r="H416" s="4">
        <f t="shared" si="24"/>
        <v>0</v>
      </c>
      <c r="K416" s="6">
        <f t="shared" si="25"/>
        <v>2.1943252026270788E-3</v>
      </c>
      <c r="M416" s="5">
        <f t="shared" si="26"/>
        <v>124.32664614973307</v>
      </c>
      <c r="N416" s="5">
        <f t="shared" si="27"/>
        <v>139.75066526971472</v>
      </c>
    </row>
    <row r="417" spans="1:14" x14ac:dyDescent="0.25">
      <c r="A417" s="10">
        <v>45314</v>
      </c>
      <c r="B417" s="11">
        <f>VLOOKUP(A417,'sp500'!$A$2:$D$6121,4,FALSE)</f>
        <v>4864.60009765625</v>
      </c>
      <c r="E417" s="4">
        <v>1</v>
      </c>
      <c r="F417" s="4">
        <v>1</v>
      </c>
      <c r="H417" s="4">
        <f t="shared" si="24"/>
        <v>1</v>
      </c>
      <c r="K417" s="6">
        <f t="shared" si="25"/>
        <v>2.921374261968035E-3</v>
      </c>
      <c r="M417" s="5">
        <f t="shared" si="26"/>
        <v>124.6898508138717</v>
      </c>
      <c r="N417" s="5">
        <f t="shared" si="27"/>
        <v>139.75066526971472</v>
      </c>
    </row>
    <row r="418" spans="1:14" x14ac:dyDescent="0.25">
      <c r="A418" s="10">
        <v>45315</v>
      </c>
      <c r="B418" s="11">
        <f>VLOOKUP(A418,'sp500'!$A$2:$D$6121,4,FALSE)</f>
        <v>4868.5498046875</v>
      </c>
      <c r="E418" s="4">
        <v>1</v>
      </c>
      <c r="F418" s="4">
        <v>1</v>
      </c>
      <c r="H418" s="4">
        <f t="shared" si="24"/>
        <v>1</v>
      </c>
      <c r="K418" s="6">
        <f t="shared" si="25"/>
        <v>8.1192841178312491E-4</v>
      </c>
      <c r="M418" s="5">
        <f t="shared" si="26"/>
        <v>124.79109004640848</v>
      </c>
      <c r="N418" s="5">
        <f t="shared" si="27"/>
        <v>139.86413280541279</v>
      </c>
    </row>
    <row r="419" spans="1:14" x14ac:dyDescent="0.25">
      <c r="A419" s="10">
        <v>45316</v>
      </c>
      <c r="B419" s="11">
        <f>VLOOKUP(A419,'sp500'!$A$2:$D$6121,4,FALSE)</f>
        <v>4894.16015625</v>
      </c>
      <c r="E419" s="4">
        <v>0</v>
      </c>
      <c r="F419" s="4">
        <v>0</v>
      </c>
      <c r="H419" s="4">
        <f t="shared" si="24"/>
        <v>1</v>
      </c>
      <c r="K419" s="6">
        <f t="shared" si="25"/>
        <v>5.2603655277063677E-3</v>
      </c>
      <c r="M419" s="5">
        <f t="shared" si="26"/>
        <v>125.44753679465352</v>
      </c>
      <c r="N419" s="5">
        <f t="shared" si="27"/>
        <v>140.59986926818493</v>
      </c>
    </row>
    <row r="420" spans="1:14" x14ac:dyDescent="0.25">
      <c r="A420" s="10">
        <v>45317</v>
      </c>
      <c r="B420" s="11">
        <f>VLOOKUP(A420,'sp500'!$A$2:$D$6121,4,FALSE)</f>
        <v>4890.97021484375</v>
      </c>
      <c r="E420" s="4">
        <v>1</v>
      </c>
      <c r="F420" s="4">
        <v>1</v>
      </c>
      <c r="H420" s="4">
        <f t="shared" si="24"/>
        <v>1</v>
      </c>
      <c r="K420" s="6">
        <f t="shared" si="25"/>
        <v>-6.5178525107645324E-4</v>
      </c>
      <c r="M420" s="5">
        <f t="shared" si="26"/>
        <v>125.36577194038689</v>
      </c>
      <c r="N420" s="5">
        <f t="shared" si="27"/>
        <v>140.59986926818493</v>
      </c>
    </row>
    <row r="421" spans="1:14" x14ac:dyDescent="0.25">
      <c r="A421" s="10">
        <v>45320</v>
      </c>
      <c r="B421" s="11">
        <f>VLOOKUP(A421,'sp500'!$A$2:$D$6121,4,FALSE)</f>
        <v>4927.93017578125</v>
      </c>
      <c r="E421" s="4">
        <v>0</v>
      </c>
      <c r="F421" s="4">
        <v>0</v>
      </c>
      <c r="H421" s="4">
        <f t="shared" si="24"/>
        <v>1</v>
      </c>
      <c r="K421" s="6">
        <f t="shared" si="25"/>
        <v>7.5567748961808956E-3</v>
      </c>
      <c r="M421" s="5">
        <f t="shared" si="26"/>
        <v>126.31313285862635</v>
      </c>
      <c r="N421" s="5">
        <f t="shared" si="27"/>
        <v>141.66235083067707</v>
      </c>
    </row>
    <row r="422" spans="1:14" x14ac:dyDescent="0.25">
      <c r="A422" s="10">
        <v>45321</v>
      </c>
      <c r="B422" s="11">
        <f>VLOOKUP(A422,'sp500'!$A$2:$D$6121,4,FALSE)</f>
        <v>4924.97021484375</v>
      </c>
      <c r="E422" s="4">
        <v>0</v>
      </c>
      <c r="F422" s="4">
        <v>0</v>
      </c>
      <c r="H422" s="4">
        <f t="shared" si="24"/>
        <v>1</v>
      </c>
      <c r="K422" s="6">
        <f t="shared" si="25"/>
        <v>-6.0064993453989857E-4</v>
      </c>
      <c r="M422" s="5">
        <f t="shared" si="26"/>
        <v>126.23726288364328</v>
      </c>
      <c r="N422" s="5">
        <f t="shared" si="27"/>
        <v>141.66235083067707</v>
      </c>
    </row>
    <row r="423" spans="1:14" x14ac:dyDescent="0.25">
      <c r="A423" s="10">
        <v>45322</v>
      </c>
      <c r="B423" s="11">
        <f>VLOOKUP(A423,'sp500'!$A$2:$D$6121,4,FALSE)</f>
        <v>4845.64990234375</v>
      </c>
      <c r="E423" s="4">
        <v>1</v>
      </c>
      <c r="F423" s="4">
        <v>0</v>
      </c>
      <c r="H423" s="4">
        <f t="shared" si="24"/>
        <v>0</v>
      </c>
      <c r="K423" s="6">
        <f t="shared" si="25"/>
        <v>-1.6105744611597972E-2</v>
      </c>
      <c r="M423" s="5">
        <f t="shared" si="26"/>
        <v>124.20411776717216</v>
      </c>
      <c r="N423" s="5">
        <f t="shared" si="27"/>
        <v>141.66235083067707</v>
      </c>
    </row>
    <row r="424" spans="1:14" x14ac:dyDescent="0.25">
      <c r="A424" s="10">
        <v>45323</v>
      </c>
      <c r="B424" s="11">
        <f>VLOOKUP(A424,'sp500'!$A$2:$D$6121,4,FALSE)</f>
        <v>4906.18994140625</v>
      </c>
      <c r="E424" s="4">
        <v>1</v>
      </c>
      <c r="F424" s="4">
        <v>1</v>
      </c>
      <c r="H424" s="4">
        <f t="shared" si="24"/>
        <v>1</v>
      </c>
      <c r="K424" s="6">
        <f t="shared" si="25"/>
        <v>1.2493688211609788E-2</v>
      </c>
      <c r="M424" s="5">
        <f t="shared" si="26"/>
        <v>125.75588528915328</v>
      </c>
      <c r="N424" s="5">
        <f t="shared" si="27"/>
        <v>141.66235083067707</v>
      </c>
    </row>
    <row r="425" spans="1:14" x14ac:dyDescent="0.25">
      <c r="A425" s="10">
        <v>45324</v>
      </c>
      <c r="B425" s="11">
        <f>VLOOKUP(A425,'sp500'!$A$2:$D$6121,4,FALSE)</f>
        <v>4958.60986328125</v>
      </c>
      <c r="E425" s="4">
        <v>0</v>
      </c>
      <c r="F425" s="4">
        <v>0</v>
      </c>
      <c r="H425" s="4">
        <f t="shared" si="24"/>
        <v>1</v>
      </c>
      <c r="K425" s="6">
        <f t="shared" si="25"/>
        <v>1.068444607751462E-2</v>
      </c>
      <c r="M425" s="5">
        <f t="shared" si="26"/>
        <v>127.09951726445536</v>
      </c>
      <c r="N425" s="5">
        <f t="shared" si="27"/>
        <v>143.1759345793414</v>
      </c>
    </row>
    <row r="426" spans="1:14" x14ac:dyDescent="0.25">
      <c r="A426" s="10">
        <v>45327</v>
      </c>
      <c r="B426" s="11">
        <f>VLOOKUP(A426,'sp500'!$A$2:$D$6121,4,FALSE)</f>
        <v>4942.81005859375</v>
      </c>
      <c r="E426" s="4">
        <v>1</v>
      </c>
      <c r="F426" s="4">
        <v>0</v>
      </c>
      <c r="H426" s="4">
        <f t="shared" si="24"/>
        <v>0</v>
      </c>
      <c r="K426" s="6">
        <f t="shared" si="25"/>
        <v>-3.1863375266721894E-3</v>
      </c>
      <c r="M426" s="5">
        <f t="shared" si="26"/>
        <v>126.6945353029737</v>
      </c>
      <c r="N426" s="5">
        <f t="shared" si="27"/>
        <v>143.1759345793414</v>
      </c>
    </row>
    <row r="427" spans="1:14" x14ac:dyDescent="0.25">
      <c r="A427" s="10">
        <v>45328</v>
      </c>
      <c r="B427" s="11">
        <f>VLOOKUP(A427,'sp500'!$A$2:$D$6121,4,FALSE)</f>
        <v>4954.22998046875</v>
      </c>
      <c r="E427" s="4">
        <v>1</v>
      </c>
      <c r="F427" s="4">
        <v>0</v>
      </c>
      <c r="H427" s="4">
        <f t="shared" si="24"/>
        <v>0</v>
      </c>
      <c r="K427" s="6">
        <f t="shared" si="25"/>
        <v>2.3104108269635937E-3</v>
      </c>
      <c r="M427" s="5">
        <f t="shared" si="26"/>
        <v>126.98725172905482</v>
      </c>
      <c r="N427" s="5">
        <f t="shared" si="27"/>
        <v>143.1759345793414</v>
      </c>
    </row>
    <row r="428" spans="1:14" x14ac:dyDescent="0.25">
      <c r="A428" s="10">
        <v>45329</v>
      </c>
      <c r="B428" s="11">
        <f>VLOOKUP(A428,'sp500'!$A$2:$D$6121,4,FALSE)</f>
        <v>4995.06005859375</v>
      </c>
      <c r="E428" s="4">
        <v>1</v>
      </c>
      <c r="F428" s="4">
        <v>0</v>
      </c>
      <c r="H428" s="4">
        <f t="shared" si="24"/>
        <v>0</v>
      </c>
      <c r="K428" s="6">
        <f t="shared" si="25"/>
        <v>8.241457963390042E-3</v>
      </c>
      <c r="M428" s="5">
        <f t="shared" si="26"/>
        <v>128.03381182606626</v>
      </c>
      <c r="N428" s="5">
        <f t="shared" si="27"/>
        <v>143.1759345793414</v>
      </c>
    </row>
    <row r="429" spans="1:14" x14ac:dyDescent="0.25">
      <c r="A429" s="10">
        <v>45330</v>
      </c>
      <c r="B429" s="11">
        <f>VLOOKUP(A429,'sp500'!$A$2:$D$6121,4,FALSE)</f>
        <v>4997.91015625</v>
      </c>
      <c r="E429" s="4">
        <v>1</v>
      </c>
      <c r="F429" s="4">
        <v>0</v>
      </c>
      <c r="H429" s="4">
        <f t="shared" si="24"/>
        <v>0</v>
      </c>
      <c r="K429" s="6">
        <f t="shared" si="25"/>
        <v>5.7058326082515265E-4</v>
      </c>
      <c r="M429" s="5">
        <f t="shared" si="26"/>
        <v>128.10686577591386</v>
      </c>
      <c r="N429" s="5">
        <f t="shared" si="27"/>
        <v>143.1759345793414</v>
      </c>
    </row>
    <row r="430" spans="1:14" x14ac:dyDescent="0.25">
      <c r="A430" s="10">
        <v>45331</v>
      </c>
      <c r="B430" s="11">
        <f>VLOOKUP(A430,'sp500'!$A$2:$D$6121,4,FALSE)</f>
        <v>5026.60986328125</v>
      </c>
      <c r="E430" s="4">
        <v>0</v>
      </c>
      <c r="F430" s="4">
        <v>0</v>
      </c>
      <c r="H430" s="4">
        <f t="shared" si="24"/>
        <v>1</v>
      </c>
      <c r="K430" s="6">
        <f t="shared" si="25"/>
        <v>5.7423415255595245E-3</v>
      </c>
      <c r="M430" s="5">
        <f t="shared" si="26"/>
        <v>128.84249915096817</v>
      </c>
      <c r="N430" s="5">
        <f t="shared" si="27"/>
        <v>143.1759345793414</v>
      </c>
    </row>
    <row r="431" spans="1:14" x14ac:dyDescent="0.25">
      <c r="A431" s="10">
        <v>45334</v>
      </c>
      <c r="B431" s="11">
        <f>VLOOKUP(A431,'sp500'!$A$2:$D$6121,4,FALSE)</f>
        <v>5021.83984375</v>
      </c>
      <c r="E431" s="4">
        <v>0</v>
      </c>
      <c r="F431" s="4">
        <v>0</v>
      </c>
      <c r="H431" s="4">
        <f t="shared" si="24"/>
        <v>1</v>
      </c>
      <c r="K431" s="6">
        <f t="shared" si="25"/>
        <v>-9.489536011326738E-4</v>
      </c>
      <c r="M431" s="5">
        <f t="shared" si="26"/>
        <v>128.72023359741993</v>
      </c>
      <c r="N431" s="5">
        <f t="shared" si="27"/>
        <v>143.1759345793414</v>
      </c>
    </row>
    <row r="432" spans="1:14" x14ac:dyDescent="0.25">
      <c r="A432" s="10">
        <v>45335</v>
      </c>
      <c r="B432" s="11">
        <f>VLOOKUP(A432,'sp500'!$A$2:$D$6121,4,FALSE)</f>
        <v>4953.169921875</v>
      </c>
      <c r="E432" s="4">
        <v>1</v>
      </c>
      <c r="F432" s="4">
        <v>0</v>
      </c>
      <c r="H432" s="4">
        <f t="shared" si="24"/>
        <v>0</v>
      </c>
      <c r="K432" s="6">
        <f t="shared" si="25"/>
        <v>-1.3674255653625456E-2</v>
      </c>
      <c r="M432" s="5">
        <f t="shared" si="26"/>
        <v>126.96008021541442</v>
      </c>
      <c r="N432" s="5">
        <f t="shared" si="27"/>
        <v>143.1759345793414</v>
      </c>
    </row>
    <row r="433" spans="1:14" x14ac:dyDescent="0.25">
      <c r="A433" s="10">
        <v>45336</v>
      </c>
      <c r="B433" s="11">
        <f>VLOOKUP(A433,'sp500'!$A$2:$D$6121,4,FALSE)</f>
        <v>5000.6201171875</v>
      </c>
      <c r="E433" s="4">
        <v>1</v>
      </c>
      <c r="F433" s="4">
        <v>0</v>
      </c>
      <c r="H433" s="4">
        <f t="shared" si="24"/>
        <v>0</v>
      </c>
      <c r="K433" s="6">
        <f t="shared" si="25"/>
        <v>9.5797632750176387E-3</v>
      </c>
      <c r="M433" s="5">
        <f t="shared" si="26"/>
        <v>128.17632772925535</v>
      </c>
      <c r="N433" s="5">
        <f t="shared" si="27"/>
        <v>143.1759345793414</v>
      </c>
    </row>
    <row r="434" spans="1:14" x14ac:dyDescent="0.25">
      <c r="A434" s="10">
        <v>45337</v>
      </c>
      <c r="B434" s="11">
        <f>VLOOKUP(A434,'sp500'!$A$2:$D$6121,4,FALSE)</f>
        <v>5029.72998046875</v>
      </c>
      <c r="E434" s="4">
        <v>0</v>
      </c>
      <c r="F434" s="4">
        <v>0</v>
      </c>
      <c r="H434" s="4">
        <f t="shared" si="24"/>
        <v>1</v>
      </c>
      <c r="K434" s="6">
        <f t="shared" si="25"/>
        <v>5.8212506847294954E-3</v>
      </c>
      <c r="M434" s="5">
        <f t="shared" si="26"/>
        <v>128.92247426481538</v>
      </c>
      <c r="N434" s="5">
        <f t="shared" si="27"/>
        <v>143.1759345793414</v>
      </c>
    </row>
    <row r="435" spans="1:14" x14ac:dyDescent="0.25">
      <c r="A435" s="10">
        <v>45338</v>
      </c>
      <c r="B435" s="11">
        <f>VLOOKUP(A435,'sp500'!$A$2:$D$6121,4,FALSE)</f>
        <v>5005.56982421875</v>
      </c>
      <c r="E435" s="4">
        <v>0</v>
      </c>
      <c r="F435" s="4">
        <v>0</v>
      </c>
      <c r="H435" s="4">
        <f t="shared" si="24"/>
        <v>1</v>
      </c>
      <c r="K435" s="6">
        <f t="shared" si="25"/>
        <v>-4.8034698371121065E-3</v>
      </c>
      <c r="M435" s="5">
        <f t="shared" si="26"/>
        <v>128.30319904835847</v>
      </c>
      <c r="N435" s="5">
        <f t="shared" si="27"/>
        <v>143.1759345793414</v>
      </c>
    </row>
    <row r="436" spans="1:14" x14ac:dyDescent="0.25">
      <c r="A436" s="10">
        <v>45342</v>
      </c>
      <c r="B436" s="11">
        <f>VLOOKUP(A436,'sp500'!$A$2:$D$6121,4,FALSE)</f>
        <v>4975.509765625</v>
      </c>
      <c r="E436" s="4">
        <v>1</v>
      </c>
      <c r="F436" s="4">
        <v>0</v>
      </c>
      <c r="H436" s="4">
        <f t="shared" si="24"/>
        <v>0</v>
      </c>
      <c r="K436" s="6">
        <f t="shared" si="25"/>
        <v>-6.0053220011653252E-3</v>
      </c>
      <c r="M436" s="5">
        <f t="shared" si="26"/>
        <v>127.53269702429347</v>
      </c>
      <c r="N436" s="5">
        <f t="shared" si="27"/>
        <v>143.1759345793414</v>
      </c>
    </row>
    <row r="437" spans="1:14" x14ac:dyDescent="0.25">
      <c r="A437" s="10">
        <v>45343</v>
      </c>
      <c r="B437" s="11">
        <f>VLOOKUP(A437,'sp500'!$A$2:$D$6121,4,FALSE)</f>
        <v>4981.7998046875</v>
      </c>
      <c r="E437" s="4">
        <v>1</v>
      </c>
      <c r="F437" s="4">
        <v>1</v>
      </c>
      <c r="H437" s="4">
        <f t="shared" si="24"/>
        <v>1</v>
      </c>
      <c r="K437" s="6">
        <f t="shared" si="25"/>
        <v>1.264199922982101E-3</v>
      </c>
      <c r="M437" s="5">
        <f t="shared" si="26"/>
        <v>127.69392385004929</v>
      </c>
      <c r="N437" s="5">
        <f t="shared" si="27"/>
        <v>143.1759345793414</v>
      </c>
    </row>
    <row r="438" spans="1:14" x14ac:dyDescent="0.25">
      <c r="A438" s="10">
        <v>45344</v>
      </c>
      <c r="B438" s="11">
        <f>VLOOKUP(A438,'sp500'!$A$2:$D$6121,4,FALSE)</f>
        <v>5087.02978515625</v>
      </c>
      <c r="E438" s="4">
        <v>1</v>
      </c>
      <c r="F438" s="4">
        <v>0</v>
      </c>
      <c r="H438" s="4">
        <f t="shared" si="24"/>
        <v>0</v>
      </c>
      <c r="K438" s="6">
        <f t="shared" si="25"/>
        <v>2.112288421741404E-2</v>
      </c>
      <c r="M438" s="5">
        <f t="shared" si="26"/>
        <v>130.39118781880117</v>
      </c>
      <c r="N438" s="5">
        <f t="shared" si="27"/>
        <v>146.20022326818088</v>
      </c>
    </row>
    <row r="439" spans="1:14" x14ac:dyDescent="0.25">
      <c r="A439" s="10">
        <v>45345</v>
      </c>
      <c r="B439" s="11">
        <f>VLOOKUP(A439,'sp500'!$A$2:$D$6121,4,FALSE)</f>
        <v>5088.7998046875</v>
      </c>
      <c r="E439" s="4">
        <v>0</v>
      </c>
      <c r="F439" s="4">
        <v>0</v>
      </c>
      <c r="H439" s="4">
        <f t="shared" si="24"/>
        <v>1</v>
      </c>
      <c r="K439" s="6">
        <f t="shared" si="25"/>
        <v>3.4794754621159107E-4</v>
      </c>
      <c r="M439" s="5">
        <f t="shared" si="26"/>
        <v>130.43655711265035</v>
      </c>
      <c r="N439" s="5">
        <f t="shared" si="27"/>
        <v>146.20022326818088</v>
      </c>
    </row>
    <row r="440" spans="1:14" x14ac:dyDescent="0.25">
      <c r="A440" s="10">
        <v>45348</v>
      </c>
      <c r="B440" s="11">
        <f>VLOOKUP(A440,'sp500'!$A$2:$D$6121,4,FALSE)</f>
        <v>5069.52978515625</v>
      </c>
      <c r="E440" s="4">
        <v>1</v>
      </c>
      <c r="F440" s="4">
        <v>0</v>
      </c>
      <c r="H440" s="4">
        <f t="shared" si="24"/>
        <v>0</v>
      </c>
      <c r="K440" s="6">
        <f t="shared" si="25"/>
        <v>-3.7867513501905758E-3</v>
      </c>
      <c r="M440" s="5">
        <f t="shared" si="26"/>
        <v>129.9426263038898</v>
      </c>
      <c r="N440" s="5">
        <f t="shared" si="27"/>
        <v>146.20022326818088</v>
      </c>
    </row>
    <row r="441" spans="1:14" x14ac:dyDescent="0.25">
      <c r="A441" s="10">
        <v>45349</v>
      </c>
      <c r="B441" s="11">
        <f>VLOOKUP(A441,'sp500'!$A$2:$D$6121,4,FALSE)</f>
        <v>5078.18017578125</v>
      </c>
      <c r="E441" s="4">
        <v>0</v>
      </c>
      <c r="F441" s="4">
        <v>0</v>
      </c>
      <c r="H441" s="4">
        <f t="shared" si="24"/>
        <v>1</v>
      </c>
      <c r="K441" s="6">
        <f t="shared" si="25"/>
        <v>1.7063496993998672E-3</v>
      </c>
      <c r="M441" s="5">
        <f t="shared" si="26"/>
        <v>130.16435386522267</v>
      </c>
      <c r="N441" s="5">
        <f t="shared" si="27"/>
        <v>146.20022326818088</v>
      </c>
    </row>
    <row r="442" spans="1:14" x14ac:dyDescent="0.25">
      <c r="A442" s="10">
        <v>45350</v>
      </c>
      <c r="B442" s="11">
        <f>VLOOKUP(A442,'sp500'!$A$2:$D$6121,4,FALSE)</f>
        <v>5069.759765625</v>
      </c>
      <c r="E442" s="4">
        <v>1</v>
      </c>
      <c r="F442" s="4">
        <v>0</v>
      </c>
      <c r="H442" s="4">
        <f t="shared" si="24"/>
        <v>0</v>
      </c>
      <c r="K442" s="6">
        <f t="shared" si="25"/>
        <v>-1.6581550604305439E-3</v>
      </c>
      <c r="M442" s="5">
        <f t="shared" si="26"/>
        <v>129.94852118317337</v>
      </c>
      <c r="N442" s="5">
        <f t="shared" si="27"/>
        <v>146.20022326818088</v>
      </c>
    </row>
    <row r="443" spans="1:14" x14ac:dyDescent="0.25">
      <c r="A443" s="10">
        <v>45351</v>
      </c>
      <c r="B443" s="11">
        <f>VLOOKUP(A443,'sp500'!$A$2:$D$6121,4,FALSE)</f>
        <v>5096.27001953125</v>
      </c>
      <c r="E443" s="4">
        <v>1</v>
      </c>
      <c r="F443" s="4">
        <v>1</v>
      </c>
      <c r="H443" s="4">
        <f t="shared" si="24"/>
        <v>1</v>
      </c>
      <c r="K443" s="6">
        <f t="shared" si="25"/>
        <v>5.2290946971491614E-3</v>
      </c>
      <c r="M443" s="5">
        <f t="shared" si="26"/>
        <v>130.62803430619468</v>
      </c>
      <c r="N443" s="5">
        <f t="shared" si="27"/>
        <v>146.20022326818088</v>
      </c>
    </row>
    <row r="444" spans="1:14" x14ac:dyDescent="0.25">
      <c r="A444" s="10">
        <v>45352</v>
      </c>
      <c r="B444" s="11">
        <f>VLOOKUP(A444,'sp500'!$A$2:$D$6121,4,FALSE)</f>
        <v>5137.080078125</v>
      </c>
      <c r="E444" s="4">
        <v>0</v>
      </c>
      <c r="F444" s="4">
        <v>0</v>
      </c>
      <c r="H444" s="4">
        <f t="shared" si="24"/>
        <v>1</v>
      </c>
      <c r="K444" s="6">
        <f t="shared" si="25"/>
        <v>8.0078289488876297E-3</v>
      </c>
      <c r="M444" s="5">
        <f t="shared" si="26"/>
        <v>131.67408126084811</v>
      </c>
      <c r="N444" s="5">
        <f t="shared" si="27"/>
        <v>147.37096964840165</v>
      </c>
    </row>
    <row r="445" spans="1:14" x14ac:dyDescent="0.25">
      <c r="A445" s="10">
        <v>45355</v>
      </c>
      <c r="B445" s="11">
        <f>VLOOKUP(A445,'sp500'!$A$2:$D$6121,4,FALSE)</f>
        <v>5130.9501953125</v>
      </c>
      <c r="E445" s="4">
        <v>0</v>
      </c>
      <c r="F445" s="4">
        <v>0</v>
      </c>
      <c r="H445" s="4">
        <f t="shared" si="24"/>
        <v>1</v>
      </c>
      <c r="K445" s="6">
        <f t="shared" si="25"/>
        <v>-1.1932620709189656E-3</v>
      </c>
      <c r="M445" s="5">
        <f t="shared" si="26"/>
        <v>131.51695957395643</v>
      </c>
      <c r="N445" s="5">
        <f t="shared" si="27"/>
        <v>147.37096964840165</v>
      </c>
    </row>
    <row r="446" spans="1:14" x14ac:dyDescent="0.25">
      <c r="A446" s="10">
        <v>45356</v>
      </c>
      <c r="B446" s="11">
        <f>VLOOKUP(A446,'sp500'!$A$2:$D$6121,4,FALSE)</f>
        <v>5078.64990234375</v>
      </c>
      <c r="E446" s="4">
        <v>1</v>
      </c>
      <c r="F446" s="4">
        <v>0</v>
      </c>
      <c r="H446" s="4">
        <f t="shared" si="24"/>
        <v>0</v>
      </c>
      <c r="K446" s="6">
        <f t="shared" si="25"/>
        <v>-1.0193100883444606E-2</v>
      </c>
      <c r="M446" s="5">
        <f t="shared" si="26"/>
        <v>130.17639393713517</v>
      </c>
      <c r="N446" s="5">
        <f t="shared" si="27"/>
        <v>147.37096964840165</v>
      </c>
    </row>
    <row r="447" spans="1:14" x14ac:dyDescent="0.25">
      <c r="A447" s="10">
        <v>45357</v>
      </c>
      <c r="B447" s="11">
        <f>VLOOKUP(A447,'sp500'!$A$2:$D$6121,4,FALSE)</f>
        <v>5104.759765625</v>
      </c>
      <c r="E447" s="4">
        <v>1</v>
      </c>
      <c r="F447" s="4">
        <v>1</v>
      </c>
      <c r="H447" s="4">
        <f t="shared" si="24"/>
        <v>1</v>
      </c>
      <c r="K447" s="6">
        <f t="shared" si="25"/>
        <v>5.1411032032746551E-3</v>
      </c>
      <c r="M447" s="5">
        <f t="shared" si="26"/>
        <v>130.84564421299612</v>
      </c>
      <c r="N447" s="5">
        <f t="shared" si="27"/>
        <v>147.37096964840165</v>
      </c>
    </row>
    <row r="448" spans="1:14" x14ac:dyDescent="0.25">
      <c r="A448" s="10">
        <v>45358</v>
      </c>
      <c r="B448" s="11">
        <f>VLOOKUP(A448,'sp500'!$A$2:$D$6121,4,FALSE)</f>
        <v>5157.35986328125</v>
      </c>
      <c r="E448" s="4">
        <v>0</v>
      </c>
      <c r="F448" s="4">
        <v>0</v>
      </c>
      <c r="H448" s="4">
        <f t="shared" si="24"/>
        <v>1</v>
      </c>
      <c r="K448" s="6">
        <f t="shared" si="25"/>
        <v>1.0304127925951478E-2</v>
      </c>
      <c r="M448" s="5">
        <f t="shared" si="26"/>
        <v>132.19389446952036</v>
      </c>
      <c r="N448" s="5">
        <f t="shared" si="27"/>
        <v>148.88949897223029</v>
      </c>
    </row>
    <row r="449" spans="1:14" x14ac:dyDescent="0.25">
      <c r="A449" s="10">
        <v>45359</v>
      </c>
      <c r="B449" s="11">
        <f>VLOOKUP(A449,'sp500'!$A$2:$D$6121,4,FALSE)</f>
        <v>5123.68994140625</v>
      </c>
      <c r="E449" s="4">
        <v>0</v>
      </c>
      <c r="F449" s="4">
        <v>0</v>
      </c>
      <c r="H449" s="4">
        <f t="shared" si="24"/>
        <v>1</v>
      </c>
      <c r="K449" s="6">
        <f t="shared" si="25"/>
        <v>-6.5285190034379825E-3</v>
      </c>
      <c r="M449" s="5">
        <f t="shared" si="26"/>
        <v>131.33086411733763</v>
      </c>
      <c r="N449" s="5">
        <f t="shared" si="27"/>
        <v>148.88949897223029</v>
      </c>
    </row>
    <row r="450" spans="1:14" x14ac:dyDescent="0.25">
      <c r="A450" s="10">
        <v>45362</v>
      </c>
      <c r="B450" s="11">
        <f>VLOOKUP(A450,'sp500'!$A$2:$D$6121,4,FALSE)</f>
        <v>5117.93994140625</v>
      </c>
      <c r="E450" s="4">
        <v>1</v>
      </c>
      <c r="F450" s="4">
        <v>1</v>
      </c>
      <c r="H450" s="4">
        <f t="shared" si="24"/>
        <v>1</v>
      </c>
      <c r="K450" s="6">
        <f t="shared" si="25"/>
        <v>-1.122238087346461E-3</v>
      </c>
      <c r="M450" s="5">
        <f t="shared" si="26"/>
        <v>131.18347961958102</v>
      </c>
      <c r="N450" s="5">
        <f t="shared" si="27"/>
        <v>148.88949897223029</v>
      </c>
    </row>
    <row r="451" spans="1:14" x14ac:dyDescent="0.25">
      <c r="A451" s="10">
        <v>45363</v>
      </c>
      <c r="B451" s="11">
        <f>VLOOKUP(A451,'sp500'!$A$2:$D$6121,4,FALSE)</f>
        <v>5175.27001953125</v>
      </c>
      <c r="E451" s="4">
        <v>0</v>
      </c>
      <c r="F451" s="4">
        <v>1</v>
      </c>
      <c r="H451" s="4">
        <f t="shared" ref="H451:H485" si="28">IF(E451=F451,1,0)</f>
        <v>0</v>
      </c>
      <c r="K451" s="6">
        <f t="shared" si="25"/>
        <v>1.1201787981366396E-2</v>
      </c>
      <c r="M451" s="5">
        <f t="shared" si="26"/>
        <v>132.65296914493746</v>
      </c>
      <c r="N451" s="5">
        <f t="shared" si="27"/>
        <v>150.55732757236908</v>
      </c>
    </row>
    <row r="452" spans="1:14" x14ac:dyDescent="0.25">
      <c r="A452" s="10">
        <v>45364</v>
      </c>
      <c r="B452" s="11">
        <f>VLOOKUP(A452,'sp500'!$A$2:$D$6121,4,FALSE)</f>
        <v>5165.31005859375</v>
      </c>
      <c r="E452" s="4">
        <v>0</v>
      </c>
      <c r="F452" s="4">
        <v>0</v>
      </c>
      <c r="H452" s="4">
        <f t="shared" si="28"/>
        <v>1</v>
      </c>
      <c r="K452" s="6">
        <f t="shared" ref="K452:K485" si="29">B452/B451-1</f>
        <v>-1.9245297153407392E-3</v>
      </c>
      <c r="M452" s="5">
        <f t="shared" ref="M452:M485" si="30">M451*(1+$K452)</f>
        <v>132.39767456398985</v>
      </c>
      <c r="N452" s="5">
        <f t="shared" si="27"/>
        <v>150.26757552159376</v>
      </c>
    </row>
    <row r="453" spans="1:14" x14ac:dyDescent="0.25">
      <c r="A453" s="10">
        <v>45365</v>
      </c>
      <c r="B453" s="11">
        <f>VLOOKUP(A453,'sp500'!$A$2:$D$6121,4,FALSE)</f>
        <v>5150.47998046875</v>
      </c>
      <c r="E453" s="4">
        <v>0</v>
      </c>
      <c r="F453" s="4">
        <v>0</v>
      </c>
      <c r="H453" s="4">
        <f t="shared" si="28"/>
        <v>1</v>
      </c>
      <c r="K453" s="6">
        <f t="shared" si="29"/>
        <v>-2.8710915621273925E-3</v>
      </c>
      <c r="M453" s="5">
        <f t="shared" si="30"/>
        <v>132.0175487177039</v>
      </c>
      <c r="N453" s="5">
        <f t="shared" ref="N453:N485" si="31">N452*(1+IF(F452=1,$K453,0))</f>
        <v>150.26757552159376</v>
      </c>
    </row>
    <row r="454" spans="1:14" x14ac:dyDescent="0.25">
      <c r="A454" s="10">
        <v>45366</v>
      </c>
      <c r="B454" s="11">
        <f>VLOOKUP(A454,'sp500'!$A$2:$D$6121,4,FALSE)</f>
        <v>5117.08984375</v>
      </c>
      <c r="E454" s="4">
        <v>1</v>
      </c>
      <c r="F454" s="4">
        <v>0</v>
      </c>
      <c r="H454" s="4">
        <f t="shared" si="28"/>
        <v>0</v>
      </c>
      <c r="K454" s="6">
        <f t="shared" si="29"/>
        <v>-6.4829174844615034E-3</v>
      </c>
      <c r="M454" s="5">
        <f t="shared" si="30"/>
        <v>131.16168984286614</v>
      </c>
      <c r="N454" s="5">
        <f t="shared" si="31"/>
        <v>150.26757552159376</v>
      </c>
    </row>
    <row r="455" spans="1:14" x14ac:dyDescent="0.25">
      <c r="A455" s="10">
        <v>45369</v>
      </c>
      <c r="B455" s="11">
        <f>VLOOKUP(A455,'sp500'!$A$2:$D$6121,4,FALSE)</f>
        <v>5149.419921875</v>
      </c>
      <c r="E455" s="4">
        <v>1</v>
      </c>
      <c r="F455" s="4">
        <v>0</v>
      </c>
      <c r="H455" s="4">
        <f t="shared" si="28"/>
        <v>0</v>
      </c>
      <c r="K455" s="6">
        <f t="shared" si="29"/>
        <v>6.3180595049523447E-3</v>
      </c>
      <c r="M455" s="5">
        <f t="shared" si="30"/>
        <v>131.99037720406346</v>
      </c>
      <c r="N455" s="5">
        <f t="shared" si="31"/>
        <v>150.26757552159376</v>
      </c>
    </row>
    <row r="456" spans="1:14" x14ac:dyDescent="0.25">
      <c r="A456" s="10">
        <v>45370</v>
      </c>
      <c r="B456" s="11">
        <f>VLOOKUP(A456,'sp500'!$A$2:$D$6121,4,FALSE)</f>
        <v>5178.509765625</v>
      </c>
      <c r="E456" s="4">
        <v>1</v>
      </c>
      <c r="F456" s="4">
        <v>0</v>
      </c>
      <c r="H456" s="4">
        <f t="shared" si="28"/>
        <v>0</v>
      </c>
      <c r="K456" s="6">
        <f t="shared" si="29"/>
        <v>5.6491496501236416E-3</v>
      </c>
      <c r="M456" s="5">
        <f t="shared" si="30"/>
        <v>132.73601059726548</v>
      </c>
      <c r="N456" s="5">
        <f t="shared" si="31"/>
        <v>150.26757552159376</v>
      </c>
    </row>
    <row r="457" spans="1:14" x14ac:dyDescent="0.25">
      <c r="A457" s="10">
        <v>45371</v>
      </c>
      <c r="B457" s="11">
        <f>VLOOKUP(A457,'sp500'!$A$2:$D$6121,4,FALSE)</f>
        <v>5224.6201171875</v>
      </c>
      <c r="E457" s="4">
        <v>1</v>
      </c>
      <c r="F457" s="4">
        <v>1</v>
      </c>
      <c r="H457" s="4">
        <f t="shared" si="28"/>
        <v>1</v>
      </c>
      <c r="K457" s="6">
        <f t="shared" si="29"/>
        <v>8.9041739128465913E-3</v>
      </c>
      <c r="M457" s="5">
        <f t="shared" si="30"/>
        <v>133.91791512012097</v>
      </c>
      <c r="N457" s="5">
        <f t="shared" si="31"/>
        <v>150.26757552159376</v>
      </c>
    </row>
    <row r="458" spans="1:14" x14ac:dyDescent="0.25">
      <c r="A458" s="10">
        <v>45372</v>
      </c>
      <c r="B458" s="11">
        <f>VLOOKUP(A458,'sp500'!$A$2:$D$6121,4,FALSE)</f>
        <v>5241.52978515625</v>
      </c>
      <c r="E458" s="4">
        <v>0</v>
      </c>
      <c r="F458" s="4">
        <v>1</v>
      </c>
      <c r="H458" s="4">
        <f t="shared" si="28"/>
        <v>0</v>
      </c>
      <c r="K458" s="6">
        <f t="shared" si="29"/>
        <v>3.2365354015160275E-3</v>
      </c>
      <c r="M458" s="5">
        <f t="shared" si="30"/>
        <v>134.35134519330447</v>
      </c>
      <c r="N458" s="5">
        <f t="shared" si="31"/>
        <v>150.75392184946938</v>
      </c>
    </row>
    <row r="459" spans="1:14" x14ac:dyDescent="0.25">
      <c r="A459" s="10">
        <v>45373</v>
      </c>
      <c r="B459" s="11">
        <f>VLOOKUP(A459,'sp500'!$A$2:$D$6121,4,FALSE)</f>
        <v>5234.18017578125</v>
      </c>
      <c r="E459" s="4">
        <v>0</v>
      </c>
      <c r="F459" s="4">
        <v>0</v>
      </c>
      <c r="H459" s="4">
        <f t="shared" si="28"/>
        <v>1</v>
      </c>
      <c r="K459" s="6">
        <f t="shared" si="29"/>
        <v>-1.4021878490156903E-3</v>
      </c>
      <c r="M459" s="5">
        <f t="shared" si="30"/>
        <v>134.1629593695755</v>
      </c>
      <c r="N459" s="5">
        <f t="shared" si="31"/>
        <v>150.54253653206058</v>
      </c>
    </row>
    <row r="460" spans="1:14" x14ac:dyDescent="0.25">
      <c r="A460" s="10">
        <v>45376</v>
      </c>
      <c r="B460" s="11">
        <f>VLOOKUP(A460,'sp500'!$A$2:$D$6121,4,FALSE)</f>
        <v>5218.18994140625</v>
      </c>
      <c r="E460" s="4">
        <v>0</v>
      </c>
      <c r="F460" s="4">
        <v>0</v>
      </c>
      <c r="H460" s="4">
        <f t="shared" si="28"/>
        <v>1</v>
      </c>
      <c r="K460" s="6">
        <f t="shared" si="29"/>
        <v>-3.0549644525015296E-3</v>
      </c>
      <c r="M460" s="5">
        <f t="shared" si="30"/>
        <v>133.75309629785903</v>
      </c>
      <c r="N460" s="5">
        <f t="shared" si="31"/>
        <v>150.54253653206058</v>
      </c>
    </row>
    <row r="461" spans="1:14" x14ac:dyDescent="0.25">
      <c r="A461" s="10">
        <v>45377</v>
      </c>
      <c r="B461" s="11">
        <f>VLOOKUP(A461,'sp500'!$A$2:$D$6121,4,FALSE)</f>
        <v>5203.580078125</v>
      </c>
      <c r="E461" s="4">
        <v>1</v>
      </c>
      <c r="F461" s="4">
        <v>0</v>
      </c>
      <c r="H461" s="4">
        <f t="shared" si="28"/>
        <v>0</v>
      </c>
      <c r="K461" s="6">
        <f t="shared" si="29"/>
        <v>-2.799795225030266E-3</v>
      </c>
      <c r="M461" s="5">
        <f t="shared" si="30"/>
        <v>133.37861501751127</v>
      </c>
      <c r="N461" s="5">
        <f t="shared" si="31"/>
        <v>150.54253653206058</v>
      </c>
    </row>
    <row r="462" spans="1:14" x14ac:dyDescent="0.25">
      <c r="A462" s="10">
        <v>45378</v>
      </c>
      <c r="B462" s="11">
        <f>VLOOKUP(A462,'sp500'!$A$2:$D$6121,4,FALSE)</f>
        <v>5248.490234375</v>
      </c>
      <c r="E462" s="4">
        <v>1</v>
      </c>
      <c r="F462" s="4">
        <v>0</v>
      </c>
      <c r="H462" s="4">
        <f t="shared" si="28"/>
        <v>0</v>
      </c>
      <c r="K462" s="6">
        <f t="shared" si="29"/>
        <v>8.6306265255329251E-3</v>
      </c>
      <c r="M462" s="5">
        <f t="shared" si="30"/>
        <v>134.52975603022026</v>
      </c>
      <c r="N462" s="5">
        <f t="shared" si="31"/>
        <v>150.54253653206058</v>
      </c>
    </row>
    <row r="463" spans="1:14" x14ac:dyDescent="0.25">
      <c r="A463" s="10">
        <v>45379</v>
      </c>
      <c r="B463" s="11">
        <f>VLOOKUP(A463,'sp500'!$A$2:$D$6121,4,FALSE)</f>
        <v>5254.35009765625</v>
      </c>
      <c r="E463" s="4">
        <v>0</v>
      </c>
      <c r="F463" s="4">
        <v>0</v>
      </c>
      <c r="H463" s="4">
        <f t="shared" si="28"/>
        <v>1</v>
      </c>
      <c r="K463" s="6">
        <f t="shared" si="29"/>
        <v>1.1164855071790214E-3</v>
      </c>
      <c r="M463" s="5">
        <f t="shared" si="30"/>
        <v>134.67995655311233</v>
      </c>
      <c r="N463" s="5">
        <f t="shared" si="31"/>
        <v>150.54253653206058</v>
      </c>
    </row>
    <row r="464" spans="1:14" x14ac:dyDescent="0.25">
      <c r="A464" s="10">
        <v>45383</v>
      </c>
      <c r="B464" s="11">
        <f>VLOOKUP(A464,'sp500'!$A$2:$D$6121,4,FALSE)</f>
        <v>5243.77001953125</v>
      </c>
      <c r="E464" s="4">
        <v>0</v>
      </c>
      <c r="F464" s="4">
        <v>0</v>
      </c>
      <c r="H464" s="4">
        <f t="shared" si="28"/>
        <v>1</v>
      </c>
      <c r="K464" s="6">
        <f t="shared" si="29"/>
        <v>-2.0135845401164643E-3</v>
      </c>
      <c r="M464" s="5">
        <f t="shared" si="30"/>
        <v>134.40876707473342</v>
      </c>
      <c r="N464" s="5">
        <f t="shared" si="31"/>
        <v>150.54253653206058</v>
      </c>
    </row>
    <row r="465" spans="1:14" x14ac:dyDescent="0.25">
      <c r="A465" s="10">
        <v>45384</v>
      </c>
      <c r="B465" s="11">
        <f>VLOOKUP(A465,'sp500'!$A$2:$D$6121,4,FALSE)</f>
        <v>5205.81005859375</v>
      </c>
      <c r="E465" s="4">
        <v>1</v>
      </c>
      <c r="F465" s="4">
        <v>0</v>
      </c>
      <c r="H465" s="4">
        <f t="shared" si="28"/>
        <v>0</v>
      </c>
      <c r="K465" s="6">
        <f t="shared" si="29"/>
        <v>-7.2390590731691296E-3</v>
      </c>
      <c r="M465" s="5">
        <f t="shared" si="30"/>
        <v>133.43577406992759</v>
      </c>
      <c r="N465" s="5">
        <f t="shared" si="31"/>
        <v>150.54253653206058</v>
      </c>
    </row>
    <row r="466" spans="1:14" x14ac:dyDescent="0.25">
      <c r="A466" s="10">
        <v>45385</v>
      </c>
      <c r="B466" s="11">
        <f>VLOOKUP(A466,'sp500'!$A$2:$D$6121,4,FALSE)</f>
        <v>5211.490234375</v>
      </c>
      <c r="E466" s="4">
        <v>0</v>
      </c>
      <c r="F466" s="4">
        <v>1</v>
      </c>
      <c r="H466" s="4">
        <f t="shared" si="28"/>
        <v>0</v>
      </c>
      <c r="K466" s="6">
        <f t="shared" si="29"/>
        <v>1.091122364688113E-3</v>
      </c>
      <c r="M466" s="5">
        <f t="shared" si="30"/>
        <v>133.58136882726475</v>
      </c>
      <c r="N466" s="5">
        <f t="shared" si="31"/>
        <v>150.54253653206058</v>
      </c>
    </row>
    <row r="467" spans="1:14" x14ac:dyDescent="0.25">
      <c r="A467" s="10">
        <v>45386</v>
      </c>
      <c r="B467" s="11">
        <f>VLOOKUP(A467,'sp500'!$A$2:$D$6121,4,FALSE)</f>
        <v>5147.2099609375</v>
      </c>
      <c r="E467" s="4">
        <v>1</v>
      </c>
      <c r="F467" s="4">
        <v>0</v>
      </c>
      <c r="H467" s="4">
        <f t="shared" si="28"/>
        <v>0</v>
      </c>
      <c r="K467" s="6">
        <f t="shared" si="29"/>
        <v>-1.2334336350379616E-2</v>
      </c>
      <c r="M467" s="5">
        <f t="shared" si="30"/>
        <v>131.93373129400516</v>
      </c>
      <c r="N467" s="5">
        <f t="shared" si="31"/>
        <v>148.68569425143482</v>
      </c>
    </row>
    <row r="468" spans="1:14" x14ac:dyDescent="0.25">
      <c r="A468" s="10">
        <v>45387</v>
      </c>
      <c r="B468" s="11">
        <f>VLOOKUP(A468,'sp500'!$A$2:$D$6121,4,FALSE)</f>
        <v>5204.33984375</v>
      </c>
      <c r="E468" s="4">
        <v>0</v>
      </c>
      <c r="F468" s="4">
        <v>0</v>
      </c>
      <c r="H468" s="4">
        <f t="shared" si="28"/>
        <v>1</v>
      </c>
      <c r="K468" s="6">
        <f t="shared" si="29"/>
        <v>1.1099194174331695E-2</v>
      </c>
      <c r="M468" s="5">
        <f t="shared" si="30"/>
        <v>133.39808939578143</v>
      </c>
      <c r="N468" s="5">
        <f t="shared" si="31"/>
        <v>148.68569425143482</v>
      </c>
    </row>
    <row r="469" spans="1:14" x14ac:dyDescent="0.25">
      <c r="A469" s="10">
        <v>45390</v>
      </c>
      <c r="B469" s="11">
        <f>VLOOKUP(A469,'sp500'!$A$2:$D$6121,4,FALSE)</f>
        <v>5202.39013671875</v>
      </c>
      <c r="E469" s="4">
        <v>1</v>
      </c>
      <c r="F469" s="4">
        <v>0</v>
      </c>
      <c r="H469" s="4">
        <f t="shared" si="28"/>
        <v>0</v>
      </c>
      <c r="K469" s="6">
        <f t="shared" si="29"/>
        <v>-3.7463099831791524E-4</v>
      </c>
      <c r="M469" s="5">
        <f t="shared" si="30"/>
        <v>133.34811433637739</v>
      </c>
      <c r="N469" s="5">
        <f t="shared" si="31"/>
        <v>148.68569425143482</v>
      </c>
    </row>
    <row r="470" spans="1:14" x14ac:dyDescent="0.25">
      <c r="A470" s="10">
        <v>45391</v>
      </c>
      <c r="B470" s="11">
        <f>VLOOKUP(A470,'sp500'!$A$2:$D$6121,4,FALSE)</f>
        <v>5209.91015625</v>
      </c>
      <c r="E470" s="4">
        <v>0</v>
      </c>
      <c r="F470" s="4">
        <v>0</v>
      </c>
      <c r="H470" s="4">
        <f t="shared" si="28"/>
        <v>1</v>
      </c>
      <c r="K470" s="6">
        <f t="shared" si="29"/>
        <v>1.4454931932483817E-3</v>
      </c>
      <c r="M470" s="5">
        <f t="shared" si="30"/>
        <v>133.54086812798315</v>
      </c>
      <c r="N470" s="5">
        <f t="shared" si="31"/>
        <v>148.68569425143482</v>
      </c>
    </row>
    <row r="471" spans="1:14" x14ac:dyDescent="0.25">
      <c r="A471" s="10">
        <v>45392</v>
      </c>
      <c r="B471" s="11">
        <f>VLOOKUP(A471,'sp500'!$A$2:$D$6121,4,FALSE)</f>
        <v>5160.64013671875</v>
      </c>
      <c r="E471" s="4">
        <v>1</v>
      </c>
      <c r="F471" s="4">
        <v>0</v>
      </c>
      <c r="H471" s="4">
        <f t="shared" si="28"/>
        <v>0</v>
      </c>
      <c r="K471" s="6">
        <f t="shared" si="29"/>
        <v>-9.4569806491084929E-3</v>
      </c>
      <c r="M471" s="5">
        <f t="shared" si="30"/>
        <v>132.27797472223165</v>
      </c>
      <c r="N471" s="5">
        <f t="shared" si="31"/>
        <v>148.68569425143482</v>
      </c>
    </row>
    <row r="472" spans="1:14" x14ac:dyDescent="0.25">
      <c r="A472" s="10">
        <v>45393</v>
      </c>
      <c r="B472" s="11">
        <f>VLOOKUP(A472,'sp500'!$A$2:$D$6121,4,FALSE)</f>
        <v>5199.06005859375</v>
      </c>
      <c r="E472" s="4">
        <v>0</v>
      </c>
      <c r="F472" s="4">
        <v>0</v>
      </c>
      <c r="H472" s="4">
        <f t="shared" si="28"/>
        <v>1</v>
      </c>
      <c r="K472" s="6">
        <f t="shared" si="29"/>
        <v>7.4447977105855934E-3</v>
      </c>
      <c r="M472" s="5">
        <f t="shared" si="30"/>
        <v>133.26275748560462</v>
      </c>
      <c r="N472" s="5">
        <f t="shared" si="31"/>
        <v>148.68569425143482</v>
      </c>
    </row>
    <row r="473" spans="1:14" x14ac:dyDescent="0.25">
      <c r="A473" s="10">
        <v>45394</v>
      </c>
      <c r="B473" s="11">
        <f>VLOOKUP(A473,'sp500'!$A$2:$D$6121,4,FALSE)</f>
        <v>5123.41015625</v>
      </c>
      <c r="E473" s="4">
        <v>0</v>
      </c>
      <c r="F473" s="4">
        <v>0</v>
      </c>
      <c r="H473" s="4">
        <f t="shared" si="28"/>
        <v>1</v>
      </c>
      <c r="K473" s="6">
        <f t="shared" si="29"/>
        <v>-1.4550688295801639E-2</v>
      </c>
      <c r="M473" s="5">
        <f t="shared" si="30"/>
        <v>131.32369263999257</v>
      </c>
      <c r="N473" s="5">
        <f t="shared" si="31"/>
        <v>148.68569425143482</v>
      </c>
    </row>
    <row r="474" spans="1:14" x14ac:dyDescent="0.25">
      <c r="A474" s="10">
        <v>45397</v>
      </c>
      <c r="B474" s="11">
        <f>VLOOKUP(A474,'sp500'!$A$2:$D$6121,4,FALSE)</f>
        <v>5061.81982421875</v>
      </c>
      <c r="E474" s="4">
        <v>0</v>
      </c>
      <c r="F474" s="4">
        <v>0</v>
      </c>
      <c r="H474" s="4">
        <f t="shared" si="28"/>
        <v>1</v>
      </c>
      <c r="K474" s="6">
        <f t="shared" si="29"/>
        <v>-1.202135494776202E-2</v>
      </c>
      <c r="M474" s="5">
        <f t="shared" si="30"/>
        <v>129.74500391771642</v>
      </c>
      <c r="N474" s="5">
        <f t="shared" si="31"/>
        <v>148.68569425143482</v>
      </c>
    </row>
    <row r="475" spans="1:14" x14ac:dyDescent="0.25">
      <c r="A475" s="10">
        <v>45398</v>
      </c>
      <c r="B475" s="11">
        <f>VLOOKUP(A475,'sp500'!$A$2:$D$6121,4,FALSE)</f>
        <v>5051.41015625</v>
      </c>
      <c r="E475" s="4">
        <v>0</v>
      </c>
      <c r="F475" s="4">
        <v>0</v>
      </c>
      <c r="H475" s="4">
        <f t="shared" si="28"/>
        <v>1</v>
      </c>
      <c r="K475" s="6">
        <f t="shared" si="29"/>
        <v>-2.0565070133361507E-3</v>
      </c>
      <c r="M475" s="5">
        <f t="shared" si="30"/>
        <v>129.47818240721432</v>
      </c>
      <c r="N475" s="5">
        <f t="shared" si="31"/>
        <v>148.68569425143482</v>
      </c>
    </row>
    <row r="476" spans="1:14" x14ac:dyDescent="0.25">
      <c r="A476" s="10">
        <v>45399</v>
      </c>
      <c r="B476" s="11">
        <f>VLOOKUP(A476,'sp500'!$A$2:$D$6121,4,FALSE)</f>
        <v>5022.2099609375</v>
      </c>
      <c r="E476" s="4">
        <v>0</v>
      </c>
      <c r="F476" s="4">
        <v>1</v>
      </c>
      <c r="H476" s="4">
        <f t="shared" si="28"/>
        <v>0</v>
      </c>
      <c r="K476" s="6">
        <f t="shared" si="29"/>
        <v>-5.780602724641426E-3</v>
      </c>
      <c r="M476" s="5">
        <f t="shared" si="30"/>
        <v>128.72972047320957</v>
      </c>
      <c r="N476" s="5">
        <f t="shared" si="31"/>
        <v>148.68569425143482</v>
      </c>
    </row>
    <row r="477" spans="1:14" x14ac:dyDescent="0.25">
      <c r="A477" s="10">
        <v>45400</v>
      </c>
      <c r="B477" s="11">
        <f>VLOOKUP(A477,'sp500'!$A$2:$D$6121,4,FALSE)</f>
        <v>5011.1201171875</v>
      </c>
      <c r="E477" s="4">
        <v>0</v>
      </c>
      <c r="F477" s="4">
        <v>0</v>
      </c>
      <c r="H477" s="4">
        <f t="shared" si="28"/>
        <v>1</v>
      </c>
      <c r="K477" s="6">
        <f t="shared" si="29"/>
        <v>-2.2081601199982481E-3</v>
      </c>
      <c r="M477" s="5">
        <f t="shared" si="30"/>
        <v>128.44546463820211</v>
      </c>
      <c r="N477" s="5">
        <f t="shared" si="31"/>
        <v>148.35737243097455</v>
      </c>
    </row>
    <row r="478" spans="1:14" x14ac:dyDescent="0.25">
      <c r="A478" s="10">
        <v>45401</v>
      </c>
      <c r="B478" s="11">
        <f>VLOOKUP(A478,'sp500'!$A$2:$D$6121,4,FALSE)</f>
        <v>4967.22998046875</v>
      </c>
      <c r="E478" s="4">
        <v>1</v>
      </c>
      <c r="F478" s="4">
        <v>1</v>
      </c>
      <c r="H478" s="4">
        <f t="shared" si="28"/>
        <v>1</v>
      </c>
      <c r="K478" s="6">
        <f t="shared" si="29"/>
        <v>-8.7585481274361499E-3</v>
      </c>
      <c r="M478" s="5">
        <f t="shared" si="30"/>
        <v>127.32046885441751</v>
      </c>
      <c r="N478" s="5">
        <f t="shared" si="31"/>
        <v>148.35737243097455</v>
      </c>
    </row>
    <row r="479" spans="1:14" x14ac:dyDescent="0.25">
      <c r="A479" s="10">
        <v>45404</v>
      </c>
      <c r="B479" s="11">
        <f>VLOOKUP(A479,'sp500'!$A$2:$D$6121,4,FALSE)</f>
        <v>5010.60009765625</v>
      </c>
      <c r="E479" s="4">
        <v>1</v>
      </c>
      <c r="F479" s="4">
        <v>1</v>
      </c>
      <c r="H479" s="4">
        <f t="shared" si="28"/>
        <v>1</v>
      </c>
      <c r="K479" s="6">
        <f t="shared" si="29"/>
        <v>8.7312480714667462E-3</v>
      </c>
      <c r="M479" s="5">
        <f t="shared" si="30"/>
        <v>128.43213545256089</v>
      </c>
      <c r="N479" s="5">
        <f t="shared" si="31"/>
        <v>149.65271745290036</v>
      </c>
    </row>
    <row r="480" spans="1:14" x14ac:dyDescent="0.25">
      <c r="A480" s="10">
        <v>45405</v>
      </c>
      <c r="B480" s="11">
        <f>VLOOKUP(A480,'sp500'!$A$2:$D$6121,4,FALSE)</f>
        <v>5070.5498046875</v>
      </c>
      <c r="E480" s="4">
        <v>1</v>
      </c>
      <c r="F480" s="4">
        <v>1</v>
      </c>
      <c r="H480" s="4">
        <f t="shared" si="28"/>
        <v>1</v>
      </c>
      <c r="K480" s="6">
        <f t="shared" si="29"/>
        <v>1.1964576270872662E-2</v>
      </c>
      <c r="M480" s="5">
        <f t="shared" si="30"/>
        <v>129.96877153281409</v>
      </c>
      <c r="N480" s="5">
        <f t="shared" si="31"/>
        <v>151.44324880500895</v>
      </c>
    </row>
    <row r="481" spans="1:14" x14ac:dyDescent="0.25">
      <c r="A481" s="10">
        <v>45406</v>
      </c>
      <c r="B481" s="11">
        <f>VLOOKUP(A481,'sp500'!$A$2:$D$6121,4,FALSE)</f>
        <v>5071.6298828125</v>
      </c>
      <c r="E481" s="4">
        <v>0</v>
      </c>
      <c r="F481" s="4">
        <v>1</v>
      </c>
      <c r="H481" s="4">
        <f t="shared" si="28"/>
        <v>0</v>
      </c>
      <c r="K481" s="6">
        <f t="shared" si="29"/>
        <v>2.130100613548791E-4</v>
      </c>
      <c r="M481" s="5">
        <f t="shared" si="30"/>
        <v>129.99645618881252</v>
      </c>
      <c r="N481" s="5">
        <f t="shared" si="31"/>
        <v>151.47550774072869</v>
      </c>
    </row>
    <row r="482" spans="1:14" x14ac:dyDescent="0.25">
      <c r="A482" s="10">
        <v>45407</v>
      </c>
      <c r="B482" s="11">
        <f>VLOOKUP(A482,'sp500'!$A$2:$D$6121,4,FALSE)</f>
        <v>5048.419921875</v>
      </c>
      <c r="E482" s="4">
        <v>1</v>
      </c>
      <c r="F482" s="4">
        <v>1</v>
      </c>
      <c r="H482" s="4">
        <f t="shared" si="28"/>
        <v>1</v>
      </c>
      <c r="K482" s="6">
        <f t="shared" si="29"/>
        <v>-4.5764303535156259E-3</v>
      </c>
      <c r="M482" s="5">
        <f t="shared" si="30"/>
        <v>129.40153646086057</v>
      </c>
      <c r="N482" s="5">
        <f t="shared" si="31"/>
        <v>150.78229062928983</v>
      </c>
    </row>
    <row r="483" spans="1:14" x14ac:dyDescent="0.25">
      <c r="A483" s="10">
        <v>45408</v>
      </c>
      <c r="B483" s="11">
        <f>VLOOKUP(A483,'sp500'!$A$2:$D$6121,4,FALSE)</f>
        <v>5099.9599609375</v>
      </c>
      <c r="E483" s="4">
        <v>1</v>
      </c>
      <c r="F483" s="4">
        <v>1</v>
      </c>
      <c r="H483" s="4">
        <f t="shared" si="28"/>
        <v>1</v>
      </c>
      <c r="K483" s="6">
        <f t="shared" si="29"/>
        <v>1.020914263474304E-2</v>
      </c>
      <c r="M483" s="5">
        <f t="shared" si="30"/>
        <v>130.7226152037444</v>
      </c>
      <c r="N483" s="5">
        <f t="shared" si="31"/>
        <v>152.32164854111753</v>
      </c>
    </row>
    <row r="484" spans="1:14" x14ac:dyDescent="0.25">
      <c r="A484" s="10">
        <v>45411</v>
      </c>
      <c r="B484" s="11">
        <f>VLOOKUP(A484,'sp500'!$A$2:$D$6121,4,FALSE)</f>
        <v>5116.169921875</v>
      </c>
      <c r="E484" s="4">
        <v>0</v>
      </c>
      <c r="F484" s="4">
        <v>0</v>
      </c>
      <c r="H484" s="4">
        <f t="shared" si="28"/>
        <v>1</v>
      </c>
      <c r="K484" s="6">
        <f t="shared" si="29"/>
        <v>3.1784486665891176E-3</v>
      </c>
      <c r="M484" s="5">
        <f t="shared" si="30"/>
        <v>131.13811032573179</v>
      </c>
      <c r="N484" s="5">
        <f t="shared" si="31"/>
        <v>152.80579508181569</v>
      </c>
    </row>
    <row r="485" spans="1:14" x14ac:dyDescent="0.25">
      <c r="A485" s="10">
        <v>45412</v>
      </c>
      <c r="B485" s="11">
        <f>VLOOKUP(A485,'sp500'!$A$2:$D$6121,4,FALSE)</f>
        <v>5035.68994140625</v>
      </c>
      <c r="E485" s="4">
        <v>0</v>
      </c>
      <c r="F485" s="4">
        <v>0</v>
      </c>
      <c r="H485" s="4">
        <f t="shared" si="28"/>
        <v>1</v>
      </c>
      <c r="K485" s="6">
        <f t="shared" si="29"/>
        <v>-1.5730513586862171E-2</v>
      </c>
      <c r="M485" s="5">
        <f t="shared" si="30"/>
        <v>129.07524049949743</v>
      </c>
      <c r="N485" s="5">
        <f t="shared" si="31"/>
        <v>152.80579508181569</v>
      </c>
    </row>
    <row r="486" spans="1:14" x14ac:dyDescent="0.25">
      <c r="A486" s="10"/>
      <c r="K486" s="6"/>
      <c r="M486" s="5"/>
      <c r="N486" s="5"/>
    </row>
    <row r="487" spans="1:14" x14ac:dyDescent="0.25">
      <c r="A487" s="10"/>
      <c r="K487" s="6"/>
      <c r="M487" s="5"/>
      <c r="N487" s="5"/>
    </row>
    <row r="488" spans="1:14" x14ac:dyDescent="0.25">
      <c r="A488" s="10"/>
      <c r="K488" s="6"/>
      <c r="M488" s="5"/>
      <c r="N488" s="5"/>
    </row>
    <row r="489" spans="1:14" x14ac:dyDescent="0.25">
      <c r="A489" s="10"/>
      <c r="K489" s="6"/>
      <c r="M489" s="5"/>
      <c r="N489" s="5"/>
    </row>
    <row r="490" spans="1:14" x14ac:dyDescent="0.25">
      <c r="A490" s="10"/>
      <c r="K490" s="6"/>
      <c r="M490" s="5"/>
      <c r="N490" s="5"/>
    </row>
    <row r="491" spans="1:14" x14ac:dyDescent="0.25">
      <c r="A491" s="10"/>
      <c r="K491" s="6"/>
      <c r="M491" s="5"/>
      <c r="N491" s="5"/>
    </row>
    <row r="492" spans="1:14" x14ac:dyDescent="0.25">
      <c r="A492" s="10"/>
      <c r="K492" s="6"/>
      <c r="M492" s="5"/>
      <c r="N492" s="5"/>
    </row>
    <row r="493" spans="1:14" x14ac:dyDescent="0.25">
      <c r="A493" s="10"/>
      <c r="K493" s="6"/>
      <c r="M493" s="5"/>
      <c r="N493" s="5"/>
    </row>
    <row r="494" spans="1:14" x14ac:dyDescent="0.25">
      <c r="A494" s="10"/>
      <c r="K494" s="6"/>
      <c r="M494" s="5"/>
      <c r="N494" s="5"/>
    </row>
    <row r="495" spans="1:14" x14ac:dyDescent="0.25">
      <c r="A495" s="10"/>
      <c r="K495" s="6"/>
      <c r="M495" s="5"/>
      <c r="N495" s="5"/>
    </row>
    <row r="496" spans="1:14" x14ac:dyDescent="0.25">
      <c r="A496" s="10"/>
      <c r="K496" s="6"/>
      <c r="M496" s="5"/>
      <c r="N496" s="5"/>
    </row>
    <row r="497" spans="1:14" x14ac:dyDescent="0.25">
      <c r="A497" s="10"/>
      <c r="K497" s="6"/>
      <c r="M497" s="5"/>
      <c r="N497" s="5"/>
    </row>
    <row r="498" spans="1:14" x14ac:dyDescent="0.25">
      <c r="A498" s="10"/>
      <c r="K498" s="6"/>
      <c r="M498" s="5"/>
      <c r="N498" s="5"/>
    </row>
    <row r="499" spans="1:14" x14ac:dyDescent="0.25">
      <c r="A499" s="10"/>
      <c r="K499" s="6"/>
      <c r="M499" s="5"/>
      <c r="N49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EC96-8B98-405F-B661-4A9CAB9494F3}">
  <dimension ref="A1:T499"/>
  <sheetViews>
    <sheetView workbookViewId="0">
      <selection activeCell="F3" sqref="F3"/>
    </sheetView>
  </sheetViews>
  <sheetFormatPr defaultRowHeight="12" x14ac:dyDescent="0.25"/>
  <cols>
    <col min="1" max="1" width="9.77734375" style="4" customWidth="1"/>
    <col min="2" max="2" width="9.77734375" style="11" customWidth="1"/>
    <col min="3" max="4" width="1.77734375" style="55" customWidth="1"/>
    <col min="5" max="6" width="9.77734375" style="4" customWidth="1"/>
    <col min="7" max="7" width="3.6640625" style="55" customWidth="1"/>
    <col min="8" max="8" width="8.88671875" style="4" customWidth="1"/>
    <col min="9" max="9" width="1.77734375" style="55" customWidth="1"/>
    <col min="10" max="10" width="1.77734375" style="57" customWidth="1"/>
    <col min="11" max="11" width="9.77734375" style="4" customWidth="1"/>
    <col min="12" max="12" width="1.77734375" style="57" customWidth="1"/>
    <col min="13" max="14" width="9.77734375" style="4" customWidth="1"/>
    <col min="15" max="17" width="8.88671875" style="1"/>
    <col min="18" max="18" width="30.88671875" style="1" bestFit="1" customWidth="1"/>
    <col min="19" max="19" width="8.88671875" style="1"/>
    <col min="20" max="20" width="25.6640625" style="1" bestFit="1" customWidth="1"/>
    <col min="21" max="16384" width="8.88671875" style="1"/>
  </cols>
  <sheetData>
    <row r="1" spans="1:20" ht="48" x14ac:dyDescent="0.25">
      <c r="A1" s="31" t="s">
        <v>0</v>
      </c>
      <c r="B1" s="32" t="s">
        <v>10</v>
      </c>
      <c r="C1" s="81"/>
      <c r="D1" s="81"/>
      <c r="E1" s="31" t="s">
        <v>2</v>
      </c>
      <c r="F1" s="31" t="s">
        <v>12</v>
      </c>
      <c r="G1" s="81"/>
      <c r="H1" s="31" t="s">
        <v>21</v>
      </c>
      <c r="I1" s="81"/>
      <c r="J1" s="80"/>
      <c r="K1" s="31" t="s">
        <v>52</v>
      </c>
      <c r="L1" s="80"/>
      <c r="M1" s="31" t="s">
        <v>53</v>
      </c>
      <c r="N1" s="31" t="s">
        <v>51</v>
      </c>
      <c r="R1" s="78" t="s">
        <v>7</v>
      </c>
      <c r="S1" s="79">
        <f>(S7+S9)/(SUM(S7:S10))</f>
        <v>0.57349896480331264</v>
      </c>
      <c r="T1" s="69" t="s">
        <v>34</v>
      </c>
    </row>
    <row r="2" spans="1:20" x14ac:dyDescent="0.25">
      <c r="A2" s="10">
        <v>44700</v>
      </c>
      <c r="B2" s="30">
        <f>VLOOKUP(A2,'sp500'!$A$2:$D$6121,4,FALSE)</f>
        <v>3900.7900390625</v>
      </c>
      <c r="M2" s="5"/>
      <c r="N2" s="5"/>
      <c r="R2" s="70" t="s">
        <v>26</v>
      </c>
      <c r="S2" s="61">
        <f>S7/(S7+S8)</f>
        <v>0.73140495867768596</v>
      </c>
      <c r="T2" s="71" t="s">
        <v>31</v>
      </c>
    </row>
    <row r="3" spans="1:20" x14ac:dyDescent="0.25">
      <c r="A3" s="10">
        <v>44701</v>
      </c>
      <c r="B3" s="30">
        <f>VLOOKUP(A3,'sp500'!$A$2:$D$6121,4,FALSE)</f>
        <v>3901.36010742187</v>
      </c>
      <c r="E3" s="13">
        <v>1</v>
      </c>
      <c r="F3" s="13">
        <v>1</v>
      </c>
      <c r="H3" s="4">
        <f t="shared" ref="H3:H66" si="0">IF(E3=F3,1,0)</f>
        <v>1</v>
      </c>
      <c r="K3" s="6">
        <f>B3/B2-1</f>
        <v>1.4614176965732639E-4</v>
      </c>
      <c r="M3" s="5">
        <v>100</v>
      </c>
      <c r="N3" s="5">
        <v>100</v>
      </c>
      <c r="R3" s="70" t="s">
        <v>27</v>
      </c>
      <c r="S3" s="61">
        <f>+S7/(S7+S10)</f>
        <v>0.55660377358490565</v>
      </c>
      <c r="T3" s="71" t="s">
        <v>30</v>
      </c>
    </row>
    <row r="4" spans="1:20" x14ac:dyDescent="0.25">
      <c r="A4" s="10">
        <v>44704</v>
      </c>
      <c r="B4" s="30">
        <f>VLOOKUP(A4,'sp500'!$A$2:$D$6121,4,FALSE)</f>
        <v>3973.75</v>
      </c>
      <c r="E4" s="21">
        <v>0</v>
      </c>
      <c r="F4" s="21">
        <v>1</v>
      </c>
      <c r="H4" s="4">
        <f t="shared" si="0"/>
        <v>0</v>
      </c>
      <c r="K4" s="22">
        <f t="shared" ref="K4:K67" si="1">B4/B3-1</f>
        <v>1.8555039930924888E-2</v>
      </c>
      <c r="M4" s="5">
        <f t="shared" ref="M4:M67" si="2">M3*(1+$K4)</f>
        <v>101.85550399309248</v>
      </c>
      <c r="N4" s="25">
        <f>N3*(1+IF(F3=1,$K4,0))</f>
        <v>101.85550399309248</v>
      </c>
      <c r="R4" s="70" t="s">
        <v>28</v>
      </c>
      <c r="S4" s="61">
        <f>S9/(S9+S8)</f>
        <v>0.60606060606060608</v>
      </c>
      <c r="T4" s="71" t="s">
        <v>32</v>
      </c>
    </row>
    <row r="5" spans="1:20" x14ac:dyDescent="0.25">
      <c r="A5" s="10">
        <v>44705</v>
      </c>
      <c r="B5" s="30">
        <f>VLOOKUP(A5,'sp500'!$A$2:$D$6121,4,FALSE)</f>
        <v>3941.47998046875</v>
      </c>
      <c r="E5" s="26">
        <v>1</v>
      </c>
      <c r="F5" s="26">
        <v>1</v>
      </c>
      <c r="H5" s="4">
        <f t="shared" si="0"/>
        <v>1</v>
      </c>
      <c r="K5" s="23">
        <f t="shared" si="1"/>
        <v>-8.1207976171752128E-3</v>
      </c>
      <c r="M5" s="5">
        <f t="shared" si="2"/>
        <v>101.02835605896919</v>
      </c>
      <c r="N5" s="28">
        <f t="shared" ref="N5:N68" si="3">N4*(1+IF(F4=1,$K5,0))</f>
        <v>101.02835605896919</v>
      </c>
      <c r="R5" s="70" t="s">
        <v>29</v>
      </c>
      <c r="S5" s="61">
        <f>S9/(S9+S10)</f>
        <v>0.41493775933609961</v>
      </c>
      <c r="T5" s="71" t="s">
        <v>33</v>
      </c>
    </row>
    <row r="6" spans="1:20" x14ac:dyDescent="0.25">
      <c r="A6" s="10">
        <v>44706</v>
      </c>
      <c r="B6" s="30">
        <f>VLOOKUP(A6,'sp500'!$A$2:$D$6121,4,FALSE)</f>
        <v>3978.72998046875</v>
      </c>
      <c r="E6" s="4">
        <v>1</v>
      </c>
      <c r="F6" s="4">
        <v>1</v>
      </c>
      <c r="H6" s="4">
        <f t="shared" si="0"/>
        <v>1</v>
      </c>
      <c r="K6" s="27">
        <f t="shared" si="1"/>
        <v>9.450764734207695E-3</v>
      </c>
      <c r="M6" s="5">
        <f t="shared" si="2"/>
        <v>101.98315128356627</v>
      </c>
      <c r="N6" s="29">
        <f t="shared" si="3"/>
        <v>101.98315128356627</v>
      </c>
      <c r="R6" s="70"/>
      <c r="S6" s="60"/>
      <c r="T6" s="72"/>
    </row>
    <row r="7" spans="1:20" x14ac:dyDescent="0.25">
      <c r="A7" s="10">
        <v>44707</v>
      </c>
      <c r="B7" s="30">
        <f>VLOOKUP(A7,'sp500'!$A$2:$D$6121,4,FALSE)</f>
        <v>4057.84008789062</v>
      </c>
      <c r="E7" s="4">
        <v>1</v>
      </c>
      <c r="F7" s="4">
        <v>1</v>
      </c>
      <c r="H7" s="4">
        <f t="shared" si="0"/>
        <v>1</v>
      </c>
      <c r="K7" s="6">
        <f t="shared" si="1"/>
        <v>1.9883256167222862E-2</v>
      </c>
      <c r="M7" s="5">
        <f t="shared" si="2"/>
        <v>104.01090840527806</v>
      </c>
      <c r="N7" s="5">
        <f t="shared" si="3"/>
        <v>104.01090840527806</v>
      </c>
      <c r="R7" s="70" t="s">
        <v>22</v>
      </c>
      <c r="S7" s="60">
        <f>COUNTIFS($F$2:$F$498, 1, $E$2:$E$498, 1)</f>
        <v>177</v>
      </c>
      <c r="T7" s="72"/>
    </row>
    <row r="8" spans="1:20" x14ac:dyDescent="0.25">
      <c r="A8" s="10">
        <v>44708</v>
      </c>
      <c r="B8" s="30">
        <f>VLOOKUP(A8,'sp500'!$A$2:$D$6121,4,FALSE)</f>
        <v>4158.240234375</v>
      </c>
      <c r="E8" s="4">
        <v>0</v>
      </c>
      <c r="F8" s="4">
        <v>1</v>
      </c>
      <c r="H8" s="4">
        <f t="shared" si="0"/>
        <v>0</v>
      </c>
      <c r="K8" s="6">
        <f t="shared" si="1"/>
        <v>2.4742262955110839E-2</v>
      </c>
      <c r="M8" s="5">
        <f t="shared" si="2"/>
        <v>106.58437365124139</v>
      </c>
      <c r="N8" s="5">
        <f t="shared" si="3"/>
        <v>106.58437365124139</v>
      </c>
      <c r="R8" s="70" t="s">
        <v>23</v>
      </c>
      <c r="S8" s="60">
        <f>COUNTIFS($F$2:$F$498, 0, $E$2:$E$498, 1)</f>
        <v>65</v>
      </c>
      <c r="T8" s="72"/>
    </row>
    <row r="9" spans="1:20" x14ac:dyDescent="0.25">
      <c r="A9" s="10">
        <v>44712</v>
      </c>
      <c r="B9" s="30">
        <f>VLOOKUP(A9,'sp500'!$A$2:$D$6121,4,FALSE)</f>
        <v>4132.14990234375</v>
      </c>
      <c r="E9" s="4">
        <v>0</v>
      </c>
      <c r="F9" s="4">
        <v>1</v>
      </c>
      <c r="H9" s="4">
        <f t="shared" si="0"/>
        <v>0</v>
      </c>
      <c r="K9" s="6">
        <f t="shared" si="1"/>
        <v>-6.2743686176590652E-3</v>
      </c>
      <c r="M9" s="5">
        <f t="shared" si="2"/>
        <v>105.9156240020712</v>
      </c>
      <c r="N9" s="5">
        <f t="shared" si="3"/>
        <v>105.9156240020712</v>
      </c>
      <c r="R9" s="70" t="s">
        <v>25</v>
      </c>
      <c r="S9" s="60">
        <f>COUNTIFS($F$2:$F$498, 0, $E$2:$E$498, 0)</f>
        <v>100</v>
      </c>
      <c r="T9" s="72"/>
    </row>
    <row r="10" spans="1:20" ht="12.6" thickBot="1" x14ac:dyDescent="0.3">
      <c r="A10" s="10">
        <v>44713</v>
      </c>
      <c r="B10" s="30">
        <f>VLOOKUP(A10,'sp500'!$A$2:$D$6121,4,FALSE)</f>
        <v>4101.22998046875</v>
      </c>
      <c r="E10" s="4">
        <v>1</v>
      </c>
      <c r="F10" s="4">
        <v>1</v>
      </c>
      <c r="H10" s="4">
        <f t="shared" si="0"/>
        <v>1</v>
      </c>
      <c r="K10" s="6">
        <f t="shared" si="1"/>
        <v>-7.4827686811318461E-3</v>
      </c>
      <c r="M10" s="5">
        <f t="shared" si="2"/>
        <v>105.12308188794596</v>
      </c>
      <c r="N10" s="5">
        <f t="shared" si="3"/>
        <v>105.12308188794596</v>
      </c>
      <c r="R10" s="73" t="s">
        <v>24</v>
      </c>
      <c r="S10" s="74">
        <f>COUNTIFS($F$2:$F$498, 1, $E$2:$E$498, 0)</f>
        <v>141</v>
      </c>
      <c r="T10" s="75"/>
    </row>
    <row r="11" spans="1:20" x14ac:dyDescent="0.25">
      <c r="A11" s="10">
        <v>44714</v>
      </c>
      <c r="B11" s="30">
        <f>VLOOKUP(A11,'sp500'!$A$2:$D$6121,4,FALSE)</f>
        <v>4176.81982421875</v>
      </c>
      <c r="E11" s="4">
        <v>0</v>
      </c>
      <c r="F11" s="4">
        <v>1</v>
      </c>
      <c r="H11" s="4">
        <f t="shared" si="0"/>
        <v>0</v>
      </c>
      <c r="K11" s="6">
        <f t="shared" si="1"/>
        <v>1.8431018038486124E-2</v>
      </c>
      <c r="M11" s="5">
        <f t="shared" si="2"/>
        <v>107.06060730648394</v>
      </c>
      <c r="N11" s="5">
        <f t="shared" si="3"/>
        <v>107.06060730648394</v>
      </c>
    </row>
    <row r="12" spans="1:20" x14ac:dyDescent="0.25">
      <c r="A12" s="10">
        <v>44715</v>
      </c>
      <c r="B12" s="30">
        <f>VLOOKUP(A12,'sp500'!$A$2:$D$6121,4,FALSE)</f>
        <v>4108.5400390625</v>
      </c>
      <c r="E12" s="4">
        <v>1</v>
      </c>
      <c r="F12" s="4">
        <v>1</v>
      </c>
      <c r="H12" s="4">
        <f t="shared" si="0"/>
        <v>1</v>
      </c>
      <c r="K12" s="6">
        <f t="shared" si="1"/>
        <v>-1.6347313992415624E-2</v>
      </c>
      <c r="M12" s="5">
        <f t="shared" si="2"/>
        <v>105.31045394262614</v>
      </c>
      <c r="N12" s="5">
        <f t="shared" si="3"/>
        <v>105.31045394262614</v>
      </c>
    </row>
    <row r="13" spans="1:20" x14ac:dyDescent="0.25">
      <c r="A13" s="10">
        <v>44718</v>
      </c>
      <c r="B13" s="30">
        <f>VLOOKUP(A13,'sp500'!$A$2:$D$6121,4,FALSE)</f>
        <v>4121.43017578125</v>
      </c>
      <c r="E13" s="4">
        <v>1</v>
      </c>
      <c r="F13" s="4">
        <v>1</v>
      </c>
      <c r="H13" s="4">
        <f t="shared" si="0"/>
        <v>1</v>
      </c>
      <c r="K13" s="6">
        <f t="shared" si="1"/>
        <v>3.1374007789131131E-3</v>
      </c>
      <c r="M13" s="5">
        <f t="shared" si="2"/>
        <v>105.64085504285343</v>
      </c>
      <c r="N13" s="5">
        <f t="shared" si="3"/>
        <v>105.64085504285343</v>
      </c>
    </row>
    <row r="14" spans="1:20" x14ac:dyDescent="0.25">
      <c r="A14" s="10">
        <v>44719</v>
      </c>
      <c r="B14" s="30">
        <f>VLOOKUP(A14,'sp500'!$A$2:$D$6121,4,FALSE)</f>
        <v>4160.68017578125</v>
      </c>
      <c r="E14" s="4">
        <v>0</v>
      </c>
      <c r="F14" s="4">
        <v>1</v>
      </c>
      <c r="H14" s="4">
        <f t="shared" si="0"/>
        <v>0</v>
      </c>
      <c r="K14" s="6">
        <f t="shared" si="1"/>
        <v>9.5233931732350285E-3</v>
      </c>
      <c r="M14" s="5">
        <f t="shared" si="2"/>
        <v>106.64691444058326</v>
      </c>
      <c r="N14" s="5">
        <f t="shared" si="3"/>
        <v>106.64691444058326</v>
      </c>
    </row>
    <row r="15" spans="1:20" x14ac:dyDescent="0.25">
      <c r="A15" s="10">
        <v>44720</v>
      </c>
      <c r="B15" s="30">
        <f>VLOOKUP(A15,'sp500'!$A$2:$D$6121,4,FALSE)</f>
        <v>4115.77001953125</v>
      </c>
      <c r="E15" s="4">
        <v>0</v>
      </c>
      <c r="F15" s="4">
        <v>1</v>
      </c>
      <c r="H15" s="4">
        <f t="shared" si="0"/>
        <v>0</v>
      </c>
      <c r="K15" s="6">
        <f t="shared" si="1"/>
        <v>-1.0793945785935621E-2</v>
      </c>
      <c r="M15" s="5">
        <f t="shared" si="2"/>
        <v>105.49577342787428</v>
      </c>
      <c r="N15" s="5">
        <f t="shared" si="3"/>
        <v>105.49577342787428</v>
      </c>
    </row>
    <row r="16" spans="1:20" x14ac:dyDescent="0.25">
      <c r="A16" s="10">
        <v>44721</v>
      </c>
      <c r="B16" s="30">
        <f>VLOOKUP(A16,'sp500'!$A$2:$D$6121,4,FALSE)</f>
        <v>4017.82006835937</v>
      </c>
      <c r="E16" s="4">
        <v>0</v>
      </c>
      <c r="F16" s="4">
        <v>1</v>
      </c>
      <c r="H16" s="4">
        <f t="shared" si="0"/>
        <v>0</v>
      </c>
      <c r="K16" s="6">
        <f t="shared" si="1"/>
        <v>-2.3798693976354812E-2</v>
      </c>
      <c r="M16" s="5">
        <f t="shared" si="2"/>
        <v>102.98511180026544</v>
      </c>
      <c r="N16" s="5">
        <f t="shared" si="3"/>
        <v>102.98511180026544</v>
      </c>
    </row>
    <row r="17" spans="1:14" x14ac:dyDescent="0.25">
      <c r="A17" s="10">
        <v>44722</v>
      </c>
      <c r="B17" s="30">
        <f>VLOOKUP(A17,'sp500'!$A$2:$D$6121,4,FALSE)</f>
        <v>3900.86010742187</v>
      </c>
      <c r="E17" s="4">
        <v>0</v>
      </c>
      <c r="F17" s="4">
        <v>1</v>
      </c>
      <c r="H17" s="4">
        <f t="shared" si="0"/>
        <v>0</v>
      </c>
      <c r="K17" s="6">
        <f t="shared" si="1"/>
        <v>-2.9110303335524779E-2</v>
      </c>
      <c r="M17" s="5">
        <f t="shared" si="2"/>
        <v>99.987183956716777</v>
      </c>
      <c r="N17" s="5">
        <f t="shared" si="3"/>
        <v>99.987183956716777</v>
      </c>
    </row>
    <row r="18" spans="1:14" x14ac:dyDescent="0.25">
      <c r="A18" s="10">
        <v>44725</v>
      </c>
      <c r="B18" s="30">
        <f>VLOOKUP(A18,'sp500'!$A$2:$D$6121,4,FALSE)</f>
        <v>3749.6298828125</v>
      </c>
      <c r="E18" s="4">
        <v>0</v>
      </c>
      <c r="F18" s="4">
        <v>1</v>
      </c>
      <c r="H18" s="4">
        <f t="shared" si="0"/>
        <v>0</v>
      </c>
      <c r="K18" s="6">
        <f t="shared" si="1"/>
        <v>-3.8768430665236053E-2</v>
      </c>
      <c r="M18" s="5">
        <f t="shared" si="2"/>
        <v>96.110837748078595</v>
      </c>
      <c r="N18" s="5">
        <f t="shared" si="3"/>
        <v>96.110837748078595</v>
      </c>
    </row>
    <row r="19" spans="1:14" x14ac:dyDescent="0.25">
      <c r="A19" s="10">
        <v>44726</v>
      </c>
      <c r="B19" s="30">
        <f>VLOOKUP(A19,'sp500'!$A$2:$D$6121,4,FALSE)</f>
        <v>3735.47998046875</v>
      </c>
      <c r="E19" s="4">
        <v>1</v>
      </c>
      <c r="F19" s="4">
        <v>1</v>
      </c>
      <c r="H19" s="4">
        <f t="shared" si="0"/>
        <v>1</v>
      </c>
      <c r="K19" s="6">
        <f t="shared" si="1"/>
        <v>-3.7736797459957394E-3</v>
      </c>
      <c r="M19" s="5">
        <f t="shared" si="2"/>
        <v>95.74814622629799</v>
      </c>
      <c r="N19" s="5">
        <f t="shared" si="3"/>
        <v>95.74814622629799</v>
      </c>
    </row>
    <row r="20" spans="1:14" x14ac:dyDescent="0.25">
      <c r="A20" s="10">
        <v>44727</v>
      </c>
      <c r="B20" s="30">
        <f>VLOOKUP(A20,'sp500'!$A$2:$D$6121,4,FALSE)</f>
        <v>3789.98999023437</v>
      </c>
      <c r="E20" s="4">
        <v>0</v>
      </c>
      <c r="F20" s="4">
        <v>1</v>
      </c>
      <c r="H20" s="4">
        <f t="shared" si="0"/>
        <v>0</v>
      </c>
      <c r="K20" s="6">
        <f t="shared" si="1"/>
        <v>1.4592504858981892E-2</v>
      </c>
      <c r="M20" s="5">
        <f t="shared" si="2"/>
        <v>97.145351515343748</v>
      </c>
      <c r="N20" s="5">
        <f t="shared" si="3"/>
        <v>97.145351515343748</v>
      </c>
    </row>
    <row r="21" spans="1:14" x14ac:dyDescent="0.25">
      <c r="A21" s="10">
        <v>44728</v>
      </c>
      <c r="B21" s="30">
        <f>VLOOKUP(A21,'sp500'!$A$2:$D$6121,4,FALSE)</f>
        <v>3666.77001953125</v>
      </c>
      <c r="E21" s="4">
        <v>1</v>
      </c>
      <c r="F21" s="4">
        <v>1</v>
      </c>
      <c r="H21" s="4">
        <f t="shared" si="0"/>
        <v>1</v>
      </c>
      <c r="K21" s="6">
        <f t="shared" si="1"/>
        <v>-3.2511951488162105E-2</v>
      </c>
      <c r="M21" s="5">
        <f t="shared" si="2"/>
        <v>93.98696655957643</v>
      </c>
      <c r="N21" s="5">
        <f t="shared" si="3"/>
        <v>93.98696655957643</v>
      </c>
    </row>
    <row r="22" spans="1:14" x14ac:dyDescent="0.25">
      <c r="A22" s="10">
        <v>44729</v>
      </c>
      <c r="B22" s="30">
        <f>VLOOKUP(A22,'sp500'!$A$2:$D$6121,4,FALSE)</f>
        <v>3674.84008789062</v>
      </c>
      <c r="E22" s="4">
        <v>1</v>
      </c>
      <c r="F22" s="4">
        <v>1</v>
      </c>
      <c r="H22" s="4">
        <f t="shared" si="0"/>
        <v>1</v>
      </c>
      <c r="K22" s="6">
        <f t="shared" si="1"/>
        <v>2.2008656982532848E-3</v>
      </c>
      <c r="M22" s="5">
        <f t="shared" si="2"/>
        <v>94.193819250360278</v>
      </c>
      <c r="N22" s="5">
        <f t="shared" si="3"/>
        <v>94.193819250360278</v>
      </c>
    </row>
    <row r="23" spans="1:14" x14ac:dyDescent="0.25">
      <c r="A23" s="10">
        <v>44733</v>
      </c>
      <c r="B23" s="30">
        <f>VLOOKUP(A23,'sp500'!$A$2:$D$6121,4,FALSE)</f>
        <v>3764.7900390625</v>
      </c>
      <c r="E23" s="4">
        <v>0</v>
      </c>
      <c r="F23" s="4">
        <v>1</v>
      </c>
      <c r="H23" s="4">
        <f t="shared" si="0"/>
        <v>0</v>
      </c>
      <c r="K23" s="6">
        <f t="shared" si="1"/>
        <v>2.4477242280088296E-2</v>
      </c>
      <c r="M23" s="5">
        <f t="shared" si="2"/>
        <v>96.499424185438187</v>
      </c>
      <c r="N23" s="5">
        <f t="shared" si="3"/>
        <v>96.499424185438187</v>
      </c>
    </row>
    <row r="24" spans="1:14" x14ac:dyDescent="0.25">
      <c r="A24" s="10">
        <v>44734</v>
      </c>
      <c r="B24" s="30">
        <f>VLOOKUP(A24,'sp500'!$A$2:$D$6121,4,FALSE)</f>
        <v>3759.88989257812</v>
      </c>
      <c r="E24" s="4">
        <v>1</v>
      </c>
      <c r="F24" s="4">
        <v>1</v>
      </c>
      <c r="H24" s="4">
        <f t="shared" si="0"/>
        <v>1</v>
      </c>
      <c r="K24" s="6">
        <f t="shared" si="1"/>
        <v>-1.3015723144019775E-3</v>
      </c>
      <c r="M24" s="5">
        <f t="shared" si="2"/>
        <v>96.37382320656269</v>
      </c>
      <c r="N24" s="5">
        <f t="shared" si="3"/>
        <v>96.37382320656269</v>
      </c>
    </row>
    <row r="25" spans="1:14" x14ac:dyDescent="0.25">
      <c r="A25" s="10">
        <v>44735</v>
      </c>
      <c r="B25" s="30">
        <f>VLOOKUP(A25,'sp500'!$A$2:$D$6121,4,FALSE)</f>
        <v>3795.72998046875</v>
      </c>
      <c r="E25" s="4">
        <v>1</v>
      </c>
      <c r="F25" s="4">
        <v>0</v>
      </c>
      <c r="H25" s="4">
        <f t="shared" si="0"/>
        <v>0</v>
      </c>
      <c r="K25" s="6">
        <f t="shared" si="1"/>
        <v>9.5322174091792E-3</v>
      </c>
      <c r="M25" s="5">
        <f t="shared" si="2"/>
        <v>97.292479441921444</v>
      </c>
      <c r="N25" s="5">
        <f t="shared" si="3"/>
        <v>97.292479441921444</v>
      </c>
    </row>
    <row r="26" spans="1:14" x14ac:dyDescent="0.25">
      <c r="A26" s="10">
        <v>44736</v>
      </c>
      <c r="B26" s="30">
        <f>VLOOKUP(A26,'sp500'!$A$2:$D$6121,4,FALSE)</f>
        <v>3911.73999023437</v>
      </c>
      <c r="E26" s="4">
        <v>0</v>
      </c>
      <c r="F26" s="4">
        <v>1</v>
      </c>
      <c r="H26" s="4">
        <f t="shared" si="0"/>
        <v>0</v>
      </c>
      <c r="K26" s="6">
        <f t="shared" si="1"/>
        <v>3.0563293585834428E-2</v>
      </c>
      <c r="M26" s="5">
        <f t="shared" si="2"/>
        <v>100.26605805479865</v>
      </c>
      <c r="N26" s="5">
        <f t="shared" si="3"/>
        <v>97.292479441921444</v>
      </c>
    </row>
    <row r="27" spans="1:14" x14ac:dyDescent="0.25">
      <c r="A27" s="10">
        <v>44739</v>
      </c>
      <c r="B27" s="30">
        <f>VLOOKUP(A27,'sp500'!$A$2:$D$6121,4,FALSE)</f>
        <v>3900.11010742187</v>
      </c>
      <c r="E27" s="4">
        <v>0</v>
      </c>
      <c r="F27" s="4">
        <v>1</v>
      </c>
      <c r="H27" s="4">
        <f t="shared" si="0"/>
        <v>0</v>
      </c>
      <c r="K27" s="6">
        <f t="shared" si="1"/>
        <v>-2.9730715337762392E-3</v>
      </c>
      <c r="M27" s="5">
        <f t="shared" si="2"/>
        <v>99.967959891791978</v>
      </c>
      <c r="N27" s="5">
        <f t="shared" si="3"/>
        <v>97.003221940842153</v>
      </c>
    </row>
    <row r="28" spans="1:14" x14ac:dyDescent="0.25">
      <c r="A28" s="10">
        <v>44740</v>
      </c>
      <c r="B28" s="30">
        <f>VLOOKUP(A28,'sp500'!$A$2:$D$6121,4,FALSE)</f>
        <v>3821.55004882812</v>
      </c>
      <c r="E28" s="4">
        <v>0</v>
      </c>
      <c r="F28" s="4">
        <v>1</v>
      </c>
      <c r="H28" s="4">
        <f t="shared" si="0"/>
        <v>0</v>
      </c>
      <c r="K28" s="6">
        <f t="shared" si="1"/>
        <v>-2.0143036075892073E-2</v>
      </c>
      <c r="M28" s="5">
        <f t="shared" si="2"/>
        <v>97.954301669258285</v>
      </c>
      <c r="N28" s="5">
        <f t="shared" si="3"/>
        <v>95.049282541810001</v>
      </c>
    </row>
    <row r="29" spans="1:14" x14ac:dyDescent="0.25">
      <c r="A29" s="10">
        <v>44741</v>
      </c>
      <c r="B29" s="30">
        <f>VLOOKUP(A29,'sp500'!$A$2:$D$6121,4,FALSE)</f>
        <v>3818.830078125</v>
      </c>
      <c r="E29" s="4">
        <v>0</v>
      </c>
      <c r="F29" s="4">
        <v>1</v>
      </c>
      <c r="H29" s="4">
        <f t="shared" si="0"/>
        <v>0</v>
      </c>
      <c r="K29" s="6">
        <f t="shared" si="1"/>
        <v>-7.1174540915774909E-4</v>
      </c>
      <c r="M29" s="5">
        <f t="shared" si="2"/>
        <v>97.884583144737931</v>
      </c>
      <c r="N29" s="5">
        <f t="shared" si="3"/>
        <v>94.98163165131713</v>
      </c>
    </row>
    <row r="30" spans="1:14" x14ac:dyDescent="0.25">
      <c r="A30" s="10">
        <v>44742</v>
      </c>
      <c r="B30" s="30">
        <f>VLOOKUP(A30,'sp500'!$A$2:$D$6121,4,FALSE)</f>
        <v>3785.3798828125</v>
      </c>
      <c r="E30" s="4">
        <v>1</v>
      </c>
      <c r="F30" s="4">
        <v>1</v>
      </c>
      <c r="H30" s="4">
        <f t="shared" si="0"/>
        <v>1</v>
      </c>
      <c r="K30" s="6">
        <f t="shared" si="1"/>
        <v>-8.7592782679987158E-3</v>
      </c>
      <c r="M30" s="5">
        <f t="shared" si="2"/>
        <v>97.027184842826117</v>
      </c>
      <c r="N30" s="5">
        <f t="shared" si="3"/>
        <v>94.149661109334687</v>
      </c>
    </row>
    <row r="31" spans="1:14" x14ac:dyDescent="0.25">
      <c r="A31" s="10">
        <v>44743</v>
      </c>
      <c r="B31" s="30">
        <f>VLOOKUP(A31,'sp500'!$A$2:$D$6121,4,FALSE)</f>
        <v>3825.330078125</v>
      </c>
      <c r="E31" s="4">
        <v>1</v>
      </c>
      <c r="F31" s="4">
        <v>1</v>
      </c>
      <c r="H31" s="4">
        <f t="shared" si="0"/>
        <v>1</v>
      </c>
      <c r="K31" s="6">
        <f t="shared" si="1"/>
        <v>1.0553814029047315E-2</v>
      </c>
      <c r="M31" s="5">
        <f t="shared" si="2"/>
        <v>98.051191707419306</v>
      </c>
      <c r="N31" s="5">
        <f t="shared" si="3"/>
        <v>95.143299123580434</v>
      </c>
    </row>
    <row r="32" spans="1:14" x14ac:dyDescent="0.25">
      <c r="A32" s="10">
        <v>44747</v>
      </c>
      <c r="B32" s="30">
        <f>VLOOKUP(A32,'sp500'!$A$2:$D$6121,4,FALSE)</f>
        <v>3831.38989257812</v>
      </c>
      <c r="E32" s="4">
        <v>1</v>
      </c>
      <c r="F32" s="4">
        <v>1</v>
      </c>
      <c r="H32" s="4">
        <f t="shared" si="0"/>
        <v>1</v>
      </c>
      <c r="K32" s="6">
        <f t="shared" si="1"/>
        <v>1.5841285142352834E-3</v>
      </c>
      <c r="M32" s="5">
        <f t="shared" si="2"/>
        <v>98.206517396057777</v>
      </c>
      <c r="N32" s="5">
        <f t="shared" si="3"/>
        <v>95.294018336660514</v>
      </c>
    </row>
    <row r="33" spans="1:14" x14ac:dyDescent="0.25">
      <c r="A33" s="10">
        <v>44749</v>
      </c>
      <c r="B33" s="30">
        <f>VLOOKUP(A33,'sp500'!$A$2:$D$6121,4,FALSE)</f>
        <v>3902.6201171875</v>
      </c>
      <c r="E33" s="4">
        <v>0</v>
      </c>
      <c r="F33" s="4">
        <v>0</v>
      </c>
      <c r="H33" s="4">
        <f t="shared" si="0"/>
        <v>1</v>
      </c>
      <c r="K33" s="6">
        <f t="shared" si="1"/>
        <v>1.8591223187011563E-2</v>
      </c>
      <c r="M33" s="5">
        <f t="shared" si="2"/>
        <v>100.03229667938702</v>
      </c>
      <c r="N33" s="5">
        <f t="shared" si="3"/>
        <v>97.065650699944541</v>
      </c>
    </row>
    <row r="34" spans="1:14" x14ac:dyDescent="0.25">
      <c r="A34" s="10">
        <v>44750</v>
      </c>
      <c r="B34" s="30">
        <f>VLOOKUP(A34,'sp500'!$A$2:$D$6121,4,FALSE)</f>
        <v>3899.3798828125</v>
      </c>
      <c r="E34" s="4">
        <v>0</v>
      </c>
      <c r="F34" s="4">
        <v>0</v>
      </c>
      <c r="H34" s="4">
        <f t="shared" si="0"/>
        <v>1</v>
      </c>
      <c r="K34" s="6">
        <f t="shared" si="1"/>
        <v>-8.3027152981907104E-4</v>
      </c>
      <c r="M34" s="5">
        <f t="shared" si="2"/>
        <v>99.949242711391705</v>
      </c>
      <c r="N34" s="5">
        <f t="shared" si="3"/>
        <v>97.065650699944541</v>
      </c>
    </row>
    <row r="35" spans="1:14" x14ac:dyDescent="0.25">
      <c r="A35" s="10">
        <v>44753</v>
      </c>
      <c r="B35" s="30">
        <f>VLOOKUP(A35,'sp500'!$A$2:$D$6121,4,FALSE)</f>
        <v>3854.42993164062</v>
      </c>
      <c r="E35" s="4">
        <v>0</v>
      </c>
      <c r="F35" s="4">
        <v>1</v>
      </c>
      <c r="H35" s="4">
        <f t="shared" si="0"/>
        <v>0</v>
      </c>
      <c r="K35" s="6">
        <f t="shared" si="1"/>
        <v>-1.1527461422778607E-2</v>
      </c>
      <c r="M35" s="5">
        <f t="shared" si="2"/>
        <v>98.7970816718002</v>
      </c>
      <c r="N35" s="5">
        <f t="shared" si="3"/>
        <v>97.065650699944541</v>
      </c>
    </row>
    <row r="36" spans="1:14" x14ac:dyDescent="0.25">
      <c r="A36" s="10">
        <v>44754</v>
      </c>
      <c r="B36" s="30">
        <f>VLOOKUP(A36,'sp500'!$A$2:$D$6121,4,FALSE)</f>
        <v>3818.80004882812</v>
      </c>
      <c r="E36" s="4">
        <v>0</v>
      </c>
      <c r="F36" s="4">
        <v>0</v>
      </c>
      <c r="H36" s="4">
        <f t="shared" si="0"/>
        <v>1</v>
      </c>
      <c r="K36" s="6">
        <f t="shared" si="1"/>
        <v>-9.2438787173215742E-3</v>
      </c>
      <c r="M36" s="5">
        <f t="shared" si="2"/>
        <v>97.883813431200764</v>
      </c>
      <c r="N36" s="5">
        <f t="shared" si="3"/>
        <v>96.168387597256356</v>
      </c>
    </row>
    <row r="37" spans="1:14" x14ac:dyDescent="0.25">
      <c r="A37" s="10">
        <v>44755</v>
      </c>
      <c r="B37" s="30">
        <f>VLOOKUP(A37,'sp500'!$A$2:$D$6121,4,FALSE)</f>
        <v>3801.78002929687</v>
      </c>
      <c r="E37" s="4">
        <v>0</v>
      </c>
      <c r="F37" s="4">
        <v>1</v>
      </c>
      <c r="H37" s="4">
        <f t="shared" si="0"/>
        <v>0</v>
      </c>
      <c r="K37" s="6">
        <f t="shared" si="1"/>
        <v>-4.4569025122100925E-3</v>
      </c>
      <c r="M37" s="5">
        <f t="shared" si="2"/>
        <v>97.447554817214538</v>
      </c>
      <c r="N37" s="5">
        <f t="shared" si="3"/>
        <v>96.168387597256356</v>
      </c>
    </row>
    <row r="38" spans="1:14" x14ac:dyDescent="0.25">
      <c r="A38" s="10">
        <v>44756</v>
      </c>
      <c r="B38" s="30">
        <f>VLOOKUP(A38,'sp500'!$A$2:$D$6121,4,FALSE)</f>
        <v>3790.3798828125</v>
      </c>
      <c r="E38" s="4">
        <v>1</v>
      </c>
      <c r="F38" s="4">
        <v>1</v>
      </c>
      <c r="H38" s="4">
        <f t="shared" si="0"/>
        <v>1</v>
      </c>
      <c r="K38" s="6">
        <f t="shared" si="1"/>
        <v>-2.9986339021509378E-3</v>
      </c>
      <c r="M38" s="5">
        <f t="shared" si="2"/>
        <v>97.155345275657922</v>
      </c>
      <c r="N38" s="5">
        <f t="shared" si="3"/>
        <v>95.880013809892034</v>
      </c>
    </row>
    <row r="39" spans="1:14" x14ac:dyDescent="0.25">
      <c r="A39" s="10">
        <v>44757</v>
      </c>
      <c r="B39" s="30">
        <f>VLOOKUP(A39,'sp500'!$A$2:$D$6121,4,FALSE)</f>
        <v>3863.15991210937</v>
      </c>
      <c r="E39" s="4">
        <v>0</v>
      </c>
      <c r="F39" s="4">
        <v>1</v>
      </c>
      <c r="H39" s="4">
        <f t="shared" si="0"/>
        <v>0</v>
      </c>
      <c r="K39" s="6">
        <f t="shared" si="1"/>
        <v>1.9201249359435346E-2</v>
      </c>
      <c r="M39" s="5">
        <f t="shared" si="2"/>
        <v>99.020849286897871</v>
      </c>
      <c r="N39" s="5">
        <f t="shared" si="3"/>
        <v>97.721029863641874</v>
      </c>
    </row>
    <row r="40" spans="1:14" x14ac:dyDescent="0.25">
      <c r="A40" s="10">
        <v>44760</v>
      </c>
      <c r="B40" s="30">
        <f>VLOOKUP(A40,'sp500'!$A$2:$D$6121,4,FALSE)</f>
        <v>3830.85009765625</v>
      </c>
      <c r="E40" s="4">
        <v>1</v>
      </c>
      <c r="F40" s="4">
        <v>1</v>
      </c>
      <c r="H40" s="4">
        <f t="shared" si="0"/>
        <v>1</v>
      </c>
      <c r="K40" s="6">
        <f t="shared" si="1"/>
        <v>-8.3635715808301203E-3</v>
      </c>
      <c r="M40" s="5">
        <f t="shared" si="2"/>
        <v>98.192681325892309</v>
      </c>
      <c r="N40" s="5">
        <f t="shared" si="3"/>
        <v>96.903733035424864</v>
      </c>
    </row>
    <row r="41" spans="1:14" x14ac:dyDescent="0.25">
      <c r="A41" s="10">
        <v>44761</v>
      </c>
      <c r="B41" s="30">
        <f>VLOOKUP(A41,'sp500'!$A$2:$D$6121,4,FALSE)</f>
        <v>3936.68994140625</v>
      </c>
      <c r="E41" s="4">
        <v>1</v>
      </c>
      <c r="F41" s="4">
        <v>1</v>
      </c>
      <c r="H41" s="4">
        <f t="shared" si="0"/>
        <v>1</v>
      </c>
      <c r="K41" s="6">
        <f t="shared" si="1"/>
        <v>2.7628291645959591E-2</v>
      </c>
      <c r="M41" s="5">
        <f t="shared" si="2"/>
        <v>100.90557736306283</v>
      </c>
      <c r="N41" s="5">
        <f t="shared" si="3"/>
        <v>99.581017633309784</v>
      </c>
    </row>
    <row r="42" spans="1:14" x14ac:dyDescent="0.25">
      <c r="A42" s="10">
        <v>44762</v>
      </c>
      <c r="B42" s="30">
        <f>VLOOKUP(A42,'sp500'!$A$2:$D$6121,4,FALSE)</f>
        <v>3959.89990234375</v>
      </c>
      <c r="E42" s="4">
        <v>1</v>
      </c>
      <c r="F42" s="4">
        <v>1</v>
      </c>
      <c r="H42" s="4">
        <f t="shared" si="0"/>
        <v>1</v>
      </c>
      <c r="K42" s="6">
        <f t="shared" si="1"/>
        <v>5.8958061932632422E-3</v>
      </c>
      <c r="M42" s="5">
        <f t="shared" si="2"/>
        <v>101.50049709101478</v>
      </c>
      <c r="N42" s="5">
        <f t="shared" si="3"/>
        <v>100.16812801380371</v>
      </c>
    </row>
    <row r="43" spans="1:14" x14ac:dyDescent="0.25">
      <c r="A43" s="10">
        <v>44763</v>
      </c>
      <c r="B43" s="30">
        <f>VLOOKUP(A43,'sp500'!$A$2:$D$6121,4,FALSE)</f>
        <v>3998.94995117187</v>
      </c>
      <c r="E43" s="4">
        <v>0</v>
      </c>
      <c r="F43" s="4">
        <v>1</v>
      </c>
      <c r="H43" s="4">
        <f t="shared" si="0"/>
        <v>0</v>
      </c>
      <c r="K43" s="6">
        <f t="shared" si="1"/>
        <v>9.8613727091958481E-3</v>
      </c>
      <c r="M43" s="5">
        <f t="shared" si="2"/>
        <v>102.50143132299793</v>
      </c>
      <c r="N43" s="5">
        <f t="shared" si="3"/>
        <v>101.15592325773027</v>
      </c>
    </row>
    <row r="44" spans="1:14" x14ac:dyDescent="0.25">
      <c r="A44" s="10">
        <v>44764</v>
      </c>
      <c r="B44" s="30">
        <f>VLOOKUP(A44,'sp500'!$A$2:$D$6121,4,FALSE)</f>
        <v>3961.6298828125</v>
      </c>
      <c r="E44" s="4">
        <v>1</v>
      </c>
      <c r="F44" s="4">
        <v>1</v>
      </c>
      <c r="H44" s="4">
        <f t="shared" si="0"/>
        <v>1</v>
      </c>
      <c r="K44" s="6">
        <f t="shared" si="1"/>
        <v>-9.3324669763454882E-3</v>
      </c>
      <c r="M44" s="5">
        <f t="shared" si="2"/>
        <v>101.54484010014791</v>
      </c>
      <c r="N44" s="5">
        <f t="shared" si="3"/>
        <v>100.21188894446576</v>
      </c>
    </row>
    <row r="45" spans="1:14" x14ac:dyDescent="0.25">
      <c r="A45" s="10">
        <v>44767</v>
      </c>
      <c r="B45" s="30">
        <f>VLOOKUP(A45,'sp500'!$A$2:$D$6121,4,FALSE)</f>
        <v>3966.84008789062</v>
      </c>
      <c r="E45" s="4">
        <v>0</v>
      </c>
      <c r="F45" s="4">
        <v>1</v>
      </c>
      <c r="H45" s="4">
        <f t="shared" si="0"/>
        <v>0</v>
      </c>
      <c r="K45" s="6">
        <f t="shared" si="1"/>
        <v>1.3151670479678579E-3</v>
      </c>
      <c r="M45" s="5">
        <f t="shared" si="2"/>
        <v>101.67838852773879</v>
      </c>
      <c r="N45" s="5">
        <f t="shared" si="3"/>
        <v>100.34368431862013</v>
      </c>
    </row>
    <row r="46" spans="1:14" x14ac:dyDescent="0.25">
      <c r="A46" s="10">
        <v>44768</v>
      </c>
      <c r="B46" s="30">
        <f>VLOOKUP(A46,'sp500'!$A$2:$D$6121,4,FALSE)</f>
        <v>3921.05004882812</v>
      </c>
      <c r="E46" s="4">
        <v>1</v>
      </c>
      <c r="F46" s="4">
        <v>1</v>
      </c>
      <c r="H46" s="4">
        <f t="shared" si="0"/>
        <v>1</v>
      </c>
      <c r="K46" s="6">
        <f t="shared" si="1"/>
        <v>-1.154320266205866E-2</v>
      </c>
      <c r="M46" s="5">
        <f t="shared" si="2"/>
        <v>100.50469428261157</v>
      </c>
      <c r="N46" s="5">
        <f t="shared" si="3"/>
        <v>99.185396834672659</v>
      </c>
    </row>
    <row r="47" spans="1:14" x14ac:dyDescent="0.25">
      <c r="A47" s="10">
        <v>44769</v>
      </c>
      <c r="B47" s="30">
        <f>VLOOKUP(A47,'sp500'!$A$2:$D$6121,4,FALSE)</f>
        <v>4023.61010742187</v>
      </c>
      <c r="E47" s="4">
        <v>1</v>
      </c>
      <c r="F47" s="4">
        <v>1</v>
      </c>
      <c r="H47" s="4">
        <f t="shared" si="0"/>
        <v>1</v>
      </c>
      <c r="K47" s="6">
        <f t="shared" si="1"/>
        <v>2.6156273782937722E-2</v>
      </c>
      <c r="M47" s="5">
        <f t="shared" si="2"/>
        <v>103.13352258273801</v>
      </c>
      <c r="N47" s="5">
        <f t="shared" si="3"/>
        <v>101.77971722954968</v>
      </c>
    </row>
    <row r="48" spans="1:14" x14ac:dyDescent="0.25">
      <c r="A48" s="10">
        <v>44770</v>
      </c>
      <c r="B48" s="30">
        <f>VLOOKUP(A48,'sp500'!$A$2:$D$6121,4,FALSE)</f>
        <v>4072.42993164062</v>
      </c>
      <c r="E48" s="4">
        <v>1</v>
      </c>
      <c r="F48" s="4">
        <v>1</v>
      </c>
      <c r="H48" s="4">
        <f t="shared" si="0"/>
        <v>1</v>
      </c>
      <c r="K48" s="6">
        <f t="shared" si="1"/>
        <v>1.2133338697180918E-2</v>
      </c>
      <c r="M48" s="5">
        <f t="shared" si="2"/>
        <v>104.38487654326772</v>
      </c>
      <c r="N48" s="5">
        <f t="shared" si="3"/>
        <v>103.01464501119911</v>
      </c>
    </row>
    <row r="49" spans="1:14" x14ac:dyDescent="0.25">
      <c r="A49" s="10">
        <v>44771</v>
      </c>
      <c r="B49" s="30">
        <f>VLOOKUP(A49,'sp500'!$A$2:$D$6121,4,FALSE)</f>
        <v>4130.2900390625</v>
      </c>
      <c r="E49" s="4">
        <v>0</v>
      </c>
      <c r="F49" s="4">
        <v>1</v>
      </c>
      <c r="H49" s="4">
        <f t="shared" si="0"/>
        <v>0</v>
      </c>
      <c r="K49" s="6">
        <f t="shared" si="1"/>
        <v>1.4207760082582954E-2</v>
      </c>
      <c r="M49" s="5">
        <f t="shared" si="2"/>
        <v>105.86795182544451</v>
      </c>
      <c r="N49" s="5">
        <f t="shared" si="3"/>
        <v>104.47825237251068</v>
      </c>
    </row>
    <row r="50" spans="1:14" x14ac:dyDescent="0.25">
      <c r="A50" s="10">
        <v>44774</v>
      </c>
      <c r="B50" s="30">
        <f>VLOOKUP(A50,'sp500'!$A$2:$D$6121,4,FALSE)</f>
        <v>4118.6298828125</v>
      </c>
      <c r="E50" s="4">
        <v>0</v>
      </c>
      <c r="F50" s="4">
        <v>1</v>
      </c>
      <c r="H50" s="4">
        <f t="shared" si="0"/>
        <v>0</v>
      </c>
      <c r="K50" s="6">
        <f t="shared" si="1"/>
        <v>-2.8230841271976725E-3</v>
      </c>
      <c r="M50" s="5">
        <f t="shared" si="2"/>
        <v>105.56907769106716</v>
      </c>
      <c r="N50" s="5">
        <f t="shared" si="3"/>
        <v>104.18330147660049</v>
      </c>
    </row>
    <row r="51" spans="1:14" x14ac:dyDescent="0.25">
      <c r="A51" s="10">
        <v>44775</v>
      </c>
      <c r="B51" s="30">
        <f>VLOOKUP(A51,'sp500'!$A$2:$D$6121,4,FALSE)</f>
        <v>4091.18994140625</v>
      </c>
      <c r="E51" s="4">
        <v>1</v>
      </c>
      <c r="F51" s="4">
        <v>1</v>
      </c>
      <c r="H51" s="4">
        <f t="shared" si="0"/>
        <v>1</v>
      </c>
      <c r="K51" s="6">
        <f t="shared" si="1"/>
        <v>-6.6623955507048027E-3</v>
      </c>
      <c r="M51" s="5">
        <f t="shared" si="2"/>
        <v>104.86573473756619</v>
      </c>
      <c r="N51" s="5">
        <f t="shared" si="3"/>
        <v>103.48919111238506</v>
      </c>
    </row>
    <row r="52" spans="1:14" x14ac:dyDescent="0.25">
      <c r="A52" s="10">
        <v>44776</v>
      </c>
      <c r="B52" s="30">
        <f>VLOOKUP(A52,'sp500'!$A$2:$D$6121,4,FALSE)</f>
        <v>4155.169921875</v>
      </c>
      <c r="E52" s="4">
        <v>0</v>
      </c>
      <c r="F52" s="4">
        <v>1</v>
      </c>
      <c r="H52" s="4">
        <f t="shared" si="0"/>
        <v>0</v>
      </c>
      <c r="K52" s="6">
        <f t="shared" si="1"/>
        <v>1.5638477163140152E-2</v>
      </c>
      <c r="M52" s="5">
        <f t="shared" si="2"/>
        <v>106.50567513545553</v>
      </c>
      <c r="N52" s="5">
        <f t="shared" si="3"/>
        <v>105.10760446422793</v>
      </c>
    </row>
    <row r="53" spans="1:14" x14ac:dyDescent="0.25">
      <c r="A53" s="10">
        <v>44777</v>
      </c>
      <c r="B53" s="30">
        <f>VLOOKUP(A53,'sp500'!$A$2:$D$6121,4,FALSE)</f>
        <v>4151.93994140625</v>
      </c>
      <c r="E53" s="4">
        <v>0</v>
      </c>
      <c r="F53" s="4">
        <v>1</v>
      </c>
      <c r="H53" s="4">
        <f t="shared" si="0"/>
        <v>0</v>
      </c>
      <c r="K53" s="6">
        <f t="shared" si="1"/>
        <v>-7.7734016405583972E-4</v>
      </c>
      <c r="M53" s="5">
        <f t="shared" si="2"/>
        <v>106.42288399647286</v>
      </c>
      <c r="N53" s="5">
        <f t="shared" si="3"/>
        <v>105.02590010173019</v>
      </c>
    </row>
    <row r="54" spans="1:14" x14ac:dyDescent="0.25">
      <c r="A54" s="10">
        <v>44778</v>
      </c>
      <c r="B54" s="30">
        <f>VLOOKUP(A54,'sp500'!$A$2:$D$6121,4,FALSE)</f>
        <v>4145.18994140625</v>
      </c>
      <c r="E54" s="4">
        <v>0</v>
      </c>
      <c r="F54" s="4">
        <v>1</v>
      </c>
      <c r="H54" s="4">
        <f t="shared" si="0"/>
        <v>0</v>
      </c>
      <c r="K54" s="6">
        <f t="shared" si="1"/>
        <v>-1.6257460597355333E-3</v>
      </c>
      <c r="M54" s="5">
        <f t="shared" si="2"/>
        <v>106.24986741214991</v>
      </c>
      <c r="N54" s="5">
        <f t="shared" si="3"/>
        <v>104.85515465846962</v>
      </c>
    </row>
    <row r="55" spans="1:14" x14ac:dyDescent="0.25">
      <c r="A55" s="10">
        <v>44781</v>
      </c>
      <c r="B55" s="30">
        <f>VLOOKUP(A55,'sp500'!$A$2:$D$6121,4,FALSE)</f>
        <v>4140.06005859375</v>
      </c>
      <c r="E55" s="4">
        <v>0</v>
      </c>
      <c r="F55" s="4">
        <v>1</v>
      </c>
      <c r="H55" s="4">
        <f t="shared" si="0"/>
        <v>0</v>
      </c>
      <c r="K55" s="6">
        <f t="shared" si="1"/>
        <v>-1.2375507238541195E-3</v>
      </c>
      <c r="M55" s="5">
        <f t="shared" si="2"/>
        <v>106.1183778118246</v>
      </c>
      <c r="N55" s="5">
        <f t="shared" si="3"/>
        <v>104.7253910859222</v>
      </c>
    </row>
    <row r="56" spans="1:14" x14ac:dyDescent="0.25">
      <c r="A56" s="10">
        <v>44782</v>
      </c>
      <c r="B56" s="30">
        <f>VLOOKUP(A56,'sp500'!$A$2:$D$6121,4,FALSE)</f>
        <v>4122.47021484375</v>
      </c>
      <c r="E56" s="4">
        <v>1</v>
      </c>
      <c r="F56" s="4">
        <v>1</v>
      </c>
      <c r="H56" s="4">
        <f t="shared" si="0"/>
        <v>1</v>
      </c>
      <c r="K56" s="6">
        <f t="shared" si="1"/>
        <v>-4.248692893594086E-3</v>
      </c>
      <c r="M56" s="5">
        <f t="shared" si="2"/>
        <v>105.66751341413577</v>
      </c>
      <c r="N56" s="5">
        <f t="shared" si="3"/>
        <v>104.28044506103657</v>
      </c>
    </row>
    <row r="57" spans="1:14" x14ac:dyDescent="0.25">
      <c r="A57" s="10">
        <v>44783</v>
      </c>
      <c r="B57" s="30">
        <f>VLOOKUP(A57,'sp500'!$A$2:$D$6121,4,FALSE)</f>
        <v>4210.240234375</v>
      </c>
      <c r="E57" s="4">
        <v>0</v>
      </c>
      <c r="F57" s="4">
        <v>1</v>
      </c>
      <c r="H57" s="4">
        <f t="shared" si="0"/>
        <v>0</v>
      </c>
      <c r="K57" s="6">
        <f t="shared" si="1"/>
        <v>2.1290637641290244E-2</v>
      </c>
      <c r="M57" s="5">
        <f t="shared" si="2"/>
        <v>107.91724215269231</v>
      </c>
      <c r="N57" s="5">
        <f t="shared" si="3"/>
        <v>106.50064222990358</v>
      </c>
    </row>
    <row r="58" spans="1:14" x14ac:dyDescent="0.25">
      <c r="A58" s="10">
        <v>44784</v>
      </c>
      <c r="B58" s="30">
        <f>VLOOKUP(A58,'sp500'!$A$2:$D$6121,4,FALSE)</f>
        <v>4207.27001953125</v>
      </c>
      <c r="E58" s="4">
        <v>1</v>
      </c>
      <c r="F58" s="4">
        <v>1</v>
      </c>
      <c r="H58" s="4">
        <f t="shared" si="0"/>
        <v>1</v>
      </c>
      <c r="K58" s="6">
        <f t="shared" si="1"/>
        <v>-7.0547395835030002E-4</v>
      </c>
      <c r="M58" s="5">
        <f t="shared" si="2"/>
        <v>107.84110934869661</v>
      </c>
      <c r="N58" s="5">
        <f t="shared" si="3"/>
        <v>106.42550880026279</v>
      </c>
    </row>
    <row r="59" spans="1:14" x14ac:dyDescent="0.25">
      <c r="A59" s="10">
        <v>44785</v>
      </c>
      <c r="B59" s="30">
        <f>VLOOKUP(A59,'sp500'!$A$2:$D$6121,4,FALSE)</f>
        <v>4280.14990234375</v>
      </c>
      <c r="E59" s="4">
        <v>1</v>
      </c>
      <c r="F59" s="4">
        <v>1</v>
      </c>
      <c r="H59" s="4">
        <f t="shared" si="0"/>
        <v>1</v>
      </c>
      <c r="K59" s="6">
        <f t="shared" si="1"/>
        <v>1.7322368774566943E-2</v>
      </c>
      <c r="M59" s="5">
        <f t="shared" si="2"/>
        <v>109.70917281389313</v>
      </c>
      <c r="N59" s="5">
        <f t="shared" si="3"/>
        <v>108.26905071072186</v>
      </c>
    </row>
    <row r="60" spans="1:14" x14ac:dyDescent="0.25">
      <c r="A60" s="10">
        <v>44788</v>
      </c>
      <c r="B60" s="30">
        <f>VLOOKUP(A60,'sp500'!$A$2:$D$6121,4,FALSE)</f>
        <v>4297.14013671875</v>
      </c>
      <c r="E60" s="4">
        <v>1</v>
      </c>
      <c r="F60" s="4">
        <v>1</v>
      </c>
      <c r="H60" s="4">
        <f t="shared" si="0"/>
        <v>1</v>
      </c>
      <c r="K60" s="6">
        <f t="shared" si="1"/>
        <v>3.9695418998517695E-3</v>
      </c>
      <c r="M60" s="5">
        <f t="shared" si="2"/>
        <v>110.14466797217597</v>
      </c>
      <c r="N60" s="5">
        <f t="shared" si="3"/>
        <v>108.69882924397524</v>
      </c>
    </row>
    <row r="61" spans="1:14" x14ac:dyDescent="0.25">
      <c r="A61" s="10">
        <v>44789</v>
      </c>
      <c r="B61" s="30">
        <f>VLOOKUP(A61,'sp500'!$A$2:$D$6121,4,FALSE)</f>
        <v>4305.2001953125</v>
      </c>
      <c r="E61" s="4">
        <v>0</v>
      </c>
      <c r="F61" s="4">
        <v>0</v>
      </c>
      <c r="H61" s="4">
        <f t="shared" si="0"/>
        <v>1</v>
      </c>
      <c r="K61" s="6">
        <f t="shared" si="1"/>
        <v>1.8756797165810912E-3</v>
      </c>
      <c r="M61" s="5">
        <f t="shared" si="2"/>
        <v>110.35126409178093</v>
      </c>
      <c r="N61" s="5">
        <f t="shared" si="3"/>
        <v>108.90271343320427</v>
      </c>
    </row>
    <row r="62" spans="1:14" x14ac:dyDescent="0.25">
      <c r="A62" s="10">
        <v>44790</v>
      </c>
      <c r="B62" s="30">
        <f>VLOOKUP(A62,'sp500'!$A$2:$D$6121,4,FALSE)</f>
        <v>4274.0400390625</v>
      </c>
      <c r="E62" s="4">
        <v>1</v>
      </c>
      <c r="F62" s="4">
        <v>1</v>
      </c>
      <c r="H62" s="4">
        <f t="shared" si="0"/>
        <v>1</v>
      </c>
      <c r="K62" s="6">
        <f t="shared" si="1"/>
        <v>-7.2377949540946007E-3</v>
      </c>
      <c r="M62" s="5">
        <f t="shared" si="2"/>
        <v>109.55256426935948</v>
      </c>
      <c r="N62" s="5">
        <f t="shared" si="3"/>
        <v>108.90271343320427</v>
      </c>
    </row>
    <row r="63" spans="1:14" x14ac:dyDescent="0.25">
      <c r="A63" s="10">
        <v>44791</v>
      </c>
      <c r="B63" s="30">
        <f>VLOOKUP(A63,'sp500'!$A$2:$D$6121,4,FALSE)</f>
        <v>4283.740234375</v>
      </c>
      <c r="E63" s="4">
        <v>0</v>
      </c>
      <c r="F63" s="4">
        <v>1</v>
      </c>
      <c r="H63" s="4">
        <f t="shared" si="0"/>
        <v>0</v>
      </c>
      <c r="K63" s="6">
        <f t="shared" si="1"/>
        <v>2.2695611701915031E-3</v>
      </c>
      <c r="M63" s="5">
        <f t="shared" si="2"/>
        <v>109.80120051532013</v>
      </c>
      <c r="N63" s="5">
        <f t="shared" si="3"/>
        <v>109.14987480294076</v>
      </c>
    </row>
    <row r="64" spans="1:14" x14ac:dyDescent="0.25">
      <c r="A64" s="10">
        <v>44792</v>
      </c>
      <c r="B64" s="30">
        <f>VLOOKUP(A64,'sp500'!$A$2:$D$6121,4,FALSE)</f>
        <v>4228.47998046875</v>
      </c>
      <c r="E64" s="4">
        <v>0</v>
      </c>
      <c r="F64" s="4">
        <v>1</v>
      </c>
      <c r="H64" s="4">
        <f t="shared" si="0"/>
        <v>0</v>
      </c>
      <c r="K64" s="6">
        <f t="shared" si="1"/>
        <v>-1.2900001139847905E-2</v>
      </c>
      <c r="M64" s="5">
        <f t="shared" si="2"/>
        <v>108.38476490351583</v>
      </c>
      <c r="N64" s="5">
        <f t="shared" si="3"/>
        <v>107.74184129356857</v>
      </c>
    </row>
    <row r="65" spans="1:14" x14ac:dyDescent="0.25">
      <c r="A65" s="10">
        <v>44795</v>
      </c>
      <c r="B65" s="30">
        <f>VLOOKUP(A65,'sp500'!$A$2:$D$6121,4,FALSE)</f>
        <v>4137.990234375</v>
      </c>
      <c r="E65" s="4">
        <v>0</v>
      </c>
      <c r="F65" s="4">
        <v>1</v>
      </c>
      <c r="H65" s="4">
        <f t="shared" si="0"/>
        <v>0</v>
      </c>
      <c r="K65" s="6">
        <f t="shared" si="1"/>
        <v>-2.14000649197158E-2</v>
      </c>
      <c r="M65" s="5">
        <f t="shared" si="2"/>
        <v>106.06532389827245</v>
      </c>
      <c r="N65" s="5">
        <f t="shared" si="3"/>
        <v>105.43615889531648</v>
      </c>
    </row>
    <row r="66" spans="1:14" x14ac:dyDescent="0.25">
      <c r="A66" s="10">
        <v>44796</v>
      </c>
      <c r="B66" s="30">
        <f>VLOOKUP(A66,'sp500'!$A$2:$D$6121,4,FALSE)</f>
        <v>4128.72998046875</v>
      </c>
      <c r="E66" s="4">
        <v>1</v>
      </c>
      <c r="F66" s="4">
        <v>1</v>
      </c>
      <c r="H66" s="4">
        <f t="shared" si="0"/>
        <v>1</v>
      </c>
      <c r="K66" s="6">
        <f t="shared" si="1"/>
        <v>-2.2378626777133093E-3</v>
      </c>
      <c r="M66" s="5">
        <f t="shared" si="2"/>
        <v>105.82796426852093</v>
      </c>
      <c r="N66" s="5">
        <f t="shared" si="3"/>
        <v>105.2002072504432</v>
      </c>
    </row>
    <row r="67" spans="1:14" x14ac:dyDescent="0.25">
      <c r="A67" s="10">
        <v>44797</v>
      </c>
      <c r="B67" s="30">
        <f>VLOOKUP(A67,'sp500'!$A$2:$D$6121,4,FALSE)</f>
        <v>4140.77001953125</v>
      </c>
      <c r="E67" s="4">
        <v>1</v>
      </c>
      <c r="F67" s="4">
        <v>1</v>
      </c>
      <c r="H67" s="4">
        <f t="shared" ref="H67:H130" si="4">IF(E67=F67,1,0)</f>
        <v>1</v>
      </c>
      <c r="K67" s="6">
        <f t="shared" si="1"/>
        <v>2.9161604463010526E-3</v>
      </c>
      <c r="M67" s="5">
        <f t="shared" si="2"/>
        <v>106.13657559203335</v>
      </c>
      <c r="N67" s="5">
        <f t="shared" si="3"/>
        <v>105.50698793376961</v>
      </c>
    </row>
    <row r="68" spans="1:14" x14ac:dyDescent="0.25">
      <c r="A68" s="10">
        <v>44798</v>
      </c>
      <c r="B68" s="30">
        <f>VLOOKUP(A68,'sp500'!$A$2:$D$6121,4,FALSE)</f>
        <v>4199.1201171875</v>
      </c>
      <c r="E68" s="4">
        <v>0</v>
      </c>
      <c r="F68" s="4">
        <v>1</v>
      </c>
      <c r="H68" s="4">
        <f t="shared" si="4"/>
        <v>0</v>
      </c>
      <c r="K68" s="6">
        <f t="shared" ref="K68:K131" si="5">B68/B67-1</f>
        <v>1.4091605518061545E-2</v>
      </c>
      <c r="M68" s="5">
        <f t="shared" ref="M68:M131" si="6">M67*(1+$K68)</f>
        <v>107.63221034631421</v>
      </c>
      <c r="N68" s="5">
        <f t="shared" si="3"/>
        <v>106.99375078713116</v>
      </c>
    </row>
    <row r="69" spans="1:14" x14ac:dyDescent="0.25">
      <c r="A69" s="10">
        <v>44799</v>
      </c>
      <c r="B69" s="30">
        <f>VLOOKUP(A69,'sp500'!$A$2:$D$6121,4,FALSE)</f>
        <v>4057.65991210937</v>
      </c>
      <c r="E69" s="4">
        <v>0</v>
      </c>
      <c r="F69" s="4">
        <v>0</v>
      </c>
      <c r="H69" s="4">
        <f t="shared" si="4"/>
        <v>1</v>
      </c>
      <c r="K69" s="6">
        <f t="shared" si="5"/>
        <v>-3.3688058719519964E-2</v>
      </c>
      <c r="M69" s="5">
        <f t="shared" si="6"/>
        <v>104.00629012405585</v>
      </c>
      <c r="N69" s="5">
        <f t="shared" ref="N69:N132" si="7">N68*(1+IF(F68=1,$K69,0))</f>
        <v>103.38933902799261</v>
      </c>
    </row>
    <row r="70" spans="1:14" x14ac:dyDescent="0.25">
      <c r="A70" s="10">
        <v>44802</v>
      </c>
      <c r="B70" s="30">
        <f>VLOOKUP(A70,'sp500'!$A$2:$D$6121,4,FALSE)</f>
        <v>4030.61010742187</v>
      </c>
      <c r="E70" s="4">
        <v>0</v>
      </c>
      <c r="F70" s="4">
        <v>1</v>
      </c>
      <c r="H70" s="4">
        <f t="shared" si="4"/>
        <v>0</v>
      </c>
      <c r="K70" s="6">
        <f t="shared" si="5"/>
        <v>-6.666355799502699E-3</v>
      </c>
      <c r="M70" s="5">
        <f t="shared" si="6"/>
        <v>103.31294718870259</v>
      </c>
      <c r="N70" s="5">
        <f t="shared" si="7"/>
        <v>103.38933902799261</v>
      </c>
    </row>
    <row r="71" spans="1:14" x14ac:dyDescent="0.25">
      <c r="A71" s="10">
        <v>44803</v>
      </c>
      <c r="B71" s="30">
        <f>VLOOKUP(A71,'sp500'!$A$2:$D$6121,4,FALSE)</f>
        <v>3986.15991210937</v>
      </c>
      <c r="E71" s="4">
        <v>0</v>
      </c>
      <c r="F71" s="4">
        <v>1</v>
      </c>
      <c r="H71" s="4">
        <f t="shared" si="4"/>
        <v>0</v>
      </c>
      <c r="K71" s="6">
        <f t="shared" si="5"/>
        <v>-1.1028155571448206E-2</v>
      </c>
      <c r="M71" s="5">
        <f t="shared" si="6"/>
        <v>102.17359593456077</v>
      </c>
      <c r="N71" s="5">
        <f t="shared" si="7"/>
        <v>102.24914531276271</v>
      </c>
    </row>
    <row r="72" spans="1:14" x14ac:dyDescent="0.25">
      <c r="A72" s="10">
        <v>44804</v>
      </c>
      <c r="B72" s="30">
        <f>VLOOKUP(A72,'sp500'!$A$2:$D$6121,4,FALSE)</f>
        <v>3955</v>
      </c>
      <c r="E72" s="4">
        <v>1</v>
      </c>
      <c r="F72" s="4">
        <v>1</v>
      </c>
      <c r="H72" s="4">
        <f t="shared" si="4"/>
        <v>1</v>
      </c>
      <c r="K72" s="6">
        <f t="shared" si="5"/>
        <v>-7.8170251059699325E-3</v>
      </c>
      <c r="M72" s="5">
        <f t="shared" si="6"/>
        <v>101.37490236997307</v>
      </c>
      <c r="N72" s="5">
        <f t="shared" si="7"/>
        <v>101.44986117678887</v>
      </c>
    </row>
    <row r="73" spans="1:14" x14ac:dyDescent="0.25">
      <c r="A73" s="10">
        <v>44805</v>
      </c>
      <c r="B73" s="30">
        <f>VLOOKUP(A73,'sp500'!$A$2:$D$6121,4,FALSE)</f>
        <v>3966.85009765625</v>
      </c>
      <c r="E73" s="4">
        <v>0</v>
      </c>
      <c r="F73" s="4">
        <v>1</v>
      </c>
      <c r="H73" s="4">
        <f t="shared" si="4"/>
        <v>0</v>
      </c>
      <c r="K73" s="6">
        <f t="shared" si="5"/>
        <v>2.9962320243361873E-3</v>
      </c>
      <c r="M73" s="5">
        <f t="shared" si="6"/>
        <v>101.67864509891794</v>
      </c>
      <c r="N73" s="5">
        <f t="shared" si="7"/>
        <v>101.75382849971123</v>
      </c>
    </row>
    <row r="74" spans="1:14" x14ac:dyDescent="0.25">
      <c r="A74" s="10">
        <v>44806</v>
      </c>
      <c r="B74" s="30">
        <f>VLOOKUP(A74,'sp500'!$A$2:$D$6121,4,FALSE)</f>
        <v>3924.26000976562</v>
      </c>
      <c r="E74" s="4">
        <v>0</v>
      </c>
      <c r="F74" s="4">
        <v>1</v>
      </c>
      <c r="H74" s="4">
        <f t="shared" si="4"/>
        <v>0</v>
      </c>
      <c r="K74" s="6">
        <f t="shared" si="5"/>
        <v>-1.0736500458082276E-2</v>
      </c>
      <c r="M74" s="5">
        <f t="shared" si="6"/>
        <v>100.58697227923622</v>
      </c>
      <c r="N74" s="5">
        <f t="shared" si="7"/>
        <v>100.66134847341246</v>
      </c>
    </row>
    <row r="75" spans="1:14" x14ac:dyDescent="0.25">
      <c r="A75" s="10">
        <v>44810</v>
      </c>
      <c r="B75" s="30">
        <f>VLOOKUP(A75,'sp500'!$A$2:$D$6121,4,FALSE)</f>
        <v>3908.18994140625</v>
      </c>
      <c r="E75" s="4">
        <v>1</v>
      </c>
      <c r="F75" s="4">
        <v>1</v>
      </c>
      <c r="H75" s="4">
        <f t="shared" si="4"/>
        <v>1</v>
      </c>
      <c r="K75" s="6">
        <f t="shared" si="5"/>
        <v>-4.0950569838337225E-3</v>
      </c>
      <c r="M75" s="5">
        <f t="shared" si="6"/>
        <v>100.17506289592144</v>
      </c>
      <c r="N75" s="5">
        <f t="shared" si="7"/>
        <v>100.24913451534429</v>
      </c>
    </row>
    <row r="76" spans="1:14" x14ac:dyDescent="0.25">
      <c r="A76" s="10">
        <v>44811</v>
      </c>
      <c r="B76" s="30">
        <f>VLOOKUP(A76,'sp500'!$A$2:$D$6121,4,FALSE)</f>
        <v>3979.8701171875</v>
      </c>
      <c r="E76" s="4">
        <v>1</v>
      </c>
      <c r="F76" s="4">
        <v>1</v>
      </c>
      <c r="H76" s="4">
        <f t="shared" si="4"/>
        <v>1</v>
      </c>
      <c r="K76" s="6">
        <f t="shared" si="5"/>
        <v>1.8341016392734E-2</v>
      </c>
      <c r="M76" s="5">
        <f t="shared" si="6"/>
        <v>102.01237536663869</v>
      </c>
      <c r="N76" s="5">
        <f t="shared" si="7"/>
        <v>102.08780553484762</v>
      </c>
    </row>
    <row r="77" spans="1:14" x14ac:dyDescent="0.25">
      <c r="A77" s="10">
        <v>44812</v>
      </c>
      <c r="B77" s="30">
        <f>VLOOKUP(A77,'sp500'!$A$2:$D$6121,4,FALSE)</f>
        <v>4006.17993164062</v>
      </c>
      <c r="E77" s="4">
        <v>1</v>
      </c>
      <c r="F77" s="4">
        <v>0</v>
      </c>
      <c r="H77" s="4">
        <f t="shared" si="4"/>
        <v>0</v>
      </c>
      <c r="K77" s="6">
        <f t="shared" si="5"/>
        <v>6.6107218774547061E-3</v>
      </c>
      <c r="M77" s="5">
        <f t="shared" si="6"/>
        <v>102.68675080824605</v>
      </c>
      <c r="N77" s="5">
        <f t="shared" si="7"/>
        <v>102.76267962431818</v>
      </c>
    </row>
    <row r="78" spans="1:14" x14ac:dyDescent="0.25">
      <c r="A78" s="10">
        <v>44813</v>
      </c>
      <c r="B78" s="30">
        <f>VLOOKUP(A78,'sp500'!$A$2:$D$6121,4,FALSE)</f>
        <v>4067.36010742187</v>
      </c>
      <c r="E78" s="4">
        <v>1</v>
      </c>
      <c r="F78" s="4">
        <v>1</v>
      </c>
      <c r="H78" s="4">
        <f t="shared" si="4"/>
        <v>1</v>
      </c>
      <c r="K78" s="6">
        <f t="shared" si="5"/>
        <v>1.5271449816332883E-2</v>
      </c>
      <c r="M78" s="5">
        <f t="shared" si="6"/>
        <v>104.25492637001645</v>
      </c>
      <c r="N78" s="5">
        <f t="shared" si="7"/>
        <v>102.76267962431818</v>
      </c>
    </row>
    <row r="79" spans="1:14" x14ac:dyDescent="0.25">
      <c r="A79" s="10">
        <v>44816</v>
      </c>
      <c r="B79" s="30">
        <f>VLOOKUP(A79,'sp500'!$A$2:$D$6121,4,FALSE)</f>
        <v>4110.41015625</v>
      </c>
      <c r="E79" s="4">
        <v>0</v>
      </c>
      <c r="F79" s="4">
        <v>1</v>
      </c>
      <c r="H79" s="4">
        <f t="shared" si="4"/>
        <v>0</v>
      </c>
      <c r="K79" s="6">
        <f t="shared" si="5"/>
        <v>1.0584272769351033E-2</v>
      </c>
      <c r="M79" s="5">
        <f t="shared" si="6"/>
        <v>105.35838894826531</v>
      </c>
      <c r="N79" s="5">
        <f t="shared" si="7"/>
        <v>103.85034785597139</v>
      </c>
    </row>
    <row r="80" spans="1:14" x14ac:dyDescent="0.25">
      <c r="A80" s="10">
        <v>44817</v>
      </c>
      <c r="B80" s="30">
        <f>VLOOKUP(A80,'sp500'!$A$2:$D$6121,4,FALSE)</f>
        <v>3932.68994140625</v>
      </c>
      <c r="E80" s="4">
        <v>1</v>
      </c>
      <c r="F80" s="4">
        <v>1</v>
      </c>
      <c r="H80" s="4">
        <f t="shared" si="4"/>
        <v>1</v>
      </c>
      <c r="K80" s="6">
        <f t="shared" si="5"/>
        <v>-4.3236613400616797E-2</v>
      </c>
      <c r="M80" s="5">
        <f t="shared" si="6"/>
        <v>100.80304901679735</v>
      </c>
      <c r="N80" s="5">
        <f t="shared" si="7"/>
        <v>99.360210514203189</v>
      </c>
    </row>
    <row r="81" spans="1:14" x14ac:dyDescent="0.25">
      <c r="A81" s="10">
        <v>44818</v>
      </c>
      <c r="B81" s="30">
        <f>VLOOKUP(A81,'sp500'!$A$2:$D$6121,4,FALSE)</f>
        <v>3946.01000976562</v>
      </c>
      <c r="E81" s="4">
        <v>0</v>
      </c>
      <c r="F81" s="4">
        <v>1</v>
      </c>
      <c r="H81" s="4">
        <f t="shared" si="4"/>
        <v>0</v>
      </c>
      <c r="K81" s="6">
        <f t="shared" si="5"/>
        <v>3.3870120853227714E-3</v>
      </c>
      <c r="M81" s="5">
        <f t="shared" si="6"/>
        <v>101.14447016205462</v>
      </c>
      <c r="N81" s="5">
        <f t="shared" si="7"/>
        <v>99.696744748015007</v>
      </c>
    </row>
    <row r="82" spans="1:14" x14ac:dyDescent="0.25">
      <c r="A82" s="10">
        <v>44819</v>
      </c>
      <c r="B82" s="30">
        <f>VLOOKUP(A82,'sp500'!$A$2:$D$6121,4,FALSE)</f>
        <v>3901.35009765625</v>
      </c>
      <c r="E82" s="4">
        <v>0</v>
      </c>
      <c r="F82" s="4">
        <v>1</v>
      </c>
      <c r="H82" s="4">
        <f t="shared" si="4"/>
        <v>0</v>
      </c>
      <c r="K82" s="6">
        <f t="shared" si="5"/>
        <v>-1.1317739184352082E-2</v>
      </c>
      <c r="M82" s="5">
        <f t="shared" si="6"/>
        <v>99.999743428821006</v>
      </c>
      <c r="N82" s="5">
        <f t="shared" si="7"/>
        <v>98.568402993428052</v>
      </c>
    </row>
    <row r="83" spans="1:14" x14ac:dyDescent="0.25">
      <c r="A83" s="10">
        <v>44820</v>
      </c>
      <c r="B83" s="30">
        <f>VLOOKUP(A83,'sp500'!$A$2:$D$6121,4,FALSE)</f>
        <v>3873.330078125</v>
      </c>
      <c r="E83" s="4">
        <v>1</v>
      </c>
      <c r="F83" s="4">
        <v>1</v>
      </c>
      <c r="H83" s="4">
        <f t="shared" si="4"/>
        <v>1</v>
      </c>
      <c r="K83" s="6">
        <f t="shared" si="5"/>
        <v>-7.1821340894484553E-3</v>
      </c>
      <c r="M83" s="5">
        <f t="shared" si="6"/>
        <v>99.281531862604766</v>
      </c>
      <c r="N83" s="5">
        <f t="shared" si="7"/>
        <v>97.860471506146453</v>
      </c>
    </row>
    <row r="84" spans="1:14" x14ac:dyDescent="0.25">
      <c r="A84" s="10">
        <v>44823</v>
      </c>
      <c r="B84" s="30">
        <f>VLOOKUP(A84,'sp500'!$A$2:$D$6121,4,FALSE)</f>
        <v>3899.88989257812</v>
      </c>
      <c r="E84" s="4">
        <v>0</v>
      </c>
      <c r="F84" s="4">
        <v>1</v>
      </c>
      <c r="H84" s="4">
        <f t="shared" si="4"/>
        <v>0</v>
      </c>
      <c r="K84" s="6">
        <f t="shared" si="5"/>
        <v>6.8571007162852027E-3</v>
      </c>
      <c r="M84" s="5">
        <f t="shared" si="6"/>
        <v>99.962315325853723</v>
      </c>
      <c r="N84" s="5">
        <f t="shared" si="7"/>
        <v>98.531510615407257</v>
      </c>
    </row>
    <row r="85" spans="1:14" x14ac:dyDescent="0.25">
      <c r="A85" s="10">
        <v>44824</v>
      </c>
      <c r="B85" s="30">
        <f>VLOOKUP(A85,'sp500'!$A$2:$D$6121,4,FALSE)</f>
        <v>3855.92993164062</v>
      </c>
      <c r="E85" s="4">
        <v>0</v>
      </c>
      <c r="F85" s="4">
        <v>1</v>
      </c>
      <c r="H85" s="4">
        <f t="shared" si="4"/>
        <v>0</v>
      </c>
      <c r="K85" s="6">
        <f t="shared" si="5"/>
        <v>-1.1272103097361819E-2</v>
      </c>
      <c r="M85" s="5">
        <f t="shared" si="6"/>
        <v>98.835529801649713</v>
      </c>
      <c r="N85" s="5">
        <f t="shared" si="7"/>
        <v>97.42085326941158</v>
      </c>
    </row>
    <row r="86" spans="1:14" x14ac:dyDescent="0.25">
      <c r="A86" s="10">
        <v>44825</v>
      </c>
      <c r="B86" s="30">
        <f>VLOOKUP(A86,'sp500'!$A$2:$D$6121,4,FALSE)</f>
        <v>3789.92993164062</v>
      </c>
      <c r="E86" s="4">
        <v>0</v>
      </c>
      <c r="F86" s="4">
        <v>1</v>
      </c>
      <c r="H86" s="4">
        <f t="shared" si="4"/>
        <v>0</v>
      </c>
      <c r="K86" s="6">
        <f t="shared" si="5"/>
        <v>-1.7116493600784488E-2</v>
      </c>
      <c r="M86" s="5">
        <f t="shared" si="6"/>
        <v>97.143812088269627</v>
      </c>
      <c r="N86" s="5">
        <f t="shared" si="7"/>
        <v>95.753349857842736</v>
      </c>
    </row>
    <row r="87" spans="1:14" x14ac:dyDescent="0.25">
      <c r="A87" s="10">
        <v>44826</v>
      </c>
      <c r="B87" s="30">
        <f>VLOOKUP(A87,'sp500'!$A$2:$D$6121,4,FALSE)</f>
        <v>3757.98999023437</v>
      </c>
      <c r="E87" s="4">
        <v>0</v>
      </c>
      <c r="F87" s="4">
        <v>0</v>
      </c>
      <c r="H87" s="4">
        <f t="shared" si="4"/>
        <v>1</v>
      </c>
      <c r="K87" s="6">
        <f t="shared" si="5"/>
        <v>-8.4275809796894308E-3</v>
      </c>
      <c r="M87" s="5">
        <f t="shared" si="6"/>
        <v>96.325124745219995</v>
      </c>
      <c r="N87" s="5">
        <f t="shared" si="7"/>
        <v>94.946380747839228</v>
      </c>
    </row>
    <row r="88" spans="1:14" x14ac:dyDescent="0.25">
      <c r="A88" s="10">
        <v>44827</v>
      </c>
      <c r="B88" s="30">
        <f>VLOOKUP(A88,'sp500'!$A$2:$D$6121,4,FALSE)</f>
        <v>3693.22998046875</v>
      </c>
      <c r="E88" s="4">
        <v>0</v>
      </c>
      <c r="F88" s="4">
        <v>1</v>
      </c>
      <c r="H88" s="4">
        <f t="shared" si="4"/>
        <v>0</v>
      </c>
      <c r="K88" s="6">
        <f t="shared" si="5"/>
        <v>-1.7232619015459694E-2</v>
      </c>
      <c r="M88" s="5">
        <f t="shared" si="6"/>
        <v>94.665190568868994</v>
      </c>
      <c r="N88" s="5">
        <f t="shared" si="7"/>
        <v>94.946380747839228</v>
      </c>
    </row>
    <row r="89" spans="1:14" x14ac:dyDescent="0.25">
      <c r="A89" s="10">
        <v>44830</v>
      </c>
      <c r="B89" s="30">
        <f>VLOOKUP(A89,'sp500'!$A$2:$D$6121,4,FALSE)</f>
        <v>3655.0400390625</v>
      </c>
      <c r="E89" s="4">
        <v>0</v>
      </c>
      <c r="F89" s="4">
        <v>1</v>
      </c>
      <c r="H89" s="4">
        <f t="shared" si="4"/>
        <v>0</v>
      </c>
      <c r="K89" s="6">
        <f t="shared" si="5"/>
        <v>-1.0340526208282075E-2</v>
      </c>
      <c r="M89" s="5">
        <f t="shared" si="6"/>
        <v>93.686302684779591</v>
      </c>
      <c r="N89" s="5">
        <f t="shared" si="7"/>
        <v>93.964585209334672</v>
      </c>
    </row>
    <row r="90" spans="1:14" x14ac:dyDescent="0.25">
      <c r="A90" s="10">
        <v>44831</v>
      </c>
      <c r="B90" s="30">
        <f>VLOOKUP(A90,'sp500'!$A$2:$D$6121,4,FALSE)</f>
        <v>3647.2900390625</v>
      </c>
      <c r="E90" s="4">
        <v>1</v>
      </c>
      <c r="F90" s="4">
        <v>1</v>
      </c>
      <c r="H90" s="4">
        <f t="shared" si="4"/>
        <v>1</v>
      </c>
      <c r="K90" s="6">
        <f t="shared" si="5"/>
        <v>-2.1203598092424114E-3</v>
      </c>
      <c r="M90" s="5">
        <f t="shared" si="6"/>
        <v>93.487654013890264</v>
      </c>
      <c r="N90" s="5">
        <f t="shared" si="7"/>
        <v>93.765346479364666</v>
      </c>
    </row>
    <row r="91" spans="1:14" x14ac:dyDescent="0.25">
      <c r="A91" s="10">
        <v>44832</v>
      </c>
      <c r="B91" s="30">
        <f>VLOOKUP(A91,'sp500'!$A$2:$D$6121,4,FALSE)</f>
        <v>3719.0400390625</v>
      </c>
      <c r="E91" s="4">
        <v>0</v>
      </c>
      <c r="F91" s="4">
        <v>1</v>
      </c>
      <c r="H91" s="4">
        <f t="shared" si="4"/>
        <v>0</v>
      </c>
      <c r="K91" s="6">
        <f t="shared" si="5"/>
        <v>1.9672139926234733E-2</v>
      </c>
      <c r="M91" s="5">
        <f t="shared" si="6"/>
        <v>95.326756225026926</v>
      </c>
      <c r="N91" s="5">
        <f t="shared" si="7"/>
        <v>95.609911495538611</v>
      </c>
    </row>
    <row r="92" spans="1:14" x14ac:dyDescent="0.25">
      <c r="A92" s="10">
        <v>44833</v>
      </c>
      <c r="B92" s="30">
        <f>VLOOKUP(A92,'sp500'!$A$2:$D$6121,4,FALSE)</f>
        <v>3640.46997070312</v>
      </c>
      <c r="E92" s="4">
        <v>0</v>
      </c>
      <c r="F92" s="4">
        <v>1</v>
      </c>
      <c r="H92" s="4">
        <f t="shared" si="4"/>
        <v>0</v>
      </c>
      <c r="K92" s="6">
        <f t="shared" si="5"/>
        <v>-2.1126437880240156E-2</v>
      </c>
      <c r="M92" s="5">
        <f t="shared" si="6"/>
        <v>93.312841431314098</v>
      </c>
      <c r="N92" s="5">
        <f t="shared" si="7"/>
        <v>93.590014639592852</v>
      </c>
    </row>
    <row r="93" spans="1:14" x14ac:dyDescent="0.25">
      <c r="A93" s="10">
        <v>44834</v>
      </c>
      <c r="B93" s="30">
        <f>VLOOKUP(A93,'sp500'!$A$2:$D$6121,4,FALSE)</f>
        <v>3585.6201171875</v>
      </c>
      <c r="E93" s="4">
        <v>1</v>
      </c>
      <c r="F93" s="4">
        <v>1</v>
      </c>
      <c r="H93" s="4">
        <f t="shared" si="4"/>
        <v>1</v>
      </c>
      <c r="K93" s="6">
        <f t="shared" si="5"/>
        <v>-1.5066695771981942E-2</v>
      </c>
      <c r="M93" s="5">
        <f t="shared" si="6"/>
        <v>91.906925237849293</v>
      </c>
      <c r="N93" s="5">
        <f t="shared" si="7"/>
        <v>92.179922361722774</v>
      </c>
    </row>
    <row r="94" spans="1:14" x14ac:dyDescent="0.25">
      <c r="A94" s="10">
        <v>44837</v>
      </c>
      <c r="B94" s="30">
        <f>VLOOKUP(A94,'sp500'!$A$2:$D$6121,4,FALSE)</f>
        <v>3678.42993164062</v>
      </c>
      <c r="E94" s="4">
        <v>1</v>
      </c>
      <c r="F94" s="4">
        <v>1</v>
      </c>
      <c r="H94" s="4">
        <f t="shared" si="4"/>
        <v>1</v>
      </c>
      <c r="K94" s="6">
        <f t="shared" si="5"/>
        <v>2.5883894952574815E-2</v>
      </c>
      <c r="M94" s="5">
        <f t="shared" si="6"/>
        <v>94.285834436119927</v>
      </c>
      <c r="N94" s="5">
        <f t="shared" si="7"/>
        <v>94.565897788870103</v>
      </c>
    </row>
    <row r="95" spans="1:14" x14ac:dyDescent="0.25">
      <c r="A95" s="10">
        <v>44838</v>
      </c>
      <c r="B95" s="30">
        <f>VLOOKUP(A95,'sp500'!$A$2:$D$6121,4,FALSE)</f>
        <v>3790.92993164062</v>
      </c>
      <c r="E95" s="4">
        <v>0</v>
      </c>
      <c r="F95" s="4">
        <v>1</v>
      </c>
      <c r="H95" s="4">
        <f t="shared" si="4"/>
        <v>0</v>
      </c>
      <c r="K95" s="6">
        <f t="shared" si="5"/>
        <v>3.0583700679551518E-2</v>
      </c>
      <c r="M95" s="5">
        <f t="shared" si="6"/>
        <v>97.169444174835974</v>
      </c>
      <c r="N95" s="5">
        <f t="shared" si="7"/>
        <v>97.458072901337971</v>
      </c>
    </row>
    <row r="96" spans="1:14" x14ac:dyDescent="0.25">
      <c r="A96" s="10">
        <v>44839</v>
      </c>
      <c r="B96" s="30">
        <f>VLOOKUP(A96,'sp500'!$A$2:$D$6121,4,FALSE)</f>
        <v>3783.28002929687</v>
      </c>
      <c r="E96" s="4">
        <v>0</v>
      </c>
      <c r="F96" s="4">
        <v>1</v>
      </c>
      <c r="H96" s="4">
        <f t="shared" si="4"/>
        <v>0</v>
      </c>
      <c r="K96" s="6">
        <f t="shared" si="5"/>
        <v>-2.0179487570848309E-3</v>
      </c>
      <c r="M96" s="5">
        <f t="shared" si="6"/>
        <v>96.973361215736745</v>
      </c>
      <c r="N96" s="5">
        <f t="shared" si="7"/>
        <v>97.261407504258827</v>
      </c>
    </row>
    <row r="97" spans="1:14" x14ac:dyDescent="0.25">
      <c r="A97" s="10">
        <v>44840</v>
      </c>
      <c r="B97" s="30">
        <f>VLOOKUP(A97,'sp500'!$A$2:$D$6121,4,FALSE)</f>
        <v>3744.52001953125</v>
      </c>
      <c r="E97" s="4">
        <v>0</v>
      </c>
      <c r="F97" s="4">
        <v>0</v>
      </c>
      <c r="H97" s="4">
        <f t="shared" si="4"/>
        <v>1</v>
      </c>
      <c r="K97" s="6">
        <f t="shared" si="5"/>
        <v>-1.0245080846638666E-2</v>
      </c>
      <c r="M97" s="5">
        <f t="shared" si="6"/>
        <v>95.979861290111231</v>
      </c>
      <c r="N97" s="5">
        <f t="shared" si="7"/>
        <v>96.264956521119828</v>
      </c>
    </row>
    <row r="98" spans="1:14" x14ac:dyDescent="0.25">
      <c r="A98" s="10">
        <v>44841</v>
      </c>
      <c r="B98" s="30">
        <f>VLOOKUP(A98,'sp500'!$A$2:$D$6121,4,FALSE)</f>
        <v>3639.65991210937</v>
      </c>
      <c r="E98" s="4">
        <v>0</v>
      </c>
      <c r="F98" s="4">
        <v>0</v>
      </c>
      <c r="H98" s="4">
        <f t="shared" si="4"/>
        <v>1</v>
      </c>
      <c r="K98" s="6">
        <f t="shared" si="5"/>
        <v>-2.8003617786774848E-2</v>
      </c>
      <c r="M98" s="5">
        <f t="shared" si="6"/>
        <v>93.292077939315291</v>
      </c>
      <c r="N98" s="5">
        <f t="shared" si="7"/>
        <v>96.264956521119828</v>
      </c>
    </row>
    <row r="99" spans="1:14" x14ac:dyDescent="0.25">
      <c r="A99" s="10">
        <v>44845</v>
      </c>
      <c r="B99" s="30">
        <f>VLOOKUP(A99,'sp500'!$A$2:$D$6121,4,FALSE)</f>
        <v>3588.84008789062</v>
      </c>
      <c r="E99" s="4">
        <v>0</v>
      </c>
      <c r="F99" s="4">
        <v>1</v>
      </c>
      <c r="H99" s="4">
        <f t="shared" si="4"/>
        <v>0</v>
      </c>
      <c r="K99" s="6">
        <f t="shared" si="5"/>
        <v>-1.3962794724218464E-2</v>
      </c>
      <c r="M99" s="5">
        <f t="shared" si="6"/>
        <v>91.989459805652842</v>
      </c>
      <c r="N99" s="5">
        <f t="shared" si="7"/>
        <v>96.264956521119828</v>
      </c>
    </row>
    <row r="100" spans="1:14" x14ac:dyDescent="0.25">
      <c r="A100" s="10">
        <v>44846</v>
      </c>
      <c r="B100" s="30">
        <f>VLOOKUP(A100,'sp500'!$A$2:$D$6121,4,FALSE)</f>
        <v>3577.03002929687</v>
      </c>
      <c r="E100" s="4">
        <v>1</v>
      </c>
      <c r="F100" s="4">
        <v>1</v>
      </c>
      <c r="H100" s="4">
        <f t="shared" si="4"/>
        <v>1</v>
      </c>
      <c r="K100" s="6">
        <f t="shared" si="5"/>
        <v>-3.2907731480149582E-3</v>
      </c>
      <c r="M100" s="5">
        <f t="shared" si="6"/>
        <v>91.686743361423993</v>
      </c>
      <c r="N100" s="5">
        <f t="shared" si="7"/>
        <v>95.948170387105293</v>
      </c>
    </row>
    <row r="101" spans="1:14" x14ac:dyDescent="0.25">
      <c r="A101" s="10">
        <v>44847</v>
      </c>
      <c r="B101" s="30">
        <f>VLOOKUP(A101,'sp500'!$A$2:$D$6121,4,FALSE)</f>
        <v>3669.90991210937</v>
      </c>
      <c r="E101" s="4">
        <v>0</v>
      </c>
      <c r="F101" s="4">
        <v>1</v>
      </c>
      <c r="H101" s="4">
        <f t="shared" si="4"/>
        <v>0</v>
      </c>
      <c r="K101" s="6">
        <f t="shared" si="5"/>
        <v>2.5965642460864968E-2</v>
      </c>
      <c r="M101" s="5">
        <f t="shared" si="6"/>
        <v>94.067448557947813</v>
      </c>
      <c r="N101" s="5">
        <f t="shared" si="7"/>
        <v>98.439526274151021</v>
      </c>
    </row>
    <row r="102" spans="1:14" x14ac:dyDescent="0.25">
      <c r="A102" s="10">
        <v>44848</v>
      </c>
      <c r="B102" s="30">
        <f>VLOOKUP(A102,'sp500'!$A$2:$D$6121,4,FALSE)</f>
        <v>3583.07006835937</v>
      </c>
      <c r="E102" s="4">
        <v>1</v>
      </c>
      <c r="F102" s="4">
        <v>1</v>
      </c>
      <c r="H102" s="4">
        <f t="shared" si="4"/>
        <v>1</v>
      </c>
      <c r="K102" s="6">
        <f t="shared" si="5"/>
        <v>-2.36626636156545E-2</v>
      </c>
      <c r="M102" s="5">
        <f t="shared" si="6"/>
        <v>91.841562165538207</v>
      </c>
      <c r="N102" s="5">
        <f t="shared" si="7"/>
        <v>96.110184877441398</v>
      </c>
    </row>
    <row r="103" spans="1:14" x14ac:dyDescent="0.25">
      <c r="A103" s="10">
        <v>44851</v>
      </c>
      <c r="B103" s="30">
        <f>VLOOKUP(A103,'sp500'!$A$2:$D$6121,4,FALSE)</f>
        <v>3677.94995117187</v>
      </c>
      <c r="E103" s="4">
        <v>1</v>
      </c>
      <c r="F103" s="4">
        <v>1</v>
      </c>
      <c r="H103" s="4">
        <f t="shared" si="4"/>
        <v>1</v>
      </c>
      <c r="K103" s="6">
        <f t="shared" si="5"/>
        <v>2.6480052302171098E-2</v>
      </c>
      <c r="M103" s="5">
        <f t="shared" si="6"/>
        <v>94.273531535194763</v>
      </c>
      <c r="N103" s="5">
        <f t="shared" si="7"/>
        <v>98.655187599767373</v>
      </c>
    </row>
    <row r="104" spans="1:14" x14ac:dyDescent="0.25">
      <c r="A104" s="10">
        <v>44852</v>
      </c>
      <c r="B104" s="30">
        <f>VLOOKUP(A104,'sp500'!$A$2:$D$6121,4,FALSE)</f>
        <v>3719.97998046875</v>
      </c>
      <c r="E104" s="4">
        <v>0</v>
      </c>
      <c r="F104" s="4">
        <v>0</v>
      </c>
      <c r="H104" s="4">
        <f t="shared" si="4"/>
        <v>1</v>
      </c>
      <c r="K104" s="6">
        <f t="shared" si="5"/>
        <v>1.1427569666490056E-2</v>
      </c>
      <c r="M104" s="5">
        <f t="shared" si="6"/>
        <v>95.350848884519252</v>
      </c>
      <c r="N104" s="5">
        <f t="shared" si="7"/>
        <v>99.782576629024362</v>
      </c>
    </row>
    <row r="105" spans="1:14" x14ac:dyDescent="0.25">
      <c r="A105" s="10">
        <v>44853</v>
      </c>
      <c r="B105" s="30">
        <f>VLOOKUP(A105,'sp500'!$A$2:$D$6121,4,FALSE)</f>
        <v>3695.15991210937</v>
      </c>
      <c r="E105" s="4">
        <v>0</v>
      </c>
      <c r="F105" s="4">
        <v>1</v>
      </c>
      <c r="H105" s="4">
        <f t="shared" si="4"/>
        <v>0</v>
      </c>
      <c r="K105" s="6">
        <f t="shared" si="5"/>
        <v>-6.6720972934516398E-3</v>
      </c>
      <c r="M105" s="5">
        <f t="shared" si="6"/>
        <v>94.714658743748529</v>
      </c>
      <c r="N105" s="5">
        <f t="shared" si="7"/>
        <v>99.782576629024362</v>
      </c>
    </row>
    <row r="106" spans="1:14" x14ac:dyDescent="0.25">
      <c r="A106" s="10">
        <v>44854</v>
      </c>
      <c r="B106" s="30">
        <f>VLOOKUP(A106,'sp500'!$A$2:$D$6121,4,FALSE)</f>
        <v>3665.78002929687</v>
      </c>
      <c r="E106" s="4">
        <v>1</v>
      </c>
      <c r="F106" s="4">
        <v>0</v>
      </c>
      <c r="H106" s="4">
        <f t="shared" si="4"/>
        <v>0</v>
      </c>
      <c r="K106" s="6">
        <f t="shared" si="5"/>
        <v>-7.9509097065649792E-3</v>
      </c>
      <c r="M106" s="5">
        <f t="shared" si="6"/>
        <v>93.961591044188864</v>
      </c>
      <c r="N106" s="5">
        <f t="shared" si="7"/>
        <v>98.989214371958582</v>
      </c>
    </row>
    <row r="107" spans="1:14" x14ac:dyDescent="0.25">
      <c r="A107" s="10">
        <v>44855</v>
      </c>
      <c r="B107" s="30">
        <f>VLOOKUP(A107,'sp500'!$A$2:$D$6121,4,FALSE)</f>
        <v>3752.75</v>
      </c>
      <c r="E107" s="4">
        <v>1</v>
      </c>
      <c r="F107" s="4">
        <v>1</v>
      </c>
      <c r="H107" s="4">
        <f t="shared" si="4"/>
        <v>1</v>
      </c>
      <c r="K107" s="6">
        <f t="shared" si="5"/>
        <v>2.3724819822266152E-2</v>
      </c>
      <c r="M107" s="5">
        <f t="shared" si="6"/>
        <v>96.190812861925707</v>
      </c>
      <c r="N107" s="5">
        <f t="shared" si="7"/>
        <v>98.989214371958582</v>
      </c>
    </row>
    <row r="108" spans="1:14" x14ac:dyDescent="0.25">
      <c r="A108" s="10">
        <v>44858</v>
      </c>
      <c r="B108" s="30">
        <f>VLOOKUP(A108,'sp500'!$A$2:$D$6121,4,FALSE)</f>
        <v>3797.34008789062</v>
      </c>
      <c r="E108" s="4">
        <v>1</v>
      </c>
      <c r="F108" s="4">
        <v>1</v>
      </c>
      <c r="H108" s="4">
        <f t="shared" si="4"/>
        <v>1</v>
      </c>
      <c r="K108" s="6">
        <f t="shared" si="5"/>
        <v>1.1881976654618542E-2</v>
      </c>
      <c r="M108" s="5">
        <f t="shared" si="6"/>
        <v>97.333749854739892</v>
      </c>
      <c r="N108" s="5">
        <f t="shared" si="7"/>
        <v>100.16540190618522</v>
      </c>
    </row>
    <row r="109" spans="1:14" x14ac:dyDescent="0.25">
      <c r="A109" s="10">
        <v>44859</v>
      </c>
      <c r="B109" s="30">
        <f>VLOOKUP(A109,'sp500'!$A$2:$D$6121,4,FALSE)</f>
        <v>3859.11010742187</v>
      </c>
      <c r="E109" s="4">
        <v>0</v>
      </c>
      <c r="F109" s="4">
        <v>1</v>
      </c>
      <c r="H109" s="4">
        <f t="shared" si="4"/>
        <v>0</v>
      </c>
      <c r="K109" s="6">
        <f t="shared" si="5"/>
        <v>1.6266654579669915E-2</v>
      </c>
      <c r="M109" s="5">
        <f t="shared" si="6"/>
        <v>98.917044342570946</v>
      </c>
      <c r="N109" s="5">
        <f t="shared" si="7"/>
        <v>101.79475789982695</v>
      </c>
    </row>
    <row r="110" spans="1:14" x14ac:dyDescent="0.25">
      <c r="A110" s="10">
        <v>44860</v>
      </c>
      <c r="B110" s="30">
        <f>VLOOKUP(A110,'sp500'!$A$2:$D$6121,4,FALSE)</f>
        <v>3830.60009765625</v>
      </c>
      <c r="E110" s="4">
        <v>0</v>
      </c>
      <c r="F110" s="4">
        <v>0</v>
      </c>
      <c r="H110" s="4">
        <f t="shared" si="4"/>
        <v>1</v>
      </c>
      <c r="K110" s="6">
        <f t="shared" si="5"/>
        <v>-7.3877160723632151E-3</v>
      </c>
      <c r="M110" s="5">
        <f t="shared" si="6"/>
        <v>98.186273304250676</v>
      </c>
      <c r="N110" s="5">
        <f t="shared" si="7"/>
        <v>101.04272713080807</v>
      </c>
    </row>
    <row r="111" spans="1:14" x14ac:dyDescent="0.25">
      <c r="A111" s="10">
        <v>44861</v>
      </c>
      <c r="B111" s="30">
        <f>VLOOKUP(A111,'sp500'!$A$2:$D$6121,4,FALSE)</f>
        <v>3807.30004882812</v>
      </c>
      <c r="E111" s="4">
        <v>1</v>
      </c>
      <c r="F111" s="4">
        <v>1</v>
      </c>
      <c r="H111" s="4">
        <f t="shared" si="4"/>
        <v>1</v>
      </c>
      <c r="K111" s="6">
        <f t="shared" si="5"/>
        <v>-6.0826106182125805E-3</v>
      </c>
      <c r="M111" s="5">
        <f t="shared" si="6"/>
        <v>97.589044435687512</v>
      </c>
      <c r="N111" s="5">
        <f t="shared" si="7"/>
        <v>101.04272713080807</v>
      </c>
    </row>
    <row r="112" spans="1:14" x14ac:dyDescent="0.25">
      <c r="A112" s="10">
        <v>44862</v>
      </c>
      <c r="B112" s="30">
        <f>VLOOKUP(A112,'sp500'!$A$2:$D$6121,4,FALSE)</f>
        <v>3901.06005859375</v>
      </c>
      <c r="E112" s="4">
        <v>0</v>
      </c>
      <c r="F112" s="4">
        <v>0</v>
      </c>
      <c r="H112" s="4">
        <f t="shared" si="4"/>
        <v>1</v>
      </c>
      <c r="K112" s="6">
        <f t="shared" si="5"/>
        <v>2.462637789592903E-2</v>
      </c>
      <c r="M112" s="5">
        <f t="shared" si="6"/>
        <v>99.992309122463368</v>
      </c>
      <c r="N112" s="5">
        <f t="shared" si="7"/>
        <v>103.5310435127666</v>
      </c>
    </row>
    <row r="113" spans="1:14" x14ac:dyDescent="0.25">
      <c r="A113" s="10">
        <v>44865</v>
      </c>
      <c r="B113" s="30">
        <f>VLOOKUP(A113,'sp500'!$A$2:$D$6121,4,FALSE)</f>
        <v>3871.97998046875</v>
      </c>
      <c r="E113" s="4">
        <v>0</v>
      </c>
      <c r="F113" s="4">
        <v>1</v>
      </c>
      <c r="H113" s="4">
        <f t="shared" si="4"/>
        <v>0</v>
      </c>
      <c r="K113" s="6">
        <f t="shared" si="5"/>
        <v>-7.4544041076575196E-3</v>
      </c>
      <c r="M113" s="5">
        <f t="shared" si="6"/>
        <v>99.246926042606717</v>
      </c>
      <c r="N113" s="5">
        <f t="shared" si="7"/>
        <v>103.5310435127666</v>
      </c>
    </row>
    <row r="114" spans="1:14" x14ac:dyDescent="0.25">
      <c r="A114" s="10">
        <v>44866</v>
      </c>
      <c r="B114" s="30">
        <f>VLOOKUP(A114,'sp500'!$A$2:$D$6121,4,FALSE)</f>
        <v>3856.10009765625</v>
      </c>
      <c r="E114" s="4">
        <v>0</v>
      </c>
      <c r="F114" s="4">
        <v>1</v>
      </c>
      <c r="H114" s="4">
        <f t="shared" si="4"/>
        <v>0</v>
      </c>
      <c r="K114" s="6">
        <f t="shared" si="5"/>
        <v>-4.1012306087846451E-3</v>
      </c>
      <c r="M114" s="5">
        <f t="shared" si="6"/>
        <v>98.839891511692997</v>
      </c>
      <c r="N114" s="5">
        <f t="shared" si="7"/>
        <v>103.10643882815263</v>
      </c>
    </row>
    <row r="115" spans="1:14" x14ac:dyDescent="0.25">
      <c r="A115" s="10">
        <v>44867</v>
      </c>
      <c r="B115" s="30">
        <f>VLOOKUP(A115,'sp500'!$A$2:$D$6121,4,FALSE)</f>
        <v>3759.68994140625</v>
      </c>
      <c r="E115" s="4">
        <v>0</v>
      </c>
      <c r="F115" s="4">
        <v>1</v>
      </c>
      <c r="H115" s="4">
        <f t="shared" si="4"/>
        <v>0</v>
      </c>
      <c r="K115" s="6">
        <f t="shared" si="5"/>
        <v>-2.500198485734284E-2</v>
      </c>
      <c r="M115" s="5">
        <f t="shared" si="6"/>
        <v>96.368698040816241</v>
      </c>
      <c r="N115" s="5">
        <f t="shared" si="7"/>
        <v>100.52857320587661</v>
      </c>
    </row>
    <row r="116" spans="1:14" x14ac:dyDescent="0.25">
      <c r="A116" s="10">
        <v>44868</v>
      </c>
      <c r="B116" s="30">
        <f>VLOOKUP(A116,'sp500'!$A$2:$D$6121,4,FALSE)</f>
        <v>3719.88989257812</v>
      </c>
      <c r="E116" s="4">
        <v>1</v>
      </c>
      <c r="F116" s="4">
        <v>1</v>
      </c>
      <c r="H116" s="4">
        <f t="shared" si="4"/>
        <v>1</v>
      </c>
      <c r="K116" s="6">
        <f t="shared" si="5"/>
        <v>-1.0585992315431003E-2</v>
      </c>
      <c r="M116" s="5">
        <f t="shared" si="6"/>
        <v>95.348539743908063</v>
      </c>
      <c r="N116" s="5">
        <f t="shared" si="7"/>
        <v>99.464378502437953</v>
      </c>
    </row>
    <row r="117" spans="1:14" x14ac:dyDescent="0.25">
      <c r="A117" s="10">
        <v>44869</v>
      </c>
      <c r="B117" s="30">
        <f>VLOOKUP(A117,'sp500'!$A$2:$D$6121,4,FALSE)</f>
        <v>3770.55004882812</v>
      </c>
      <c r="E117" s="4">
        <v>1</v>
      </c>
      <c r="F117" s="4">
        <v>1</v>
      </c>
      <c r="H117" s="4">
        <f t="shared" si="4"/>
        <v>1</v>
      </c>
      <c r="K117" s="6">
        <f t="shared" si="5"/>
        <v>1.3618724670070526E-2</v>
      </c>
      <c r="M117" s="5">
        <f t="shared" si="6"/>
        <v>96.647065254373629</v>
      </c>
      <c r="N117" s="5">
        <f t="shared" si="7"/>
        <v>100.81895648774234</v>
      </c>
    </row>
    <row r="118" spans="1:14" x14ac:dyDescent="0.25">
      <c r="A118" s="10">
        <v>44872</v>
      </c>
      <c r="B118" s="30">
        <f>VLOOKUP(A118,'sp500'!$A$2:$D$6121,4,FALSE)</f>
        <v>3806.80004882812</v>
      </c>
      <c r="E118" s="4">
        <v>1</v>
      </c>
      <c r="F118" s="4">
        <v>1</v>
      </c>
      <c r="H118" s="4">
        <f t="shared" si="4"/>
        <v>1</v>
      </c>
      <c r="K118" s="6">
        <f t="shared" si="5"/>
        <v>9.6139819205598442E-3</v>
      </c>
      <c r="M118" s="5">
        <f t="shared" si="6"/>
        <v>97.576228392404346</v>
      </c>
      <c r="N118" s="5">
        <f t="shared" si="7"/>
        <v>101.78822811266521</v>
      </c>
    </row>
    <row r="119" spans="1:14" x14ac:dyDescent="0.25">
      <c r="A119" s="10">
        <v>44873</v>
      </c>
      <c r="B119" s="30">
        <f>VLOOKUP(A119,'sp500'!$A$2:$D$6121,4,FALSE)</f>
        <v>3828.11010742187</v>
      </c>
      <c r="E119" s="4">
        <v>0</v>
      </c>
      <c r="F119" s="4">
        <v>1</v>
      </c>
      <c r="H119" s="4">
        <f t="shared" si="4"/>
        <v>0</v>
      </c>
      <c r="K119" s="6">
        <f t="shared" si="5"/>
        <v>5.5978928024627006E-3</v>
      </c>
      <c r="M119" s="5">
        <f t="shared" si="6"/>
        <v>98.12244965901364</v>
      </c>
      <c r="N119" s="5">
        <f t="shared" si="7"/>
        <v>102.35802770219253</v>
      </c>
    </row>
    <row r="120" spans="1:14" x14ac:dyDescent="0.25">
      <c r="A120" s="10">
        <v>44874</v>
      </c>
      <c r="B120" s="30">
        <f>VLOOKUP(A120,'sp500'!$A$2:$D$6121,4,FALSE)</f>
        <v>3748.57006835937</v>
      </c>
      <c r="E120" s="4">
        <v>1</v>
      </c>
      <c r="F120" s="4">
        <v>1</v>
      </c>
      <c r="H120" s="4">
        <f t="shared" si="4"/>
        <v>1</v>
      </c>
      <c r="K120" s="6">
        <f t="shared" si="5"/>
        <v>-2.0777886954789881E-2</v>
      </c>
      <c r="M120" s="5">
        <f t="shared" si="6"/>
        <v>96.083672492271589</v>
      </c>
      <c r="N120" s="5">
        <f t="shared" si="7"/>
        <v>100.23124417368112</v>
      </c>
    </row>
    <row r="121" spans="1:14" x14ac:dyDescent="0.25">
      <c r="A121" s="10">
        <v>44875</v>
      </c>
      <c r="B121" s="30">
        <f>VLOOKUP(A121,'sp500'!$A$2:$D$6121,4,FALSE)</f>
        <v>3956.3701171875</v>
      </c>
      <c r="E121" s="4">
        <v>0</v>
      </c>
      <c r="F121" s="4">
        <v>1</v>
      </c>
      <c r="H121" s="4">
        <f t="shared" si="4"/>
        <v>0</v>
      </c>
      <c r="K121" s="6">
        <f t="shared" si="5"/>
        <v>5.5434484360346259E-2</v>
      </c>
      <c r="M121" s="5">
        <f t="shared" si="6"/>
        <v>101.41002133232905</v>
      </c>
      <c r="N121" s="5">
        <f t="shared" si="7"/>
        <v>105.78751151124509</v>
      </c>
    </row>
    <row r="122" spans="1:14" x14ac:dyDescent="0.25">
      <c r="A122" s="10">
        <v>44879</v>
      </c>
      <c r="B122" s="30">
        <f>VLOOKUP(A122,'sp500'!$A$2:$D$6121,4,FALSE)</f>
        <v>3957.25</v>
      </c>
      <c r="E122" s="4">
        <v>1</v>
      </c>
      <c r="F122" s="4">
        <v>1</v>
      </c>
      <c r="H122" s="4">
        <f t="shared" si="4"/>
        <v>1</v>
      </c>
      <c r="K122" s="6">
        <f t="shared" si="5"/>
        <v>2.2239648628352704E-4</v>
      </c>
      <c r="M122" s="5">
        <f t="shared" si="6"/>
        <v>101.4325745647473</v>
      </c>
      <c r="N122" s="5">
        <f t="shared" si="7"/>
        <v>105.81103828209787</v>
      </c>
    </row>
    <row r="123" spans="1:14" x14ac:dyDescent="0.25">
      <c r="A123" s="10">
        <v>44880</v>
      </c>
      <c r="B123" s="30">
        <f>VLOOKUP(A123,'sp500'!$A$2:$D$6121,4,FALSE)</f>
        <v>3991.72998046875</v>
      </c>
      <c r="E123" s="4">
        <v>0</v>
      </c>
      <c r="F123" s="4">
        <v>1</v>
      </c>
      <c r="H123" s="4">
        <f t="shared" si="4"/>
        <v>0</v>
      </c>
      <c r="K123" s="6">
        <f t="shared" si="5"/>
        <v>8.7131165503191443E-3</v>
      </c>
      <c r="M123" s="5">
        <f t="shared" si="6"/>
        <v>102.31636840892888</v>
      </c>
      <c r="N123" s="5">
        <f t="shared" si="7"/>
        <v>106.73298219096007</v>
      </c>
    </row>
    <row r="124" spans="1:14" x14ac:dyDescent="0.25">
      <c r="A124" s="10">
        <v>44881</v>
      </c>
      <c r="B124" s="30">
        <f>VLOOKUP(A124,'sp500'!$A$2:$D$6121,4,FALSE)</f>
        <v>3958.7900390625</v>
      </c>
      <c r="E124" s="4">
        <v>0</v>
      </c>
      <c r="F124" s="4">
        <v>1</v>
      </c>
      <c r="H124" s="4">
        <f t="shared" si="4"/>
        <v>0</v>
      </c>
      <c r="K124" s="6">
        <f t="shared" si="5"/>
        <v>-8.252046497990273E-3</v>
      </c>
      <c r="M124" s="5">
        <f t="shared" si="6"/>
        <v>101.4720489793129</v>
      </c>
      <c r="N124" s="5">
        <f t="shared" si="7"/>
        <v>105.85221665905111</v>
      </c>
    </row>
    <row r="125" spans="1:14" x14ac:dyDescent="0.25">
      <c r="A125" s="10">
        <v>44882</v>
      </c>
      <c r="B125" s="30">
        <f>VLOOKUP(A125,'sp500'!$A$2:$D$6121,4,FALSE)</f>
        <v>3946.56005859375</v>
      </c>
      <c r="E125" s="4">
        <v>1</v>
      </c>
      <c r="F125" s="4">
        <v>1</v>
      </c>
      <c r="H125" s="4">
        <f t="shared" si="4"/>
        <v>1</v>
      </c>
      <c r="K125" s="6">
        <f t="shared" si="5"/>
        <v>-3.0893228355314273E-3</v>
      </c>
      <c r="M125" s="5">
        <f t="shared" si="6"/>
        <v>101.15856906123295</v>
      </c>
      <c r="N125" s="5">
        <f t="shared" si="7"/>
        <v>105.52520498893469</v>
      </c>
    </row>
    <row r="126" spans="1:14" x14ac:dyDescent="0.25">
      <c r="A126" s="10">
        <v>44883</v>
      </c>
      <c r="B126" s="30">
        <f>VLOOKUP(A126,'sp500'!$A$2:$D$6121,4,FALSE)</f>
        <v>3965.34008789062</v>
      </c>
      <c r="E126" s="4">
        <v>0</v>
      </c>
      <c r="F126" s="4">
        <v>1</v>
      </c>
      <c r="H126" s="4">
        <f t="shared" si="4"/>
        <v>0</v>
      </c>
      <c r="K126" s="6">
        <f t="shared" si="5"/>
        <v>4.7585819088133974E-3</v>
      </c>
      <c r="M126" s="5">
        <f t="shared" si="6"/>
        <v>101.63994039788919</v>
      </c>
      <c r="N126" s="5">
        <f t="shared" si="7"/>
        <v>106.02735532031886</v>
      </c>
    </row>
    <row r="127" spans="1:14" x14ac:dyDescent="0.25">
      <c r="A127" s="10">
        <v>44886</v>
      </c>
      <c r="B127" s="30">
        <f>VLOOKUP(A127,'sp500'!$A$2:$D$6121,4,FALSE)</f>
        <v>3949.93994140625</v>
      </c>
      <c r="E127" s="4">
        <v>1</v>
      </c>
      <c r="F127" s="4">
        <v>1</v>
      </c>
      <c r="H127" s="4">
        <f t="shared" si="4"/>
        <v>1</v>
      </c>
      <c r="K127" s="6">
        <f t="shared" si="5"/>
        <v>-3.8836886983285579E-3</v>
      </c>
      <c r="M127" s="5">
        <f t="shared" si="6"/>
        <v>101.24520251006712</v>
      </c>
      <c r="N127" s="5">
        <f t="shared" si="7"/>
        <v>105.61557807874767</v>
      </c>
    </row>
    <row r="128" spans="1:14" x14ac:dyDescent="0.25">
      <c r="A128" s="10">
        <v>44887</v>
      </c>
      <c r="B128" s="30">
        <f>VLOOKUP(A128,'sp500'!$A$2:$D$6121,4,FALSE)</f>
        <v>4003.580078125</v>
      </c>
      <c r="E128" s="4">
        <v>1</v>
      </c>
      <c r="F128" s="4">
        <v>1</v>
      </c>
      <c r="H128" s="4">
        <f t="shared" si="4"/>
        <v>1</v>
      </c>
      <c r="K128" s="6">
        <f t="shared" si="5"/>
        <v>1.3579987927526016E-2</v>
      </c>
      <c r="M128" s="5">
        <f t="shared" si="6"/>
        <v>102.62011113787375</v>
      </c>
      <c r="N128" s="5">
        <f t="shared" si="7"/>
        <v>107.04983635401575</v>
      </c>
    </row>
    <row r="129" spans="1:14" x14ac:dyDescent="0.25">
      <c r="A129" s="10">
        <v>44888</v>
      </c>
      <c r="B129" s="30">
        <f>VLOOKUP(A129,'sp500'!$A$2:$D$6121,4,FALSE)</f>
        <v>4027.26000976562</v>
      </c>
      <c r="E129" s="4">
        <v>0</v>
      </c>
      <c r="F129" s="4">
        <v>1</v>
      </c>
      <c r="H129" s="4">
        <f t="shared" si="4"/>
        <v>0</v>
      </c>
      <c r="K129" s="6">
        <f t="shared" si="5"/>
        <v>5.9146891478463193E-3</v>
      </c>
      <c r="M129" s="5">
        <f t="shared" si="6"/>
        <v>103.22707719557171</v>
      </c>
      <c r="N129" s="5">
        <f t="shared" si="7"/>
        <v>107.68300285937758</v>
      </c>
    </row>
    <row r="130" spans="1:14" x14ac:dyDescent="0.25">
      <c r="A130" s="10">
        <v>44890</v>
      </c>
      <c r="B130" s="30">
        <f>VLOOKUP(A130,'sp500'!$A$2:$D$6121,4,FALSE)</f>
        <v>4026.1201171875</v>
      </c>
      <c r="E130" s="4">
        <v>0</v>
      </c>
      <c r="F130" s="4">
        <v>1</v>
      </c>
      <c r="H130" s="4">
        <f t="shared" si="4"/>
        <v>0</v>
      </c>
      <c r="K130" s="6">
        <f t="shared" si="5"/>
        <v>-2.8304419763214295E-4</v>
      </c>
      <c r="M130" s="5">
        <f t="shared" si="6"/>
        <v>103.19785937033298</v>
      </c>
      <c r="N130" s="5">
        <f t="shared" si="7"/>
        <v>107.65252381023463</v>
      </c>
    </row>
    <row r="131" spans="1:14" x14ac:dyDescent="0.25">
      <c r="A131" s="10">
        <v>44893</v>
      </c>
      <c r="B131" s="30">
        <f>VLOOKUP(A131,'sp500'!$A$2:$D$6121,4,FALSE)</f>
        <v>3963.93994140625</v>
      </c>
      <c r="E131" s="4">
        <v>0</v>
      </c>
      <c r="F131" s="4">
        <v>1</v>
      </c>
      <c r="H131" s="4">
        <f t="shared" ref="H131:H194" si="8">IF(E131=F131,1,0)</f>
        <v>0</v>
      </c>
      <c r="K131" s="6">
        <f t="shared" si="5"/>
        <v>-1.5444192913123267E-2</v>
      </c>
      <c r="M131" s="5">
        <f t="shared" si="6"/>
        <v>101.60405172199619</v>
      </c>
      <c r="N131" s="5">
        <f t="shared" si="7"/>
        <v>105.98991746492477</v>
      </c>
    </row>
    <row r="132" spans="1:14" x14ac:dyDescent="0.25">
      <c r="A132" s="10">
        <v>44894</v>
      </c>
      <c r="B132" s="30">
        <f>VLOOKUP(A132,'sp500'!$A$2:$D$6121,4,FALSE)</f>
        <v>3957.6298828125</v>
      </c>
      <c r="E132" s="4">
        <v>1</v>
      </c>
      <c r="F132" s="4">
        <v>1</v>
      </c>
      <c r="H132" s="4">
        <f t="shared" si="8"/>
        <v>1</v>
      </c>
      <c r="K132" s="6">
        <f t="shared" ref="K132:K195" si="9">B132/B131-1</f>
        <v>-1.5918653377758885E-3</v>
      </c>
      <c r="M132" s="5">
        <f t="shared" ref="M132:M195" si="10">M131*(1+$K132)</f>
        <v>101.44231175388235</v>
      </c>
      <c r="N132" s="5">
        <f t="shared" si="7"/>
        <v>105.82119578915864</v>
      </c>
    </row>
    <row r="133" spans="1:14" x14ac:dyDescent="0.25">
      <c r="A133" s="10">
        <v>44895</v>
      </c>
      <c r="B133" s="30">
        <f>VLOOKUP(A133,'sp500'!$A$2:$D$6121,4,FALSE)</f>
        <v>4080.11010742187</v>
      </c>
      <c r="E133" s="4">
        <v>0</v>
      </c>
      <c r="F133" s="4">
        <v>1</v>
      </c>
      <c r="H133" s="4">
        <f t="shared" si="8"/>
        <v>0</v>
      </c>
      <c r="K133" s="6">
        <f t="shared" si="9"/>
        <v>3.0947872397387721E-2</v>
      </c>
      <c r="M133" s="5">
        <f t="shared" si="10"/>
        <v>104.58173547373752</v>
      </c>
      <c r="N133" s="5">
        <f t="shared" ref="N133:N196" si="11">N132*(1+IF(F132=1,$K133,0))</f>
        <v>109.0961366533805</v>
      </c>
    </row>
    <row r="134" spans="1:14" x14ac:dyDescent="0.25">
      <c r="A134" s="10">
        <v>44896</v>
      </c>
      <c r="B134" s="30">
        <f>VLOOKUP(A134,'sp500'!$A$2:$D$6121,4,FALSE)</f>
        <v>4076.57006835937</v>
      </c>
      <c r="E134" s="4">
        <v>0</v>
      </c>
      <c r="F134" s="4">
        <v>1</v>
      </c>
      <c r="H134" s="4">
        <f t="shared" si="8"/>
        <v>0</v>
      </c>
      <c r="K134" s="6">
        <f t="shared" si="9"/>
        <v>-8.6763321804983473E-4</v>
      </c>
      <c r="M134" s="5">
        <f t="shared" si="10"/>
        <v>104.49099688603921</v>
      </c>
      <c r="N134" s="5">
        <f t="shared" si="11"/>
        <v>109.00148122125913</v>
      </c>
    </row>
    <row r="135" spans="1:14" x14ac:dyDescent="0.25">
      <c r="A135" s="10">
        <v>44897</v>
      </c>
      <c r="B135" s="30">
        <f>VLOOKUP(A135,'sp500'!$A$2:$D$6121,4,FALSE)</f>
        <v>4071.69995117187</v>
      </c>
      <c r="E135" s="4">
        <v>0</v>
      </c>
      <c r="F135" s="4">
        <v>1</v>
      </c>
      <c r="H135" s="4">
        <f t="shared" si="8"/>
        <v>0</v>
      </c>
      <c r="K135" s="6">
        <f t="shared" si="9"/>
        <v>-1.194660488065602E-3</v>
      </c>
      <c r="M135" s="5">
        <f t="shared" si="10"/>
        <v>104.36616562070087</v>
      </c>
      <c r="N135" s="5">
        <f t="shared" si="11"/>
        <v>108.87126145850347</v>
      </c>
    </row>
    <row r="136" spans="1:14" x14ac:dyDescent="0.25">
      <c r="A136" s="10">
        <v>44900</v>
      </c>
      <c r="B136" s="30">
        <f>VLOOKUP(A136,'sp500'!$A$2:$D$6121,4,FALSE)</f>
        <v>3998.84008789062</v>
      </c>
      <c r="E136" s="4">
        <v>0</v>
      </c>
      <c r="F136" s="4">
        <v>1</v>
      </c>
      <c r="H136" s="4">
        <f t="shared" si="8"/>
        <v>0</v>
      </c>
      <c r="K136" s="6">
        <f t="shared" si="9"/>
        <v>-1.7894212283564803E-2</v>
      </c>
      <c r="M136" s="5">
        <f t="shared" si="10"/>
        <v>102.49861529786236</v>
      </c>
      <c r="N136" s="5">
        <f t="shared" si="11"/>
        <v>106.92309599438552</v>
      </c>
    </row>
    <row r="137" spans="1:14" x14ac:dyDescent="0.25">
      <c r="A137" s="10">
        <v>44901</v>
      </c>
      <c r="B137" s="30">
        <f>VLOOKUP(A137,'sp500'!$A$2:$D$6121,4,FALSE)</f>
        <v>3941.26000976562</v>
      </c>
      <c r="E137" s="4">
        <v>0</v>
      </c>
      <c r="F137" s="4">
        <v>1</v>
      </c>
      <c r="H137" s="4">
        <f t="shared" si="8"/>
        <v>0</v>
      </c>
      <c r="K137" s="6">
        <f t="shared" si="9"/>
        <v>-1.4399194981406072E-2</v>
      </c>
      <c r="M137" s="5">
        <f t="shared" si="10"/>
        <v>101.0227177508643</v>
      </c>
      <c r="N137" s="5">
        <f t="shared" si="11"/>
        <v>105.38348948714676</v>
      </c>
    </row>
    <row r="138" spans="1:14" x14ac:dyDescent="0.25">
      <c r="A138" s="10">
        <v>44902</v>
      </c>
      <c r="B138" s="30">
        <f>VLOOKUP(A138,'sp500'!$A$2:$D$6121,4,FALSE)</f>
        <v>3933.919921875</v>
      </c>
      <c r="E138" s="4">
        <v>1</v>
      </c>
      <c r="F138" s="4">
        <v>1</v>
      </c>
      <c r="H138" s="4">
        <f t="shared" si="8"/>
        <v>1</v>
      </c>
      <c r="K138" s="6">
        <f t="shared" si="9"/>
        <v>-1.8623708845477704E-3</v>
      </c>
      <c r="M138" s="5">
        <f t="shared" si="10"/>
        <v>100.83457598264721</v>
      </c>
      <c r="N138" s="5">
        <f t="shared" si="11"/>
        <v>105.18722634461385</v>
      </c>
    </row>
    <row r="139" spans="1:14" x14ac:dyDescent="0.25">
      <c r="A139" s="10">
        <v>44903</v>
      </c>
      <c r="B139" s="30">
        <f>VLOOKUP(A139,'sp500'!$A$2:$D$6121,4,FALSE)</f>
        <v>3963.51000976562</v>
      </c>
      <c r="E139" s="4">
        <v>0</v>
      </c>
      <c r="F139" s="4">
        <v>1</v>
      </c>
      <c r="H139" s="4">
        <f t="shared" si="8"/>
        <v>0</v>
      </c>
      <c r="K139" s="6">
        <f t="shared" si="9"/>
        <v>7.5217819575026379E-3</v>
      </c>
      <c r="M139" s="5">
        <f t="shared" si="10"/>
        <v>101.59303167696591</v>
      </c>
      <c r="N139" s="5">
        <f t="shared" si="11"/>
        <v>105.97842172589252</v>
      </c>
    </row>
    <row r="140" spans="1:14" x14ac:dyDescent="0.25">
      <c r="A140" s="10">
        <v>44904</v>
      </c>
      <c r="B140" s="30">
        <f>VLOOKUP(A140,'sp500'!$A$2:$D$6121,4,FALSE)</f>
        <v>3934.3798828125</v>
      </c>
      <c r="E140" s="4">
        <v>1</v>
      </c>
      <c r="F140" s="4">
        <v>1</v>
      </c>
      <c r="H140" s="4">
        <f t="shared" si="8"/>
        <v>1</v>
      </c>
      <c r="K140" s="6">
        <f t="shared" si="9"/>
        <v>-7.3495782479031657E-3</v>
      </c>
      <c r="M140" s="5">
        <f t="shared" si="10"/>
        <v>100.84636574121434</v>
      </c>
      <c r="N140" s="5">
        <f t="shared" si="11"/>
        <v>105.19952502282879</v>
      </c>
    </row>
    <row r="141" spans="1:14" x14ac:dyDescent="0.25">
      <c r="A141" s="10">
        <v>44907</v>
      </c>
      <c r="B141" s="30">
        <f>VLOOKUP(A141,'sp500'!$A$2:$D$6121,4,FALSE)</f>
        <v>3990.56005859375</v>
      </c>
      <c r="E141" s="4">
        <v>1</v>
      </c>
      <c r="F141" s="4">
        <v>1</v>
      </c>
      <c r="H141" s="4">
        <f t="shared" si="8"/>
        <v>1</v>
      </c>
      <c r="K141" s="6">
        <f t="shared" si="9"/>
        <v>1.4279296218109305E-2</v>
      </c>
      <c r="M141" s="5">
        <f t="shared" si="10"/>
        <v>102.28638087015293</v>
      </c>
      <c r="N141" s="5">
        <f t="shared" si="11"/>
        <v>106.70170020263417</v>
      </c>
    </row>
    <row r="142" spans="1:14" x14ac:dyDescent="0.25">
      <c r="A142" s="10">
        <v>44908</v>
      </c>
      <c r="B142" s="30">
        <f>VLOOKUP(A142,'sp500'!$A$2:$D$6121,4,FALSE)</f>
        <v>4019.64990234375</v>
      </c>
      <c r="E142" s="4">
        <v>0</v>
      </c>
      <c r="F142" s="4">
        <v>1</v>
      </c>
      <c r="H142" s="4">
        <f t="shared" si="8"/>
        <v>0</v>
      </c>
      <c r="K142" s="6">
        <f t="shared" si="9"/>
        <v>7.2896644387934195E-3</v>
      </c>
      <c r="M142" s="5">
        <f t="shared" si="10"/>
        <v>103.03201426335495</v>
      </c>
      <c r="N142" s="5">
        <f t="shared" si="11"/>
        <v>107.4795197921601</v>
      </c>
    </row>
    <row r="143" spans="1:14" x14ac:dyDescent="0.25">
      <c r="A143" s="10">
        <v>44909</v>
      </c>
      <c r="B143" s="30">
        <f>VLOOKUP(A143,'sp500'!$A$2:$D$6121,4,FALSE)</f>
        <v>3995.32006835937</v>
      </c>
      <c r="E143" s="4">
        <v>0</v>
      </c>
      <c r="F143" s="4">
        <v>1</v>
      </c>
      <c r="H143" s="4">
        <f t="shared" si="8"/>
        <v>0</v>
      </c>
      <c r="K143" s="6">
        <f t="shared" si="9"/>
        <v>-6.0527246341015584E-3</v>
      </c>
      <c r="M143" s="5">
        <f t="shared" si="10"/>
        <v>102.40838985252203</v>
      </c>
      <c r="N143" s="5">
        <f t="shared" si="11"/>
        <v>106.82897585505269</v>
      </c>
    </row>
    <row r="144" spans="1:14" x14ac:dyDescent="0.25">
      <c r="A144" s="10">
        <v>44910</v>
      </c>
      <c r="B144" s="30">
        <f>VLOOKUP(A144,'sp500'!$A$2:$D$6121,4,FALSE)</f>
        <v>3895.75</v>
      </c>
      <c r="E144" s="4">
        <v>0</v>
      </c>
      <c r="F144" s="4">
        <v>1</v>
      </c>
      <c r="H144" s="4">
        <f t="shared" si="8"/>
        <v>0</v>
      </c>
      <c r="K144" s="6">
        <f t="shared" si="9"/>
        <v>-2.4921675023712786E-2</v>
      </c>
      <c r="M144" s="5">
        <f t="shared" si="10"/>
        <v>99.856201240915794</v>
      </c>
      <c r="N144" s="5">
        <f t="shared" si="11"/>
        <v>104.16661883567701</v>
      </c>
    </row>
    <row r="145" spans="1:14" x14ac:dyDescent="0.25">
      <c r="A145" s="10">
        <v>44911</v>
      </c>
      <c r="B145" s="30">
        <f>VLOOKUP(A145,'sp500'!$A$2:$D$6121,4,FALSE)</f>
        <v>3852.36010742187</v>
      </c>
      <c r="E145" s="4">
        <v>0</v>
      </c>
      <c r="F145" s="4">
        <v>1</v>
      </c>
      <c r="H145" s="4">
        <f t="shared" si="8"/>
        <v>0</v>
      </c>
      <c r="K145" s="6">
        <f t="shared" si="9"/>
        <v>-1.1137750774081967E-2</v>
      </c>
      <c r="M145" s="5">
        <f t="shared" si="10"/>
        <v>98.744027758247896</v>
      </c>
      <c r="N145" s="5">
        <f t="shared" si="11"/>
        <v>103.00643699610644</v>
      </c>
    </row>
    <row r="146" spans="1:14" x14ac:dyDescent="0.25">
      <c r="A146" s="10">
        <v>44914</v>
      </c>
      <c r="B146" s="30">
        <f>VLOOKUP(A146,'sp500'!$A$2:$D$6121,4,FALSE)</f>
        <v>3817.65991210937</v>
      </c>
      <c r="E146" s="4">
        <v>1</v>
      </c>
      <c r="F146" s="4">
        <v>1</v>
      </c>
      <c r="H146" s="4">
        <f t="shared" si="8"/>
        <v>1</v>
      </c>
      <c r="K146" s="6">
        <f t="shared" si="9"/>
        <v>-9.0075160018523448E-3</v>
      </c>
      <c r="M146" s="5">
        <f t="shared" si="10"/>
        <v>97.85458934812813</v>
      </c>
      <c r="N146" s="5">
        <f t="shared" si="11"/>
        <v>102.07860486657022</v>
      </c>
    </row>
    <row r="147" spans="1:14" x14ac:dyDescent="0.25">
      <c r="A147" s="10">
        <v>44915</v>
      </c>
      <c r="B147" s="30">
        <f>VLOOKUP(A147,'sp500'!$A$2:$D$6121,4,FALSE)</f>
        <v>3821.6201171875</v>
      </c>
      <c r="E147" s="4">
        <v>1</v>
      </c>
      <c r="F147" s="4">
        <v>1</v>
      </c>
      <c r="H147" s="4">
        <f t="shared" si="8"/>
        <v>1</v>
      </c>
      <c r="K147" s="6">
        <f t="shared" si="9"/>
        <v>1.0373383615362997E-3</v>
      </c>
      <c r="M147" s="5">
        <f t="shared" si="10"/>
        <v>97.95609766751133</v>
      </c>
      <c r="N147" s="5">
        <f t="shared" si="11"/>
        <v>102.18449491929042</v>
      </c>
    </row>
    <row r="148" spans="1:14" x14ac:dyDescent="0.25">
      <c r="A148" s="10">
        <v>44916</v>
      </c>
      <c r="B148" s="30">
        <f>VLOOKUP(A148,'sp500'!$A$2:$D$6121,4,FALSE)</f>
        <v>3878.43994140625</v>
      </c>
      <c r="E148" s="4">
        <v>0</v>
      </c>
      <c r="F148" s="4">
        <v>1</v>
      </c>
      <c r="H148" s="4">
        <f t="shared" si="8"/>
        <v>0</v>
      </c>
      <c r="K148" s="6">
        <f t="shared" si="9"/>
        <v>1.4867993802734736E-2</v>
      </c>
      <c r="M148" s="5">
        <f t="shared" si="10"/>
        <v>99.412508320571973</v>
      </c>
      <c r="N148" s="5">
        <f t="shared" si="11"/>
        <v>103.70377335648601</v>
      </c>
    </row>
    <row r="149" spans="1:14" x14ac:dyDescent="0.25">
      <c r="A149" s="10">
        <v>44917</v>
      </c>
      <c r="B149" s="30">
        <f>VLOOKUP(A149,'sp500'!$A$2:$D$6121,4,FALSE)</f>
        <v>3822.38989257812</v>
      </c>
      <c r="E149" s="4">
        <v>1</v>
      </c>
      <c r="F149" s="4">
        <v>0</v>
      </c>
      <c r="H149" s="4">
        <f t="shared" si="8"/>
        <v>0</v>
      </c>
      <c r="K149" s="6">
        <f t="shared" si="9"/>
        <v>-1.4451699568617582E-2</v>
      </c>
      <c r="M149" s="5">
        <f t="shared" si="10"/>
        <v>97.975828616960371</v>
      </c>
      <c r="N149" s="5">
        <f t="shared" si="11"/>
        <v>102.20507757980607</v>
      </c>
    </row>
    <row r="150" spans="1:14" x14ac:dyDescent="0.25">
      <c r="A150" s="10">
        <v>44918</v>
      </c>
      <c r="B150" s="30">
        <f>VLOOKUP(A150,'sp500'!$A$2:$D$6121,4,FALSE)</f>
        <v>3844.82006835937</v>
      </c>
      <c r="E150" s="4">
        <v>0</v>
      </c>
      <c r="F150" s="4">
        <v>1</v>
      </c>
      <c r="H150" s="4">
        <f t="shared" si="8"/>
        <v>0</v>
      </c>
      <c r="K150" s="6">
        <f t="shared" si="9"/>
        <v>5.8681025252820262E-3</v>
      </c>
      <c r="M150" s="5">
        <f t="shared" si="10"/>
        <v>98.550760824284154</v>
      </c>
      <c r="N150" s="5">
        <f t="shared" si="11"/>
        <v>102.20507757980607</v>
      </c>
    </row>
    <row r="151" spans="1:14" x14ac:dyDescent="0.25">
      <c r="A151" s="10">
        <v>44922</v>
      </c>
      <c r="B151" s="30">
        <f>VLOOKUP(A151,'sp500'!$A$2:$D$6121,4,FALSE)</f>
        <v>3829.25</v>
      </c>
      <c r="E151" s="4">
        <v>0</v>
      </c>
      <c r="F151" s="4">
        <v>1</v>
      </c>
      <c r="H151" s="4">
        <f t="shared" si="8"/>
        <v>0</v>
      </c>
      <c r="K151" s="6">
        <f t="shared" si="9"/>
        <v>-4.0496221104083796E-3</v>
      </c>
      <c r="M151" s="5">
        <f t="shared" si="10"/>
        <v>98.15166748425257</v>
      </c>
      <c r="N151" s="5">
        <f t="shared" si="11"/>
        <v>101.79118563784289</v>
      </c>
    </row>
    <row r="152" spans="1:14" x14ac:dyDescent="0.25">
      <c r="A152" s="10">
        <v>44923</v>
      </c>
      <c r="B152" s="30">
        <f>VLOOKUP(A152,'sp500'!$A$2:$D$6121,4,FALSE)</f>
        <v>3783.21997070312</v>
      </c>
      <c r="E152" s="4">
        <v>1</v>
      </c>
      <c r="F152" s="4">
        <v>1</v>
      </c>
      <c r="H152" s="4">
        <f t="shared" si="8"/>
        <v>1</v>
      </c>
      <c r="K152" s="6">
        <f t="shared" si="9"/>
        <v>-1.2020638322616684E-2</v>
      </c>
      <c r="M152" s="5">
        <f t="shared" si="10"/>
        <v>96.971821788662638</v>
      </c>
      <c r="N152" s="5">
        <f t="shared" si="11"/>
        <v>100.56759061086004</v>
      </c>
    </row>
    <row r="153" spans="1:14" x14ac:dyDescent="0.25">
      <c r="A153" s="10">
        <v>44924</v>
      </c>
      <c r="B153" s="30">
        <f>VLOOKUP(A153,'sp500'!$A$2:$D$6121,4,FALSE)</f>
        <v>3849.28002929687</v>
      </c>
      <c r="E153" s="4">
        <v>0</v>
      </c>
      <c r="F153" s="4">
        <v>1</v>
      </c>
      <c r="H153" s="4">
        <f t="shared" si="8"/>
        <v>0</v>
      </c>
      <c r="K153" s="6">
        <f t="shared" si="9"/>
        <v>1.7461331644819111E-2</v>
      </c>
      <c r="M153" s="5">
        <f t="shared" si="10"/>
        <v>98.665078929116774</v>
      </c>
      <c r="N153" s="5">
        <f t="shared" si="11"/>
        <v>102.32363466323666</v>
      </c>
    </row>
    <row r="154" spans="1:14" x14ac:dyDescent="0.25">
      <c r="A154" s="10">
        <v>44925</v>
      </c>
      <c r="B154" s="30">
        <f>VLOOKUP(A154,'sp500'!$A$2:$D$6121,4,FALSE)</f>
        <v>3839.5</v>
      </c>
      <c r="E154" s="4">
        <v>0</v>
      </c>
      <c r="F154" s="4">
        <v>1</v>
      </c>
      <c r="H154" s="4">
        <f t="shared" si="8"/>
        <v>0</v>
      </c>
      <c r="K154" s="6">
        <f t="shared" si="9"/>
        <v>-2.5407424823432612E-3</v>
      </c>
      <c r="M154" s="5">
        <f t="shared" si="10"/>
        <v>98.414396371557814</v>
      </c>
      <c r="N154" s="5">
        <f t="shared" si="11"/>
        <v>102.06365665770001</v>
      </c>
    </row>
    <row r="155" spans="1:14" x14ac:dyDescent="0.25">
      <c r="A155" s="10">
        <v>44929</v>
      </c>
      <c r="B155" s="30">
        <f>VLOOKUP(A155,'sp500'!$A$2:$D$6121,4,FALSE)</f>
        <v>3824.13989257812</v>
      </c>
      <c r="E155" s="4">
        <v>1</v>
      </c>
      <c r="F155" s="4">
        <v>1</v>
      </c>
      <c r="H155" s="4">
        <f t="shared" si="8"/>
        <v>1</v>
      </c>
      <c r="K155" s="6">
        <f t="shared" si="9"/>
        <v>-4.0005488792499433E-3</v>
      </c>
      <c r="M155" s="5">
        <f t="shared" si="10"/>
        <v>98.020684768451517</v>
      </c>
      <c r="N155" s="5">
        <f t="shared" si="11"/>
        <v>101.6553460104459</v>
      </c>
    </row>
    <row r="156" spans="1:14" x14ac:dyDescent="0.25">
      <c r="A156" s="10">
        <v>44930</v>
      </c>
      <c r="B156" s="30">
        <f>VLOOKUP(A156,'sp500'!$A$2:$D$6121,4,FALSE)</f>
        <v>3852.96997070312</v>
      </c>
      <c r="E156" s="4">
        <v>0</v>
      </c>
      <c r="F156" s="4">
        <v>1</v>
      </c>
      <c r="H156" s="4">
        <f t="shared" si="8"/>
        <v>0</v>
      </c>
      <c r="K156" s="6">
        <f t="shared" si="9"/>
        <v>7.5389705750443792E-3</v>
      </c>
      <c r="M156" s="5">
        <f t="shared" si="10"/>
        <v>98.759659826666578</v>
      </c>
      <c r="N156" s="5">
        <f t="shared" si="11"/>
        <v>102.4217226728146</v>
      </c>
    </row>
    <row r="157" spans="1:14" x14ac:dyDescent="0.25">
      <c r="A157" s="10">
        <v>44931</v>
      </c>
      <c r="B157" s="30">
        <f>VLOOKUP(A157,'sp500'!$A$2:$D$6121,4,FALSE)</f>
        <v>3808.10009765625</v>
      </c>
      <c r="E157" s="4">
        <v>1</v>
      </c>
      <c r="F157" s="4">
        <v>1</v>
      </c>
      <c r="H157" s="4">
        <f t="shared" si="8"/>
        <v>1</v>
      </c>
      <c r="K157" s="6">
        <f t="shared" si="9"/>
        <v>-1.1645528874620781E-2</v>
      </c>
      <c r="M157" s="5">
        <f t="shared" si="10"/>
        <v>97.60955135650741</v>
      </c>
      <c r="N157" s="5">
        <f t="shared" si="11"/>
        <v>101.22896754403993</v>
      </c>
    </row>
    <row r="158" spans="1:14" x14ac:dyDescent="0.25">
      <c r="A158" s="10">
        <v>44932</v>
      </c>
      <c r="B158" s="30">
        <f>VLOOKUP(A158,'sp500'!$A$2:$D$6121,4,FALSE)</f>
        <v>3895.080078125</v>
      </c>
      <c r="E158" s="4">
        <v>0</v>
      </c>
      <c r="F158" s="4">
        <v>1</v>
      </c>
      <c r="H158" s="4">
        <f t="shared" si="8"/>
        <v>0</v>
      </c>
      <c r="K158" s="6">
        <f t="shared" si="9"/>
        <v>2.284078102943865E-2</v>
      </c>
      <c r="M158" s="5">
        <f t="shared" si="10"/>
        <v>99.839029745423147</v>
      </c>
      <c r="N158" s="5">
        <f t="shared" si="11"/>
        <v>103.5411162255495</v>
      </c>
    </row>
    <row r="159" spans="1:14" x14ac:dyDescent="0.25">
      <c r="A159" s="10">
        <v>44935</v>
      </c>
      <c r="B159" s="30">
        <f>VLOOKUP(A159,'sp500'!$A$2:$D$6121,4,FALSE)</f>
        <v>3892.09008789062</v>
      </c>
      <c r="E159" s="4">
        <v>1</v>
      </c>
      <c r="F159" s="4">
        <v>0</v>
      </c>
      <c r="H159" s="4">
        <f t="shared" si="8"/>
        <v>0</v>
      </c>
      <c r="K159" s="6">
        <f t="shared" si="9"/>
        <v>-7.6763254526446278E-4</v>
      </c>
      <c r="M159" s="5">
        <f t="shared" si="10"/>
        <v>99.76239005690293</v>
      </c>
      <c r="N159" s="5">
        <f t="shared" si="11"/>
        <v>103.46163469496176</v>
      </c>
    </row>
    <row r="160" spans="1:14" x14ac:dyDescent="0.25">
      <c r="A160" s="10">
        <v>44936</v>
      </c>
      <c r="B160" s="30">
        <f>VLOOKUP(A160,'sp500'!$A$2:$D$6121,4,FALSE)</f>
        <v>3919.25</v>
      </c>
      <c r="E160" s="4">
        <v>1</v>
      </c>
      <c r="F160" s="4">
        <v>0</v>
      </c>
      <c r="H160" s="4">
        <f t="shared" si="8"/>
        <v>0</v>
      </c>
      <c r="K160" s="6">
        <f t="shared" si="9"/>
        <v>6.9782331590633184E-3</v>
      </c>
      <c r="M160" s="5">
        <f t="shared" si="10"/>
        <v>100.45855527522542</v>
      </c>
      <c r="N160" s="5">
        <f t="shared" si="11"/>
        <v>103.46163469496176</v>
      </c>
    </row>
    <row r="161" spans="1:14" x14ac:dyDescent="0.25">
      <c r="A161" s="10">
        <v>44937</v>
      </c>
      <c r="B161" s="30">
        <f>VLOOKUP(A161,'sp500'!$A$2:$D$6121,4,FALSE)</f>
        <v>3969.61010742187</v>
      </c>
      <c r="E161" s="4">
        <v>1</v>
      </c>
      <c r="F161" s="4">
        <v>1</v>
      </c>
      <c r="H161" s="4">
        <f t="shared" si="8"/>
        <v>1</v>
      </c>
      <c r="K161" s="6">
        <f t="shared" si="9"/>
        <v>1.2849424614880478E-2</v>
      </c>
      <c r="M161" s="5">
        <f t="shared" si="10"/>
        <v>101.74938990815423</v>
      </c>
      <c r="N161" s="5">
        <f t="shared" si="11"/>
        <v>103.46163469496176</v>
      </c>
    </row>
    <row r="162" spans="1:14" x14ac:dyDescent="0.25">
      <c r="A162" s="10">
        <v>44938</v>
      </c>
      <c r="B162" s="30">
        <f>VLOOKUP(A162,'sp500'!$A$2:$D$6121,4,FALSE)</f>
        <v>3983.169921875</v>
      </c>
      <c r="E162" s="4">
        <v>1</v>
      </c>
      <c r="F162" s="4">
        <v>1</v>
      </c>
      <c r="H162" s="4">
        <f t="shared" si="8"/>
        <v>1</v>
      </c>
      <c r="K162" s="6">
        <f t="shared" si="9"/>
        <v>3.4159058663665309E-3</v>
      </c>
      <c r="M162" s="5">
        <f t="shared" si="10"/>
        <v>102.0969562460407</v>
      </c>
      <c r="N162" s="5">
        <f t="shared" si="11"/>
        <v>103.81504989986016</v>
      </c>
    </row>
    <row r="163" spans="1:14" x14ac:dyDescent="0.25">
      <c r="A163" s="10">
        <v>44939</v>
      </c>
      <c r="B163" s="30">
        <f>VLOOKUP(A163,'sp500'!$A$2:$D$6121,4,FALSE)</f>
        <v>3999.09008789062</v>
      </c>
      <c r="E163" s="4">
        <v>0</v>
      </c>
      <c r="F163" s="4">
        <v>1</v>
      </c>
      <c r="H163" s="4">
        <f t="shared" si="8"/>
        <v>0</v>
      </c>
      <c r="K163" s="6">
        <f t="shared" si="9"/>
        <v>3.9968583635332511E-3</v>
      </c>
      <c r="M163" s="5">
        <f t="shared" si="10"/>
        <v>102.50502331950398</v>
      </c>
      <c r="N163" s="5">
        <f t="shared" si="11"/>
        <v>104.22998395031303</v>
      </c>
    </row>
    <row r="164" spans="1:14" x14ac:dyDescent="0.25">
      <c r="A164" s="10">
        <v>44943</v>
      </c>
      <c r="B164" s="30">
        <f>VLOOKUP(A164,'sp500'!$A$2:$D$6121,4,FALSE)</f>
        <v>3990.96997070312</v>
      </c>
      <c r="E164" s="4">
        <v>0</v>
      </c>
      <c r="F164" s="4">
        <v>1</v>
      </c>
      <c r="H164" s="4">
        <f t="shared" si="8"/>
        <v>0</v>
      </c>
      <c r="K164" s="6">
        <f t="shared" si="9"/>
        <v>-2.0304911890052235E-3</v>
      </c>
      <c r="M164" s="5">
        <f t="shared" si="10"/>
        <v>102.29688777282495</v>
      </c>
      <c r="N164" s="5">
        <f t="shared" si="11"/>
        <v>104.01834588627176</v>
      </c>
    </row>
    <row r="165" spans="1:14" x14ac:dyDescent="0.25">
      <c r="A165" s="10">
        <v>44944</v>
      </c>
      <c r="B165" s="30">
        <f>VLOOKUP(A165,'sp500'!$A$2:$D$6121,4,FALSE)</f>
        <v>3928.86010742187</v>
      </c>
      <c r="E165" s="4">
        <v>0</v>
      </c>
      <c r="F165" s="4">
        <v>1</v>
      </c>
      <c r="H165" s="4">
        <f t="shared" si="8"/>
        <v>0</v>
      </c>
      <c r="K165" s="6">
        <f t="shared" si="9"/>
        <v>-1.5562598500411085E-2</v>
      </c>
      <c r="M165" s="5">
        <f t="shared" si="10"/>
        <v>100.70488238057486</v>
      </c>
      <c r="N165" s="5">
        <f t="shared" si="11"/>
        <v>102.39955013256683</v>
      </c>
    </row>
    <row r="166" spans="1:14" x14ac:dyDescent="0.25">
      <c r="A166" s="10">
        <v>44945</v>
      </c>
      <c r="B166" s="30">
        <f>VLOOKUP(A166,'sp500'!$A$2:$D$6121,4,FALSE)</f>
        <v>3898.85009765625</v>
      </c>
      <c r="E166" s="4">
        <v>1</v>
      </c>
      <c r="F166" s="4">
        <v>1</v>
      </c>
      <c r="H166" s="4">
        <f t="shared" si="8"/>
        <v>1</v>
      </c>
      <c r="K166" s="6">
        <f t="shared" si="9"/>
        <v>-7.6383502962931171E-3</v>
      </c>
      <c r="M166" s="5">
        <f t="shared" si="10"/>
        <v>99.935663212405032</v>
      </c>
      <c r="N166" s="5">
        <f t="shared" si="11"/>
        <v>101.61738649847146</v>
      </c>
    </row>
    <row r="167" spans="1:14" x14ac:dyDescent="0.25">
      <c r="A167" s="10">
        <v>44946</v>
      </c>
      <c r="B167" s="30">
        <f>VLOOKUP(A167,'sp500'!$A$2:$D$6121,4,FALSE)</f>
        <v>3972.61010742187</v>
      </c>
      <c r="E167" s="4">
        <v>1</v>
      </c>
      <c r="F167" s="4">
        <v>1</v>
      </c>
      <c r="H167" s="4">
        <f t="shared" si="8"/>
        <v>1</v>
      </c>
      <c r="K167" s="6">
        <f t="shared" si="9"/>
        <v>1.8918401045980193E-2</v>
      </c>
      <c r="M167" s="5">
        <f t="shared" si="10"/>
        <v>101.82628616785333</v>
      </c>
      <c r="N167" s="5">
        <f t="shared" si="11"/>
        <v>103.53982496949392</v>
      </c>
    </row>
    <row r="168" spans="1:14" x14ac:dyDescent="0.25">
      <c r="A168" s="10">
        <v>44949</v>
      </c>
      <c r="B168" s="30">
        <f>VLOOKUP(A168,'sp500'!$A$2:$D$6121,4,FALSE)</f>
        <v>4019.81005859375</v>
      </c>
      <c r="E168" s="4">
        <v>0</v>
      </c>
      <c r="F168" s="4">
        <v>0</v>
      </c>
      <c r="H168" s="4">
        <f t="shared" si="8"/>
        <v>1</v>
      </c>
      <c r="K168" s="6">
        <f t="shared" si="9"/>
        <v>1.1881344983666553E-2</v>
      </c>
      <c r="M168" s="5">
        <f t="shared" si="10"/>
        <v>103.03611940221914</v>
      </c>
      <c r="N168" s="5">
        <f t="shared" si="11"/>
        <v>104.77001734950493</v>
      </c>
    </row>
    <row r="169" spans="1:14" x14ac:dyDescent="0.25">
      <c r="A169" s="10">
        <v>44950</v>
      </c>
      <c r="B169" s="30">
        <f>VLOOKUP(A169,'sp500'!$A$2:$D$6121,4,FALSE)</f>
        <v>4016.94995117187</v>
      </c>
      <c r="E169" s="4">
        <v>0</v>
      </c>
      <c r="F169" s="4">
        <v>1</v>
      </c>
      <c r="H169" s="4">
        <f t="shared" si="8"/>
        <v>0</v>
      </c>
      <c r="K169" s="6">
        <f t="shared" si="9"/>
        <v>-7.1150312581702568E-4</v>
      </c>
      <c r="M169" s="5">
        <f t="shared" si="10"/>
        <v>102.9628088811924</v>
      </c>
      <c r="N169" s="5">
        <f t="shared" si="11"/>
        <v>104.77001734950493</v>
      </c>
    </row>
    <row r="170" spans="1:14" x14ac:dyDescent="0.25">
      <c r="A170" s="10">
        <v>44951</v>
      </c>
      <c r="B170" s="30">
        <f>VLOOKUP(A170,'sp500'!$A$2:$D$6121,4,FALSE)</f>
        <v>4016.21997070312</v>
      </c>
      <c r="E170" s="4">
        <v>1</v>
      </c>
      <c r="F170" s="4">
        <v>1</v>
      </c>
      <c r="H170" s="4">
        <f t="shared" si="8"/>
        <v>1</v>
      </c>
      <c r="K170" s="6">
        <f t="shared" si="9"/>
        <v>-1.8172505946634221E-4</v>
      </c>
      <c r="M170" s="5">
        <f t="shared" si="10"/>
        <v>102.94409795862565</v>
      </c>
      <c r="N170" s="5">
        <f t="shared" si="11"/>
        <v>104.75097801187179</v>
      </c>
    </row>
    <row r="171" spans="1:14" x14ac:dyDescent="0.25">
      <c r="A171" s="10">
        <v>44952</v>
      </c>
      <c r="B171" s="30">
        <f>VLOOKUP(A171,'sp500'!$A$2:$D$6121,4,FALSE)</f>
        <v>4060.42993164062</v>
      </c>
      <c r="E171" s="4">
        <v>1</v>
      </c>
      <c r="F171" s="4">
        <v>1</v>
      </c>
      <c r="H171" s="4">
        <f t="shared" si="8"/>
        <v>1</v>
      </c>
      <c r="K171" s="6">
        <f t="shared" si="9"/>
        <v>1.1007853469181317E-2</v>
      </c>
      <c r="M171" s="5">
        <f t="shared" si="10"/>
        <v>104.07729150447125</v>
      </c>
      <c r="N171" s="5">
        <f t="shared" si="11"/>
        <v>105.90406142857991</v>
      </c>
    </row>
    <row r="172" spans="1:14" x14ac:dyDescent="0.25">
      <c r="A172" s="10">
        <v>44953</v>
      </c>
      <c r="B172" s="30">
        <f>VLOOKUP(A172,'sp500'!$A$2:$D$6121,4,FALSE)</f>
        <v>4070.56005859375</v>
      </c>
      <c r="E172" s="4">
        <v>0</v>
      </c>
      <c r="F172" s="4">
        <v>0</v>
      </c>
      <c r="H172" s="4">
        <f t="shared" si="8"/>
        <v>1</v>
      </c>
      <c r="K172" s="6">
        <f t="shared" si="9"/>
        <v>2.4948409709502073E-3</v>
      </c>
      <c r="M172" s="5">
        <f t="shared" si="10"/>
        <v>104.33694779546214</v>
      </c>
      <c r="N172" s="5">
        <f t="shared" si="11"/>
        <v>106.16827522002195</v>
      </c>
    </row>
    <row r="173" spans="1:14" x14ac:dyDescent="0.25">
      <c r="A173" s="10">
        <v>44956</v>
      </c>
      <c r="B173" s="30">
        <f>VLOOKUP(A173,'sp500'!$A$2:$D$6121,4,FALSE)</f>
        <v>4017.77001953125</v>
      </c>
      <c r="E173" s="4">
        <v>1</v>
      </c>
      <c r="F173" s="4">
        <v>1</v>
      </c>
      <c r="H173" s="4">
        <f t="shared" si="8"/>
        <v>1</v>
      </c>
      <c r="K173" s="6">
        <f t="shared" si="9"/>
        <v>-1.2968740984683369E-2</v>
      </c>
      <c r="M173" s="5">
        <f t="shared" si="10"/>
        <v>102.98382894437036</v>
      </c>
      <c r="N173" s="5">
        <f t="shared" si="11"/>
        <v>106.16827522002195</v>
      </c>
    </row>
    <row r="174" spans="1:14" x14ac:dyDescent="0.25">
      <c r="A174" s="10">
        <v>44957</v>
      </c>
      <c r="B174" s="30">
        <f>VLOOKUP(A174,'sp500'!$A$2:$D$6121,4,FALSE)</f>
        <v>4076.60009765625</v>
      </c>
      <c r="E174" s="4">
        <v>1</v>
      </c>
      <c r="F174" s="4">
        <v>1</v>
      </c>
      <c r="H174" s="4">
        <f t="shared" si="8"/>
        <v>1</v>
      </c>
      <c r="K174" s="6">
        <f t="shared" si="9"/>
        <v>1.4642470285510134E-2</v>
      </c>
      <c r="M174" s="5">
        <f t="shared" si="10"/>
        <v>104.49176659957637</v>
      </c>
      <c r="N174" s="5">
        <f t="shared" si="11"/>
        <v>107.72284103519499</v>
      </c>
    </row>
    <row r="175" spans="1:14" x14ac:dyDescent="0.25">
      <c r="A175" s="10">
        <v>44958</v>
      </c>
      <c r="B175" s="30">
        <f>VLOOKUP(A175,'sp500'!$A$2:$D$6121,4,FALSE)</f>
        <v>4119.2099609375</v>
      </c>
      <c r="E175" s="4">
        <v>1</v>
      </c>
      <c r="F175" s="4">
        <v>0</v>
      </c>
      <c r="H175" s="4">
        <f t="shared" si="8"/>
        <v>0</v>
      </c>
      <c r="K175" s="6">
        <f t="shared" si="9"/>
        <v>1.0452303944590291E-2</v>
      </c>
      <c r="M175" s="5">
        <f t="shared" si="10"/>
        <v>105.58394630378233</v>
      </c>
      <c r="N175" s="5">
        <f t="shared" si="11"/>
        <v>108.84879291146963</v>
      </c>
    </row>
    <row r="176" spans="1:14" x14ac:dyDescent="0.25">
      <c r="A176" s="10">
        <v>44959</v>
      </c>
      <c r="B176" s="30">
        <f>VLOOKUP(A176,'sp500'!$A$2:$D$6121,4,FALSE)</f>
        <v>4179.759765625</v>
      </c>
      <c r="E176" s="4">
        <v>0</v>
      </c>
      <c r="F176" s="4">
        <v>0</v>
      </c>
      <c r="H176" s="4">
        <f t="shared" si="8"/>
        <v>1</v>
      </c>
      <c r="K176" s="6">
        <f t="shared" si="9"/>
        <v>1.4699373244309921E-2</v>
      </c>
      <c r="M176" s="5">
        <f t="shared" si="10"/>
        <v>107.13596413910879</v>
      </c>
      <c r="N176" s="5">
        <f t="shared" si="11"/>
        <v>108.84879291146963</v>
      </c>
    </row>
    <row r="177" spans="1:14" x14ac:dyDescent="0.25">
      <c r="A177" s="10">
        <v>44960</v>
      </c>
      <c r="B177" s="30">
        <f>VLOOKUP(A177,'sp500'!$A$2:$D$6121,4,FALSE)</f>
        <v>4136.47998046875</v>
      </c>
      <c r="E177" s="4">
        <v>0</v>
      </c>
      <c r="F177" s="4">
        <v>0</v>
      </c>
      <c r="H177" s="4">
        <f t="shared" si="8"/>
        <v>1</v>
      </c>
      <c r="K177" s="6">
        <f t="shared" si="9"/>
        <v>-1.0354610691310495E-2</v>
      </c>
      <c r="M177" s="5">
        <f t="shared" si="10"/>
        <v>106.02661293941011</v>
      </c>
      <c r="N177" s="5">
        <f t="shared" si="11"/>
        <v>108.84879291146963</v>
      </c>
    </row>
    <row r="178" spans="1:14" x14ac:dyDescent="0.25">
      <c r="A178" s="10">
        <v>44963</v>
      </c>
      <c r="B178" s="30">
        <f>VLOOKUP(A178,'sp500'!$A$2:$D$6121,4,FALSE)</f>
        <v>4111.080078125</v>
      </c>
      <c r="E178" s="4">
        <v>1</v>
      </c>
      <c r="F178" s="4">
        <v>1</v>
      </c>
      <c r="H178" s="4">
        <f t="shared" si="8"/>
        <v>1</v>
      </c>
      <c r="K178" s="6">
        <f t="shared" si="9"/>
        <v>-6.140463017754394E-3</v>
      </c>
      <c r="M178" s="5">
        <f t="shared" si="10"/>
        <v>105.37556044375791</v>
      </c>
      <c r="N178" s="5">
        <f t="shared" si="11"/>
        <v>108.84879291146963</v>
      </c>
    </row>
    <row r="179" spans="1:14" x14ac:dyDescent="0.25">
      <c r="A179" s="10">
        <v>44964</v>
      </c>
      <c r="B179" s="30">
        <f>VLOOKUP(A179,'sp500'!$A$2:$D$6121,4,FALSE)</f>
        <v>4164</v>
      </c>
      <c r="E179" s="4">
        <v>0</v>
      </c>
      <c r="F179" s="4">
        <v>1</v>
      </c>
      <c r="H179" s="4">
        <f t="shared" si="8"/>
        <v>0</v>
      </c>
      <c r="K179" s="6">
        <f t="shared" si="9"/>
        <v>1.2872510598026521E-2</v>
      </c>
      <c r="M179" s="5">
        <f t="shared" si="10"/>
        <v>106.73200846234316</v>
      </c>
      <c r="N179" s="5">
        <f t="shared" si="11"/>
        <v>110.24995015180491</v>
      </c>
    </row>
    <row r="180" spans="1:14" x14ac:dyDescent="0.25">
      <c r="A180" s="10">
        <v>44965</v>
      </c>
      <c r="B180" s="30">
        <f>VLOOKUP(A180,'sp500'!$A$2:$D$6121,4,FALSE)</f>
        <v>4117.85986328125</v>
      </c>
      <c r="E180" s="4">
        <v>0</v>
      </c>
      <c r="F180" s="4">
        <v>1</v>
      </c>
      <c r="H180" s="4">
        <f t="shared" si="8"/>
        <v>0</v>
      </c>
      <c r="K180" s="6">
        <f t="shared" si="9"/>
        <v>-1.1080724476164705E-2</v>
      </c>
      <c r="M180" s="5">
        <f t="shared" si="10"/>
        <v>105.54934048378425</v>
      </c>
      <c r="N180" s="5">
        <f t="shared" si="11"/>
        <v>109.02830083066186</v>
      </c>
    </row>
    <row r="181" spans="1:14" x14ac:dyDescent="0.25">
      <c r="A181" s="10">
        <v>44966</v>
      </c>
      <c r="B181" s="30">
        <f>VLOOKUP(A181,'sp500'!$A$2:$D$6121,4,FALSE)</f>
        <v>4081.5</v>
      </c>
      <c r="E181" s="4">
        <v>1</v>
      </c>
      <c r="F181" s="4">
        <v>1</v>
      </c>
      <c r="H181" s="4">
        <f t="shared" si="8"/>
        <v>1</v>
      </c>
      <c r="K181" s="6">
        <f t="shared" si="9"/>
        <v>-8.8297961777351608E-3</v>
      </c>
      <c r="M181" s="5">
        <f t="shared" si="10"/>
        <v>104.61736132061806</v>
      </c>
      <c r="N181" s="5">
        <f t="shared" si="11"/>
        <v>108.06560315672233</v>
      </c>
    </row>
    <row r="182" spans="1:14" x14ac:dyDescent="0.25">
      <c r="A182" s="10">
        <v>44967</v>
      </c>
      <c r="B182" s="30">
        <f>VLOOKUP(A182,'sp500'!$A$2:$D$6121,4,FALSE)</f>
        <v>4090.4599609375</v>
      </c>
      <c r="E182" s="4">
        <v>1</v>
      </c>
      <c r="F182" s="4">
        <v>1</v>
      </c>
      <c r="H182" s="4">
        <f t="shared" si="8"/>
        <v>1</v>
      </c>
      <c r="K182" s="6">
        <f t="shared" si="9"/>
        <v>2.1952617756952897E-3</v>
      </c>
      <c r="M182" s="5">
        <f t="shared" si="10"/>
        <v>104.84702381499932</v>
      </c>
      <c r="N182" s="5">
        <f t="shared" si="11"/>
        <v>108.30283544459974</v>
      </c>
    </row>
    <row r="183" spans="1:14" x14ac:dyDescent="0.25">
      <c r="A183" s="10">
        <v>44970</v>
      </c>
      <c r="B183" s="30">
        <f>VLOOKUP(A183,'sp500'!$A$2:$D$6121,4,FALSE)</f>
        <v>4137.2900390625</v>
      </c>
      <c r="E183" s="4">
        <v>0</v>
      </c>
      <c r="F183" s="4">
        <v>0</v>
      </c>
      <c r="H183" s="4">
        <f t="shared" si="8"/>
        <v>1</v>
      </c>
      <c r="K183" s="6">
        <f t="shared" si="9"/>
        <v>1.1448609342766147E-2</v>
      </c>
      <c r="M183" s="5">
        <f t="shared" si="10"/>
        <v>106.04737643140895</v>
      </c>
      <c r="N183" s="5">
        <f t="shared" si="11"/>
        <v>109.54275229831885</v>
      </c>
    </row>
    <row r="184" spans="1:14" x14ac:dyDescent="0.25">
      <c r="A184" s="10">
        <v>44971</v>
      </c>
      <c r="B184" s="30">
        <f>VLOOKUP(A184,'sp500'!$A$2:$D$6121,4,FALSE)</f>
        <v>4136.1298828125</v>
      </c>
      <c r="E184" s="4">
        <v>1</v>
      </c>
      <c r="F184" s="4">
        <v>0</v>
      </c>
      <c r="H184" s="4">
        <f t="shared" si="8"/>
        <v>0</v>
      </c>
      <c r="K184" s="6">
        <f t="shared" si="9"/>
        <v>-2.8041453198746069E-4</v>
      </c>
      <c r="M184" s="5">
        <f t="shared" si="10"/>
        <v>106.01763920597844</v>
      </c>
      <c r="N184" s="5">
        <f t="shared" si="11"/>
        <v>109.54275229831885</v>
      </c>
    </row>
    <row r="185" spans="1:14" x14ac:dyDescent="0.25">
      <c r="A185" s="10">
        <v>44972</v>
      </c>
      <c r="B185" s="30">
        <f>VLOOKUP(A185,'sp500'!$A$2:$D$6121,4,FALSE)</f>
        <v>4147.60009765625</v>
      </c>
      <c r="E185" s="4">
        <v>0</v>
      </c>
      <c r="F185" s="4">
        <v>0</v>
      </c>
      <c r="H185" s="4">
        <f t="shared" si="8"/>
        <v>1</v>
      </c>
      <c r="K185" s="6">
        <f t="shared" si="9"/>
        <v>2.7731756904960658E-3</v>
      </c>
      <c r="M185" s="5">
        <f t="shared" si="10"/>
        <v>106.31164474578824</v>
      </c>
      <c r="N185" s="5">
        <f t="shared" si="11"/>
        <v>109.54275229831885</v>
      </c>
    </row>
    <row r="186" spans="1:14" x14ac:dyDescent="0.25">
      <c r="A186" s="10">
        <v>44973</v>
      </c>
      <c r="B186" s="30">
        <f>VLOOKUP(A186,'sp500'!$A$2:$D$6121,4,FALSE)</f>
        <v>4090.40991210937</v>
      </c>
      <c r="E186" s="4">
        <v>0</v>
      </c>
      <c r="F186" s="4">
        <v>0</v>
      </c>
      <c r="H186" s="4">
        <f t="shared" si="8"/>
        <v>1</v>
      </c>
      <c r="K186" s="6">
        <f t="shared" si="9"/>
        <v>-1.3788741489131784E-2</v>
      </c>
      <c r="M186" s="5">
        <f t="shared" si="10"/>
        <v>104.84574095910415</v>
      </c>
      <c r="N186" s="5">
        <f t="shared" si="11"/>
        <v>109.54275229831885</v>
      </c>
    </row>
    <row r="187" spans="1:14" x14ac:dyDescent="0.25">
      <c r="A187" s="10">
        <v>44974</v>
      </c>
      <c r="B187" s="30">
        <f>VLOOKUP(A187,'sp500'!$A$2:$D$6121,4,FALSE)</f>
        <v>4079.09008789062</v>
      </c>
      <c r="E187" s="4">
        <v>0</v>
      </c>
      <c r="F187" s="4">
        <v>1</v>
      </c>
      <c r="H187" s="4">
        <f t="shared" si="8"/>
        <v>0</v>
      </c>
      <c r="K187" s="6">
        <f t="shared" si="9"/>
        <v>-2.7674058253277511E-3</v>
      </c>
      <c r="M187" s="5">
        <f t="shared" si="10"/>
        <v>104.55559024481312</v>
      </c>
      <c r="N187" s="5">
        <f t="shared" si="11"/>
        <v>109.54275229831885</v>
      </c>
    </row>
    <row r="188" spans="1:14" x14ac:dyDescent="0.25">
      <c r="A188" s="10">
        <v>44978</v>
      </c>
      <c r="B188" s="30">
        <f>VLOOKUP(A188,'sp500'!$A$2:$D$6121,4,FALSE)</f>
        <v>3997.34008789062</v>
      </c>
      <c r="E188" s="4">
        <v>0</v>
      </c>
      <c r="F188" s="4">
        <v>1</v>
      </c>
      <c r="H188" s="4">
        <f t="shared" si="8"/>
        <v>0</v>
      </c>
      <c r="K188" s="6">
        <f t="shared" si="9"/>
        <v>-2.0041234255327445E-2</v>
      </c>
      <c r="M188" s="5">
        <f t="shared" si="10"/>
        <v>102.46016716801279</v>
      </c>
      <c r="N188" s="5">
        <f t="shared" si="11"/>
        <v>107.34738033853493</v>
      </c>
    </row>
    <row r="189" spans="1:14" x14ac:dyDescent="0.25">
      <c r="A189" s="10">
        <v>44979</v>
      </c>
      <c r="B189" s="30">
        <f>VLOOKUP(A189,'sp500'!$A$2:$D$6121,4,FALSE)</f>
        <v>3991.05004882812</v>
      </c>
      <c r="E189" s="4">
        <v>1</v>
      </c>
      <c r="F189" s="4">
        <v>1</v>
      </c>
      <c r="H189" s="4">
        <f t="shared" si="8"/>
        <v>1</v>
      </c>
      <c r="K189" s="6">
        <f t="shared" si="9"/>
        <v>-1.5735561458868341E-3</v>
      </c>
      <c r="M189" s="5">
        <f t="shared" si="10"/>
        <v>102.29894034225697</v>
      </c>
      <c r="N189" s="5">
        <f t="shared" si="11"/>
        <v>107.17846320845838</v>
      </c>
    </row>
    <row r="190" spans="1:14" x14ac:dyDescent="0.25">
      <c r="A190" s="10">
        <v>44980</v>
      </c>
      <c r="B190" s="30">
        <f>VLOOKUP(A190,'sp500'!$A$2:$D$6121,4,FALSE)</f>
        <v>4012.32006835937</v>
      </c>
      <c r="E190" s="4">
        <v>0</v>
      </c>
      <c r="F190" s="4">
        <v>0</v>
      </c>
      <c r="H190" s="4">
        <f t="shared" si="8"/>
        <v>1</v>
      </c>
      <c r="K190" s="6">
        <f t="shared" si="9"/>
        <v>5.3294294160743938E-3</v>
      </c>
      <c r="M190" s="5">
        <f t="shared" si="10"/>
        <v>102.84413532415023</v>
      </c>
      <c r="N190" s="5">
        <f t="shared" si="11"/>
        <v>107.74966326305119</v>
      </c>
    </row>
    <row r="191" spans="1:14" x14ac:dyDescent="0.25">
      <c r="A191" s="10">
        <v>44981</v>
      </c>
      <c r="B191" s="30">
        <f>VLOOKUP(A191,'sp500'!$A$2:$D$6121,4,FALSE)</f>
        <v>3970.0400390625</v>
      </c>
      <c r="E191" s="4">
        <v>1</v>
      </c>
      <c r="F191" s="4">
        <v>0</v>
      </c>
      <c r="H191" s="4">
        <f t="shared" si="8"/>
        <v>0</v>
      </c>
      <c r="K191" s="6">
        <f t="shared" si="9"/>
        <v>-1.0537551485556906E-2</v>
      </c>
      <c r="M191" s="5">
        <f t="shared" si="10"/>
        <v>101.76040995318442</v>
      </c>
      <c r="N191" s="5">
        <f t="shared" si="11"/>
        <v>107.74966326305119</v>
      </c>
    </row>
    <row r="192" spans="1:14" x14ac:dyDescent="0.25">
      <c r="A192" s="10">
        <v>44984</v>
      </c>
      <c r="B192" s="30">
        <f>VLOOKUP(A192,'sp500'!$A$2:$D$6121,4,FALSE)</f>
        <v>3982.23999023437</v>
      </c>
      <c r="E192" s="4">
        <v>0</v>
      </c>
      <c r="F192" s="4">
        <v>1</v>
      </c>
      <c r="H192" s="4">
        <f t="shared" si="8"/>
        <v>0</v>
      </c>
      <c r="K192" s="6">
        <f t="shared" si="9"/>
        <v>3.0730045671658601E-3</v>
      </c>
      <c r="M192" s="5">
        <f t="shared" si="10"/>
        <v>102.07312015772723</v>
      </c>
      <c r="N192" s="5">
        <f t="shared" si="11"/>
        <v>107.74966326305119</v>
      </c>
    </row>
    <row r="193" spans="1:14" x14ac:dyDescent="0.25">
      <c r="A193" s="10">
        <v>44985</v>
      </c>
      <c r="B193" s="30">
        <f>VLOOKUP(A193,'sp500'!$A$2:$D$6121,4,FALSE)</f>
        <v>3970.14990234375</v>
      </c>
      <c r="E193" s="4">
        <v>0</v>
      </c>
      <c r="F193" s="4">
        <v>0</v>
      </c>
      <c r="H193" s="4">
        <f t="shared" si="8"/>
        <v>1</v>
      </c>
      <c r="K193" s="6">
        <f t="shared" si="9"/>
        <v>-3.0360018281843093E-3</v>
      </c>
      <c r="M193" s="5">
        <f t="shared" si="10"/>
        <v>101.76322597831989</v>
      </c>
      <c r="N193" s="5">
        <f t="shared" si="11"/>
        <v>107.42253508839832</v>
      </c>
    </row>
    <row r="194" spans="1:14" x14ac:dyDescent="0.25">
      <c r="A194" s="10">
        <v>44986</v>
      </c>
      <c r="B194" s="30">
        <f>VLOOKUP(A194,'sp500'!$A$2:$D$6121,4,FALSE)</f>
        <v>3951.38989257812</v>
      </c>
      <c r="E194" s="4">
        <v>1</v>
      </c>
      <c r="F194" s="4">
        <v>1</v>
      </c>
      <c r="H194" s="4">
        <f t="shared" si="8"/>
        <v>1</v>
      </c>
      <c r="K194" s="6">
        <f t="shared" si="9"/>
        <v>-4.725264845681254E-3</v>
      </c>
      <c r="M194" s="5">
        <f t="shared" si="10"/>
        <v>101.28236778402142</v>
      </c>
      <c r="N194" s="5">
        <f t="shared" si="11"/>
        <v>107.42253508839832</v>
      </c>
    </row>
    <row r="195" spans="1:14" x14ac:dyDescent="0.25">
      <c r="A195" s="10">
        <v>44987</v>
      </c>
      <c r="B195" s="30">
        <f>VLOOKUP(A195,'sp500'!$A$2:$D$6121,4,FALSE)</f>
        <v>3981.35009765625</v>
      </c>
      <c r="E195" s="4">
        <v>1</v>
      </c>
      <c r="F195" s="4">
        <v>0</v>
      </c>
      <c r="H195" s="4">
        <f t="shared" ref="H195:H258" si="12">IF(E195=F195,1,0)</f>
        <v>0</v>
      </c>
      <c r="K195" s="6">
        <f t="shared" si="9"/>
        <v>7.5821940867957238E-3</v>
      </c>
      <c r="M195" s="5">
        <f t="shared" si="10"/>
        <v>102.05031035413009</v>
      </c>
      <c r="N195" s="5">
        <f t="shared" si="11"/>
        <v>108.23703359873419</v>
      </c>
    </row>
    <row r="196" spans="1:14" x14ac:dyDescent="0.25">
      <c r="A196" s="10">
        <v>44988</v>
      </c>
      <c r="B196" s="30">
        <f>VLOOKUP(A196,'sp500'!$A$2:$D$6121,4,FALSE)</f>
        <v>4045.63989257812</v>
      </c>
      <c r="E196" s="4">
        <v>1</v>
      </c>
      <c r="F196" s="4">
        <v>1</v>
      </c>
      <c r="H196" s="4">
        <f t="shared" si="12"/>
        <v>1</v>
      </c>
      <c r="K196" s="6">
        <f t="shared" ref="K196:K259" si="13">B196/B195-1</f>
        <v>1.6147737160747688E-2</v>
      </c>
      <c r="M196" s="5">
        <f t="shared" ref="M196:M259" si="14">M195*(1+$K196)</f>
        <v>103.69819194290132</v>
      </c>
      <c r="N196" s="5">
        <f t="shared" si="11"/>
        <v>108.23703359873419</v>
      </c>
    </row>
    <row r="197" spans="1:14" x14ac:dyDescent="0.25">
      <c r="A197" s="10">
        <v>44991</v>
      </c>
      <c r="B197" s="30">
        <f>VLOOKUP(A197,'sp500'!$A$2:$D$6121,4,FALSE)</f>
        <v>4048.419921875</v>
      </c>
      <c r="E197" s="4">
        <v>0</v>
      </c>
      <c r="F197" s="4">
        <v>0</v>
      </c>
      <c r="H197" s="4">
        <f t="shared" si="12"/>
        <v>1</v>
      </c>
      <c r="K197" s="6">
        <f t="shared" si="13"/>
        <v>6.8716676983049396E-4</v>
      </c>
      <c r="M197" s="5">
        <f t="shared" si="14"/>
        <v>103.76944989449598</v>
      </c>
      <c r="N197" s="5">
        <f t="shared" ref="N197:N260" si="15">N196*(1+IF(F196=1,$K197,0))</f>
        <v>108.31141049148826</v>
      </c>
    </row>
    <row r="198" spans="1:14" x14ac:dyDescent="0.25">
      <c r="A198" s="10">
        <v>44992</v>
      </c>
      <c r="B198" s="30">
        <f>VLOOKUP(A198,'sp500'!$A$2:$D$6121,4,FALSE)</f>
        <v>3986.3701171875</v>
      </c>
      <c r="E198" s="4">
        <v>1</v>
      </c>
      <c r="F198" s="4">
        <v>1</v>
      </c>
      <c r="H198" s="4">
        <f t="shared" si="12"/>
        <v>1</v>
      </c>
      <c r="K198" s="6">
        <f t="shared" si="13"/>
        <v>-1.5326919115337678E-2</v>
      </c>
      <c r="M198" s="5">
        <f t="shared" si="14"/>
        <v>102.17898392931995</v>
      </c>
      <c r="N198" s="5">
        <f t="shared" si="15"/>
        <v>108.31141049148826</v>
      </c>
    </row>
    <row r="199" spans="1:14" x14ac:dyDescent="0.25">
      <c r="A199" s="10">
        <v>44993</v>
      </c>
      <c r="B199" s="30">
        <f>VLOOKUP(A199,'sp500'!$A$2:$D$6121,4,FALSE)</f>
        <v>3992.01000976562</v>
      </c>
      <c r="E199" s="4">
        <v>0</v>
      </c>
      <c r="F199" s="4">
        <v>0</v>
      </c>
      <c r="H199" s="4">
        <f t="shared" si="12"/>
        <v>1</v>
      </c>
      <c r="K199" s="6">
        <f t="shared" si="13"/>
        <v>1.4147940136826076E-3</v>
      </c>
      <c r="M199" s="5">
        <f t="shared" si="14"/>
        <v>102.32354614410733</v>
      </c>
      <c r="N199" s="5">
        <f t="shared" si="15"/>
        <v>108.46464882666514</v>
      </c>
    </row>
    <row r="200" spans="1:14" x14ac:dyDescent="0.25">
      <c r="A200" s="10">
        <v>44994</v>
      </c>
      <c r="B200" s="30">
        <f>VLOOKUP(A200,'sp500'!$A$2:$D$6121,4,FALSE)</f>
        <v>3918.32006835937</v>
      </c>
      <c r="E200" s="4">
        <v>0</v>
      </c>
      <c r="F200" s="4">
        <v>1</v>
      </c>
      <c r="H200" s="4">
        <f t="shared" si="12"/>
        <v>0</v>
      </c>
      <c r="K200" s="6">
        <f t="shared" si="13"/>
        <v>-1.8459357873848781E-2</v>
      </c>
      <c r="M200" s="5">
        <f t="shared" si="14"/>
        <v>100.43471918691196</v>
      </c>
      <c r="N200" s="5">
        <f t="shared" si="15"/>
        <v>108.46464882666514</v>
      </c>
    </row>
    <row r="201" spans="1:14" x14ac:dyDescent="0.25">
      <c r="A201" s="10">
        <v>44995</v>
      </c>
      <c r="B201" s="30">
        <f>VLOOKUP(A201,'sp500'!$A$2:$D$6121,4,FALSE)</f>
        <v>3861.59008789062</v>
      </c>
      <c r="E201" s="4">
        <v>0</v>
      </c>
      <c r="F201" s="4">
        <v>1</v>
      </c>
      <c r="H201" s="4">
        <f t="shared" si="12"/>
        <v>0</v>
      </c>
      <c r="K201" s="6">
        <f t="shared" si="13"/>
        <v>-1.447813845705137E-2</v>
      </c>
      <c r="M201" s="5">
        <f t="shared" si="14"/>
        <v>98.980611416628776</v>
      </c>
      <c r="N201" s="5">
        <f t="shared" si="15"/>
        <v>106.89428262325723</v>
      </c>
    </row>
    <row r="202" spans="1:14" x14ac:dyDescent="0.25">
      <c r="A202" s="10">
        <v>44998</v>
      </c>
      <c r="B202" s="30">
        <f>VLOOKUP(A202,'sp500'!$A$2:$D$6121,4,FALSE)</f>
        <v>3855.76000976562</v>
      </c>
      <c r="E202" s="4">
        <v>1</v>
      </c>
      <c r="F202" s="4">
        <v>0</v>
      </c>
      <c r="H202" s="4">
        <f t="shared" si="12"/>
        <v>0</v>
      </c>
      <c r="K202" s="6">
        <f t="shared" si="13"/>
        <v>-1.5097610031894471E-3</v>
      </c>
      <c r="M202" s="5">
        <f t="shared" si="14"/>
        <v>98.831174349440104</v>
      </c>
      <c r="N202" s="5">
        <f t="shared" si="15"/>
        <v>106.73289780388872</v>
      </c>
    </row>
    <row r="203" spans="1:14" x14ac:dyDescent="0.25">
      <c r="A203" s="10">
        <v>44999</v>
      </c>
      <c r="B203" s="30">
        <f>VLOOKUP(A203,'sp500'!$A$2:$D$6121,4,FALSE)</f>
        <v>3919.2900390625</v>
      </c>
      <c r="E203" s="4">
        <v>0</v>
      </c>
      <c r="F203" s="4">
        <v>0</v>
      </c>
      <c r="H203" s="4">
        <f t="shared" si="12"/>
        <v>1</v>
      </c>
      <c r="K203" s="6">
        <f t="shared" si="13"/>
        <v>1.6476655480625046E-2</v>
      </c>
      <c r="M203" s="5">
        <f t="shared" si="14"/>
        <v>100.45958155994141</v>
      </c>
      <c r="N203" s="5">
        <f t="shared" si="15"/>
        <v>106.73289780388872</v>
      </c>
    </row>
    <row r="204" spans="1:14" x14ac:dyDescent="0.25">
      <c r="A204" s="10">
        <v>45000</v>
      </c>
      <c r="B204" s="30">
        <f>VLOOKUP(A204,'sp500'!$A$2:$D$6121,4,FALSE)</f>
        <v>3891.92993164062</v>
      </c>
      <c r="E204" s="4">
        <v>1</v>
      </c>
      <c r="F204" s="4">
        <v>0</v>
      </c>
      <c r="H204" s="4">
        <f t="shared" si="12"/>
        <v>0</v>
      </c>
      <c r="K204" s="6">
        <f t="shared" si="13"/>
        <v>-6.9808835654389112E-3</v>
      </c>
      <c r="M204" s="5">
        <f t="shared" si="14"/>
        <v>99.758284918038754</v>
      </c>
      <c r="N204" s="5">
        <f t="shared" si="15"/>
        <v>106.73289780388872</v>
      </c>
    </row>
    <row r="205" spans="1:14" x14ac:dyDescent="0.25">
      <c r="A205" s="10">
        <v>45001</v>
      </c>
      <c r="B205" s="30">
        <f>VLOOKUP(A205,'sp500'!$A$2:$D$6121,4,FALSE)</f>
        <v>3960.28002929687</v>
      </c>
      <c r="E205" s="4">
        <v>0</v>
      </c>
      <c r="F205" s="4">
        <v>1</v>
      </c>
      <c r="H205" s="4">
        <f t="shared" si="12"/>
        <v>0</v>
      </c>
      <c r="K205" s="6">
        <f t="shared" si="13"/>
        <v>1.7562006217166859E-2</v>
      </c>
      <c r="M205" s="5">
        <f t="shared" si="14"/>
        <v>101.51024053798325</v>
      </c>
      <c r="N205" s="5">
        <f t="shared" si="15"/>
        <v>106.73289780388872</v>
      </c>
    </row>
    <row r="206" spans="1:14" x14ac:dyDescent="0.25">
      <c r="A206" s="10">
        <v>45002</v>
      </c>
      <c r="B206" s="30">
        <f>VLOOKUP(A206,'sp500'!$A$2:$D$6121,4,FALSE)</f>
        <v>3916.63989257812</v>
      </c>
      <c r="E206" s="4">
        <v>1</v>
      </c>
      <c r="F206" s="4">
        <v>1</v>
      </c>
      <c r="H206" s="4">
        <f t="shared" si="12"/>
        <v>1</v>
      </c>
      <c r="K206" s="6">
        <f t="shared" si="13"/>
        <v>-1.1019457310067593E-2</v>
      </c>
      <c r="M206" s="5">
        <f t="shared" si="14"/>
        <v>100.39165277584026</v>
      </c>
      <c r="N206" s="5">
        <f t="shared" si="15"/>
        <v>105.55675919295896</v>
      </c>
    </row>
    <row r="207" spans="1:14" x14ac:dyDescent="0.25">
      <c r="A207" s="10">
        <v>45005</v>
      </c>
      <c r="B207" s="30">
        <f>VLOOKUP(A207,'sp500'!$A$2:$D$6121,4,FALSE)</f>
        <v>3951.57006835937</v>
      </c>
      <c r="E207" s="4">
        <v>1</v>
      </c>
      <c r="F207" s="4">
        <v>1</v>
      </c>
      <c r="H207" s="4">
        <f t="shared" si="12"/>
        <v>1</v>
      </c>
      <c r="K207" s="6">
        <f t="shared" si="13"/>
        <v>8.9184037183100973E-3</v>
      </c>
      <c r="M207" s="5">
        <f t="shared" si="14"/>
        <v>101.28698606524361</v>
      </c>
      <c r="N207" s="5">
        <f t="shared" si="15"/>
        <v>106.49815698663821</v>
      </c>
    </row>
    <row r="208" spans="1:14" x14ac:dyDescent="0.25">
      <c r="A208" s="10">
        <v>45006</v>
      </c>
      <c r="B208" s="30">
        <f>VLOOKUP(A208,'sp500'!$A$2:$D$6121,4,FALSE)</f>
        <v>4002.8701171875</v>
      </c>
      <c r="E208" s="4">
        <v>0</v>
      </c>
      <c r="F208" s="4">
        <v>1</v>
      </c>
      <c r="H208" s="4">
        <f t="shared" si="12"/>
        <v>0</v>
      </c>
      <c r="K208" s="6">
        <f t="shared" si="13"/>
        <v>1.298219389778632E-2</v>
      </c>
      <c r="M208" s="5">
        <f t="shared" si="14"/>
        <v>102.60191335766498</v>
      </c>
      <c r="N208" s="5">
        <f t="shared" si="15"/>
        <v>107.88073671039564</v>
      </c>
    </row>
    <row r="209" spans="1:14" x14ac:dyDescent="0.25">
      <c r="A209" s="10">
        <v>45007</v>
      </c>
      <c r="B209" s="30">
        <f>VLOOKUP(A209,'sp500'!$A$2:$D$6121,4,FALSE)</f>
        <v>3936.96997070312</v>
      </c>
      <c r="E209" s="4">
        <v>1</v>
      </c>
      <c r="F209" s="4">
        <v>1</v>
      </c>
      <c r="H209" s="4">
        <f t="shared" si="12"/>
        <v>1</v>
      </c>
      <c r="K209" s="6">
        <f t="shared" si="13"/>
        <v>-1.6463223775714964E-2</v>
      </c>
      <c r="M209" s="5">
        <f t="shared" si="14"/>
        <v>100.91275509824122</v>
      </c>
      <c r="N209" s="5">
        <f t="shared" si="15"/>
        <v>106.10467200084341</v>
      </c>
    </row>
    <row r="210" spans="1:14" x14ac:dyDescent="0.25">
      <c r="A210" s="10">
        <v>45008</v>
      </c>
      <c r="B210" s="30">
        <f>VLOOKUP(A210,'sp500'!$A$2:$D$6121,4,FALSE)</f>
        <v>3948.71997070312</v>
      </c>
      <c r="E210" s="4">
        <v>1</v>
      </c>
      <c r="F210" s="4">
        <v>1</v>
      </c>
      <c r="H210" s="4">
        <f t="shared" si="12"/>
        <v>1</v>
      </c>
      <c r="K210" s="6">
        <f t="shared" si="13"/>
        <v>2.9845287333754023E-3</v>
      </c>
      <c r="M210" s="5">
        <f t="shared" si="14"/>
        <v>101.21393211539599</v>
      </c>
      <c r="N210" s="5">
        <f t="shared" si="15"/>
        <v>106.4213444431753</v>
      </c>
    </row>
    <row r="211" spans="1:14" x14ac:dyDescent="0.25">
      <c r="A211" s="10">
        <v>45009</v>
      </c>
      <c r="B211" s="30">
        <f>VLOOKUP(A211,'sp500'!$A$2:$D$6121,4,FALSE)</f>
        <v>3970.98999023437</v>
      </c>
      <c r="E211" s="4">
        <v>1</v>
      </c>
      <c r="F211" s="4">
        <v>1</v>
      </c>
      <c r="H211" s="4">
        <f t="shared" si="12"/>
        <v>1</v>
      </c>
      <c r="K211" s="6">
        <f t="shared" si="13"/>
        <v>5.639807253104534E-3</v>
      </c>
      <c r="M211" s="5">
        <f t="shared" si="14"/>
        <v>101.78475918385563</v>
      </c>
      <c r="N211" s="5">
        <f t="shared" si="15"/>
        <v>107.02154031345106</v>
      </c>
    </row>
    <row r="212" spans="1:14" x14ac:dyDescent="0.25">
      <c r="A212" s="10">
        <v>45012</v>
      </c>
      <c r="B212" s="30">
        <f>VLOOKUP(A212,'sp500'!$A$2:$D$6121,4,FALSE)</f>
        <v>3977.53002929687</v>
      </c>
      <c r="E212" s="4">
        <v>0</v>
      </c>
      <c r="F212" s="4">
        <v>0</v>
      </c>
      <c r="H212" s="4">
        <f t="shared" si="12"/>
        <v>1</v>
      </c>
      <c r="K212" s="6">
        <f t="shared" si="13"/>
        <v>1.6469543057482383E-3</v>
      </c>
      <c r="M212" s="5">
        <f t="shared" si="14"/>
        <v>101.95239403125302</v>
      </c>
      <c r="N212" s="5">
        <f t="shared" si="15"/>
        <v>107.1977999000781</v>
      </c>
    </row>
    <row r="213" spans="1:14" x14ac:dyDescent="0.25">
      <c r="A213" s="10">
        <v>45013</v>
      </c>
      <c r="B213" s="30">
        <f>VLOOKUP(A213,'sp500'!$A$2:$D$6121,4,FALSE)</f>
        <v>3971.27001953125</v>
      </c>
      <c r="E213" s="4">
        <v>1</v>
      </c>
      <c r="F213" s="4">
        <v>1</v>
      </c>
      <c r="H213" s="4">
        <f t="shared" si="12"/>
        <v>1</v>
      </c>
      <c r="K213" s="6">
        <f t="shared" si="13"/>
        <v>-1.5738434957149883E-3</v>
      </c>
      <c r="M213" s="5">
        <f t="shared" si="14"/>
        <v>101.79193691903436</v>
      </c>
      <c r="N213" s="5">
        <f t="shared" si="15"/>
        <v>107.1977999000781</v>
      </c>
    </row>
    <row r="214" spans="1:14" x14ac:dyDescent="0.25">
      <c r="A214" s="10">
        <v>45014</v>
      </c>
      <c r="B214" s="30">
        <f>VLOOKUP(A214,'sp500'!$A$2:$D$6121,4,FALSE)</f>
        <v>4027.81005859375</v>
      </c>
      <c r="E214" s="4">
        <v>1</v>
      </c>
      <c r="F214" s="4">
        <v>1</v>
      </c>
      <c r="H214" s="4">
        <f t="shared" si="12"/>
        <v>1</v>
      </c>
      <c r="K214" s="6">
        <f t="shared" si="13"/>
        <v>1.4237268879836451E-2</v>
      </c>
      <c r="M214" s="5">
        <f t="shared" si="14"/>
        <v>103.24117609475</v>
      </c>
      <c r="N214" s="5">
        <f t="shared" si="15"/>
        <v>108.72400380058241</v>
      </c>
    </row>
    <row r="215" spans="1:14" x14ac:dyDescent="0.25">
      <c r="A215" s="10">
        <v>45015</v>
      </c>
      <c r="B215" s="30">
        <f>VLOOKUP(A215,'sp500'!$A$2:$D$6121,4,FALSE)</f>
        <v>4050.830078125</v>
      </c>
      <c r="E215" s="4">
        <v>1</v>
      </c>
      <c r="F215" s="4">
        <v>1</v>
      </c>
      <c r="H215" s="4">
        <f t="shared" si="12"/>
        <v>1</v>
      </c>
      <c r="K215" s="6">
        <f t="shared" si="13"/>
        <v>5.715269388667954E-3</v>
      </c>
      <c r="M215" s="5">
        <f t="shared" si="14"/>
        <v>103.83122722813441</v>
      </c>
      <c r="N215" s="5">
        <f t="shared" si="15"/>
        <v>109.3453907713173</v>
      </c>
    </row>
    <row r="216" spans="1:14" x14ac:dyDescent="0.25">
      <c r="A216" s="10">
        <v>45016</v>
      </c>
      <c r="B216" s="30">
        <f>VLOOKUP(A216,'sp500'!$A$2:$D$6121,4,FALSE)</f>
        <v>4109.31005859375</v>
      </c>
      <c r="E216" s="4">
        <v>1</v>
      </c>
      <c r="F216" s="4">
        <v>1</v>
      </c>
      <c r="H216" s="4">
        <f t="shared" si="12"/>
        <v>1</v>
      </c>
      <c r="K216" s="6">
        <f t="shared" si="13"/>
        <v>1.4436542471763847E-2</v>
      </c>
      <c r="M216" s="5">
        <f t="shared" si="14"/>
        <v>105.33019114990873</v>
      </c>
      <c r="N216" s="5">
        <f t="shared" si="15"/>
        <v>110.92396014927904</v>
      </c>
    </row>
    <row r="217" spans="1:14" x14ac:dyDescent="0.25">
      <c r="A217" s="10">
        <v>45019</v>
      </c>
      <c r="B217" s="30">
        <f>VLOOKUP(A217,'sp500'!$A$2:$D$6121,4,FALSE)</f>
        <v>4124.509765625</v>
      </c>
      <c r="E217" s="4">
        <v>0</v>
      </c>
      <c r="F217" s="4">
        <v>1</v>
      </c>
      <c r="H217" s="4">
        <f t="shared" si="12"/>
        <v>0</v>
      </c>
      <c r="K217" s="6">
        <f t="shared" si="13"/>
        <v>3.6988464765423945E-3</v>
      </c>
      <c r="M217" s="5">
        <f t="shared" si="14"/>
        <v>105.7197913563171</v>
      </c>
      <c r="N217" s="5">
        <f t="shared" si="15"/>
        <v>111.33425084844133</v>
      </c>
    </row>
    <row r="218" spans="1:14" x14ac:dyDescent="0.25">
      <c r="A218" s="10">
        <v>45020</v>
      </c>
      <c r="B218" s="30">
        <f>VLOOKUP(A218,'sp500'!$A$2:$D$6121,4,FALSE)</f>
        <v>4100.60009765625</v>
      </c>
      <c r="E218" s="4">
        <v>0</v>
      </c>
      <c r="F218" s="4">
        <v>1</v>
      </c>
      <c r="H218" s="4">
        <f t="shared" si="12"/>
        <v>0</v>
      </c>
      <c r="K218" s="6">
        <f t="shared" si="13"/>
        <v>-5.7969720833299654E-3</v>
      </c>
      <c r="M218" s="5">
        <f t="shared" si="14"/>
        <v>105.10693667716906</v>
      </c>
      <c r="N218" s="5">
        <f t="shared" si="15"/>
        <v>110.68884930435446</v>
      </c>
    </row>
    <row r="219" spans="1:14" x14ac:dyDescent="0.25">
      <c r="A219" s="10">
        <v>45021</v>
      </c>
      <c r="B219" s="30">
        <f>VLOOKUP(A219,'sp500'!$A$2:$D$6121,4,FALSE)</f>
        <v>4090.3798828125</v>
      </c>
      <c r="E219" s="4">
        <v>1</v>
      </c>
      <c r="F219" s="4">
        <v>1</v>
      </c>
      <c r="H219" s="4">
        <f t="shared" si="12"/>
        <v>1</v>
      </c>
      <c r="K219" s="6">
        <f t="shared" si="13"/>
        <v>-2.4923705312281941E-3</v>
      </c>
      <c r="M219" s="5">
        <f t="shared" si="14"/>
        <v>104.84497124556722</v>
      </c>
      <c r="N219" s="5">
        <f t="shared" si="15"/>
        <v>110.41297167821273</v>
      </c>
    </row>
    <row r="220" spans="1:14" x14ac:dyDescent="0.25">
      <c r="A220" s="10">
        <v>45022</v>
      </c>
      <c r="B220" s="30">
        <f>VLOOKUP(A220,'sp500'!$A$2:$D$6121,4,FALSE)</f>
        <v>4105.02001953125</v>
      </c>
      <c r="E220" s="4">
        <v>1</v>
      </c>
      <c r="F220" s="4">
        <v>1</v>
      </c>
      <c r="H220" s="4">
        <f t="shared" si="12"/>
        <v>1</v>
      </c>
      <c r="K220" s="6">
        <f t="shared" si="13"/>
        <v>3.5791630944272956E-3</v>
      </c>
      <c r="M220" s="5">
        <f t="shared" si="14"/>
        <v>105.22022849728565</v>
      </c>
      <c r="N220" s="5">
        <f t="shared" si="15"/>
        <v>110.80815771158943</v>
      </c>
    </row>
    <row r="221" spans="1:14" x14ac:dyDescent="0.25">
      <c r="A221" s="10">
        <v>45026</v>
      </c>
      <c r="B221" s="30">
        <f>VLOOKUP(A221,'sp500'!$A$2:$D$6121,4,FALSE)</f>
        <v>4109.10986328125</v>
      </c>
      <c r="E221" s="4">
        <v>0</v>
      </c>
      <c r="F221" s="4">
        <v>0</v>
      </c>
      <c r="H221" s="4">
        <f t="shared" si="12"/>
        <v>1</v>
      </c>
      <c r="K221" s="6">
        <f t="shared" si="13"/>
        <v>9.9630299743758144E-4</v>
      </c>
      <c r="M221" s="5">
        <f t="shared" si="14"/>
        <v>105.32505972632856</v>
      </c>
      <c r="N221" s="5">
        <f t="shared" si="15"/>
        <v>110.91855621125802</v>
      </c>
    </row>
    <row r="222" spans="1:14" x14ac:dyDescent="0.25">
      <c r="A222" s="10">
        <v>45027</v>
      </c>
      <c r="B222" s="30">
        <f>VLOOKUP(A222,'sp500'!$A$2:$D$6121,4,FALSE)</f>
        <v>4108.93994140625</v>
      </c>
      <c r="E222" s="4">
        <v>0</v>
      </c>
      <c r="F222" s="4">
        <v>1</v>
      </c>
      <c r="H222" s="4">
        <f t="shared" si="12"/>
        <v>0</v>
      </c>
      <c r="K222" s="6">
        <f t="shared" si="13"/>
        <v>-4.1352477946232646E-5</v>
      </c>
      <c r="M222" s="5">
        <f t="shared" si="14"/>
        <v>105.32070427411904</v>
      </c>
      <c r="N222" s="5">
        <f t="shared" si="15"/>
        <v>110.91855621125802</v>
      </c>
    </row>
    <row r="223" spans="1:14" x14ac:dyDescent="0.25">
      <c r="A223" s="10">
        <v>45028</v>
      </c>
      <c r="B223" s="30">
        <f>VLOOKUP(A223,'sp500'!$A$2:$D$6121,4,FALSE)</f>
        <v>4091.94995117187</v>
      </c>
      <c r="E223" s="4">
        <v>1</v>
      </c>
      <c r="F223" s="4">
        <v>1</v>
      </c>
      <c r="H223" s="4">
        <f t="shared" si="12"/>
        <v>1</v>
      </c>
      <c r="K223" s="6">
        <f t="shared" si="13"/>
        <v>-4.1348840520081254E-3</v>
      </c>
      <c r="M223" s="5">
        <f t="shared" si="14"/>
        <v>104.88521537366972</v>
      </c>
      <c r="N223" s="5">
        <f t="shared" si="15"/>
        <v>110.45992084210832</v>
      </c>
    </row>
    <row r="224" spans="1:14" x14ac:dyDescent="0.25">
      <c r="A224" s="10">
        <v>45029</v>
      </c>
      <c r="B224" s="30">
        <f>VLOOKUP(A224,'sp500'!$A$2:$D$6121,4,FALSE)</f>
        <v>4146.22021484375</v>
      </c>
      <c r="E224" s="4">
        <v>0</v>
      </c>
      <c r="F224" s="4">
        <v>1</v>
      </c>
      <c r="H224" s="4">
        <f t="shared" si="12"/>
        <v>0</v>
      </c>
      <c r="K224" s="6">
        <f t="shared" si="13"/>
        <v>1.3262689993639221E-2</v>
      </c>
      <c r="M224" s="5">
        <f t="shared" si="14"/>
        <v>106.27627547008679</v>
      </c>
      <c r="N224" s="5">
        <f t="shared" si="15"/>
        <v>111.92491652895913</v>
      </c>
    </row>
    <row r="225" spans="1:14" x14ac:dyDescent="0.25">
      <c r="A225" s="10">
        <v>45030</v>
      </c>
      <c r="B225" s="30">
        <f>VLOOKUP(A225,'sp500'!$A$2:$D$6121,4,FALSE)</f>
        <v>4137.64013671875</v>
      </c>
      <c r="E225" s="4">
        <v>1</v>
      </c>
      <c r="F225" s="4">
        <v>0</v>
      </c>
      <c r="H225" s="4">
        <f t="shared" si="12"/>
        <v>0</v>
      </c>
      <c r="K225" s="6">
        <f t="shared" si="13"/>
        <v>-2.0693734728036706E-3</v>
      </c>
      <c r="M225" s="5">
        <f t="shared" si="14"/>
        <v>106.05635016484061</v>
      </c>
      <c r="N225" s="5">
        <f t="shared" si="15"/>
        <v>111.69330207574833</v>
      </c>
    </row>
    <row r="226" spans="1:14" x14ac:dyDescent="0.25">
      <c r="A226" s="10">
        <v>45033</v>
      </c>
      <c r="B226" s="30">
        <f>VLOOKUP(A226,'sp500'!$A$2:$D$6121,4,FALSE)</f>
        <v>4151.31982421875</v>
      </c>
      <c r="E226" s="4">
        <v>1</v>
      </c>
      <c r="F226" s="4">
        <v>1</v>
      </c>
      <c r="H226" s="4">
        <f t="shared" si="12"/>
        <v>1</v>
      </c>
      <c r="K226" s="6">
        <f t="shared" si="13"/>
        <v>3.3061569029655402E-3</v>
      </c>
      <c r="M226" s="5">
        <f t="shared" si="14"/>
        <v>106.40698909904143</v>
      </c>
      <c r="N226" s="5">
        <f t="shared" si="15"/>
        <v>111.69330207574833</v>
      </c>
    </row>
    <row r="227" spans="1:14" x14ac:dyDescent="0.25">
      <c r="A227" s="10">
        <v>45034</v>
      </c>
      <c r="B227" s="30">
        <f>VLOOKUP(A227,'sp500'!$A$2:$D$6121,4,FALSE)</f>
        <v>4154.8701171875</v>
      </c>
      <c r="E227" s="4">
        <v>0</v>
      </c>
      <c r="F227" s="4">
        <v>1</v>
      </c>
      <c r="H227" s="4">
        <f t="shared" si="12"/>
        <v>0</v>
      </c>
      <c r="K227" s="6">
        <f t="shared" si="13"/>
        <v>8.5522029597373539E-4</v>
      </c>
      <c r="M227" s="5">
        <f t="shared" si="14"/>
        <v>106.49799051575238</v>
      </c>
      <c r="N227" s="5">
        <f t="shared" si="15"/>
        <v>111.78882445460783</v>
      </c>
    </row>
    <row r="228" spans="1:14" x14ac:dyDescent="0.25">
      <c r="A228" s="10">
        <v>45035</v>
      </c>
      <c r="B228" s="30">
        <f>VLOOKUP(A228,'sp500'!$A$2:$D$6121,4,FALSE)</f>
        <v>4154.52001953125</v>
      </c>
      <c r="E228" s="4">
        <v>0</v>
      </c>
      <c r="F228" s="4">
        <v>1</v>
      </c>
      <c r="H228" s="4">
        <f t="shared" si="12"/>
        <v>0</v>
      </c>
      <c r="K228" s="6">
        <f t="shared" si="13"/>
        <v>-8.4261997698065194E-5</v>
      </c>
      <c r="M228" s="5">
        <f t="shared" si="14"/>
        <v>106.48901678232069</v>
      </c>
      <c r="N228" s="5">
        <f t="shared" si="15"/>
        <v>111.77940490493897</v>
      </c>
    </row>
    <row r="229" spans="1:14" x14ac:dyDescent="0.25">
      <c r="A229" s="10">
        <v>45036</v>
      </c>
      <c r="B229" s="30">
        <f>VLOOKUP(A229,'sp500'!$A$2:$D$6121,4,FALSE)</f>
        <v>4129.7900390625</v>
      </c>
      <c r="E229" s="4">
        <v>1</v>
      </c>
      <c r="F229" s="4">
        <v>1</v>
      </c>
      <c r="H229" s="4">
        <f t="shared" si="12"/>
        <v>1</v>
      </c>
      <c r="K229" s="6">
        <f t="shared" si="13"/>
        <v>-5.9525481529729696E-3</v>
      </c>
      <c r="M229" s="5">
        <f t="shared" si="14"/>
        <v>105.85513578216118</v>
      </c>
      <c r="N229" s="5">
        <f t="shared" si="15"/>
        <v>111.11403261473166</v>
      </c>
    </row>
    <row r="230" spans="1:14" x14ac:dyDescent="0.25">
      <c r="A230" s="10">
        <v>45037</v>
      </c>
      <c r="B230" s="30">
        <f>VLOOKUP(A230,'sp500'!$A$2:$D$6121,4,FALSE)</f>
        <v>4133.52001953125</v>
      </c>
      <c r="E230" s="4">
        <v>1</v>
      </c>
      <c r="F230" s="4">
        <v>1</v>
      </c>
      <c r="H230" s="4">
        <f t="shared" si="12"/>
        <v>1</v>
      </c>
      <c r="K230" s="6">
        <f t="shared" si="13"/>
        <v>9.031888869577287E-4</v>
      </c>
      <c r="M230" s="5">
        <f t="shared" si="14"/>
        <v>105.95074296442704</v>
      </c>
      <c r="N230" s="5">
        <f t="shared" si="15"/>
        <v>111.21438957417433</v>
      </c>
    </row>
    <row r="231" spans="1:14" x14ac:dyDescent="0.25">
      <c r="A231" s="10">
        <v>45040</v>
      </c>
      <c r="B231" s="30">
        <f>VLOOKUP(A231,'sp500'!$A$2:$D$6121,4,FALSE)</f>
        <v>4137.0400390625</v>
      </c>
      <c r="E231" s="4">
        <v>0</v>
      </c>
      <c r="F231" s="4">
        <v>1</v>
      </c>
      <c r="H231" s="4">
        <f t="shared" si="12"/>
        <v>0</v>
      </c>
      <c r="K231" s="6">
        <f t="shared" si="13"/>
        <v>8.5157916609035489E-4</v>
      </c>
      <c r="M231" s="5">
        <f t="shared" si="14"/>
        <v>106.04096840976733</v>
      </c>
      <c r="N231" s="5">
        <f t="shared" si="15"/>
        <v>111.30909743130516</v>
      </c>
    </row>
    <row r="232" spans="1:14" x14ac:dyDescent="0.25">
      <c r="A232" s="10">
        <v>45041</v>
      </c>
      <c r="B232" s="30">
        <f>VLOOKUP(A232,'sp500'!$A$2:$D$6121,4,FALSE)</f>
        <v>4071.6298828125</v>
      </c>
      <c r="E232" s="4">
        <v>0</v>
      </c>
      <c r="F232" s="4">
        <v>0</v>
      </c>
      <c r="H232" s="4">
        <f t="shared" si="12"/>
        <v>1</v>
      </c>
      <c r="K232" s="6">
        <f t="shared" si="13"/>
        <v>-1.5810858882773227E-2</v>
      </c>
      <c r="M232" s="5">
        <f t="shared" si="14"/>
        <v>104.36436962244788</v>
      </c>
      <c r="N232" s="5">
        <f t="shared" si="15"/>
        <v>109.54920499944994</v>
      </c>
    </row>
    <row r="233" spans="1:14" x14ac:dyDescent="0.25">
      <c r="A233" s="10">
        <v>45042</v>
      </c>
      <c r="B233" s="30">
        <f>VLOOKUP(A233,'sp500'!$A$2:$D$6121,4,FALSE)</f>
        <v>4055.98999023437</v>
      </c>
      <c r="E233" s="4">
        <v>1</v>
      </c>
      <c r="F233" s="4">
        <v>1</v>
      </c>
      <c r="H233" s="4">
        <f t="shared" si="12"/>
        <v>1</v>
      </c>
      <c r="K233" s="6">
        <f t="shared" si="13"/>
        <v>-3.8411871973310641E-3</v>
      </c>
      <c r="M233" s="5">
        <f t="shared" si="14"/>
        <v>103.9634865419966</v>
      </c>
      <c r="N233" s="5">
        <f t="shared" si="15"/>
        <v>109.54920499944994</v>
      </c>
    </row>
    <row r="234" spans="1:14" x14ac:dyDescent="0.25">
      <c r="A234" s="10">
        <v>45043</v>
      </c>
      <c r="B234" s="30">
        <f>VLOOKUP(A234,'sp500'!$A$2:$D$6121,4,FALSE)</f>
        <v>4135.35009765625</v>
      </c>
      <c r="E234" s="4">
        <v>1</v>
      </c>
      <c r="F234" s="4">
        <v>1</v>
      </c>
      <c r="H234" s="4">
        <f t="shared" si="12"/>
        <v>1</v>
      </c>
      <c r="K234" s="6">
        <f t="shared" si="13"/>
        <v>1.9566149722498372E-2</v>
      </c>
      <c r="M234" s="5">
        <f t="shared" si="14"/>
        <v>105.99765168535025</v>
      </c>
      <c r="N234" s="5">
        <f t="shared" si="15"/>
        <v>111.69266114644985</v>
      </c>
    </row>
    <row r="235" spans="1:14" x14ac:dyDescent="0.25">
      <c r="A235" s="10">
        <v>45044</v>
      </c>
      <c r="B235" s="30">
        <f>VLOOKUP(A235,'sp500'!$A$2:$D$6121,4,FALSE)</f>
        <v>4169.47998046875</v>
      </c>
      <c r="E235" s="4">
        <v>0</v>
      </c>
      <c r="F235" s="4">
        <v>0</v>
      </c>
      <c r="H235" s="4">
        <f t="shared" si="12"/>
        <v>1</v>
      </c>
      <c r="K235" s="6">
        <f t="shared" si="13"/>
        <v>8.2532027534605312E-3</v>
      </c>
      <c r="M235" s="5">
        <f t="shared" si="14"/>
        <v>106.87247179610013</v>
      </c>
      <c r="N235" s="5">
        <f t="shared" si="15"/>
        <v>112.61448332496506</v>
      </c>
    </row>
    <row r="236" spans="1:14" x14ac:dyDescent="0.25">
      <c r="A236" s="10">
        <v>45047</v>
      </c>
      <c r="B236" s="30">
        <f>VLOOKUP(A236,'sp500'!$A$2:$D$6121,4,FALSE)</f>
        <v>4167.8701171875</v>
      </c>
      <c r="E236" s="4">
        <v>0</v>
      </c>
      <c r="F236" s="4">
        <v>0</v>
      </c>
      <c r="H236" s="4">
        <f t="shared" si="12"/>
        <v>1</v>
      </c>
      <c r="K236" s="6">
        <f t="shared" si="13"/>
        <v>-3.8610649020764942E-4</v>
      </c>
      <c r="M236" s="5">
        <f t="shared" si="14"/>
        <v>106.83120764111511</v>
      </c>
      <c r="N236" s="5">
        <f t="shared" si="15"/>
        <v>112.61448332496506</v>
      </c>
    </row>
    <row r="237" spans="1:14" x14ac:dyDescent="0.25">
      <c r="A237" s="10">
        <v>45048</v>
      </c>
      <c r="B237" s="30">
        <f>VLOOKUP(A237,'sp500'!$A$2:$D$6121,4,FALSE)</f>
        <v>4119.580078125</v>
      </c>
      <c r="E237" s="4">
        <v>0</v>
      </c>
      <c r="F237" s="4">
        <v>0</v>
      </c>
      <c r="H237" s="4">
        <f t="shared" si="12"/>
        <v>1</v>
      </c>
      <c r="K237" s="6">
        <f t="shared" si="13"/>
        <v>-1.1586262936400304E-2</v>
      </c>
      <c r="M237" s="5">
        <f t="shared" si="14"/>
        <v>105.59343317957197</v>
      </c>
      <c r="N237" s="5">
        <f t="shared" si="15"/>
        <v>112.61448332496506</v>
      </c>
    </row>
    <row r="238" spans="1:14" x14ac:dyDescent="0.25">
      <c r="A238" s="10">
        <v>45049</v>
      </c>
      <c r="B238" s="30">
        <f>VLOOKUP(A238,'sp500'!$A$2:$D$6121,4,FALSE)</f>
        <v>4090.75</v>
      </c>
      <c r="E238" s="4">
        <v>0</v>
      </c>
      <c r="F238" s="4">
        <v>1</v>
      </c>
      <c r="H238" s="4">
        <f t="shared" si="12"/>
        <v>0</v>
      </c>
      <c r="K238" s="6">
        <f t="shared" si="13"/>
        <v>-6.9983050646564848E-3</v>
      </c>
      <c r="M238" s="5">
        <f t="shared" si="14"/>
        <v>104.85445812135691</v>
      </c>
      <c r="N238" s="5">
        <f t="shared" si="15"/>
        <v>112.61448332496506</v>
      </c>
    </row>
    <row r="239" spans="1:14" x14ac:dyDescent="0.25">
      <c r="A239" s="10">
        <v>45050</v>
      </c>
      <c r="B239" s="30">
        <f>VLOOKUP(A239,'sp500'!$A$2:$D$6121,4,FALSE)</f>
        <v>4061.21997070312</v>
      </c>
      <c r="E239" s="4">
        <v>1</v>
      </c>
      <c r="F239" s="4">
        <v>1</v>
      </c>
      <c r="H239" s="4">
        <f t="shared" si="12"/>
        <v>1</v>
      </c>
      <c r="K239" s="6">
        <f t="shared" si="13"/>
        <v>-7.2187323343836374E-3</v>
      </c>
      <c r="M239" s="5">
        <f t="shared" si="14"/>
        <v>104.097541854112</v>
      </c>
      <c r="N239" s="5">
        <f t="shared" si="15"/>
        <v>111.80154951286723</v>
      </c>
    </row>
    <row r="240" spans="1:14" x14ac:dyDescent="0.25">
      <c r="A240" s="10">
        <v>45051</v>
      </c>
      <c r="B240" s="30">
        <f>VLOOKUP(A240,'sp500'!$A$2:$D$6121,4,FALSE)</f>
        <v>4136.25</v>
      </c>
      <c r="E240" s="4">
        <v>1</v>
      </c>
      <c r="F240" s="4">
        <v>1</v>
      </c>
      <c r="H240" s="4">
        <f t="shared" si="12"/>
        <v>1</v>
      </c>
      <c r="K240" s="6">
        <f t="shared" si="13"/>
        <v>1.8474751389516486E-2</v>
      </c>
      <c r="M240" s="5">
        <f t="shared" si="14"/>
        <v>106.0207180601265</v>
      </c>
      <c r="N240" s="5">
        <f t="shared" si="15"/>
        <v>113.86705534508016</v>
      </c>
    </row>
    <row r="241" spans="1:14" x14ac:dyDescent="0.25">
      <c r="A241" s="10">
        <v>45054</v>
      </c>
      <c r="B241" s="30">
        <f>VLOOKUP(A241,'sp500'!$A$2:$D$6121,4,FALSE)</f>
        <v>4138.1201171875</v>
      </c>
      <c r="E241" s="4">
        <v>0</v>
      </c>
      <c r="F241" s="4">
        <v>1</v>
      </c>
      <c r="H241" s="4">
        <f t="shared" si="12"/>
        <v>0</v>
      </c>
      <c r="K241" s="6">
        <f t="shared" si="13"/>
        <v>4.5212866424892972E-4</v>
      </c>
      <c r="M241" s="5">
        <f t="shared" si="14"/>
        <v>106.06865306576573</v>
      </c>
      <c r="N241" s="5">
        <f t="shared" si="15"/>
        <v>113.91853790471529</v>
      </c>
    </row>
    <row r="242" spans="1:14" x14ac:dyDescent="0.25">
      <c r="A242" s="10">
        <v>45055</v>
      </c>
      <c r="B242" s="30">
        <f>VLOOKUP(A242,'sp500'!$A$2:$D$6121,4,FALSE)</f>
        <v>4119.169921875</v>
      </c>
      <c r="E242" s="4">
        <v>1</v>
      </c>
      <c r="F242" s="4">
        <v>1</v>
      </c>
      <c r="H242" s="4">
        <f t="shared" si="12"/>
        <v>1</v>
      </c>
      <c r="K242" s="6">
        <f t="shared" si="13"/>
        <v>-4.5794212772585219E-3</v>
      </c>
      <c r="M242" s="5">
        <f t="shared" si="14"/>
        <v>105.58292001906621</v>
      </c>
      <c r="N242" s="5">
        <f t="shared" si="15"/>
        <v>113.39685692836026</v>
      </c>
    </row>
    <row r="243" spans="1:14" x14ac:dyDescent="0.25">
      <c r="A243" s="10">
        <v>45056</v>
      </c>
      <c r="B243" s="30">
        <f>VLOOKUP(A243,'sp500'!$A$2:$D$6121,4,FALSE)</f>
        <v>4137.64013671875</v>
      </c>
      <c r="E243" s="4">
        <v>0</v>
      </c>
      <c r="F243" s="4">
        <v>1</v>
      </c>
      <c r="H243" s="4">
        <f t="shared" si="12"/>
        <v>0</v>
      </c>
      <c r="K243" s="6">
        <f t="shared" si="13"/>
        <v>4.4839652634049987E-3</v>
      </c>
      <c r="M243" s="5">
        <f t="shared" si="14"/>
        <v>106.05635016484057</v>
      </c>
      <c r="N243" s="5">
        <f t="shared" si="15"/>
        <v>113.90532449580634</v>
      </c>
    </row>
    <row r="244" spans="1:14" x14ac:dyDescent="0.25">
      <c r="A244" s="10">
        <v>45057</v>
      </c>
      <c r="B244" s="30">
        <f>VLOOKUP(A244,'sp500'!$A$2:$D$6121,4,FALSE)</f>
        <v>4130.6201171875</v>
      </c>
      <c r="E244" s="4">
        <v>0</v>
      </c>
      <c r="F244" s="4">
        <v>1</v>
      </c>
      <c r="H244" s="4">
        <f t="shared" si="12"/>
        <v>0</v>
      </c>
      <c r="K244" s="6">
        <f t="shared" si="13"/>
        <v>-1.6966239932159066E-3</v>
      </c>
      <c r="M244" s="5">
        <f t="shared" si="14"/>
        <v>105.87641241651799</v>
      </c>
      <c r="N244" s="5">
        <f t="shared" si="15"/>
        <v>113.71206998931171</v>
      </c>
    </row>
    <row r="245" spans="1:14" x14ac:dyDescent="0.25">
      <c r="A245" s="10">
        <v>45058</v>
      </c>
      <c r="B245" s="30">
        <f>VLOOKUP(A245,'sp500'!$A$2:$D$6121,4,FALSE)</f>
        <v>4124.080078125</v>
      </c>
      <c r="E245" s="4">
        <v>1</v>
      </c>
      <c r="F245" s="4">
        <v>0</v>
      </c>
      <c r="H245" s="4">
        <f t="shared" si="12"/>
        <v>0</v>
      </c>
      <c r="K245" s="6">
        <f t="shared" si="13"/>
        <v>-1.5833068345566526E-3</v>
      </c>
      <c r="M245" s="5">
        <f t="shared" si="14"/>
        <v>105.70877756912058</v>
      </c>
      <c r="N245" s="5">
        <f t="shared" si="15"/>
        <v>113.53202889172606</v>
      </c>
    </row>
    <row r="246" spans="1:14" x14ac:dyDescent="0.25">
      <c r="A246" s="10">
        <v>45061</v>
      </c>
      <c r="B246" s="30">
        <f>VLOOKUP(A246,'sp500'!$A$2:$D$6121,4,FALSE)</f>
        <v>4136.27978515625</v>
      </c>
      <c r="E246" s="4">
        <v>0</v>
      </c>
      <c r="F246" s="4">
        <v>0</v>
      </c>
      <c r="H246" s="4">
        <f t="shared" si="12"/>
        <v>1</v>
      </c>
      <c r="K246" s="6">
        <f t="shared" si="13"/>
        <v>2.9581644391338813E-3</v>
      </c>
      <c r="M246" s="5">
        <f t="shared" si="14"/>
        <v>106.02148151582988</v>
      </c>
      <c r="N246" s="5">
        <f t="shared" si="15"/>
        <v>113.53202889172606</v>
      </c>
    </row>
    <row r="247" spans="1:14" x14ac:dyDescent="0.25">
      <c r="A247" s="10">
        <v>45062</v>
      </c>
      <c r="B247" s="30">
        <f>VLOOKUP(A247,'sp500'!$A$2:$D$6121,4,FALSE)</f>
        <v>4109.89990234375</v>
      </c>
      <c r="E247" s="4">
        <v>1</v>
      </c>
      <c r="F247" s="4">
        <v>0</v>
      </c>
      <c r="H247" s="4">
        <f t="shared" si="12"/>
        <v>0</v>
      </c>
      <c r="K247" s="6">
        <f t="shared" si="13"/>
        <v>-6.3776833731530314E-3</v>
      </c>
      <c r="M247" s="5">
        <f t="shared" si="14"/>
        <v>105.34531007596932</v>
      </c>
      <c r="N247" s="5">
        <f t="shared" si="15"/>
        <v>113.53202889172606</v>
      </c>
    </row>
    <row r="248" spans="1:14" x14ac:dyDescent="0.25">
      <c r="A248" s="10">
        <v>45063</v>
      </c>
      <c r="B248" s="30">
        <f>VLOOKUP(A248,'sp500'!$A$2:$D$6121,4,FALSE)</f>
        <v>4158.77001953125</v>
      </c>
      <c r="E248" s="4">
        <v>1</v>
      </c>
      <c r="F248" s="4">
        <v>1</v>
      </c>
      <c r="H248" s="4">
        <f t="shared" si="12"/>
        <v>1</v>
      </c>
      <c r="K248" s="6">
        <f t="shared" si="13"/>
        <v>1.1890829058788244E-2</v>
      </c>
      <c r="M248" s="5">
        <f t="shared" si="14"/>
        <v>106.59795315022771</v>
      </c>
      <c r="N248" s="5">
        <f t="shared" si="15"/>
        <v>113.53202889172606</v>
      </c>
    </row>
    <row r="249" spans="1:14" x14ac:dyDescent="0.25">
      <c r="A249" s="10">
        <v>45064</v>
      </c>
      <c r="B249" s="30">
        <f>VLOOKUP(A249,'sp500'!$A$2:$D$6121,4,FALSE)</f>
        <v>4198.0498046875</v>
      </c>
      <c r="E249" s="4">
        <v>0</v>
      </c>
      <c r="F249" s="4">
        <v>0</v>
      </c>
      <c r="H249" s="4">
        <f t="shared" si="12"/>
        <v>1</v>
      </c>
      <c r="K249" s="6">
        <f t="shared" si="13"/>
        <v>9.445048649426635E-3</v>
      </c>
      <c r="M249" s="5">
        <f t="shared" si="14"/>
        <v>107.60477600366092</v>
      </c>
      <c r="N249" s="5">
        <f t="shared" si="15"/>
        <v>114.60434442787653</v>
      </c>
    </row>
    <row r="250" spans="1:14" x14ac:dyDescent="0.25">
      <c r="A250" s="10">
        <v>45065</v>
      </c>
      <c r="B250" s="30">
        <f>VLOOKUP(A250,'sp500'!$A$2:$D$6121,4,FALSE)</f>
        <v>4191.97998046875</v>
      </c>
      <c r="E250" s="4">
        <v>1</v>
      </c>
      <c r="F250" s="4">
        <v>0</v>
      </c>
      <c r="H250" s="4">
        <f t="shared" si="12"/>
        <v>0</v>
      </c>
      <c r="K250" s="6">
        <f t="shared" si="13"/>
        <v>-1.4458676054706077E-3</v>
      </c>
      <c r="M250" s="5">
        <f t="shared" si="14"/>
        <v>107.4491937438433</v>
      </c>
      <c r="N250" s="5">
        <f t="shared" si="15"/>
        <v>114.60434442787653</v>
      </c>
    </row>
    <row r="251" spans="1:14" x14ac:dyDescent="0.25">
      <c r="A251" s="10">
        <v>45068</v>
      </c>
      <c r="B251" s="30">
        <f>VLOOKUP(A251,'sp500'!$A$2:$D$6121,4,FALSE)</f>
        <v>4192.6298828125</v>
      </c>
      <c r="E251" s="4">
        <v>0</v>
      </c>
      <c r="F251" s="4">
        <v>1</v>
      </c>
      <c r="H251" s="4">
        <f t="shared" si="12"/>
        <v>0</v>
      </c>
      <c r="K251" s="6">
        <f t="shared" si="13"/>
        <v>1.550346964389604E-4</v>
      </c>
      <c r="M251" s="5">
        <f t="shared" si="14"/>
        <v>107.46585209697798</v>
      </c>
      <c r="N251" s="5">
        <f t="shared" si="15"/>
        <v>114.60434442787653</v>
      </c>
    </row>
    <row r="252" spans="1:14" x14ac:dyDescent="0.25">
      <c r="A252" s="10">
        <v>45069</v>
      </c>
      <c r="B252" s="30">
        <f>VLOOKUP(A252,'sp500'!$A$2:$D$6121,4,FALSE)</f>
        <v>4145.580078125</v>
      </c>
      <c r="E252" s="4">
        <v>0</v>
      </c>
      <c r="F252" s="4">
        <v>0</v>
      </c>
      <c r="H252" s="4">
        <f t="shared" si="12"/>
        <v>1</v>
      </c>
      <c r="K252" s="6">
        <f t="shared" si="13"/>
        <v>-1.1222026747550129E-2</v>
      </c>
      <c r="M252" s="5">
        <f t="shared" si="14"/>
        <v>106.25986743029743</v>
      </c>
      <c r="N252" s="5">
        <f t="shared" si="15"/>
        <v>113.31825140932145</v>
      </c>
    </row>
    <row r="253" spans="1:14" x14ac:dyDescent="0.25">
      <c r="A253" s="10">
        <v>45070</v>
      </c>
      <c r="B253" s="30">
        <f>VLOOKUP(A253,'sp500'!$A$2:$D$6121,4,FALSE)</f>
        <v>4115.240234375</v>
      </c>
      <c r="E253" s="4">
        <v>1</v>
      </c>
      <c r="F253" s="4">
        <v>1</v>
      </c>
      <c r="H253" s="4">
        <f t="shared" si="12"/>
        <v>1</v>
      </c>
      <c r="K253" s="6">
        <f t="shared" si="13"/>
        <v>-7.3186003353533646E-3</v>
      </c>
      <c r="M253" s="5">
        <f t="shared" si="14"/>
        <v>105.48219392888745</v>
      </c>
      <c r="N253" s="5">
        <f t="shared" si="15"/>
        <v>113.31825140932145</v>
      </c>
    </row>
    <row r="254" spans="1:14" x14ac:dyDescent="0.25">
      <c r="A254" s="10">
        <v>45071</v>
      </c>
      <c r="B254" s="30">
        <f>VLOOKUP(A254,'sp500'!$A$2:$D$6121,4,FALSE)</f>
        <v>4151.27978515625</v>
      </c>
      <c r="E254" s="4">
        <v>1</v>
      </c>
      <c r="F254" s="4">
        <v>1</v>
      </c>
      <c r="H254" s="4">
        <f t="shared" si="12"/>
        <v>1</v>
      </c>
      <c r="K254" s="6">
        <f t="shared" si="13"/>
        <v>8.7575812659024255E-3</v>
      </c>
      <c r="M254" s="5">
        <f t="shared" si="14"/>
        <v>106.40596281432536</v>
      </c>
      <c r="N254" s="5">
        <f t="shared" si="15"/>
        <v>114.31064520494854</v>
      </c>
    </row>
    <row r="255" spans="1:14" x14ac:dyDescent="0.25">
      <c r="A255" s="10">
        <v>45072</v>
      </c>
      <c r="B255" s="30">
        <f>VLOOKUP(A255,'sp500'!$A$2:$D$6121,4,FALSE)</f>
        <v>4205.4501953125</v>
      </c>
      <c r="E255" s="4">
        <v>1</v>
      </c>
      <c r="F255" s="4">
        <v>1</v>
      </c>
      <c r="H255" s="4">
        <f t="shared" si="12"/>
        <v>1</v>
      </c>
      <c r="K255" s="6">
        <f t="shared" si="13"/>
        <v>1.3049086777997321E-2</v>
      </c>
      <c r="M255" s="5">
        <f t="shared" si="14"/>
        <v>107.79446345678585</v>
      </c>
      <c r="N255" s="5">
        <f t="shared" si="15"/>
        <v>115.80229473387678</v>
      </c>
    </row>
    <row r="256" spans="1:14" x14ac:dyDescent="0.25">
      <c r="A256" s="10">
        <v>45076</v>
      </c>
      <c r="B256" s="30">
        <f>VLOOKUP(A256,'sp500'!$A$2:$D$6121,4,FALSE)</f>
        <v>4205.52001953125</v>
      </c>
      <c r="E256" s="4">
        <v>0</v>
      </c>
      <c r="F256" s="4">
        <v>1</v>
      </c>
      <c r="H256" s="4">
        <f t="shared" si="12"/>
        <v>0</v>
      </c>
      <c r="K256" s="6">
        <f t="shared" si="13"/>
        <v>1.660326849850513E-5</v>
      </c>
      <c r="M256" s="5">
        <f t="shared" si="14"/>
        <v>107.79625319720527</v>
      </c>
      <c r="N256" s="5">
        <f t="shared" si="15"/>
        <v>115.80421743046898</v>
      </c>
    </row>
    <row r="257" spans="1:14" x14ac:dyDescent="0.25">
      <c r="A257" s="10">
        <v>45077</v>
      </c>
      <c r="B257" s="30">
        <f>VLOOKUP(A257,'sp500'!$A$2:$D$6121,4,FALSE)</f>
        <v>4179.830078125</v>
      </c>
      <c r="E257" s="4">
        <v>1</v>
      </c>
      <c r="F257" s="4">
        <v>1</v>
      </c>
      <c r="H257" s="4">
        <f t="shared" si="12"/>
        <v>1</v>
      </c>
      <c r="K257" s="6">
        <f t="shared" si="13"/>
        <v>-6.1086242098339349E-3</v>
      </c>
      <c r="M257" s="5">
        <f t="shared" si="14"/>
        <v>107.13776639519544</v>
      </c>
      <c r="N257" s="5">
        <f t="shared" si="15"/>
        <v>115.09681298427235</v>
      </c>
    </row>
    <row r="258" spans="1:14" x14ac:dyDescent="0.25">
      <c r="A258" s="10">
        <v>45078</v>
      </c>
      <c r="B258" s="30">
        <f>VLOOKUP(A258,'sp500'!$A$2:$D$6121,4,FALSE)</f>
        <v>4221.02001953125</v>
      </c>
      <c r="E258" s="4">
        <v>1</v>
      </c>
      <c r="F258" s="4">
        <v>1</v>
      </c>
      <c r="H258" s="4">
        <f t="shared" si="12"/>
        <v>1</v>
      </c>
      <c r="K258" s="6">
        <f t="shared" si="13"/>
        <v>9.8544535630327168E-3</v>
      </c>
      <c r="M258" s="5">
        <f t="shared" si="14"/>
        <v>108.19355053898394</v>
      </c>
      <c r="N258" s="5">
        <f t="shared" si="15"/>
        <v>116.23102918307892</v>
      </c>
    </row>
    <row r="259" spans="1:14" x14ac:dyDescent="0.25">
      <c r="A259" s="10">
        <v>45079</v>
      </c>
      <c r="B259" s="30">
        <f>VLOOKUP(A259,'sp500'!$A$2:$D$6121,4,FALSE)</f>
        <v>4282.3701171875</v>
      </c>
      <c r="E259" s="4">
        <v>0</v>
      </c>
      <c r="F259" s="4">
        <v>1</v>
      </c>
      <c r="H259" s="4">
        <f t="shared" ref="H259:H322" si="16">IF(E259=F259,1,0)</f>
        <v>0</v>
      </c>
      <c r="K259" s="6">
        <f t="shared" si="13"/>
        <v>1.4534424705965554E-2</v>
      </c>
      <c r="M259" s="5">
        <f t="shared" si="14"/>
        <v>109.76608155296388</v>
      </c>
      <c r="N259" s="5">
        <f t="shared" si="15"/>
        <v>117.92038032523726</v>
      </c>
    </row>
    <row r="260" spans="1:14" x14ac:dyDescent="0.25">
      <c r="A260" s="10">
        <v>45082</v>
      </c>
      <c r="B260" s="30">
        <f>VLOOKUP(A260,'sp500'!$A$2:$D$6121,4,FALSE)</f>
        <v>4273.7900390625</v>
      </c>
      <c r="E260" s="4">
        <v>1</v>
      </c>
      <c r="F260" s="4">
        <v>1</v>
      </c>
      <c r="H260" s="4">
        <f t="shared" si="16"/>
        <v>1</v>
      </c>
      <c r="K260" s="6">
        <f t="shared" ref="K260:K323" si="17">B260/B259-1</f>
        <v>-2.0035816359177394E-3</v>
      </c>
      <c r="M260" s="5">
        <f t="shared" ref="M260:M323" si="18">M259*(1+$K260)</f>
        <v>109.54615624771772</v>
      </c>
      <c r="N260" s="5">
        <f t="shared" si="15"/>
        <v>117.68411721671718</v>
      </c>
    </row>
    <row r="261" spans="1:14" x14ac:dyDescent="0.25">
      <c r="A261" s="10">
        <v>45083</v>
      </c>
      <c r="B261" s="30">
        <f>VLOOKUP(A261,'sp500'!$A$2:$D$6121,4,FALSE)</f>
        <v>4283.85009765625</v>
      </c>
      <c r="E261" s="4">
        <v>0</v>
      </c>
      <c r="F261" s="4">
        <v>1</v>
      </c>
      <c r="H261" s="4">
        <f t="shared" si="16"/>
        <v>0</v>
      </c>
      <c r="K261" s="6">
        <f t="shared" si="17"/>
        <v>2.3538963079141606E-3</v>
      </c>
      <c r="M261" s="5">
        <f t="shared" si="18"/>
        <v>109.80401654045541</v>
      </c>
      <c r="N261" s="5">
        <f t="shared" ref="N261:N324" si="19">N260*(1+IF(F260=1,$K261,0))</f>
        <v>117.96113342573375</v>
      </c>
    </row>
    <row r="262" spans="1:14" x14ac:dyDescent="0.25">
      <c r="A262" s="10">
        <v>45084</v>
      </c>
      <c r="B262" s="30">
        <f>VLOOKUP(A262,'sp500'!$A$2:$D$6121,4,FALSE)</f>
        <v>4267.52001953125</v>
      </c>
      <c r="E262" s="4">
        <v>1</v>
      </c>
      <c r="F262" s="4">
        <v>1</v>
      </c>
      <c r="H262" s="4">
        <f t="shared" si="16"/>
        <v>1</v>
      </c>
      <c r="K262" s="6">
        <f t="shared" si="17"/>
        <v>-3.8120096998572883E-3</v>
      </c>
      <c r="M262" s="5">
        <f t="shared" si="18"/>
        <v>109.3854425643199</v>
      </c>
      <c r="N262" s="5">
        <f t="shared" si="19"/>
        <v>117.5114644409087</v>
      </c>
    </row>
    <row r="263" spans="1:14" x14ac:dyDescent="0.25">
      <c r="A263" s="10">
        <v>45085</v>
      </c>
      <c r="B263" s="30">
        <f>VLOOKUP(A263,'sp500'!$A$2:$D$6121,4,FALSE)</f>
        <v>4293.93017578125</v>
      </c>
      <c r="E263" s="4">
        <v>1</v>
      </c>
      <c r="F263" s="4">
        <v>1</v>
      </c>
      <c r="H263" s="4">
        <f t="shared" si="16"/>
        <v>1</v>
      </c>
      <c r="K263" s="6">
        <f t="shared" si="17"/>
        <v>6.1886426142414575E-3</v>
      </c>
      <c r="M263" s="5">
        <f t="shared" si="18"/>
        <v>110.06238997555111</v>
      </c>
      <c r="N263" s="5">
        <f t="shared" si="19"/>
        <v>118.23870089740963</v>
      </c>
    </row>
    <row r="264" spans="1:14" x14ac:dyDescent="0.25">
      <c r="A264" s="10">
        <v>45086</v>
      </c>
      <c r="B264" s="30">
        <f>VLOOKUP(A264,'sp500'!$A$2:$D$6121,4,FALSE)</f>
        <v>4298.85986328125</v>
      </c>
      <c r="E264" s="4">
        <v>1</v>
      </c>
      <c r="F264" s="4">
        <v>1</v>
      </c>
      <c r="H264" s="4">
        <f t="shared" si="16"/>
        <v>1</v>
      </c>
      <c r="K264" s="6">
        <f t="shared" si="17"/>
        <v>1.148059539441082E-3</v>
      </c>
      <c r="M264" s="5">
        <f t="shared" si="18"/>
        <v>110.18874815229623</v>
      </c>
      <c r="N264" s="5">
        <f t="shared" si="19"/>
        <v>118.37444596590602</v>
      </c>
    </row>
    <row r="265" spans="1:14" x14ac:dyDescent="0.25">
      <c r="A265" s="10">
        <v>45089</v>
      </c>
      <c r="B265" s="30">
        <f>VLOOKUP(A265,'sp500'!$A$2:$D$6121,4,FALSE)</f>
        <v>4338.93017578125</v>
      </c>
      <c r="E265" s="4">
        <v>1</v>
      </c>
      <c r="F265" s="4">
        <v>1</v>
      </c>
      <c r="H265" s="4">
        <f t="shared" si="16"/>
        <v>1</v>
      </c>
      <c r="K265" s="6">
        <f t="shared" si="17"/>
        <v>9.3211488102371565E-3</v>
      </c>
      <c r="M265" s="5">
        <f t="shared" si="18"/>
        <v>111.21583387103753</v>
      </c>
      <c r="N265" s="5">
        <f t="shared" si="19"/>
        <v>119.47783179208361</v>
      </c>
    </row>
    <row r="266" spans="1:14" x14ac:dyDescent="0.25">
      <c r="A266" s="10">
        <v>45090</v>
      </c>
      <c r="B266" s="30">
        <f>VLOOKUP(A266,'sp500'!$A$2:$D$6121,4,FALSE)</f>
        <v>4369.009765625</v>
      </c>
      <c r="E266" s="4">
        <v>1</v>
      </c>
      <c r="F266" s="4">
        <v>1</v>
      </c>
      <c r="H266" s="4">
        <f t="shared" si="16"/>
        <v>1</v>
      </c>
      <c r="K266" s="6">
        <f t="shared" si="17"/>
        <v>6.9324899514737748E-3</v>
      </c>
      <c r="M266" s="5">
        <f t="shared" si="18"/>
        <v>111.98683652179328</v>
      </c>
      <c r="N266" s="5">
        <f t="shared" si="19"/>
        <v>120.30611066040611</v>
      </c>
    </row>
    <row r="267" spans="1:14" x14ac:dyDescent="0.25">
      <c r="A267" s="10">
        <v>45091</v>
      </c>
      <c r="B267" s="30">
        <f>VLOOKUP(A267,'sp500'!$A$2:$D$6121,4,FALSE)</f>
        <v>4372.58984375</v>
      </c>
      <c r="E267" s="4">
        <v>1</v>
      </c>
      <c r="F267" s="4">
        <v>1</v>
      </c>
      <c r="H267" s="4">
        <f t="shared" si="16"/>
        <v>1</v>
      </c>
      <c r="K267" s="6">
        <f t="shared" si="17"/>
        <v>8.1942552593217144E-4</v>
      </c>
      <c r="M267" s="5">
        <f t="shared" si="18"/>
        <v>112.07860139420762</v>
      </c>
      <c r="N267" s="5">
        <f t="shared" si="19"/>
        <v>120.40469255840686</v>
      </c>
    </row>
    <row r="268" spans="1:14" x14ac:dyDescent="0.25">
      <c r="A268" s="10">
        <v>45092</v>
      </c>
      <c r="B268" s="30">
        <f>VLOOKUP(A268,'sp500'!$A$2:$D$6121,4,FALSE)</f>
        <v>4425.83984375</v>
      </c>
      <c r="E268" s="4">
        <v>0</v>
      </c>
      <c r="F268" s="4">
        <v>1</v>
      </c>
      <c r="H268" s="4">
        <f t="shared" si="16"/>
        <v>0</v>
      </c>
      <c r="K268" s="6">
        <f t="shared" si="17"/>
        <v>1.217813742034668E-2</v>
      </c>
      <c r="M268" s="5">
        <f t="shared" si="18"/>
        <v>113.44351000386655</v>
      </c>
      <c r="N268" s="5">
        <f t="shared" si="19"/>
        <v>121.87099745043774</v>
      </c>
    </row>
    <row r="269" spans="1:14" x14ac:dyDescent="0.25">
      <c r="A269" s="10">
        <v>45093</v>
      </c>
      <c r="B269" s="30">
        <f>VLOOKUP(A269,'sp500'!$A$2:$D$6121,4,FALSE)</f>
        <v>4409.58984375</v>
      </c>
      <c r="E269" s="4">
        <v>0</v>
      </c>
      <c r="F269" s="4">
        <v>0</v>
      </c>
      <c r="H269" s="4">
        <f t="shared" si="16"/>
        <v>1</v>
      </c>
      <c r="K269" s="6">
        <f t="shared" si="17"/>
        <v>-3.6716195284263176E-3</v>
      </c>
      <c r="M269" s="5">
        <f t="shared" si="18"/>
        <v>113.02698859716313</v>
      </c>
      <c r="N269" s="5">
        <f t="shared" si="19"/>
        <v>121.42353351624992</v>
      </c>
    </row>
    <row r="270" spans="1:14" x14ac:dyDescent="0.25">
      <c r="A270" s="10">
        <v>45097</v>
      </c>
      <c r="B270" s="30">
        <f>VLOOKUP(A270,'sp500'!$A$2:$D$6121,4,FALSE)</f>
        <v>4388.7099609375</v>
      </c>
      <c r="E270" s="4">
        <v>0</v>
      </c>
      <c r="F270" s="4">
        <v>0</v>
      </c>
      <c r="H270" s="4">
        <f t="shared" si="16"/>
        <v>1</v>
      </c>
      <c r="K270" s="6">
        <f t="shared" si="17"/>
        <v>-4.7351076976228645E-3</v>
      </c>
      <c r="M270" s="5">
        <f t="shared" si="18"/>
        <v>112.49179363341757</v>
      </c>
      <c r="N270" s="5">
        <f t="shared" si="19"/>
        <v>121.42353351624992</v>
      </c>
    </row>
    <row r="271" spans="1:14" x14ac:dyDescent="0.25">
      <c r="A271" s="10">
        <v>45098</v>
      </c>
      <c r="B271" s="30">
        <f>VLOOKUP(A271,'sp500'!$A$2:$D$6121,4,FALSE)</f>
        <v>4365.68994140625</v>
      </c>
      <c r="E271" s="4">
        <v>1</v>
      </c>
      <c r="F271" s="4">
        <v>1</v>
      </c>
      <c r="H271" s="4">
        <f t="shared" si="16"/>
        <v>1</v>
      </c>
      <c r="K271" s="6">
        <f t="shared" si="17"/>
        <v>-5.2452815830036359E-3</v>
      </c>
      <c r="M271" s="5">
        <f t="shared" si="18"/>
        <v>111.90174250003317</v>
      </c>
      <c r="N271" s="5">
        <f t="shared" si="19"/>
        <v>121.42353351624992</v>
      </c>
    </row>
    <row r="272" spans="1:14" x14ac:dyDescent="0.25">
      <c r="A272" s="10">
        <v>45099</v>
      </c>
      <c r="B272" s="30">
        <f>VLOOKUP(A272,'sp500'!$A$2:$D$6121,4,FALSE)</f>
        <v>4381.89013671875</v>
      </c>
      <c r="E272" s="4">
        <v>0</v>
      </c>
      <c r="F272" s="4">
        <v>1</v>
      </c>
      <c r="H272" s="4">
        <f t="shared" si="16"/>
        <v>0</v>
      </c>
      <c r="K272" s="6">
        <f t="shared" si="17"/>
        <v>3.7107984144384432E-3</v>
      </c>
      <c r="M272" s="5">
        <f t="shared" si="18"/>
        <v>112.31698730867518</v>
      </c>
      <c r="N272" s="5">
        <f t="shared" si="19"/>
        <v>121.87411177189753</v>
      </c>
    </row>
    <row r="273" spans="1:14" x14ac:dyDescent="0.25">
      <c r="A273" s="10">
        <v>45100</v>
      </c>
      <c r="B273" s="30">
        <f>VLOOKUP(A273,'sp500'!$A$2:$D$6121,4,FALSE)</f>
        <v>4348.330078125</v>
      </c>
      <c r="E273" s="4">
        <v>0</v>
      </c>
      <c r="F273" s="4">
        <v>1</v>
      </c>
      <c r="H273" s="4">
        <f t="shared" si="16"/>
        <v>0</v>
      </c>
      <c r="K273" s="6">
        <f t="shared" si="17"/>
        <v>-7.6588087666845661E-3</v>
      </c>
      <c r="M273" s="5">
        <f t="shared" si="18"/>
        <v>111.45677298162791</v>
      </c>
      <c r="N273" s="5">
        <f t="shared" si="19"/>
        <v>120.94070125622703</v>
      </c>
    </row>
    <row r="274" spans="1:14" x14ac:dyDescent="0.25">
      <c r="A274" s="10">
        <v>45103</v>
      </c>
      <c r="B274" s="30">
        <f>VLOOKUP(A274,'sp500'!$A$2:$D$6121,4,FALSE)</f>
        <v>4328.81982421875</v>
      </c>
      <c r="E274" s="4">
        <v>1</v>
      </c>
      <c r="F274" s="4">
        <v>1</v>
      </c>
      <c r="H274" s="4">
        <f t="shared" si="16"/>
        <v>1</v>
      </c>
      <c r="K274" s="6">
        <f t="shared" si="17"/>
        <v>-4.4868382932564677E-3</v>
      </c>
      <c r="M274" s="5">
        <f t="shared" si="18"/>
        <v>110.95668446457114</v>
      </c>
      <c r="N274" s="5">
        <f t="shared" si="19"/>
        <v>120.3980598866173</v>
      </c>
    </row>
    <row r="275" spans="1:14" x14ac:dyDescent="0.25">
      <c r="A275" s="10">
        <v>45104</v>
      </c>
      <c r="B275" s="30">
        <f>VLOOKUP(A275,'sp500'!$A$2:$D$6121,4,FALSE)</f>
        <v>4378.41015625</v>
      </c>
      <c r="E275" s="4">
        <v>0</v>
      </c>
      <c r="F275" s="4">
        <v>1</v>
      </c>
      <c r="H275" s="4">
        <f t="shared" si="16"/>
        <v>0</v>
      </c>
      <c r="K275" s="6">
        <f t="shared" si="17"/>
        <v>1.1455854954693034E-2</v>
      </c>
      <c r="M275" s="5">
        <f t="shared" si="18"/>
        <v>112.22778814805091</v>
      </c>
      <c r="N275" s="5">
        <f t="shared" si="19"/>
        <v>121.77732259750483</v>
      </c>
    </row>
    <row r="276" spans="1:14" x14ac:dyDescent="0.25">
      <c r="A276" s="10">
        <v>45105</v>
      </c>
      <c r="B276" s="30">
        <f>VLOOKUP(A276,'sp500'!$A$2:$D$6121,4,FALSE)</f>
        <v>4376.85986328125</v>
      </c>
      <c r="E276" s="4">
        <v>1</v>
      </c>
      <c r="F276" s="4">
        <v>0</v>
      </c>
      <c r="H276" s="4">
        <f t="shared" si="16"/>
        <v>0</v>
      </c>
      <c r="K276" s="6">
        <f t="shared" si="17"/>
        <v>-3.5407668843834283E-4</v>
      </c>
      <c r="M276" s="5">
        <f t="shared" si="18"/>
        <v>112.18805090447269</v>
      </c>
      <c r="N276" s="5">
        <f t="shared" si="19"/>
        <v>121.73420408639262</v>
      </c>
    </row>
    <row r="277" spans="1:14" x14ac:dyDescent="0.25">
      <c r="A277" s="10">
        <v>45106</v>
      </c>
      <c r="B277" s="30">
        <f>VLOOKUP(A277,'sp500'!$A$2:$D$6121,4,FALSE)</f>
        <v>4396.43994140625</v>
      </c>
      <c r="E277" s="4">
        <v>1</v>
      </c>
      <c r="F277" s="4">
        <v>1</v>
      </c>
      <c r="H277" s="4">
        <f t="shared" si="16"/>
        <v>1</v>
      </c>
      <c r="K277" s="6">
        <f t="shared" si="17"/>
        <v>4.4735446728059181E-3</v>
      </c>
      <c r="M277" s="5">
        <f t="shared" si="18"/>
        <v>112.68992916194887</v>
      </c>
      <c r="N277" s="5">
        <f t="shared" si="19"/>
        <v>121.73420408639262</v>
      </c>
    </row>
    <row r="278" spans="1:14" x14ac:dyDescent="0.25">
      <c r="A278" s="10">
        <v>45107</v>
      </c>
      <c r="B278" s="30">
        <f>VLOOKUP(A278,'sp500'!$A$2:$D$6121,4,FALSE)</f>
        <v>4450.3798828125</v>
      </c>
      <c r="E278" s="4">
        <v>1</v>
      </c>
      <c r="F278" s="4">
        <v>1</v>
      </c>
      <c r="H278" s="4">
        <f t="shared" si="16"/>
        <v>1</v>
      </c>
      <c r="K278" s="6">
        <f t="shared" si="17"/>
        <v>1.2269004495714109E-2</v>
      </c>
      <c r="M278" s="5">
        <f t="shared" si="18"/>
        <v>114.07252240945853</v>
      </c>
      <c r="N278" s="5">
        <f t="shared" si="19"/>
        <v>123.22776158361076</v>
      </c>
    </row>
    <row r="279" spans="1:14" x14ac:dyDescent="0.25">
      <c r="A279" s="10">
        <v>45110</v>
      </c>
      <c r="B279" s="30">
        <f>VLOOKUP(A279,'sp500'!$A$2:$D$6121,4,FALSE)</f>
        <v>4455.58984375</v>
      </c>
      <c r="E279" s="4">
        <v>0</v>
      </c>
      <c r="F279" s="4">
        <v>1</v>
      </c>
      <c r="H279" s="4">
        <f t="shared" si="16"/>
        <v>0</v>
      </c>
      <c r="K279" s="6">
        <f t="shared" si="17"/>
        <v>1.1706778016009611E-3</v>
      </c>
      <c r="M279" s="5">
        <f t="shared" si="18"/>
        <v>114.20606457921591</v>
      </c>
      <c r="N279" s="5">
        <f t="shared" si="19"/>
        <v>123.37202158863766</v>
      </c>
    </row>
    <row r="280" spans="1:14" x14ac:dyDescent="0.25">
      <c r="A280" s="10">
        <v>45112</v>
      </c>
      <c r="B280" s="30">
        <f>VLOOKUP(A280,'sp500'!$A$2:$D$6121,4,FALSE)</f>
        <v>4446.81982421875</v>
      </c>
      <c r="E280" s="4">
        <v>0</v>
      </c>
      <c r="F280" s="4">
        <v>0</v>
      </c>
      <c r="H280" s="4">
        <f t="shared" si="16"/>
        <v>1</v>
      </c>
      <c r="K280" s="6">
        <f t="shared" si="17"/>
        <v>-1.9683184132291975E-3</v>
      </c>
      <c r="M280" s="5">
        <f t="shared" si="18"/>
        <v>113.98127067940219</v>
      </c>
      <c r="N280" s="5">
        <f t="shared" si="19"/>
        <v>123.12918616686744</v>
      </c>
    </row>
    <row r="281" spans="1:14" x14ac:dyDescent="0.25">
      <c r="A281" s="10">
        <v>45113</v>
      </c>
      <c r="B281" s="30">
        <f>VLOOKUP(A281,'sp500'!$A$2:$D$6121,4,FALSE)</f>
        <v>4411.58984375</v>
      </c>
      <c r="E281" s="4">
        <v>0</v>
      </c>
      <c r="F281" s="4">
        <v>1</v>
      </c>
      <c r="H281" s="4">
        <f t="shared" si="16"/>
        <v>0</v>
      </c>
      <c r="K281" s="6">
        <f t="shared" si="17"/>
        <v>-7.9225113365009037E-3</v>
      </c>
      <c r="M281" s="5">
        <f t="shared" si="18"/>
        <v>113.07825277029585</v>
      </c>
      <c r="N281" s="5">
        <f t="shared" si="19"/>
        <v>123.12918616686744</v>
      </c>
    </row>
    <row r="282" spans="1:14" x14ac:dyDescent="0.25">
      <c r="A282" s="10">
        <v>45114</v>
      </c>
      <c r="B282" s="30">
        <f>VLOOKUP(A282,'sp500'!$A$2:$D$6121,4,FALSE)</f>
        <v>4398.9501953125</v>
      </c>
      <c r="E282" s="4">
        <v>1</v>
      </c>
      <c r="F282" s="4">
        <v>1</v>
      </c>
      <c r="H282" s="4">
        <f t="shared" si="16"/>
        <v>1</v>
      </c>
      <c r="K282" s="6">
        <f t="shared" si="17"/>
        <v>-2.8651005386203243E-3</v>
      </c>
      <c r="M282" s="5">
        <f t="shared" si="18"/>
        <v>112.75427220737743</v>
      </c>
      <c r="N282" s="5">
        <f t="shared" si="19"/>
        <v>122.77640866926087</v>
      </c>
    </row>
    <row r="283" spans="1:14" x14ac:dyDescent="0.25">
      <c r="A283" s="10">
        <v>45117</v>
      </c>
      <c r="B283" s="30">
        <f>VLOOKUP(A283,'sp500'!$A$2:$D$6121,4,FALSE)</f>
        <v>4409.52978515625</v>
      </c>
      <c r="E283" s="4">
        <v>1</v>
      </c>
      <c r="F283" s="4">
        <v>1</v>
      </c>
      <c r="H283" s="4">
        <f t="shared" si="16"/>
        <v>1</v>
      </c>
      <c r="K283" s="6">
        <f t="shared" si="17"/>
        <v>2.405026057131332E-3</v>
      </c>
      <c r="M283" s="5">
        <f t="shared" si="18"/>
        <v>113.02544917008905</v>
      </c>
      <c r="N283" s="5">
        <f t="shared" si="19"/>
        <v>123.07168913131146</v>
      </c>
    </row>
    <row r="284" spans="1:14" x14ac:dyDescent="0.25">
      <c r="A284" s="10">
        <v>45118</v>
      </c>
      <c r="B284" s="30">
        <f>VLOOKUP(A284,'sp500'!$A$2:$D$6121,4,FALSE)</f>
        <v>4439.259765625</v>
      </c>
      <c r="E284" s="4">
        <v>1</v>
      </c>
      <c r="F284" s="4">
        <v>1</v>
      </c>
      <c r="H284" s="4">
        <f t="shared" si="16"/>
        <v>1</v>
      </c>
      <c r="K284" s="6">
        <f t="shared" si="17"/>
        <v>6.7422110558885695E-3</v>
      </c>
      <c r="M284" s="5">
        <f t="shared" si="18"/>
        <v>113.7874906030804</v>
      </c>
      <c r="N284" s="5">
        <f t="shared" si="19"/>
        <v>123.90146443443946</v>
      </c>
    </row>
    <row r="285" spans="1:14" x14ac:dyDescent="0.25">
      <c r="A285" s="10">
        <v>45119</v>
      </c>
      <c r="B285" s="30">
        <f>VLOOKUP(A285,'sp500'!$A$2:$D$6121,4,FALSE)</f>
        <v>4472.16015625</v>
      </c>
      <c r="E285" s="4">
        <v>1</v>
      </c>
      <c r="F285" s="4">
        <v>0</v>
      </c>
      <c r="H285" s="4">
        <f t="shared" si="16"/>
        <v>0</v>
      </c>
      <c r="K285" s="6">
        <f t="shared" si="17"/>
        <v>7.4112334853124739E-3</v>
      </c>
      <c r="M285" s="5">
        <f t="shared" si="18"/>
        <v>114.63079626364762</v>
      </c>
      <c r="N285" s="5">
        <f t="shared" si="19"/>
        <v>124.81972711653523</v>
      </c>
    </row>
    <row r="286" spans="1:14" x14ac:dyDescent="0.25">
      <c r="A286" s="10">
        <v>45120</v>
      </c>
      <c r="B286" s="30">
        <f>VLOOKUP(A286,'sp500'!$A$2:$D$6121,4,FALSE)</f>
        <v>4510.0400390625</v>
      </c>
      <c r="E286" s="4">
        <v>0</v>
      </c>
      <c r="F286" s="4">
        <v>0</v>
      </c>
      <c r="H286" s="4">
        <f t="shared" si="16"/>
        <v>1</v>
      </c>
      <c r="K286" s="6">
        <f t="shared" si="17"/>
        <v>8.4701534580691185E-3</v>
      </c>
      <c r="M286" s="5">
        <f t="shared" si="18"/>
        <v>115.60173669902137</v>
      </c>
      <c r="N286" s="5">
        <f t="shared" si="19"/>
        <v>124.81972711653523</v>
      </c>
    </row>
    <row r="287" spans="1:14" x14ac:dyDescent="0.25">
      <c r="A287" s="10">
        <v>45121</v>
      </c>
      <c r="B287" s="30">
        <f>VLOOKUP(A287,'sp500'!$A$2:$D$6121,4,FALSE)</f>
        <v>4505.419921875</v>
      </c>
      <c r="E287" s="4">
        <v>1</v>
      </c>
      <c r="F287" s="4">
        <v>0</v>
      </c>
      <c r="H287" s="4">
        <f t="shared" si="16"/>
        <v>0</v>
      </c>
      <c r="K287" s="6">
        <f t="shared" si="17"/>
        <v>-1.0244071333035398E-3</v>
      </c>
      <c r="M287" s="5">
        <f t="shared" si="18"/>
        <v>115.48331345532462</v>
      </c>
      <c r="N287" s="5">
        <f t="shared" si="19"/>
        <v>124.81972711653523</v>
      </c>
    </row>
    <row r="288" spans="1:14" x14ac:dyDescent="0.25">
      <c r="A288" s="10">
        <v>45124</v>
      </c>
      <c r="B288" s="30">
        <f>VLOOKUP(A288,'sp500'!$A$2:$D$6121,4,FALSE)</f>
        <v>4522.7900390625</v>
      </c>
      <c r="E288" s="4">
        <v>1</v>
      </c>
      <c r="F288" s="4">
        <v>1</v>
      </c>
      <c r="H288" s="4">
        <f t="shared" si="16"/>
        <v>1</v>
      </c>
      <c r="K288" s="6">
        <f t="shared" si="17"/>
        <v>3.8553825145495324E-3</v>
      </c>
      <c r="M288" s="5">
        <f t="shared" si="18"/>
        <v>115.92854580274252</v>
      </c>
      <c r="N288" s="5">
        <f t="shared" si="19"/>
        <v>124.81972711653523</v>
      </c>
    </row>
    <row r="289" spans="1:14" x14ac:dyDescent="0.25">
      <c r="A289" s="10">
        <v>45125</v>
      </c>
      <c r="B289" s="30">
        <f>VLOOKUP(A289,'sp500'!$A$2:$D$6121,4,FALSE)</f>
        <v>4554.97998046875</v>
      </c>
      <c r="E289" s="4">
        <v>1</v>
      </c>
      <c r="F289" s="4">
        <v>1</v>
      </c>
      <c r="H289" s="4">
        <f t="shared" si="16"/>
        <v>1</v>
      </c>
      <c r="K289" s="6">
        <f t="shared" si="17"/>
        <v>7.1172752058423772E-3</v>
      </c>
      <c r="M289" s="5">
        <f t="shared" si="18"/>
        <v>116.75364116743374</v>
      </c>
      <c r="N289" s="5">
        <f t="shared" si="19"/>
        <v>125.70810346554175</v>
      </c>
    </row>
    <row r="290" spans="1:14" x14ac:dyDescent="0.25">
      <c r="A290" s="10">
        <v>45126</v>
      </c>
      <c r="B290" s="30">
        <f>VLOOKUP(A290,'sp500'!$A$2:$D$6121,4,FALSE)</f>
        <v>4565.72021484375</v>
      </c>
      <c r="E290" s="4">
        <v>0</v>
      </c>
      <c r="F290" s="4">
        <v>0</v>
      </c>
      <c r="H290" s="4">
        <f t="shared" si="16"/>
        <v>1</v>
      </c>
      <c r="K290" s="6">
        <f t="shared" si="17"/>
        <v>2.3579103357320719E-3</v>
      </c>
      <c r="M290" s="5">
        <f t="shared" si="18"/>
        <v>117.02893578467679</v>
      </c>
      <c r="N290" s="5">
        <f t="shared" si="19"/>
        <v>126.00451190198844</v>
      </c>
    </row>
    <row r="291" spans="1:14" x14ac:dyDescent="0.25">
      <c r="A291" s="10">
        <v>45127</v>
      </c>
      <c r="B291" s="30">
        <f>VLOOKUP(A291,'sp500'!$A$2:$D$6121,4,FALSE)</f>
        <v>4534.8701171875</v>
      </c>
      <c r="E291" s="4">
        <v>1</v>
      </c>
      <c r="F291" s="4">
        <v>0</v>
      </c>
      <c r="H291" s="4">
        <f t="shared" si="16"/>
        <v>0</v>
      </c>
      <c r="K291" s="6">
        <f t="shared" si="17"/>
        <v>-6.7568962189037407E-3</v>
      </c>
      <c r="M291" s="5">
        <f t="shared" si="18"/>
        <v>116.23818341097098</v>
      </c>
      <c r="N291" s="5">
        <f t="shared" si="19"/>
        <v>126.00451190198844</v>
      </c>
    </row>
    <row r="292" spans="1:14" x14ac:dyDescent="0.25">
      <c r="A292" s="10">
        <v>45128</v>
      </c>
      <c r="B292" s="30">
        <f>VLOOKUP(A292,'sp500'!$A$2:$D$6121,4,FALSE)</f>
        <v>4536.33984375</v>
      </c>
      <c r="E292" s="4">
        <v>1</v>
      </c>
      <c r="F292" s="4">
        <v>1</v>
      </c>
      <c r="H292" s="4">
        <f t="shared" si="16"/>
        <v>1</v>
      </c>
      <c r="K292" s="6">
        <f t="shared" si="17"/>
        <v>3.240945218980773E-4</v>
      </c>
      <c r="M292" s="5">
        <f t="shared" si="18"/>
        <v>116.27585556944986</v>
      </c>
      <c r="N292" s="5">
        <f t="shared" si="19"/>
        <v>126.00451190198844</v>
      </c>
    </row>
    <row r="293" spans="1:14" x14ac:dyDescent="0.25">
      <c r="A293" s="10">
        <v>45131</v>
      </c>
      <c r="B293" s="30">
        <f>VLOOKUP(A293,'sp500'!$A$2:$D$6121,4,FALSE)</f>
        <v>4554.64013671875</v>
      </c>
      <c r="E293" s="4">
        <v>1</v>
      </c>
      <c r="F293" s="4">
        <v>1</v>
      </c>
      <c r="H293" s="4">
        <f t="shared" si="16"/>
        <v>1</v>
      </c>
      <c r="K293" s="6">
        <f t="shared" si="17"/>
        <v>4.0341538771535568E-3</v>
      </c>
      <c r="M293" s="5">
        <f t="shared" si="18"/>
        <v>116.74493026301471</v>
      </c>
      <c r="N293" s="5">
        <f t="shared" si="19"/>
        <v>126.51283349221669</v>
      </c>
    </row>
    <row r="294" spans="1:14" x14ac:dyDescent="0.25">
      <c r="A294" s="10">
        <v>45132</v>
      </c>
      <c r="B294" s="30">
        <f>VLOOKUP(A294,'sp500'!$A$2:$D$6121,4,FALSE)</f>
        <v>4567.4599609375</v>
      </c>
      <c r="E294" s="4">
        <v>0</v>
      </c>
      <c r="F294" s="4">
        <v>1</v>
      </c>
      <c r="H294" s="4">
        <f t="shared" si="16"/>
        <v>0</v>
      </c>
      <c r="K294" s="6">
        <f t="shared" si="17"/>
        <v>2.8146733515561628E-3</v>
      </c>
      <c r="M294" s="5">
        <f t="shared" si="18"/>
        <v>117.0735291071553</v>
      </c>
      <c r="N294" s="5">
        <f t="shared" si="19"/>
        <v>126.86892579327709</v>
      </c>
    </row>
    <row r="295" spans="1:14" x14ac:dyDescent="0.25">
      <c r="A295" s="10">
        <v>45133</v>
      </c>
      <c r="B295" s="30">
        <f>VLOOKUP(A295,'sp500'!$A$2:$D$6121,4,FALSE)</f>
        <v>4566.75</v>
      </c>
      <c r="E295" s="4">
        <v>0</v>
      </c>
      <c r="F295" s="4">
        <v>0</v>
      </c>
      <c r="H295" s="4">
        <f t="shared" si="16"/>
        <v>1</v>
      </c>
      <c r="K295" s="6">
        <f t="shared" si="17"/>
        <v>-1.5543889679858758E-4</v>
      </c>
      <c r="M295" s="5">
        <f t="shared" si="18"/>
        <v>117.05533132694656</v>
      </c>
      <c r="N295" s="5">
        <f t="shared" si="19"/>
        <v>126.84920542741375</v>
      </c>
    </row>
    <row r="296" spans="1:14" x14ac:dyDescent="0.25">
      <c r="A296" s="10">
        <v>45134</v>
      </c>
      <c r="B296" s="30">
        <f>VLOOKUP(A296,'sp500'!$A$2:$D$6121,4,FALSE)</f>
        <v>4537.41015625</v>
      </c>
      <c r="E296" s="4">
        <v>1</v>
      </c>
      <c r="F296" s="4">
        <v>1</v>
      </c>
      <c r="H296" s="4">
        <f t="shared" si="16"/>
        <v>1</v>
      </c>
      <c r="K296" s="6">
        <f t="shared" si="17"/>
        <v>-6.4246660644878828E-3</v>
      </c>
      <c r="M296" s="5">
        <f t="shared" si="18"/>
        <v>116.30328991210294</v>
      </c>
      <c r="N296" s="5">
        <f t="shared" si="19"/>
        <v>126.84920542741375</v>
      </c>
    </row>
    <row r="297" spans="1:14" x14ac:dyDescent="0.25">
      <c r="A297" s="10">
        <v>45135</v>
      </c>
      <c r="B297" s="30">
        <f>VLOOKUP(A297,'sp500'!$A$2:$D$6121,4,FALSE)</f>
        <v>4582.22998046875</v>
      </c>
      <c r="E297" s="4">
        <v>1</v>
      </c>
      <c r="F297" s="4">
        <v>1</v>
      </c>
      <c r="H297" s="4">
        <f t="shared" si="16"/>
        <v>1</v>
      </c>
      <c r="K297" s="6">
        <f t="shared" si="17"/>
        <v>9.8778427947523451E-3</v>
      </c>
      <c r="M297" s="5">
        <f t="shared" si="18"/>
        <v>117.45211552636719</v>
      </c>
      <c r="N297" s="5">
        <f t="shared" si="19"/>
        <v>128.10220193726499</v>
      </c>
    </row>
    <row r="298" spans="1:14" x14ac:dyDescent="0.25">
      <c r="A298" s="10">
        <v>45138</v>
      </c>
      <c r="B298" s="30">
        <f>VLOOKUP(A298,'sp500'!$A$2:$D$6121,4,FALSE)</f>
        <v>4588.9599609375</v>
      </c>
      <c r="E298" s="4">
        <v>0</v>
      </c>
      <c r="F298" s="4">
        <v>0</v>
      </c>
      <c r="H298" s="4">
        <f t="shared" si="16"/>
        <v>1</v>
      </c>
      <c r="K298" s="6">
        <f t="shared" si="17"/>
        <v>1.4687129405193122E-3</v>
      </c>
      <c r="M298" s="5">
        <f t="shared" si="18"/>
        <v>117.62461896833214</v>
      </c>
      <c r="N298" s="5">
        <f t="shared" si="19"/>
        <v>128.29034729895926</v>
      </c>
    </row>
    <row r="299" spans="1:14" x14ac:dyDescent="0.25">
      <c r="A299" s="10">
        <v>45139</v>
      </c>
      <c r="B299" s="30">
        <f>VLOOKUP(A299,'sp500'!$A$2:$D$6121,4,FALSE)</f>
        <v>4576.72998046875</v>
      </c>
      <c r="E299" s="4">
        <v>0</v>
      </c>
      <c r="F299" s="4">
        <v>0</v>
      </c>
      <c r="H299" s="4">
        <f t="shared" si="16"/>
        <v>1</v>
      </c>
      <c r="K299" s="6">
        <f t="shared" si="17"/>
        <v>-2.6650876392156908E-3</v>
      </c>
      <c r="M299" s="5">
        <f t="shared" si="18"/>
        <v>117.31113905025218</v>
      </c>
      <c r="N299" s="5">
        <f t="shared" si="19"/>
        <v>128.29034729895926</v>
      </c>
    </row>
    <row r="300" spans="1:14" x14ac:dyDescent="0.25">
      <c r="A300" s="10">
        <v>45140</v>
      </c>
      <c r="B300" s="30">
        <f>VLOOKUP(A300,'sp500'!$A$2:$D$6121,4,FALSE)</f>
        <v>4513.39013671875</v>
      </c>
      <c r="E300" s="4">
        <v>0</v>
      </c>
      <c r="F300" s="4">
        <v>1</v>
      </c>
      <c r="H300" s="4">
        <f t="shared" si="16"/>
        <v>0</v>
      </c>
      <c r="K300" s="6">
        <f t="shared" si="17"/>
        <v>-1.3839541336347905E-2</v>
      </c>
      <c r="M300" s="5">
        <f t="shared" si="18"/>
        <v>115.68760669215216</v>
      </c>
      <c r="N300" s="5">
        <f t="shared" si="19"/>
        <v>128.29034729895926</v>
      </c>
    </row>
    <row r="301" spans="1:14" x14ac:dyDescent="0.25">
      <c r="A301" s="10">
        <v>45141</v>
      </c>
      <c r="B301" s="30">
        <f>VLOOKUP(A301,'sp500'!$A$2:$D$6121,4,FALSE)</f>
        <v>4501.89013671875</v>
      </c>
      <c r="E301" s="4">
        <v>0</v>
      </c>
      <c r="F301" s="4">
        <v>1</v>
      </c>
      <c r="H301" s="4">
        <f t="shared" si="16"/>
        <v>0</v>
      </c>
      <c r="K301" s="6">
        <f t="shared" si="17"/>
        <v>-2.5479738404268204E-3</v>
      </c>
      <c r="M301" s="5">
        <f t="shared" si="18"/>
        <v>115.39283769663896</v>
      </c>
      <c r="N301" s="5">
        <f t="shared" si="19"/>
        <v>127.96346685006225</v>
      </c>
    </row>
    <row r="302" spans="1:14" x14ac:dyDescent="0.25">
      <c r="A302" s="10">
        <v>45142</v>
      </c>
      <c r="B302" s="30">
        <f>VLOOKUP(A302,'sp500'!$A$2:$D$6121,4,FALSE)</f>
        <v>4478.02978515625</v>
      </c>
      <c r="E302" s="4">
        <v>1</v>
      </c>
      <c r="F302" s="4">
        <v>1</v>
      </c>
      <c r="H302" s="4">
        <f t="shared" si="16"/>
        <v>1</v>
      </c>
      <c r="K302" s="6">
        <f t="shared" si="17"/>
        <v>-5.3000741550505159E-3</v>
      </c>
      <c r="M302" s="5">
        <f t="shared" si="18"/>
        <v>114.78124709988506</v>
      </c>
      <c r="N302" s="5">
        <f t="shared" si="19"/>
        <v>127.28525098661957</v>
      </c>
    </row>
    <row r="303" spans="1:14" x14ac:dyDescent="0.25">
      <c r="A303" s="10">
        <v>45145</v>
      </c>
      <c r="B303" s="30">
        <f>VLOOKUP(A303,'sp500'!$A$2:$D$6121,4,FALSE)</f>
        <v>4518.43994140625</v>
      </c>
      <c r="E303" s="4">
        <v>0</v>
      </c>
      <c r="F303" s="4">
        <v>0</v>
      </c>
      <c r="H303" s="4">
        <f t="shared" si="16"/>
        <v>1</v>
      </c>
      <c r="K303" s="6">
        <f t="shared" si="17"/>
        <v>9.0240927793627801E-3</v>
      </c>
      <c r="M303" s="5">
        <f t="shared" si="18"/>
        <v>115.81704372304539</v>
      </c>
      <c r="N303" s="5">
        <f t="shared" si="19"/>
        <v>128.43388490096731</v>
      </c>
    </row>
    <row r="304" spans="1:14" x14ac:dyDescent="0.25">
      <c r="A304" s="10">
        <v>45146</v>
      </c>
      <c r="B304" s="30">
        <f>VLOOKUP(A304,'sp500'!$A$2:$D$6121,4,FALSE)</f>
        <v>4499.3798828125</v>
      </c>
      <c r="E304" s="4">
        <v>0</v>
      </c>
      <c r="F304" s="4">
        <v>1</v>
      </c>
      <c r="H304" s="4">
        <f t="shared" si="16"/>
        <v>0</v>
      </c>
      <c r="K304" s="6">
        <f t="shared" si="17"/>
        <v>-4.218283044793103E-3</v>
      </c>
      <c r="M304" s="5">
        <f t="shared" si="18"/>
        <v>115.32849465121041</v>
      </c>
      <c r="N304" s="5">
        <f t="shared" si="19"/>
        <v>128.43388490096731</v>
      </c>
    </row>
    <row r="305" spans="1:14" x14ac:dyDescent="0.25">
      <c r="A305" s="10">
        <v>45147</v>
      </c>
      <c r="B305" s="30">
        <f>VLOOKUP(A305,'sp500'!$A$2:$D$6121,4,FALSE)</f>
        <v>4467.7099609375</v>
      </c>
      <c r="E305" s="4">
        <v>1</v>
      </c>
      <c r="F305" s="4">
        <v>1</v>
      </c>
      <c r="H305" s="4">
        <f t="shared" si="16"/>
        <v>1</v>
      </c>
      <c r="K305" s="6">
        <f t="shared" si="17"/>
        <v>-7.0387303805971024E-3</v>
      </c>
      <c r="M305" s="5">
        <f t="shared" si="18"/>
        <v>114.51672847216039</v>
      </c>
      <c r="N305" s="5">
        <f t="shared" si="19"/>
        <v>127.52987341341677</v>
      </c>
    </row>
    <row r="306" spans="1:14" x14ac:dyDescent="0.25">
      <c r="A306" s="10">
        <v>45148</v>
      </c>
      <c r="B306" s="30">
        <f>VLOOKUP(A306,'sp500'!$A$2:$D$6121,4,FALSE)</f>
        <v>4468.830078125</v>
      </c>
      <c r="E306" s="4">
        <v>0</v>
      </c>
      <c r="F306" s="4">
        <v>0</v>
      </c>
      <c r="H306" s="4">
        <f t="shared" si="16"/>
        <v>1</v>
      </c>
      <c r="K306" s="6">
        <f t="shared" si="17"/>
        <v>2.5071394456976925E-4</v>
      </c>
      <c r="M306" s="5">
        <f t="shared" si="18"/>
        <v>114.54543941287487</v>
      </c>
      <c r="N306" s="5">
        <f t="shared" si="19"/>
        <v>127.56184693103073</v>
      </c>
    </row>
    <row r="307" spans="1:14" x14ac:dyDescent="0.25">
      <c r="A307" s="10">
        <v>45149</v>
      </c>
      <c r="B307" s="30">
        <f>VLOOKUP(A307,'sp500'!$A$2:$D$6121,4,FALSE)</f>
        <v>4464.0498046875</v>
      </c>
      <c r="E307" s="4">
        <v>1</v>
      </c>
      <c r="F307" s="4">
        <v>1</v>
      </c>
      <c r="H307" s="4">
        <f t="shared" si="16"/>
        <v>1</v>
      </c>
      <c r="K307" s="6">
        <f t="shared" si="17"/>
        <v>-1.0696923700230787E-3</v>
      </c>
      <c r="M307" s="5">
        <f t="shared" si="18"/>
        <v>114.42291103031398</v>
      </c>
      <c r="N307" s="5">
        <f t="shared" si="19"/>
        <v>127.56184693103073</v>
      </c>
    </row>
    <row r="308" spans="1:14" x14ac:dyDescent="0.25">
      <c r="A308" s="10">
        <v>45152</v>
      </c>
      <c r="B308" s="30">
        <f>VLOOKUP(A308,'sp500'!$A$2:$D$6121,4,FALSE)</f>
        <v>4489.72021484375</v>
      </c>
      <c r="E308" s="4">
        <v>0</v>
      </c>
      <c r="F308" s="4">
        <v>0</v>
      </c>
      <c r="H308" s="4">
        <f t="shared" si="16"/>
        <v>1</v>
      </c>
      <c r="K308" s="6">
        <f t="shared" si="17"/>
        <v>5.7504757517030658E-3</v>
      </c>
      <c r="M308" s="5">
        <f t="shared" si="18"/>
        <v>115.08089720563308</v>
      </c>
      <c r="N308" s="5">
        <f t="shared" si="19"/>
        <v>128.29538823865008</v>
      </c>
    </row>
    <row r="309" spans="1:14" x14ac:dyDescent="0.25">
      <c r="A309" s="10">
        <v>45153</v>
      </c>
      <c r="B309" s="30">
        <f>VLOOKUP(A309,'sp500'!$A$2:$D$6121,4,FALSE)</f>
        <v>4437.85986328125</v>
      </c>
      <c r="E309" s="4">
        <v>0</v>
      </c>
      <c r="F309" s="4">
        <v>0</v>
      </c>
      <c r="H309" s="4">
        <f t="shared" si="16"/>
        <v>1</v>
      </c>
      <c r="K309" s="6">
        <f t="shared" si="17"/>
        <v>-1.1550909428841738E-2</v>
      </c>
      <c r="M309" s="5">
        <f t="shared" si="18"/>
        <v>113.75160818502097</v>
      </c>
      <c r="N309" s="5">
        <f t="shared" si="19"/>
        <v>128.29538823865008</v>
      </c>
    </row>
    <row r="310" spans="1:14" x14ac:dyDescent="0.25">
      <c r="A310" s="10">
        <v>45154</v>
      </c>
      <c r="B310" s="30">
        <f>VLOOKUP(A310,'sp500'!$A$2:$D$6121,4,FALSE)</f>
        <v>4404.330078125</v>
      </c>
      <c r="E310" s="4">
        <v>0</v>
      </c>
      <c r="F310" s="4">
        <v>1</v>
      </c>
      <c r="H310" s="4">
        <f t="shared" si="16"/>
        <v>0</v>
      </c>
      <c r="K310" s="6">
        <f t="shared" si="17"/>
        <v>-7.5553952105776867E-3</v>
      </c>
      <c r="M310" s="5">
        <f t="shared" si="18"/>
        <v>112.89216982934435</v>
      </c>
      <c r="N310" s="5">
        <f t="shared" si="19"/>
        <v>128.29538823865008</v>
      </c>
    </row>
    <row r="311" spans="1:14" x14ac:dyDescent="0.25">
      <c r="A311" s="10">
        <v>45155</v>
      </c>
      <c r="B311" s="30">
        <f>VLOOKUP(A311,'sp500'!$A$2:$D$6121,4,FALSE)</f>
        <v>4370.35986328125</v>
      </c>
      <c r="E311" s="4">
        <v>0</v>
      </c>
      <c r="F311" s="4">
        <v>0</v>
      </c>
      <c r="H311" s="4">
        <f t="shared" si="16"/>
        <v>1</v>
      </c>
      <c r="K311" s="6">
        <f t="shared" si="17"/>
        <v>-7.7129130290369829E-3</v>
      </c>
      <c r="M311" s="5">
        <f t="shared" si="18"/>
        <v>112.02144234179134</v>
      </c>
      <c r="N311" s="5">
        <f t="shared" si="19"/>
        <v>127.30585706713883</v>
      </c>
    </row>
    <row r="312" spans="1:14" x14ac:dyDescent="0.25">
      <c r="A312" s="10">
        <v>45156</v>
      </c>
      <c r="B312" s="30">
        <f>VLOOKUP(A312,'sp500'!$A$2:$D$6121,4,FALSE)</f>
        <v>4369.7099609375</v>
      </c>
      <c r="E312" s="4">
        <v>1</v>
      </c>
      <c r="F312" s="4">
        <v>1</v>
      </c>
      <c r="H312" s="4">
        <f t="shared" si="16"/>
        <v>1</v>
      </c>
      <c r="K312" s="6">
        <f t="shared" si="17"/>
        <v>-1.4870682600087726E-4</v>
      </c>
      <c r="M312" s="5">
        <f t="shared" si="18"/>
        <v>112.00478398865665</v>
      </c>
      <c r="N312" s="5">
        <f t="shared" si="19"/>
        <v>127.30585706713883</v>
      </c>
    </row>
    <row r="313" spans="1:14" x14ac:dyDescent="0.25">
      <c r="A313" s="10">
        <v>45159</v>
      </c>
      <c r="B313" s="30">
        <f>VLOOKUP(A313,'sp500'!$A$2:$D$6121,4,FALSE)</f>
        <v>4399.77001953125</v>
      </c>
      <c r="E313" s="4">
        <v>0</v>
      </c>
      <c r="F313" s="4">
        <v>0</v>
      </c>
      <c r="H313" s="4">
        <f t="shared" si="16"/>
        <v>1</v>
      </c>
      <c r="K313" s="6">
        <f t="shared" si="17"/>
        <v>6.8791885187959867E-3</v>
      </c>
      <c r="M313" s="5">
        <f t="shared" si="18"/>
        <v>112.77528601272165</v>
      </c>
      <c r="N313" s="5">
        <f t="shared" si="19"/>
        <v>128.18161805745058</v>
      </c>
    </row>
    <row r="314" spans="1:14" x14ac:dyDescent="0.25">
      <c r="A314" s="10">
        <v>45160</v>
      </c>
      <c r="B314" s="30">
        <f>VLOOKUP(A314,'sp500'!$A$2:$D$6121,4,FALSE)</f>
        <v>4387.5498046875</v>
      </c>
      <c r="E314" s="4">
        <v>1</v>
      </c>
      <c r="F314" s="4">
        <v>0</v>
      </c>
      <c r="H314" s="4">
        <f t="shared" si="16"/>
        <v>0</v>
      </c>
      <c r="K314" s="6">
        <f t="shared" si="17"/>
        <v>-2.777466728829614E-3</v>
      </c>
      <c r="M314" s="5">
        <f t="shared" si="18"/>
        <v>112.46205640798708</v>
      </c>
      <c r="N314" s="5">
        <f t="shared" si="19"/>
        <v>128.18161805745058</v>
      </c>
    </row>
    <row r="315" spans="1:14" x14ac:dyDescent="0.25">
      <c r="A315" s="10">
        <v>45161</v>
      </c>
      <c r="B315" s="30">
        <f>VLOOKUP(A315,'sp500'!$A$2:$D$6121,4,FALSE)</f>
        <v>4436.009765625</v>
      </c>
      <c r="E315" s="4">
        <v>0</v>
      </c>
      <c r="F315" s="4">
        <v>0</v>
      </c>
      <c r="H315" s="4">
        <f t="shared" si="16"/>
        <v>1</v>
      </c>
      <c r="K315" s="6">
        <f t="shared" si="17"/>
        <v>1.1044879965972587E-2</v>
      </c>
      <c r="M315" s="5">
        <f t="shared" si="18"/>
        <v>113.70418632173973</v>
      </c>
      <c r="N315" s="5">
        <f t="shared" si="19"/>
        <v>128.18161805745058</v>
      </c>
    </row>
    <row r="316" spans="1:14" x14ac:dyDescent="0.25">
      <c r="A316" s="10">
        <v>45162</v>
      </c>
      <c r="B316" s="30">
        <f>VLOOKUP(A316,'sp500'!$A$2:$D$6121,4,FALSE)</f>
        <v>4376.31005859375</v>
      </c>
      <c r="E316" s="4">
        <v>1</v>
      </c>
      <c r="F316" s="4">
        <v>0</v>
      </c>
      <c r="H316" s="4">
        <f t="shared" si="16"/>
        <v>0</v>
      </c>
      <c r="K316" s="6">
        <f t="shared" si="17"/>
        <v>-1.3457974663146133E-2</v>
      </c>
      <c r="M316" s="5">
        <f t="shared" si="18"/>
        <v>112.1739582631281</v>
      </c>
      <c r="N316" s="5">
        <f t="shared" si="19"/>
        <v>128.18161805745058</v>
      </c>
    </row>
    <row r="317" spans="1:14" x14ac:dyDescent="0.25">
      <c r="A317" s="10">
        <v>45163</v>
      </c>
      <c r="B317" s="30">
        <f>VLOOKUP(A317,'sp500'!$A$2:$D$6121,4,FALSE)</f>
        <v>4405.7099609375</v>
      </c>
      <c r="E317" s="4">
        <v>1</v>
      </c>
      <c r="F317" s="4">
        <v>1</v>
      </c>
      <c r="H317" s="4">
        <f t="shared" si="16"/>
        <v>1</v>
      </c>
      <c r="K317" s="6">
        <f t="shared" si="17"/>
        <v>6.7179660376250894E-3</v>
      </c>
      <c r="M317" s="5">
        <f t="shared" si="18"/>
        <v>112.92753910504577</v>
      </c>
      <c r="N317" s="5">
        <f t="shared" si="19"/>
        <v>128.18161805745058</v>
      </c>
    </row>
    <row r="318" spans="1:14" x14ac:dyDescent="0.25">
      <c r="A318" s="10">
        <v>45166</v>
      </c>
      <c r="B318" s="30">
        <f>VLOOKUP(A318,'sp500'!$A$2:$D$6121,4,FALSE)</f>
        <v>4433.31005859375</v>
      </c>
      <c r="E318" s="4">
        <v>1</v>
      </c>
      <c r="F318" s="4">
        <v>0</v>
      </c>
      <c r="H318" s="4">
        <f t="shared" si="16"/>
        <v>0</v>
      </c>
      <c r="K318" s="6">
        <f t="shared" si="17"/>
        <v>6.2646197550364491E-3</v>
      </c>
      <c r="M318" s="5">
        <f t="shared" si="18"/>
        <v>113.63498719741089</v>
      </c>
      <c r="N318" s="5">
        <f t="shared" si="19"/>
        <v>128.98462715416582</v>
      </c>
    </row>
    <row r="319" spans="1:14" x14ac:dyDescent="0.25">
      <c r="A319" s="10">
        <v>45167</v>
      </c>
      <c r="B319" s="30">
        <f>VLOOKUP(A319,'sp500'!$A$2:$D$6121,4,FALSE)</f>
        <v>4497.6298828125</v>
      </c>
      <c r="E319" s="4">
        <v>1</v>
      </c>
      <c r="F319" s="4">
        <v>0</v>
      </c>
      <c r="H319" s="4">
        <f t="shared" si="16"/>
        <v>0</v>
      </c>
      <c r="K319" s="6">
        <f t="shared" si="17"/>
        <v>1.4508307194546211E-2</v>
      </c>
      <c r="M319" s="5">
        <f t="shared" si="18"/>
        <v>115.28363849971926</v>
      </c>
      <c r="N319" s="5">
        <f t="shared" si="19"/>
        <v>128.98462715416582</v>
      </c>
    </row>
    <row r="320" spans="1:14" x14ac:dyDescent="0.25">
      <c r="A320" s="10">
        <v>45168</v>
      </c>
      <c r="B320" s="30">
        <f>VLOOKUP(A320,'sp500'!$A$2:$D$6121,4,FALSE)</f>
        <v>4514.8701171875</v>
      </c>
      <c r="E320" s="4">
        <v>0</v>
      </c>
      <c r="F320" s="4">
        <v>0</v>
      </c>
      <c r="H320" s="4">
        <f t="shared" si="16"/>
        <v>1</v>
      </c>
      <c r="K320" s="6">
        <f t="shared" si="17"/>
        <v>3.833182103508026E-3</v>
      </c>
      <c r="M320" s="5">
        <f t="shared" si="18"/>
        <v>115.72554167964367</v>
      </c>
      <c r="N320" s="5">
        <f t="shared" si="19"/>
        <v>128.98462715416582</v>
      </c>
    </row>
    <row r="321" spans="1:14" x14ac:dyDescent="0.25">
      <c r="A321" s="10">
        <v>45169</v>
      </c>
      <c r="B321" s="30">
        <f>VLOOKUP(A321,'sp500'!$A$2:$D$6121,4,FALSE)</f>
        <v>4507.66015625</v>
      </c>
      <c r="E321" s="4">
        <v>1</v>
      </c>
      <c r="F321" s="4">
        <v>0</v>
      </c>
      <c r="H321" s="4">
        <f t="shared" si="16"/>
        <v>0</v>
      </c>
      <c r="K321" s="6">
        <f t="shared" si="17"/>
        <v>-1.5969365120942491E-3</v>
      </c>
      <c r="M321" s="5">
        <f t="shared" si="18"/>
        <v>115.54073533675356</v>
      </c>
      <c r="N321" s="5">
        <f t="shared" si="19"/>
        <v>128.98462715416582</v>
      </c>
    </row>
    <row r="322" spans="1:14" x14ac:dyDescent="0.25">
      <c r="A322" s="10">
        <v>45170</v>
      </c>
      <c r="B322" s="30">
        <f>VLOOKUP(A322,'sp500'!$A$2:$D$6121,4,FALSE)</f>
        <v>4515.77001953125</v>
      </c>
      <c r="E322" s="4">
        <v>0</v>
      </c>
      <c r="F322" s="4">
        <v>0</v>
      </c>
      <c r="H322" s="4">
        <f t="shared" si="16"/>
        <v>1</v>
      </c>
      <c r="K322" s="6">
        <f t="shared" si="17"/>
        <v>1.7991292600010311E-3</v>
      </c>
      <c r="M322" s="5">
        <f t="shared" si="18"/>
        <v>115.74860805441995</v>
      </c>
      <c r="N322" s="5">
        <f t="shared" si="19"/>
        <v>128.98462715416582</v>
      </c>
    </row>
    <row r="323" spans="1:14" x14ac:dyDescent="0.25">
      <c r="A323" s="10">
        <v>45174</v>
      </c>
      <c r="B323" s="30">
        <f>VLOOKUP(A323,'sp500'!$A$2:$D$6121,4,FALSE)</f>
        <v>4496.830078125</v>
      </c>
      <c r="E323" s="4">
        <v>0</v>
      </c>
      <c r="F323" s="4">
        <v>0</v>
      </c>
      <c r="H323" s="4">
        <f t="shared" ref="H323:H386" si="20">IF(E323=F323,1,0)</f>
        <v>1</v>
      </c>
      <c r="K323" s="6">
        <f t="shared" si="17"/>
        <v>-4.194177587506065E-3</v>
      </c>
      <c r="M323" s="5">
        <f t="shared" si="18"/>
        <v>115.26313783673308</v>
      </c>
      <c r="N323" s="5">
        <f t="shared" si="19"/>
        <v>128.98462715416582</v>
      </c>
    </row>
    <row r="324" spans="1:14" x14ac:dyDescent="0.25">
      <c r="A324" s="10">
        <v>45175</v>
      </c>
      <c r="B324" s="30">
        <f>VLOOKUP(A324,'sp500'!$A$2:$D$6121,4,FALSE)</f>
        <v>4465.47998046875</v>
      </c>
      <c r="E324" s="4">
        <v>0</v>
      </c>
      <c r="F324" s="4">
        <v>0</v>
      </c>
      <c r="H324" s="4">
        <f t="shared" si="20"/>
        <v>1</v>
      </c>
      <c r="K324" s="6">
        <f t="shared" ref="K324:K387" si="21">B324/B323-1</f>
        <v>-6.9715993514528618E-3</v>
      </c>
      <c r="M324" s="5">
        <f t="shared" ref="M324:M387" si="22">M323*(1+$K324)</f>
        <v>114.45956941974408</v>
      </c>
      <c r="N324" s="5">
        <f t="shared" si="19"/>
        <v>128.98462715416582</v>
      </c>
    </row>
    <row r="325" spans="1:14" x14ac:dyDescent="0.25">
      <c r="A325" s="10">
        <v>45176</v>
      </c>
      <c r="B325" s="30">
        <f>VLOOKUP(A325,'sp500'!$A$2:$D$6121,4,FALSE)</f>
        <v>4451.14013671875</v>
      </c>
      <c r="E325" s="4">
        <v>1</v>
      </c>
      <c r="F325" s="4">
        <v>0</v>
      </c>
      <c r="H325" s="4">
        <f t="shared" si="20"/>
        <v>0</v>
      </c>
      <c r="K325" s="6">
        <f t="shared" si="21"/>
        <v>-3.2112659361860363E-3</v>
      </c>
      <c r="M325" s="5">
        <f t="shared" si="22"/>
        <v>114.09200930339594</v>
      </c>
      <c r="N325" s="5">
        <f t="shared" ref="N325:N388" si="23">N324*(1+IF(F324=1,$K325,0))</f>
        <v>128.98462715416582</v>
      </c>
    </row>
    <row r="326" spans="1:14" x14ac:dyDescent="0.25">
      <c r="A326" s="10">
        <v>45177</v>
      </c>
      <c r="B326" s="30">
        <f>VLOOKUP(A326,'sp500'!$A$2:$D$6121,4,FALSE)</f>
        <v>4457.490234375</v>
      </c>
      <c r="E326" s="4">
        <v>1</v>
      </c>
      <c r="F326" s="4">
        <v>1</v>
      </c>
      <c r="H326" s="4">
        <f t="shared" si="20"/>
        <v>1</v>
      </c>
      <c r="K326" s="6">
        <f t="shared" si="21"/>
        <v>1.4266227216406246E-3</v>
      </c>
      <c r="M326" s="5">
        <f t="shared" si="22"/>
        <v>114.25477555622579</v>
      </c>
      <c r="N326" s="5">
        <f t="shared" si="23"/>
        <v>128.98462715416582</v>
      </c>
    </row>
    <row r="327" spans="1:14" x14ac:dyDescent="0.25">
      <c r="A327" s="10">
        <v>45180</v>
      </c>
      <c r="B327" s="30">
        <f>VLOOKUP(A327,'sp500'!$A$2:$D$6121,4,FALSE)</f>
        <v>4487.4599609375</v>
      </c>
      <c r="E327" s="4">
        <v>0</v>
      </c>
      <c r="F327" s="4">
        <v>1</v>
      </c>
      <c r="H327" s="4">
        <f t="shared" si="20"/>
        <v>0</v>
      </c>
      <c r="K327" s="6">
        <f t="shared" si="21"/>
        <v>6.7234531062752012E-3</v>
      </c>
      <c r="M327" s="5">
        <f t="shared" si="22"/>
        <v>115.02296218184608</v>
      </c>
      <c r="N327" s="5">
        <f t="shared" si="23"/>
        <v>129.85184924626725</v>
      </c>
    </row>
    <row r="328" spans="1:14" x14ac:dyDescent="0.25">
      <c r="A328" s="10">
        <v>45181</v>
      </c>
      <c r="B328" s="30">
        <f>VLOOKUP(A328,'sp500'!$A$2:$D$6121,4,FALSE)</f>
        <v>4461.89990234375</v>
      </c>
      <c r="E328" s="4">
        <v>1</v>
      </c>
      <c r="F328" s="4">
        <v>1</v>
      </c>
      <c r="H328" s="4">
        <f t="shared" si="20"/>
        <v>1</v>
      </c>
      <c r="K328" s="6">
        <f t="shared" si="21"/>
        <v>-5.6958856048289208E-3</v>
      </c>
      <c r="M328" s="5">
        <f t="shared" si="22"/>
        <v>114.36780454732973</v>
      </c>
      <c r="N328" s="5">
        <f t="shared" si="23"/>
        <v>129.11222796738502</v>
      </c>
    </row>
    <row r="329" spans="1:14" x14ac:dyDescent="0.25">
      <c r="A329" s="10">
        <v>45182</v>
      </c>
      <c r="B329" s="30">
        <f>VLOOKUP(A329,'sp500'!$A$2:$D$6121,4,FALSE)</f>
        <v>4467.43994140625</v>
      </c>
      <c r="E329" s="4">
        <v>1</v>
      </c>
      <c r="F329" s="4">
        <v>1</v>
      </c>
      <c r="H329" s="4">
        <f t="shared" si="20"/>
        <v>1</v>
      </c>
      <c r="K329" s="6">
        <f t="shared" si="21"/>
        <v>1.2416323054647016E-3</v>
      </c>
      <c r="M329" s="5">
        <f t="shared" si="22"/>
        <v>114.50980730816076</v>
      </c>
      <c r="N329" s="5">
        <f t="shared" si="23"/>
        <v>129.27253788065985</v>
      </c>
    </row>
    <row r="330" spans="1:14" x14ac:dyDescent="0.25">
      <c r="A330" s="10">
        <v>45183</v>
      </c>
      <c r="B330" s="30">
        <f>VLOOKUP(A330,'sp500'!$A$2:$D$6121,4,FALSE)</f>
        <v>4505.10009765625</v>
      </c>
      <c r="E330" s="4">
        <v>0</v>
      </c>
      <c r="F330" s="4">
        <v>1</v>
      </c>
      <c r="H330" s="4">
        <f t="shared" si="20"/>
        <v>0</v>
      </c>
      <c r="K330" s="6">
        <f t="shared" si="21"/>
        <v>8.4299188671679293E-3</v>
      </c>
      <c r="M330" s="5">
        <f t="shared" si="22"/>
        <v>115.47511569326359</v>
      </c>
      <c r="N330" s="5">
        <f t="shared" si="23"/>
        <v>130.3622948867467</v>
      </c>
    </row>
    <row r="331" spans="1:14" x14ac:dyDescent="0.25">
      <c r="A331" s="10">
        <v>45184</v>
      </c>
      <c r="B331" s="30">
        <f>VLOOKUP(A331,'sp500'!$A$2:$D$6121,4,FALSE)</f>
        <v>4450.31982421875</v>
      </c>
      <c r="E331" s="4">
        <v>1</v>
      </c>
      <c r="F331" s="4">
        <v>1</v>
      </c>
      <c r="H331" s="4">
        <f t="shared" si="20"/>
        <v>1</v>
      </c>
      <c r="K331" s="6">
        <f t="shared" si="21"/>
        <v>-1.2159612938677844E-2</v>
      </c>
      <c r="M331" s="5">
        <f t="shared" si="22"/>
        <v>114.07098298238446</v>
      </c>
      <c r="N331" s="5">
        <f t="shared" si="23"/>
        <v>128.77713983912608</v>
      </c>
    </row>
    <row r="332" spans="1:14" x14ac:dyDescent="0.25">
      <c r="A332" s="10">
        <v>45187</v>
      </c>
      <c r="B332" s="30">
        <f>VLOOKUP(A332,'sp500'!$A$2:$D$6121,4,FALSE)</f>
        <v>4453.52978515625</v>
      </c>
      <c r="E332" s="4">
        <v>0</v>
      </c>
      <c r="F332" s="4">
        <v>1</v>
      </c>
      <c r="H332" s="4">
        <f t="shared" si="20"/>
        <v>0</v>
      </c>
      <c r="K332" s="6">
        <f t="shared" si="21"/>
        <v>7.2128769712942464E-4</v>
      </c>
      <c r="M332" s="5">
        <f t="shared" si="22"/>
        <v>114.15326097900912</v>
      </c>
      <c r="N332" s="5">
        <f t="shared" si="23"/>
        <v>128.87002520576357</v>
      </c>
    </row>
    <row r="333" spans="1:14" x14ac:dyDescent="0.25">
      <c r="A333" s="10">
        <v>45188</v>
      </c>
      <c r="B333" s="30">
        <f>VLOOKUP(A333,'sp500'!$A$2:$D$6121,4,FALSE)</f>
        <v>4443.9501953125</v>
      </c>
      <c r="E333" s="4">
        <v>0</v>
      </c>
      <c r="F333" s="4">
        <v>0</v>
      </c>
      <c r="H333" s="4">
        <f t="shared" si="20"/>
        <v>1</v>
      </c>
      <c r="K333" s="6">
        <f t="shared" si="21"/>
        <v>-2.151010615372817E-3</v>
      </c>
      <c r="M333" s="5">
        <f t="shared" si="22"/>
        <v>113.90771610286384</v>
      </c>
      <c r="N333" s="5">
        <f t="shared" si="23"/>
        <v>128.59282441354262</v>
      </c>
    </row>
    <row r="334" spans="1:14" x14ac:dyDescent="0.25">
      <c r="A334" s="10">
        <v>45189</v>
      </c>
      <c r="B334" s="30">
        <f>VLOOKUP(A334,'sp500'!$A$2:$D$6121,4,FALSE)</f>
        <v>4402.2001953125</v>
      </c>
      <c r="E334" s="4">
        <v>0</v>
      </c>
      <c r="F334" s="4">
        <v>0</v>
      </c>
      <c r="H334" s="4">
        <f t="shared" si="20"/>
        <v>1</v>
      </c>
      <c r="K334" s="6">
        <f t="shared" si="21"/>
        <v>-9.3947947580595992E-3</v>
      </c>
      <c r="M334" s="5">
        <f t="shared" si="22"/>
        <v>112.83757648871811</v>
      </c>
      <c r="N334" s="5">
        <f t="shared" si="23"/>
        <v>128.59282441354262</v>
      </c>
    </row>
    <row r="335" spans="1:14" x14ac:dyDescent="0.25">
      <c r="A335" s="10">
        <v>45190</v>
      </c>
      <c r="B335" s="30">
        <f>VLOOKUP(A335,'sp500'!$A$2:$D$6121,4,FALSE)</f>
        <v>4330</v>
      </c>
      <c r="E335" s="4">
        <v>0</v>
      </c>
      <c r="F335" s="4">
        <v>0</v>
      </c>
      <c r="H335" s="4">
        <f t="shared" si="20"/>
        <v>1</v>
      </c>
      <c r="K335" s="6">
        <f t="shared" si="21"/>
        <v>-1.6400934103219411E-2</v>
      </c>
      <c r="M335" s="5">
        <f t="shared" si="22"/>
        <v>110.98693483235967</v>
      </c>
      <c r="N335" s="5">
        <f t="shared" si="23"/>
        <v>128.59282441354262</v>
      </c>
    </row>
    <row r="336" spans="1:14" x14ac:dyDescent="0.25">
      <c r="A336" s="10">
        <v>45191</v>
      </c>
      <c r="B336" s="30">
        <f>VLOOKUP(A336,'sp500'!$A$2:$D$6121,4,FALSE)</f>
        <v>4320.06005859375</v>
      </c>
      <c r="E336" s="4">
        <v>1</v>
      </c>
      <c r="F336" s="4">
        <v>1</v>
      </c>
      <c r="H336" s="4">
        <f t="shared" si="20"/>
        <v>1</v>
      </c>
      <c r="K336" s="6">
        <f t="shared" si="21"/>
        <v>-2.2955984771939608E-3</v>
      </c>
      <c r="M336" s="5">
        <f t="shared" si="22"/>
        <v>110.73215339377008</v>
      </c>
      <c r="N336" s="5">
        <f t="shared" si="23"/>
        <v>128.59282441354262</v>
      </c>
    </row>
    <row r="337" spans="1:14" x14ac:dyDescent="0.25">
      <c r="A337" s="10">
        <v>45194</v>
      </c>
      <c r="B337" s="30">
        <f>VLOOKUP(A337,'sp500'!$A$2:$D$6121,4,FALSE)</f>
        <v>4337.43994140625</v>
      </c>
      <c r="E337" s="4">
        <v>0</v>
      </c>
      <c r="F337" s="4">
        <v>0</v>
      </c>
      <c r="H337" s="4">
        <f t="shared" si="20"/>
        <v>1</v>
      </c>
      <c r="K337" s="6">
        <f t="shared" si="21"/>
        <v>4.0230650909416354E-3</v>
      </c>
      <c r="M337" s="5">
        <f t="shared" si="22"/>
        <v>111.17763605453335</v>
      </c>
      <c r="N337" s="5">
        <f t="shared" si="23"/>
        <v>129.11016171638633</v>
      </c>
    </row>
    <row r="338" spans="1:14" x14ac:dyDescent="0.25">
      <c r="A338" s="10">
        <v>45195</v>
      </c>
      <c r="B338" s="30">
        <f>VLOOKUP(A338,'sp500'!$A$2:$D$6121,4,FALSE)</f>
        <v>4273.52978515625</v>
      </c>
      <c r="E338" s="4">
        <v>1</v>
      </c>
      <c r="F338" s="4">
        <v>0</v>
      </c>
      <c r="H338" s="4">
        <f t="shared" si="20"/>
        <v>0</v>
      </c>
      <c r="K338" s="6">
        <f t="shared" si="21"/>
        <v>-1.4734533990868215E-2</v>
      </c>
      <c r="M338" s="5">
        <f t="shared" si="22"/>
        <v>109.53948539706346</v>
      </c>
      <c r="N338" s="5">
        <f t="shared" si="23"/>
        <v>129.11016171638633</v>
      </c>
    </row>
    <row r="339" spans="1:14" x14ac:dyDescent="0.25">
      <c r="A339" s="10">
        <v>45196</v>
      </c>
      <c r="B339" s="30">
        <f>VLOOKUP(A339,'sp500'!$A$2:$D$6121,4,FALSE)</f>
        <v>4274.509765625</v>
      </c>
      <c r="E339" s="4">
        <v>1</v>
      </c>
      <c r="F339" s="4">
        <v>1</v>
      </c>
      <c r="H339" s="4">
        <f t="shared" si="20"/>
        <v>1</v>
      </c>
      <c r="K339" s="6">
        <f t="shared" si="21"/>
        <v>2.2931406074522265E-4</v>
      </c>
      <c r="M339" s="5">
        <f t="shared" si="22"/>
        <v>109.5646043412718</v>
      </c>
      <c r="N339" s="5">
        <f t="shared" si="23"/>
        <v>129.11016171638633</v>
      </c>
    </row>
    <row r="340" spans="1:14" x14ac:dyDescent="0.25">
      <c r="A340" s="10">
        <v>45197</v>
      </c>
      <c r="B340" s="30">
        <f>VLOOKUP(A340,'sp500'!$A$2:$D$6121,4,FALSE)</f>
        <v>4299.7001953125</v>
      </c>
      <c r="E340" s="4">
        <v>0</v>
      </c>
      <c r="F340" s="4">
        <v>1</v>
      </c>
      <c r="H340" s="4">
        <f t="shared" si="20"/>
        <v>0</v>
      </c>
      <c r="K340" s="6">
        <f t="shared" si="21"/>
        <v>5.8931739705165853E-3</v>
      </c>
      <c r="M340" s="5">
        <f t="shared" si="22"/>
        <v>110.21028761566573</v>
      </c>
      <c r="N340" s="5">
        <f t="shared" si="23"/>
        <v>129.87103036074254</v>
      </c>
    </row>
    <row r="341" spans="1:14" x14ac:dyDescent="0.25">
      <c r="A341" s="10">
        <v>45198</v>
      </c>
      <c r="B341" s="30">
        <f>VLOOKUP(A341,'sp500'!$A$2:$D$6121,4,FALSE)</f>
        <v>4288.0498046875</v>
      </c>
      <c r="E341" s="4">
        <v>1</v>
      </c>
      <c r="F341" s="4">
        <v>1</v>
      </c>
      <c r="H341" s="4">
        <f t="shared" si="20"/>
        <v>1</v>
      </c>
      <c r="K341" s="6">
        <f t="shared" si="21"/>
        <v>-2.7095820861420261E-3</v>
      </c>
      <c r="M341" s="5">
        <f t="shared" si="22"/>
        <v>109.91166379463377</v>
      </c>
      <c r="N341" s="5">
        <f t="shared" si="23"/>
        <v>129.51913414336826</v>
      </c>
    </row>
    <row r="342" spans="1:14" x14ac:dyDescent="0.25">
      <c r="A342" s="10">
        <v>45201</v>
      </c>
      <c r="B342" s="30">
        <f>VLOOKUP(A342,'sp500'!$A$2:$D$6121,4,FALSE)</f>
        <v>4288.39013671875</v>
      </c>
      <c r="E342" s="4">
        <v>0</v>
      </c>
      <c r="F342" s="4">
        <v>0</v>
      </c>
      <c r="H342" s="4">
        <f t="shared" si="20"/>
        <v>1</v>
      </c>
      <c r="K342" s="6">
        <f t="shared" si="21"/>
        <v>7.9367555590792449E-5</v>
      </c>
      <c r="M342" s="5">
        <f t="shared" si="22"/>
        <v>109.92038721472007</v>
      </c>
      <c r="N342" s="5">
        <f t="shared" si="23"/>
        <v>129.52941376044745</v>
      </c>
    </row>
    <row r="343" spans="1:14" x14ac:dyDescent="0.25">
      <c r="A343" s="10">
        <v>45202</v>
      </c>
      <c r="B343" s="30">
        <f>VLOOKUP(A343,'sp500'!$A$2:$D$6121,4,FALSE)</f>
        <v>4229.4501953125</v>
      </c>
      <c r="E343" s="4">
        <v>1</v>
      </c>
      <c r="F343" s="4">
        <v>1</v>
      </c>
      <c r="H343" s="4">
        <f t="shared" si="20"/>
        <v>1</v>
      </c>
      <c r="K343" s="6">
        <f t="shared" si="21"/>
        <v>-1.3744071674259506E-2</v>
      </c>
      <c r="M343" s="5">
        <f t="shared" si="22"/>
        <v>108.4096335343786</v>
      </c>
      <c r="N343" s="5">
        <f t="shared" si="23"/>
        <v>129.52941376044745</v>
      </c>
    </row>
    <row r="344" spans="1:14" x14ac:dyDescent="0.25">
      <c r="A344" s="10">
        <v>45203</v>
      </c>
      <c r="B344" s="30">
        <f>VLOOKUP(A344,'sp500'!$A$2:$D$6121,4,FALSE)</f>
        <v>4263.75</v>
      </c>
      <c r="E344" s="4">
        <v>0</v>
      </c>
      <c r="F344" s="4">
        <v>0</v>
      </c>
      <c r="H344" s="4">
        <f t="shared" si="20"/>
        <v>1</v>
      </c>
      <c r="K344" s="6">
        <f t="shared" si="21"/>
        <v>8.1097549571607086E-3</v>
      </c>
      <c r="M344" s="5">
        <f t="shared" si="22"/>
        <v>109.288809097338</v>
      </c>
      <c r="N344" s="5">
        <f t="shared" si="23"/>
        <v>130.57986556578936</v>
      </c>
    </row>
    <row r="345" spans="1:14" x14ac:dyDescent="0.25">
      <c r="A345" s="10">
        <v>45204</v>
      </c>
      <c r="B345" s="30">
        <f>VLOOKUP(A345,'sp500'!$A$2:$D$6121,4,FALSE)</f>
        <v>4258.18994140625</v>
      </c>
      <c r="E345" s="4">
        <v>1</v>
      </c>
      <c r="F345" s="4">
        <v>0</v>
      </c>
      <c r="H345" s="4">
        <f t="shared" si="20"/>
        <v>0</v>
      </c>
      <c r="K345" s="6">
        <f t="shared" si="21"/>
        <v>-1.304030159777203E-3</v>
      </c>
      <c r="M345" s="5">
        <f t="shared" si="22"/>
        <v>109.14629319414894</v>
      </c>
      <c r="N345" s="5">
        <f t="shared" si="23"/>
        <v>130.57986556578936</v>
      </c>
    </row>
    <row r="346" spans="1:14" x14ac:dyDescent="0.25">
      <c r="A346" s="10">
        <v>45205</v>
      </c>
      <c r="B346" s="30">
        <f>VLOOKUP(A346,'sp500'!$A$2:$D$6121,4,FALSE)</f>
        <v>4308.5</v>
      </c>
      <c r="E346" s="4">
        <v>1</v>
      </c>
      <c r="F346" s="4">
        <v>0</v>
      </c>
      <c r="H346" s="4">
        <f t="shared" si="20"/>
        <v>0</v>
      </c>
      <c r="K346" s="6">
        <f t="shared" si="21"/>
        <v>1.1814893014644445E-2</v>
      </c>
      <c r="M346" s="5">
        <f t="shared" si="22"/>
        <v>110.43584497118282</v>
      </c>
      <c r="N346" s="5">
        <f t="shared" si="23"/>
        <v>130.57986556578936</v>
      </c>
    </row>
    <row r="347" spans="1:14" x14ac:dyDescent="0.25">
      <c r="A347" s="10">
        <v>45209</v>
      </c>
      <c r="B347" s="30">
        <f>VLOOKUP(A347,'sp500'!$A$2:$D$6121,4,FALSE)</f>
        <v>4358.240234375</v>
      </c>
      <c r="E347" s="4">
        <v>1</v>
      </c>
      <c r="F347" s="4">
        <v>1</v>
      </c>
      <c r="H347" s="4">
        <f t="shared" si="20"/>
        <v>1</v>
      </c>
      <c r="K347" s="6">
        <f t="shared" si="21"/>
        <v>1.1544675496112378E-2</v>
      </c>
      <c r="M347" s="5">
        <f t="shared" si="22"/>
        <v>111.7107909645141</v>
      </c>
      <c r="N347" s="5">
        <f t="shared" si="23"/>
        <v>130.57986556578936</v>
      </c>
    </row>
    <row r="348" spans="1:14" x14ac:dyDescent="0.25">
      <c r="A348" s="10">
        <v>45210</v>
      </c>
      <c r="B348" s="30">
        <f>VLOOKUP(A348,'sp500'!$A$2:$D$6121,4,FALSE)</f>
        <v>4376.9501953125</v>
      </c>
      <c r="E348" s="4">
        <v>0</v>
      </c>
      <c r="F348" s="4">
        <v>0</v>
      </c>
      <c r="H348" s="4">
        <f t="shared" si="20"/>
        <v>1</v>
      </c>
      <c r="K348" s="6">
        <f t="shared" si="21"/>
        <v>4.2930081710337298E-3</v>
      </c>
      <c r="M348" s="5">
        <f t="shared" si="22"/>
        <v>112.1903663029174</v>
      </c>
      <c r="N348" s="5">
        <f t="shared" si="23"/>
        <v>131.14044599563579</v>
      </c>
    </row>
    <row r="349" spans="1:14" x14ac:dyDescent="0.25">
      <c r="A349" s="10">
        <v>45211</v>
      </c>
      <c r="B349" s="30">
        <f>VLOOKUP(A349,'sp500'!$A$2:$D$6121,4,FALSE)</f>
        <v>4349.60986328125</v>
      </c>
      <c r="E349" s="4">
        <v>0</v>
      </c>
      <c r="F349" s="4">
        <v>0</v>
      </c>
      <c r="H349" s="4">
        <f t="shared" si="20"/>
        <v>1</v>
      </c>
      <c r="K349" s="6">
        <f t="shared" si="21"/>
        <v>-6.2464343461184901E-3</v>
      </c>
      <c r="M349" s="5">
        <f t="shared" si="22"/>
        <v>111.48957654553924</v>
      </c>
      <c r="N349" s="5">
        <f t="shared" si="23"/>
        <v>131.14044599563579</v>
      </c>
    </row>
    <row r="350" spans="1:14" x14ac:dyDescent="0.25">
      <c r="A350" s="10">
        <v>45212</v>
      </c>
      <c r="B350" s="30">
        <f>VLOOKUP(A350,'sp500'!$A$2:$D$6121,4,FALSE)</f>
        <v>4327.77978515625</v>
      </c>
      <c r="E350" s="4">
        <v>1</v>
      </c>
      <c r="F350" s="4">
        <v>0</v>
      </c>
      <c r="H350" s="4">
        <f t="shared" si="20"/>
        <v>0</v>
      </c>
      <c r="K350" s="6">
        <f t="shared" si="21"/>
        <v>-5.018858888767519E-3</v>
      </c>
      <c r="M350" s="5">
        <f t="shared" si="22"/>
        <v>110.93002609328873</v>
      </c>
      <c r="N350" s="5">
        <f t="shared" si="23"/>
        <v>131.14044599563579</v>
      </c>
    </row>
    <row r="351" spans="1:14" x14ac:dyDescent="0.25">
      <c r="A351" s="10">
        <v>45215</v>
      </c>
      <c r="B351" s="30">
        <f>VLOOKUP(A351,'sp500'!$A$2:$D$6121,4,FALSE)</f>
        <v>4373.6298828125</v>
      </c>
      <c r="E351" s="4">
        <v>0</v>
      </c>
      <c r="F351" s="4">
        <v>0</v>
      </c>
      <c r="H351" s="4">
        <f t="shared" si="20"/>
        <v>1</v>
      </c>
      <c r="K351" s="6">
        <f t="shared" si="21"/>
        <v>1.059436938392988E-2</v>
      </c>
      <c r="M351" s="5">
        <f t="shared" si="22"/>
        <v>112.10525976549002</v>
      </c>
      <c r="N351" s="5">
        <f t="shared" si="23"/>
        <v>131.14044599563579</v>
      </c>
    </row>
    <row r="352" spans="1:14" x14ac:dyDescent="0.25">
      <c r="A352" s="10">
        <v>45216</v>
      </c>
      <c r="B352" s="30">
        <f>VLOOKUP(A352,'sp500'!$A$2:$D$6121,4,FALSE)</f>
        <v>4373.2001953125</v>
      </c>
      <c r="E352" s="4">
        <v>0</v>
      </c>
      <c r="F352" s="4">
        <v>1</v>
      </c>
      <c r="H352" s="4">
        <f t="shared" si="20"/>
        <v>0</v>
      </c>
      <c r="K352" s="6">
        <f t="shared" si="21"/>
        <v>-9.824505308242415E-5</v>
      </c>
      <c r="M352" s="5">
        <f t="shared" si="22"/>
        <v>112.09424597829354</v>
      </c>
      <c r="N352" s="5">
        <f t="shared" si="23"/>
        <v>131.14044599563579</v>
      </c>
    </row>
    <row r="353" spans="1:14" x14ac:dyDescent="0.25">
      <c r="A353" s="10">
        <v>45217</v>
      </c>
      <c r="B353" s="30">
        <f>VLOOKUP(A353,'sp500'!$A$2:$D$6121,4,FALSE)</f>
        <v>4314.60009765625</v>
      </c>
      <c r="E353" s="4">
        <v>0</v>
      </c>
      <c r="F353" s="4">
        <v>0</v>
      </c>
      <c r="H353" s="4">
        <f t="shared" si="20"/>
        <v>1</v>
      </c>
      <c r="K353" s="6">
        <f t="shared" si="21"/>
        <v>-1.3399820506516447E-2</v>
      </c>
      <c r="M353" s="5">
        <f t="shared" si="22"/>
        <v>110.59220320237111</v>
      </c>
      <c r="N353" s="5">
        <f t="shared" si="23"/>
        <v>129.38318755814976</v>
      </c>
    </row>
    <row r="354" spans="1:14" x14ac:dyDescent="0.25">
      <c r="A354" s="10">
        <v>45218</v>
      </c>
      <c r="B354" s="30">
        <f>VLOOKUP(A354,'sp500'!$A$2:$D$6121,4,FALSE)</f>
        <v>4278</v>
      </c>
      <c r="E354" s="4">
        <v>0</v>
      </c>
      <c r="F354" s="4">
        <v>0</v>
      </c>
      <c r="H354" s="4">
        <f t="shared" si="20"/>
        <v>1</v>
      </c>
      <c r="K354" s="6">
        <f t="shared" si="21"/>
        <v>-8.4828481963210578E-3</v>
      </c>
      <c r="M354" s="5">
        <f t="shared" si="22"/>
        <v>109.65406633090871</v>
      </c>
      <c r="N354" s="5">
        <f t="shared" si="23"/>
        <v>129.38318755814976</v>
      </c>
    </row>
    <row r="355" spans="1:14" x14ac:dyDescent="0.25">
      <c r="A355" s="10">
        <v>45219</v>
      </c>
      <c r="B355" s="30">
        <f>VLOOKUP(A355,'sp500'!$A$2:$D$6121,4,FALSE)</f>
        <v>4224.16015625</v>
      </c>
      <c r="E355" s="4">
        <v>0</v>
      </c>
      <c r="F355" s="4">
        <v>1</v>
      </c>
      <c r="H355" s="4">
        <f t="shared" si="20"/>
        <v>0</v>
      </c>
      <c r="K355" s="6">
        <f t="shared" si="21"/>
        <v>-1.2585283719027562E-2</v>
      </c>
      <c r="M355" s="5">
        <f t="shared" si="22"/>
        <v>108.27403879518916</v>
      </c>
      <c r="N355" s="5">
        <f t="shared" si="23"/>
        <v>129.38318755814976</v>
      </c>
    </row>
    <row r="356" spans="1:14" x14ac:dyDescent="0.25">
      <c r="A356" s="10">
        <v>45222</v>
      </c>
      <c r="B356" s="30">
        <f>VLOOKUP(A356,'sp500'!$A$2:$D$6121,4,FALSE)</f>
        <v>4217.0400390625</v>
      </c>
      <c r="E356" s="4">
        <v>1</v>
      </c>
      <c r="F356" s="4">
        <v>1</v>
      </c>
      <c r="H356" s="4">
        <f t="shared" si="20"/>
        <v>1</v>
      </c>
      <c r="K356" s="6">
        <f t="shared" si="21"/>
        <v>-1.6855698941634634E-3</v>
      </c>
      <c r="M356" s="5">
        <f t="shared" si="22"/>
        <v>108.0915353350765</v>
      </c>
      <c r="N356" s="5">
        <f t="shared" si="23"/>
        <v>129.16510315239083</v>
      </c>
    </row>
    <row r="357" spans="1:14" x14ac:dyDescent="0.25">
      <c r="A357" s="10">
        <v>45223</v>
      </c>
      <c r="B357" s="30">
        <f>VLOOKUP(A357,'sp500'!$A$2:$D$6121,4,FALSE)</f>
        <v>4247.68017578125</v>
      </c>
      <c r="E357" s="4">
        <v>0</v>
      </c>
      <c r="F357" s="4">
        <v>1</v>
      </c>
      <c r="H357" s="4">
        <f t="shared" si="20"/>
        <v>0</v>
      </c>
      <c r="K357" s="6">
        <f t="shared" si="21"/>
        <v>7.2657922227272742E-3</v>
      </c>
      <c r="M357" s="5">
        <f t="shared" si="22"/>
        <v>108.87690597185674</v>
      </c>
      <c r="N357" s="5">
        <f t="shared" si="23"/>
        <v>130.10358995432324</v>
      </c>
    </row>
    <row r="358" spans="1:14" x14ac:dyDescent="0.25">
      <c r="A358" s="10">
        <v>45224</v>
      </c>
      <c r="B358" s="30">
        <f>VLOOKUP(A358,'sp500'!$A$2:$D$6121,4,FALSE)</f>
        <v>4186.77001953125</v>
      </c>
      <c r="E358" s="4">
        <v>0</v>
      </c>
      <c r="F358" s="4">
        <v>0</v>
      </c>
      <c r="H358" s="4">
        <f t="shared" si="20"/>
        <v>1</v>
      </c>
      <c r="K358" s="6">
        <f t="shared" si="21"/>
        <v>-1.4339628627712542E-2</v>
      </c>
      <c r="M358" s="5">
        <f t="shared" si="22"/>
        <v>107.31565157408593</v>
      </c>
      <c r="N358" s="5">
        <f t="shared" si="23"/>
        <v>128.23795279124604</v>
      </c>
    </row>
    <row r="359" spans="1:14" x14ac:dyDescent="0.25">
      <c r="A359" s="10">
        <v>45225</v>
      </c>
      <c r="B359" s="30">
        <f>VLOOKUP(A359,'sp500'!$A$2:$D$6121,4,FALSE)</f>
        <v>4137.22998046875</v>
      </c>
      <c r="E359" s="4">
        <v>0</v>
      </c>
      <c r="F359" s="4">
        <v>1</v>
      </c>
      <c r="H359" s="4">
        <f t="shared" si="20"/>
        <v>0</v>
      </c>
      <c r="K359" s="6">
        <f t="shared" si="21"/>
        <v>-1.1832519778109618E-2</v>
      </c>
      <c r="M359" s="5">
        <f t="shared" si="22"/>
        <v>106.04583700433484</v>
      </c>
      <c r="N359" s="5">
        <f t="shared" si="23"/>
        <v>128.23795279124604</v>
      </c>
    </row>
    <row r="360" spans="1:14" x14ac:dyDescent="0.25">
      <c r="A360" s="10">
        <v>45226</v>
      </c>
      <c r="B360" s="30">
        <f>VLOOKUP(A360,'sp500'!$A$2:$D$6121,4,FALSE)</f>
        <v>4117.3701171875</v>
      </c>
      <c r="E360" s="4">
        <v>1</v>
      </c>
      <c r="F360" s="4">
        <v>0</v>
      </c>
      <c r="H360" s="4">
        <f t="shared" si="20"/>
        <v>0</v>
      </c>
      <c r="K360" s="6">
        <f t="shared" si="21"/>
        <v>-4.8002802297685276E-3</v>
      </c>
      <c r="M360" s="5">
        <f t="shared" si="22"/>
        <v>105.53678726951368</v>
      </c>
      <c r="N360" s="5">
        <f t="shared" si="23"/>
        <v>127.62237468175624</v>
      </c>
    </row>
    <row r="361" spans="1:14" x14ac:dyDescent="0.25">
      <c r="A361" s="10">
        <v>45229</v>
      </c>
      <c r="B361" s="30">
        <f>VLOOKUP(A361,'sp500'!$A$2:$D$6121,4,FALSE)</f>
        <v>4166.81982421875</v>
      </c>
      <c r="E361" s="4">
        <v>1</v>
      </c>
      <c r="F361" s="4">
        <v>1</v>
      </c>
      <c r="H361" s="4">
        <f t="shared" si="20"/>
        <v>1</v>
      </c>
      <c r="K361" s="6">
        <f t="shared" si="21"/>
        <v>1.2010022325859904E-2</v>
      </c>
      <c r="M361" s="5">
        <f t="shared" si="22"/>
        <v>106.80428644082006</v>
      </c>
      <c r="N361" s="5">
        <f t="shared" si="23"/>
        <v>127.62237468175624</v>
      </c>
    </row>
    <row r="362" spans="1:14" x14ac:dyDescent="0.25">
      <c r="A362" s="10">
        <v>45230</v>
      </c>
      <c r="B362" s="30">
        <f>VLOOKUP(A362,'sp500'!$A$2:$D$6121,4,FALSE)</f>
        <v>4193.7998046875</v>
      </c>
      <c r="E362" s="4">
        <v>1</v>
      </c>
      <c r="F362" s="4">
        <v>0</v>
      </c>
      <c r="H362" s="4">
        <f t="shared" si="20"/>
        <v>0</v>
      </c>
      <c r="K362" s="6">
        <f t="shared" si="21"/>
        <v>6.4749573072333533E-3</v>
      </c>
      <c r="M362" s="5">
        <f t="shared" si="22"/>
        <v>107.4958396357539</v>
      </c>
      <c r="N362" s="5">
        <f t="shared" si="23"/>
        <v>128.44872410926834</v>
      </c>
    </row>
    <row r="363" spans="1:14" x14ac:dyDescent="0.25">
      <c r="A363" s="10">
        <v>45231</v>
      </c>
      <c r="B363" s="30">
        <f>VLOOKUP(A363,'sp500'!$A$2:$D$6121,4,FALSE)</f>
        <v>4237.85986328125</v>
      </c>
      <c r="E363" s="4">
        <v>1</v>
      </c>
      <c r="F363" s="4">
        <v>0</v>
      </c>
      <c r="H363" s="4">
        <f t="shared" si="20"/>
        <v>0</v>
      </c>
      <c r="K363" s="6">
        <f t="shared" si="21"/>
        <v>1.0505999486313922E-2</v>
      </c>
      <c r="M363" s="5">
        <f t="shared" si="22"/>
        <v>108.625190871748</v>
      </c>
      <c r="N363" s="5">
        <f t="shared" si="23"/>
        <v>128.44872410926834</v>
      </c>
    </row>
    <row r="364" spans="1:14" x14ac:dyDescent="0.25">
      <c r="A364" s="10">
        <v>45232</v>
      </c>
      <c r="B364" s="30">
        <f>VLOOKUP(A364,'sp500'!$A$2:$D$6121,4,FALSE)</f>
        <v>4317.77978515625</v>
      </c>
      <c r="E364" s="4">
        <v>1</v>
      </c>
      <c r="F364" s="4">
        <v>0</v>
      </c>
      <c r="H364" s="4">
        <f t="shared" si="20"/>
        <v>0</v>
      </c>
      <c r="K364" s="6">
        <f t="shared" si="21"/>
        <v>1.885855702012762E-2</v>
      </c>
      <c r="M364" s="5">
        <f t="shared" si="22"/>
        <v>110.67370522762511</v>
      </c>
      <c r="N364" s="5">
        <f t="shared" si="23"/>
        <v>128.44872410926834</v>
      </c>
    </row>
    <row r="365" spans="1:14" x14ac:dyDescent="0.25">
      <c r="A365" s="10">
        <v>45233</v>
      </c>
      <c r="B365" s="30">
        <f>VLOOKUP(A365,'sp500'!$A$2:$D$6121,4,FALSE)</f>
        <v>4358.33984375</v>
      </c>
      <c r="E365" s="4">
        <v>1</v>
      </c>
      <c r="F365" s="4">
        <v>0</v>
      </c>
      <c r="H365" s="4">
        <f t="shared" si="20"/>
        <v>0</v>
      </c>
      <c r="K365" s="6">
        <f t="shared" si="21"/>
        <v>9.3937302530313627E-3</v>
      </c>
      <c r="M365" s="5">
        <f t="shared" si="22"/>
        <v>111.71334416063692</v>
      </c>
      <c r="N365" s="5">
        <f t="shared" si="23"/>
        <v>128.44872410926834</v>
      </c>
    </row>
    <row r="366" spans="1:14" x14ac:dyDescent="0.25">
      <c r="A366" s="10">
        <v>45236</v>
      </c>
      <c r="B366" s="30">
        <f>VLOOKUP(A366,'sp500'!$A$2:$D$6121,4,FALSE)</f>
        <v>4365.97998046875</v>
      </c>
      <c r="E366" s="4">
        <v>1</v>
      </c>
      <c r="F366" s="4">
        <v>1</v>
      </c>
      <c r="H366" s="4">
        <f t="shared" si="20"/>
        <v>1</v>
      </c>
      <c r="K366" s="6">
        <f t="shared" si="21"/>
        <v>1.7529924220356374E-3</v>
      </c>
      <c r="M366" s="5">
        <f t="shared" si="22"/>
        <v>111.90917680639078</v>
      </c>
      <c r="N366" s="5">
        <f t="shared" si="23"/>
        <v>128.44872410926834</v>
      </c>
    </row>
    <row r="367" spans="1:14" x14ac:dyDescent="0.25">
      <c r="A367" s="10">
        <v>45237</v>
      </c>
      <c r="B367" s="30">
        <f>VLOOKUP(A367,'sp500'!$A$2:$D$6121,4,FALSE)</f>
        <v>4378.3798828125</v>
      </c>
      <c r="E367" s="4">
        <v>1</v>
      </c>
      <c r="F367" s="4">
        <v>0</v>
      </c>
      <c r="H367" s="4">
        <f t="shared" si="20"/>
        <v>0</v>
      </c>
      <c r="K367" s="6">
        <f t="shared" si="21"/>
        <v>2.8401189192852616E-3</v>
      </c>
      <c r="M367" s="5">
        <f t="shared" si="22"/>
        <v>112.22701217668025</v>
      </c>
      <c r="N367" s="5">
        <f t="shared" si="23"/>
        <v>128.81353376076913</v>
      </c>
    </row>
    <row r="368" spans="1:14" x14ac:dyDescent="0.25">
      <c r="A368" s="10">
        <v>45238</v>
      </c>
      <c r="B368" s="30">
        <f>VLOOKUP(A368,'sp500'!$A$2:$D$6121,4,FALSE)</f>
        <v>4382.77978515625</v>
      </c>
      <c r="E368" s="4">
        <v>0</v>
      </c>
      <c r="F368" s="4">
        <v>0</v>
      </c>
      <c r="H368" s="4">
        <f t="shared" si="20"/>
        <v>1</v>
      </c>
      <c r="K368" s="6">
        <f t="shared" si="21"/>
        <v>1.0049156221052513E-3</v>
      </c>
      <c r="M368" s="5">
        <f t="shared" si="22"/>
        <v>112.33979085443879</v>
      </c>
      <c r="N368" s="5">
        <f t="shared" si="23"/>
        <v>128.81353376076913</v>
      </c>
    </row>
    <row r="369" spans="1:14" x14ac:dyDescent="0.25">
      <c r="A369" s="10">
        <v>45239</v>
      </c>
      <c r="B369" s="30">
        <f>VLOOKUP(A369,'sp500'!$A$2:$D$6121,4,FALSE)</f>
        <v>4347.35009765625</v>
      </c>
      <c r="E369" s="4">
        <v>0</v>
      </c>
      <c r="F369" s="4">
        <v>0</v>
      </c>
      <c r="H369" s="4">
        <f t="shared" si="20"/>
        <v>1</v>
      </c>
      <c r="K369" s="6">
        <f t="shared" si="21"/>
        <v>-8.0838393067328429E-3</v>
      </c>
      <c r="M369" s="5">
        <f t="shared" si="22"/>
        <v>111.43165403741953</v>
      </c>
      <c r="N369" s="5">
        <f t="shared" si="23"/>
        <v>128.81353376076913</v>
      </c>
    </row>
    <row r="370" spans="1:14" x14ac:dyDescent="0.25">
      <c r="A370" s="10">
        <v>45243</v>
      </c>
      <c r="B370" s="30">
        <f>VLOOKUP(A370,'sp500'!$A$2:$D$6121,4,FALSE)</f>
        <v>4411.5498046875</v>
      </c>
      <c r="E370" s="4">
        <v>1</v>
      </c>
      <c r="F370" s="4">
        <v>0</v>
      </c>
      <c r="H370" s="4">
        <f t="shared" si="20"/>
        <v>0</v>
      </c>
      <c r="K370" s="6">
        <f t="shared" si="21"/>
        <v>1.4767549332146412E-2</v>
      </c>
      <c r="M370" s="5">
        <f t="shared" si="22"/>
        <v>113.0772264855798</v>
      </c>
      <c r="N370" s="5">
        <f t="shared" si="23"/>
        <v>128.81353376076913</v>
      </c>
    </row>
    <row r="371" spans="1:14" x14ac:dyDescent="0.25">
      <c r="A371" s="10">
        <v>45244</v>
      </c>
      <c r="B371" s="30">
        <f>VLOOKUP(A371,'sp500'!$A$2:$D$6121,4,FALSE)</f>
        <v>4495.7001953125</v>
      </c>
      <c r="E371" s="4">
        <v>1</v>
      </c>
      <c r="F371" s="4">
        <v>0</v>
      </c>
      <c r="H371" s="4">
        <f t="shared" si="20"/>
        <v>0</v>
      </c>
      <c r="K371" s="6">
        <f t="shared" si="21"/>
        <v>1.9075017703661823E-2</v>
      </c>
      <c r="M371" s="5">
        <f t="shared" si="22"/>
        <v>115.23417658267321</v>
      </c>
      <c r="N371" s="5">
        <f t="shared" si="23"/>
        <v>128.81353376076913</v>
      </c>
    </row>
    <row r="372" spans="1:14" x14ac:dyDescent="0.25">
      <c r="A372" s="10">
        <v>45245</v>
      </c>
      <c r="B372" s="30">
        <f>VLOOKUP(A372,'sp500'!$A$2:$D$6121,4,FALSE)</f>
        <v>4502.8798828125</v>
      </c>
      <c r="E372" s="4">
        <v>1</v>
      </c>
      <c r="F372" s="4">
        <v>0</v>
      </c>
      <c r="H372" s="4">
        <f t="shared" si="20"/>
        <v>0</v>
      </c>
      <c r="K372" s="6">
        <f t="shared" si="21"/>
        <v>1.5970120755575135E-3</v>
      </c>
      <c r="M372" s="5">
        <f t="shared" si="22"/>
        <v>115.41820695419267</v>
      </c>
      <c r="N372" s="5">
        <f t="shared" si="23"/>
        <v>128.81353376076913</v>
      </c>
    </row>
    <row r="373" spans="1:14" x14ac:dyDescent="0.25">
      <c r="A373" s="10">
        <v>45246</v>
      </c>
      <c r="B373" s="30">
        <f>VLOOKUP(A373,'sp500'!$A$2:$D$6121,4,FALSE)</f>
        <v>4508.240234375</v>
      </c>
      <c r="E373" s="4">
        <v>1</v>
      </c>
      <c r="F373" s="4">
        <v>1</v>
      </c>
      <c r="H373" s="4">
        <f t="shared" si="20"/>
        <v>1</v>
      </c>
      <c r="K373" s="6">
        <f t="shared" si="21"/>
        <v>1.1904273935798848E-3</v>
      </c>
      <c r="M373" s="5">
        <f t="shared" si="22"/>
        <v>115.55560394946882</v>
      </c>
      <c r="N373" s="5">
        <f t="shared" si="23"/>
        <v>128.81353376076913</v>
      </c>
    </row>
    <row r="374" spans="1:14" x14ac:dyDescent="0.25">
      <c r="A374" s="10">
        <v>45247</v>
      </c>
      <c r="B374" s="30">
        <f>VLOOKUP(A374,'sp500'!$A$2:$D$6121,4,FALSE)</f>
        <v>4514.02001953125</v>
      </c>
      <c r="E374" s="4">
        <v>1</v>
      </c>
      <c r="F374" s="4">
        <v>1</v>
      </c>
      <c r="H374" s="4">
        <f t="shared" si="20"/>
        <v>1</v>
      </c>
      <c r="K374" s="6">
        <f t="shared" si="21"/>
        <v>1.2820490603360213E-3</v>
      </c>
      <c r="M374" s="5">
        <f t="shared" si="22"/>
        <v>115.7037519029288</v>
      </c>
      <c r="N374" s="5">
        <f t="shared" si="23"/>
        <v>128.9786790306857</v>
      </c>
    </row>
    <row r="375" spans="1:14" x14ac:dyDescent="0.25">
      <c r="A375" s="10">
        <v>45250</v>
      </c>
      <c r="B375" s="30">
        <f>VLOOKUP(A375,'sp500'!$A$2:$D$6121,4,FALSE)</f>
        <v>4547.3798828125</v>
      </c>
      <c r="E375" s="4">
        <v>0</v>
      </c>
      <c r="F375" s="4">
        <v>0</v>
      </c>
      <c r="H375" s="4">
        <f t="shared" si="20"/>
        <v>1</v>
      </c>
      <c r="K375" s="6">
        <f t="shared" si="21"/>
        <v>7.3902780973298388E-3</v>
      </c>
      <c r="M375" s="5">
        <f t="shared" si="22"/>
        <v>116.55883480639591</v>
      </c>
      <c r="N375" s="5">
        <f t="shared" si="23"/>
        <v>129.93186733734871</v>
      </c>
    </row>
    <row r="376" spans="1:14" x14ac:dyDescent="0.25">
      <c r="A376" s="10">
        <v>45251</v>
      </c>
      <c r="B376" s="30">
        <f>VLOOKUP(A376,'sp500'!$A$2:$D$6121,4,FALSE)</f>
        <v>4538.18994140625</v>
      </c>
      <c r="E376" s="4">
        <v>1</v>
      </c>
      <c r="F376" s="4">
        <v>0</v>
      </c>
      <c r="H376" s="4">
        <f t="shared" si="20"/>
        <v>0</v>
      </c>
      <c r="K376" s="6">
        <f t="shared" si="21"/>
        <v>-2.0209310950652926E-3</v>
      </c>
      <c r="M376" s="5">
        <f t="shared" si="22"/>
        <v>116.32327743273109</v>
      </c>
      <c r="N376" s="5">
        <f t="shared" si="23"/>
        <v>129.93186733734871</v>
      </c>
    </row>
    <row r="377" spans="1:14" x14ac:dyDescent="0.25">
      <c r="A377" s="10">
        <v>45252</v>
      </c>
      <c r="B377" s="30">
        <f>VLOOKUP(A377,'sp500'!$A$2:$D$6121,4,FALSE)</f>
        <v>4556.6201171875</v>
      </c>
      <c r="E377" s="4">
        <v>1</v>
      </c>
      <c r="F377" s="4">
        <v>1</v>
      </c>
      <c r="H377" s="4">
        <f t="shared" si="20"/>
        <v>1</v>
      </c>
      <c r="K377" s="6">
        <f t="shared" si="21"/>
        <v>4.06112922094648E-3</v>
      </c>
      <c r="M377" s="5">
        <f t="shared" si="22"/>
        <v>116.79568129378941</v>
      </c>
      <c r="N377" s="5">
        <f t="shared" si="23"/>
        <v>129.93186733734871</v>
      </c>
    </row>
    <row r="378" spans="1:14" x14ac:dyDescent="0.25">
      <c r="A378" s="10">
        <v>45254</v>
      </c>
      <c r="B378" s="30">
        <f>VLOOKUP(A378,'sp500'!$A$2:$D$6121,4,FALSE)</f>
        <v>4559.33984375</v>
      </c>
      <c r="E378" s="4">
        <v>0</v>
      </c>
      <c r="F378" s="4">
        <v>0</v>
      </c>
      <c r="H378" s="4">
        <f t="shared" si="20"/>
        <v>1</v>
      </c>
      <c r="K378" s="6">
        <f t="shared" si="21"/>
        <v>5.9687366788407914E-4</v>
      </c>
      <c r="M378" s="5">
        <f t="shared" si="22"/>
        <v>116.86539356047626</v>
      </c>
      <c r="N378" s="5">
        <f t="shared" si="23"/>
        <v>130.00942024758137</v>
      </c>
    </row>
    <row r="379" spans="1:14" x14ac:dyDescent="0.25">
      <c r="A379" s="10">
        <v>45257</v>
      </c>
      <c r="B379" s="30">
        <f>VLOOKUP(A379,'sp500'!$A$2:$D$6121,4,FALSE)</f>
        <v>4550.43017578125</v>
      </c>
      <c r="E379" s="4">
        <v>1</v>
      </c>
      <c r="F379" s="4">
        <v>1</v>
      </c>
      <c r="H379" s="4">
        <f t="shared" si="20"/>
        <v>1</v>
      </c>
      <c r="K379" s="6">
        <f t="shared" si="21"/>
        <v>-1.9541574600900891E-3</v>
      </c>
      <c r="M379" s="5">
        <f t="shared" si="22"/>
        <v>116.63702017982369</v>
      </c>
      <c r="N379" s="5">
        <f t="shared" si="23"/>
        <v>130.00942024758137</v>
      </c>
    </row>
    <row r="380" spans="1:14" x14ac:dyDescent="0.25">
      <c r="A380" s="10">
        <v>45258</v>
      </c>
      <c r="B380" s="30">
        <f>VLOOKUP(A380,'sp500'!$A$2:$D$6121,4,FALSE)</f>
        <v>4554.89013671875</v>
      </c>
      <c r="E380" s="4">
        <v>0</v>
      </c>
      <c r="F380" s="4">
        <v>0</v>
      </c>
      <c r="H380" s="4">
        <f t="shared" si="20"/>
        <v>1</v>
      </c>
      <c r="K380" s="6">
        <f t="shared" si="21"/>
        <v>9.8011853060331333E-4</v>
      </c>
      <c r="M380" s="5">
        <f t="shared" si="22"/>
        <v>116.75133828465628</v>
      </c>
      <c r="N380" s="5">
        <f t="shared" si="23"/>
        <v>130.13684488951901</v>
      </c>
    </row>
    <row r="381" spans="1:14" x14ac:dyDescent="0.25">
      <c r="A381" s="10">
        <v>45259</v>
      </c>
      <c r="B381" s="30">
        <f>VLOOKUP(A381,'sp500'!$A$2:$D$6121,4,FALSE)</f>
        <v>4550.580078125</v>
      </c>
      <c r="E381" s="4">
        <v>1</v>
      </c>
      <c r="F381" s="4">
        <v>1</v>
      </c>
      <c r="H381" s="4">
        <f t="shared" si="20"/>
        <v>1</v>
      </c>
      <c r="K381" s="6">
        <f t="shared" si="21"/>
        <v>-9.4624863923831182E-4</v>
      </c>
      <c r="M381" s="5">
        <f t="shared" si="22"/>
        <v>116.64086248967517</v>
      </c>
      <c r="N381" s="5">
        <f t="shared" si="23"/>
        <v>130.13684488951901</v>
      </c>
    </row>
    <row r="382" spans="1:14" x14ac:dyDescent="0.25">
      <c r="A382" s="10">
        <v>45260</v>
      </c>
      <c r="B382" s="30">
        <f>VLOOKUP(A382,'sp500'!$A$2:$D$6121,4,FALSE)</f>
        <v>4567.7998046875</v>
      </c>
      <c r="E382" s="4">
        <v>1</v>
      </c>
      <c r="F382" s="4">
        <v>0</v>
      </c>
      <c r="H382" s="4">
        <f t="shared" si="20"/>
        <v>0</v>
      </c>
      <c r="K382" s="6">
        <f t="shared" si="21"/>
        <v>3.7840728581564065E-3</v>
      </c>
      <c r="M382" s="5">
        <f t="shared" si="22"/>
        <v>117.0822400115743</v>
      </c>
      <c r="N382" s="5">
        <f t="shared" si="23"/>
        <v>130.62929219211156</v>
      </c>
    </row>
    <row r="383" spans="1:14" x14ac:dyDescent="0.25">
      <c r="A383" s="10">
        <v>45261</v>
      </c>
      <c r="B383" s="30">
        <f>VLOOKUP(A383,'sp500'!$A$2:$D$6121,4,FALSE)</f>
        <v>4594.6298828125</v>
      </c>
      <c r="E383" s="4">
        <v>0</v>
      </c>
      <c r="F383" s="4">
        <v>1</v>
      </c>
      <c r="H383" s="4">
        <f t="shared" si="20"/>
        <v>0</v>
      </c>
      <c r="K383" s="6">
        <f t="shared" si="21"/>
        <v>5.8737421236076948E-3</v>
      </c>
      <c r="M383" s="5">
        <f t="shared" si="22"/>
        <v>117.76995089665662</v>
      </c>
      <c r="N383" s="5">
        <f t="shared" si="23"/>
        <v>130.62929219211156</v>
      </c>
    </row>
    <row r="384" spans="1:14" x14ac:dyDescent="0.25">
      <c r="A384" s="10">
        <v>45264</v>
      </c>
      <c r="B384" s="30">
        <f>VLOOKUP(A384,'sp500'!$A$2:$D$6121,4,FALSE)</f>
        <v>4569.77978515625</v>
      </c>
      <c r="E384" s="4">
        <v>0</v>
      </c>
      <c r="F384" s="4">
        <v>0</v>
      </c>
      <c r="H384" s="4">
        <f t="shared" si="20"/>
        <v>1</v>
      </c>
      <c r="K384" s="6">
        <f t="shared" si="21"/>
        <v>-5.4085091269721053E-3</v>
      </c>
      <c r="M384" s="5">
        <f t="shared" si="22"/>
        <v>117.132991042349</v>
      </c>
      <c r="N384" s="5">
        <f t="shared" si="23"/>
        <v>129.92278247304063</v>
      </c>
    </row>
    <row r="385" spans="1:14" x14ac:dyDescent="0.25">
      <c r="A385" s="10">
        <v>45265</v>
      </c>
      <c r="B385" s="30">
        <f>VLOOKUP(A385,'sp500'!$A$2:$D$6121,4,FALSE)</f>
        <v>4567.18017578125</v>
      </c>
      <c r="E385" s="4">
        <v>0</v>
      </c>
      <c r="F385" s="4">
        <v>1</v>
      </c>
      <c r="H385" s="4">
        <f t="shared" si="20"/>
        <v>0</v>
      </c>
      <c r="K385" s="6">
        <f t="shared" si="21"/>
        <v>-5.6886972616143616E-4</v>
      </c>
      <c r="M385" s="5">
        <f t="shared" si="22"/>
        <v>117.06635762981027</v>
      </c>
      <c r="N385" s="5">
        <f t="shared" si="23"/>
        <v>129.92278247304063</v>
      </c>
    </row>
    <row r="386" spans="1:14" x14ac:dyDescent="0.25">
      <c r="A386" s="10">
        <v>45266</v>
      </c>
      <c r="B386" s="30">
        <f>VLOOKUP(A386,'sp500'!$A$2:$D$6121,4,FALSE)</f>
        <v>4549.33984375</v>
      </c>
      <c r="E386" s="4">
        <v>1</v>
      </c>
      <c r="F386" s="4">
        <v>1</v>
      </c>
      <c r="H386" s="4">
        <f t="shared" si="20"/>
        <v>1</v>
      </c>
      <c r="K386" s="6">
        <f t="shared" si="21"/>
        <v>-3.9062028088695522E-3</v>
      </c>
      <c r="M386" s="5">
        <f t="shared" si="22"/>
        <v>116.60907269481258</v>
      </c>
      <c r="N386" s="5">
        <f t="shared" si="23"/>
        <v>129.41527773520829</v>
      </c>
    </row>
    <row r="387" spans="1:14" x14ac:dyDescent="0.25">
      <c r="A387" s="10">
        <v>45267</v>
      </c>
      <c r="B387" s="30">
        <f>VLOOKUP(A387,'sp500'!$A$2:$D$6121,4,FALSE)</f>
        <v>4585.58984375</v>
      </c>
      <c r="E387" s="4">
        <v>1</v>
      </c>
      <c r="F387" s="4">
        <v>0</v>
      </c>
      <c r="H387" s="4">
        <f t="shared" ref="H387:H450" si="24">IF(E387=F387,1,0)</f>
        <v>0</v>
      </c>
      <c r="K387" s="6">
        <f t="shared" si="21"/>
        <v>7.9681890658929166E-3</v>
      </c>
      <c r="M387" s="5">
        <f t="shared" si="22"/>
        <v>117.5382358328433</v>
      </c>
      <c r="N387" s="5">
        <f t="shared" si="23"/>
        <v>130.44648313621747</v>
      </c>
    </row>
    <row r="388" spans="1:14" x14ac:dyDescent="0.25">
      <c r="A388" s="10">
        <v>45268</v>
      </c>
      <c r="B388" s="30">
        <f>VLOOKUP(A388,'sp500'!$A$2:$D$6121,4,FALSE)</f>
        <v>4604.3701171875</v>
      </c>
      <c r="E388" s="4">
        <v>1</v>
      </c>
      <c r="F388" s="4">
        <v>0</v>
      </c>
      <c r="H388" s="4">
        <f t="shared" si="24"/>
        <v>0</v>
      </c>
      <c r="K388" s="6">
        <f t="shared" ref="K388:K451" si="25">B388/B387-1</f>
        <v>4.0954978699407896E-3</v>
      </c>
      <c r="M388" s="5">
        <f t="shared" ref="M388:M451" si="26">M387*(1+$K388)</f>
        <v>118.01961342733331</v>
      </c>
      <c r="N388" s="5">
        <f t="shared" si="23"/>
        <v>130.44648313621747</v>
      </c>
    </row>
    <row r="389" spans="1:14" x14ac:dyDescent="0.25">
      <c r="A389" s="10">
        <v>45271</v>
      </c>
      <c r="B389" s="30">
        <f>VLOOKUP(A389,'sp500'!$A$2:$D$6121,4,FALSE)</f>
        <v>4622.43994140625</v>
      </c>
      <c r="E389" s="4">
        <v>1</v>
      </c>
      <c r="F389" s="4">
        <v>1</v>
      </c>
      <c r="H389" s="4">
        <f t="shared" si="24"/>
        <v>1</v>
      </c>
      <c r="K389" s="6">
        <f t="shared" si="25"/>
        <v>3.924494286698943E-3</v>
      </c>
      <c r="M389" s="5">
        <f t="shared" si="26"/>
        <v>118.48278072594729</v>
      </c>
      <c r="N389" s="5">
        <f t="shared" ref="N389:N452" si="27">N388*(1+IF(F388=1,$K389,0))</f>
        <v>130.44648313621747</v>
      </c>
    </row>
    <row r="390" spans="1:14" x14ac:dyDescent="0.25">
      <c r="A390" s="10">
        <v>45272</v>
      </c>
      <c r="B390" s="30">
        <f>VLOOKUP(A390,'sp500'!$A$2:$D$6121,4,FALSE)</f>
        <v>4643.7001953125</v>
      </c>
      <c r="E390" s="4">
        <v>1</v>
      </c>
      <c r="F390" s="4">
        <v>1</v>
      </c>
      <c r="H390" s="4">
        <f t="shared" si="24"/>
        <v>1</v>
      </c>
      <c r="K390" s="6">
        <f t="shared" si="25"/>
        <v>4.5993575202152304E-3</v>
      </c>
      <c r="M390" s="5">
        <f t="shared" si="26"/>
        <v>119.02772539449519</v>
      </c>
      <c r="N390" s="5">
        <f t="shared" si="27"/>
        <v>131.04645314941567</v>
      </c>
    </row>
    <row r="391" spans="1:14" x14ac:dyDescent="0.25">
      <c r="A391" s="10">
        <v>45273</v>
      </c>
      <c r="B391" s="30">
        <f>VLOOKUP(A391,'sp500'!$A$2:$D$6121,4,FALSE)</f>
        <v>4707.08984375</v>
      </c>
      <c r="E391" s="4">
        <v>1</v>
      </c>
      <c r="F391" s="4">
        <v>0</v>
      </c>
      <c r="H391" s="4">
        <f t="shared" si="24"/>
        <v>0</v>
      </c>
      <c r="K391" s="6">
        <f t="shared" si="25"/>
        <v>1.3650676351045998E-2</v>
      </c>
      <c r="M391" s="5">
        <f t="shared" si="26"/>
        <v>120.65253435065662</v>
      </c>
      <c r="N391" s="5">
        <f t="shared" si="27"/>
        <v>132.83532586831086</v>
      </c>
    </row>
    <row r="392" spans="1:14" x14ac:dyDescent="0.25">
      <c r="A392" s="10">
        <v>45274</v>
      </c>
      <c r="B392" s="30">
        <f>VLOOKUP(A392,'sp500'!$A$2:$D$6121,4,FALSE)</f>
        <v>4719.5498046875</v>
      </c>
      <c r="E392" s="4">
        <v>0</v>
      </c>
      <c r="F392" s="4">
        <v>0</v>
      </c>
      <c r="H392" s="4">
        <f t="shared" si="24"/>
        <v>1</v>
      </c>
      <c r="K392" s="6">
        <f t="shared" si="25"/>
        <v>2.6470624846992585E-3</v>
      </c>
      <c r="M392" s="5">
        <f t="shared" si="26"/>
        <v>120.97190914802013</v>
      </c>
      <c r="N392" s="5">
        <f t="shared" si="27"/>
        <v>132.83532586831086</v>
      </c>
    </row>
    <row r="393" spans="1:14" x14ac:dyDescent="0.25">
      <c r="A393" s="10">
        <v>45275</v>
      </c>
      <c r="B393" s="30">
        <f>VLOOKUP(A393,'sp500'!$A$2:$D$6121,4,FALSE)</f>
        <v>4719.18994140625</v>
      </c>
      <c r="E393" s="4">
        <v>1</v>
      </c>
      <c r="F393" s="4">
        <v>0</v>
      </c>
      <c r="H393" s="4">
        <f t="shared" si="24"/>
        <v>0</v>
      </c>
      <c r="K393" s="6">
        <f t="shared" si="25"/>
        <v>-7.62494933082003E-5</v>
      </c>
      <c r="M393" s="5">
        <f t="shared" si="26"/>
        <v>120.96268510124307</v>
      </c>
      <c r="N393" s="5">
        <f t="shared" si="27"/>
        <v>132.83532586831086</v>
      </c>
    </row>
    <row r="394" spans="1:14" x14ac:dyDescent="0.25">
      <c r="A394" s="10">
        <v>45278</v>
      </c>
      <c r="B394" s="30">
        <f>VLOOKUP(A394,'sp500'!$A$2:$D$6121,4,FALSE)</f>
        <v>4740.56005859375</v>
      </c>
      <c r="E394" s="4">
        <v>1</v>
      </c>
      <c r="F394" s="4">
        <v>1</v>
      </c>
      <c r="H394" s="4">
        <f t="shared" si="24"/>
        <v>1</v>
      </c>
      <c r="K394" s="6">
        <f t="shared" si="25"/>
        <v>4.5283443669004164E-3</v>
      </c>
      <c r="M394" s="5">
        <f t="shared" si="26"/>
        <v>121.51044579492643</v>
      </c>
      <c r="N394" s="5">
        <f t="shared" si="27"/>
        <v>132.83532586831086</v>
      </c>
    </row>
    <row r="395" spans="1:14" x14ac:dyDescent="0.25">
      <c r="A395" s="10">
        <v>45279</v>
      </c>
      <c r="B395" s="30">
        <f>VLOOKUP(A395,'sp500'!$A$2:$D$6121,4,FALSE)</f>
        <v>4768.3701171875</v>
      </c>
      <c r="E395" s="4">
        <v>0</v>
      </c>
      <c r="F395" s="4">
        <v>0</v>
      </c>
      <c r="H395" s="4">
        <f t="shared" si="24"/>
        <v>1</v>
      </c>
      <c r="K395" s="6">
        <f t="shared" si="25"/>
        <v>5.8664078189105684E-3</v>
      </c>
      <c r="M395" s="5">
        <f t="shared" si="26"/>
        <v>122.2232756242171</v>
      </c>
      <c r="N395" s="5">
        <f t="shared" si="27"/>
        <v>133.61459206261225</v>
      </c>
    </row>
    <row r="396" spans="1:14" x14ac:dyDescent="0.25">
      <c r="A396" s="10">
        <v>45280</v>
      </c>
      <c r="B396" s="30">
        <f>VLOOKUP(A396,'sp500'!$A$2:$D$6121,4,FALSE)</f>
        <v>4698.35009765625</v>
      </c>
      <c r="E396" s="4">
        <v>1</v>
      </c>
      <c r="F396" s="4">
        <v>0</v>
      </c>
      <c r="H396" s="4">
        <f t="shared" si="24"/>
        <v>0</v>
      </c>
      <c r="K396" s="6">
        <f t="shared" si="25"/>
        <v>-1.4684266911006771E-2</v>
      </c>
      <c r="M396" s="5">
        <f t="shared" si="26"/>
        <v>120.42851642221355</v>
      </c>
      <c r="N396" s="5">
        <f t="shared" si="27"/>
        <v>133.61459206261225</v>
      </c>
    </row>
    <row r="397" spans="1:14" x14ac:dyDescent="0.25">
      <c r="A397" s="10">
        <v>45281</v>
      </c>
      <c r="B397" s="30">
        <f>VLOOKUP(A397,'sp500'!$A$2:$D$6121,4,FALSE)</f>
        <v>4746.75</v>
      </c>
      <c r="E397" s="4">
        <v>1</v>
      </c>
      <c r="F397" s="4">
        <v>1</v>
      </c>
      <c r="H397" s="4">
        <f t="shared" si="24"/>
        <v>1</v>
      </c>
      <c r="K397" s="6">
        <f t="shared" si="25"/>
        <v>1.0301467821202559E-2</v>
      </c>
      <c r="M397" s="5">
        <f t="shared" si="26"/>
        <v>121.66910690889215</v>
      </c>
      <c r="N397" s="5">
        <f t="shared" si="27"/>
        <v>133.61459206261225</v>
      </c>
    </row>
    <row r="398" spans="1:14" x14ac:dyDescent="0.25">
      <c r="A398" s="10">
        <v>45282</v>
      </c>
      <c r="B398" s="30">
        <f>VLOOKUP(A398,'sp500'!$A$2:$D$6121,4,FALSE)</f>
        <v>4754.6298828125</v>
      </c>
      <c r="E398" s="4">
        <v>1</v>
      </c>
      <c r="F398" s="4">
        <v>1</v>
      </c>
      <c r="H398" s="4">
        <f t="shared" si="24"/>
        <v>1</v>
      </c>
      <c r="K398" s="6">
        <f t="shared" si="25"/>
        <v>1.6600585268868873E-3</v>
      </c>
      <c r="M398" s="5">
        <f t="shared" si="26"/>
        <v>121.87108474727496</v>
      </c>
      <c r="N398" s="5">
        <f t="shared" si="27"/>
        <v>133.83640010548231</v>
      </c>
    </row>
    <row r="399" spans="1:14" x14ac:dyDescent="0.25">
      <c r="A399" s="10">
        <v>45286</v>
      </c>
      <c r="B399" s="30">
        <f>VLOOKUP(A399,'sp500'!$A$2:$D$6121,4,FALSE)</f>
        <v>4774.75</v>
      </c>
      <c r="E399" s="4">
        <v>1</v>
      </c>
      <c r="F399" s="4">
        <v>0</v>
      </c>
      <c r="H399" s="4">
        <f t="shared" si="24"/>
        <v>0</v>
      </c>
      <c r="K399" s="6">
        <f t="shared" si="25"/>
        <v>4.2316894655107795E-3</v>
      </c>
      <c r="M399" s="5">
        <f t="shared" si="26"/>
        <v>122.38680533275038</v>
      </c>
      <c r="N399" s="5">
        <f t="shared" si="27"/>
        <v>134.40275418991058</v>
      </c>
    </row>
    <row r="400" spans="1:14" x14ac:dyDescent="0.25">
      <c r="A400" s="10">
        <v>45287</v>
      </c>
      <c r="B400" s="30">
        <f>VLOOKUP(A400,'sp500'!$A$2:$D$6121,4,FALSE)</f>
        <v>4781.580078125</v>
      </c>
      <c r="E400" s="4">
        <v>1</v>
      </c>
      <c r="F400" s="4">
        <v>0</v>
      </c>
      <c r="H400" s="4">
        <f t="shared" si="24"/>
        <v>0</v>
      </c>
      <c r="K400" s="6">
        <f t="shared" si="25"/>
        <v>1.4304577464787638E-3</v>
      </c>
      <c r="M400" s="5">
        <f t="shared" si="26"/>
        <v>122.5618744865054</v>
      </c>
      <c r="N400" s="5">
        <f t="shared" si="27"/>
        <v>134.40275418991058</v>
      </c>
    </row>
    <row r="401" spans="1:14" x14ac:dyDescent="0.25">
      <c r="A401" s="10">
        <v>45288</v>
      </c>
      <c r="B401" s="30">
        <f>VLOOKUP(A401,'sp500'!$A$2:$D$6121,4,FALSE)</f>
        <v>4783.35009765625</v>
      </c>
      <c r="E401" s="4">
        <v>0</v>
      </c>
      <c r="F401" s="4">
        <v>0</v>
      </c>
      <c r="H401" s="4">
        <f t="shared" si="24"/>
        <v>1</v>
      </c>
      <c r="K401" s="6">
        <f t="shared" si="25"/>
        <v>3.7017460804378288E-4</v>
      </c>
      <c r="M401" s="5">
        <f t="shared" si="26"/>
        <v>122.60724378035455</v>
      </c>
      <c r="N401" s="5">
        <f t="shared" si="27"/>
        <v>134.40275418991058</v>
      </c>
    </row>
    <row r="402" spans="1:14" x14ac:dyDescent="0.25">
      <c r="A402" s="10">
        <v>45289</v>
      </c>
      <c r="B402" s="30">
        <f>VLOOKUP(A402,'sp500'!$A$2:$D$6121,4,FALSE)</f>
        <v>4769.830078125</v>
      </c>
      <c r="E402" s="4">
        <v>0</v>
      </c>
      <c r="F402" s="4">
        <v>1</v>
      </c>
      <c r="H402" s="4">
        <f t="shared" si="24"/>
        <v>0</v>
      </c>
      <c r="K402" s="6">
        <f t="shared" si="25"/>
        <v>-2.8264750133749628E-3</v>
      </c>
      <c r="M402" s="5">
        <f t="shared" si="26"/>
        <v>122.2606974693506</v>
      </c>
      <c r="N402" s="5">
        <f t="shared" si="27"/>
        <v>134.40275418991058</v>
      </c>
    </row>
    <row r="403" spans="1:14" x14ac:dyDescent="0.25">
      <c r="A403" s="10">
        <v>45293</v>
      </c>
      <c r="B403" s="30">
        <f>VLOOKUP(A403,'sp500'!$A$2:$D$6121,4,FALSE)</f>
        <v>4742.830078125</v>
      </c>
      <c r="E403" s="4">
        <v>0</v>
      </c>
      <c r="F403" s="4">
        <v>1</v>
      </c>
      <c r="H403" s="4">
        <f t="shared" si="24"/>
        <v>0</v>
      </c>
      <c r="K403" s="6">
        <f t="shared" si="25"/>
        <v>-5.6605790054923277E-3</v>
      </c>
      <c r="M403" s="5">
        <f t="shared" si="26"/>
        <v>121.56863113205875</v>
      </c>
      <c r="N403" s="5">
        <f t="shared" si="27"/>
        <v>133.64195678126282</v>
      </c>
    </row>
    <row r="404" spans="1:14" x14ac:dyDescent="0.25">
      <c r="A404" s="10">
        <v>45294</v>
      </c>
      <c r="B404" s="30">
        <f>VLOOKUP(A404,'sp500'!$A$2:$D$6121,4,FALSE)</f>
        <v>4704.81005859375</v>
      </c>
      <c r="E404" s="4">
        <v>0</v>
      </c>
      <c r="F404" s="4">
        <v>1</v>
      </c>
      <c r="H404" s="4">
        <f t="shared" si="24"/>
        <v>0</v>
      </c>
      <c r="K404" s="6">
        <f t="shared" si="25"/>
        <v>-8.016314922730805E-3</v>
      </c>
      <c r="M404" s="5">
        <f t="shared" si="26"/>
        <v>120.59409870017888</v>
      </c>
      <c r="N404" s="5">
        <f t="shared" si="27"/>
        <v>132.57064076881423</v>
      </c>
    </row>
    <row r="405" spans="1:14" x14ac:dyDescent="0.25">
      <c r="A405" s="10">
        <v>45295</v>
      </c>
      <c r="B405" s="30">
        <f>VLOOKUP(A405,'sp500'!$A$2:$D$6121,4,FALSE)</f>
        <v>4688.68017578125</v>
      </c>
      <c r="E405" s="4">
        <v>1</v>
      </c>
      <c r="F405" s="4">
        <v>1</v>
      </c>
      <c r="H405" s="4">
        <f t="shared" si="24"/>
        <v>1</v>
      </c>
      <c r="K405" s="6">
        <f t="shared" si="25"/>
        <v>-3.4283812973570083E-3</v>
      </c>
      <c r="M405" s="5">
        <f t="shared" si="26"/>
        <v>120.18065614762355</v>
      </c>
      <c r="N405" s="5">
        <f t="shared" si="27"/>
        <v>132.11613806342379</v>
      </c>
    </row>
    <row r="406" spans="1:14" x14ac:dyDescent="0.25">
      <c r="A406" s="10">
        <v>45296</v>
      </c>
      <c r="B406" s="30">
        <f>VLOOKUP(A406,'sp500'!$A$2:$D$6121,4,FALSE)</f>
        <v>4697.240234375</v>
      </c>
      <c r="E406" s="4">
        <v>1</v>
      </c>
      <c r="F406" s="4">
        <v>1</v>
      </c>
      <c r="H406" s="4">
        <f t="shared" si="24"/>
        <v>1</v>
      </c>
      <c r="K406" s="6">
        <f t="shared" si="25"/>
        <v>1.8256861788026324E-3</v>
      </c>
      <c r="M406" s="5">
        <f t="shared" si="26"/>
        <v>120.4000683105117</v>
      </c>
      <c r="N406" s="5">
        <f t="shared" si="27"/>
        <v>132.35734067068296</v>
      </c>
    </row>
    <row r="407" spans="1:14" x14ac:dyDescent="0.25">
      <c r="A407" s="10">
        <v>45299</v>
      </c>
      <c r="B407" s="30">
        <f>VLOOKUP(A407,'sp500'!$A$2:$D$6121,4,FALSE)</f>
        <v>4763.5400390625</v>
      </c>
      <c r="E407" s="4">
        <v>0</v>
      </c>
      <c r="F407" s="4">
        <v>0</v>
      </c>
      <c r="H407" s="4">
        <f t="shared" si="24"/>
        <v>1</v>
      </c>
      <c r="K407" s="6">
        <f t="shared" si="25"/>
        <v>1.4114629309846638E-2</v>
      </c>
      <c r="M407" s="5">
        <f t="shared" si="26"/>
        <v>122.09947064359478</v>
      </c>
      <c r="N407" s="5">
        <f t="shared" si="27"/>
        <v>134.22551547068673</v>
      </c>
    </row>
    <row r="408" spans="1:14" x14ac:dyDescent="0.25">
      <c r="A408" s="10">
        <v>45300</v>
      </c>
      <c r="B408" s="30">
        <f>VLOOKUP(A408,'sp500'!$A$2:$D$6121,4,FALSE)</f>
        <v>4756.5</v>
      </c>
      <c r="E408" s="4">
        <v>1</v>
      </c>
      <c r="F408" s="4">
        <v>0</v>
      </c>
      <c r="H408" s="4">
        <f t="shared" si="24"/>
        <v>0</v>
      </c>
      <c r="K408" s="6">
        <f t="shared" si="25"/>
        <v>-1.4779006799081618E-3</v>
      </c>
      <c r="M408" s="5">
        <f t="shared" si="26"/>
        <v>121.9190197529142</v>
      </c>
      <c r="N408" s="5">
        <f t="shared" si="27"/>
        <v>134.22551547068673</v>
      </c>
    </row>
    <row r="409" spans="1:14" x14ac:dyDescent="0.25">
      <c r="A409" s="10">
        <v>45301</v>
      </c>
      <c r="B409" s="30">
        <f>VLOOKUP(A409,'sp500'!$A$2:$D$6121,4,FALSE)</f>
        <v>4783.4501953125</v>
      </c>
      <c r="E409" s="4">
        <v>0</v>
      </c>
      <c r="F409" s="4">
        <v>0</v>
      </c>
      <c r="H409" s="4">
        <f t="shared" si="24"/>
        <v>1</v>
      </c>
      <c r="K409" s="6">
        <f t="shared" si="25"/>
        <v>5.6659718937244197E-3</v>
      </c>
      <c r="M409" s="5">
        <f t="shared" si="26"/>
        <v>122.60980949214463</v>
      </c>
      <c r="N409" s="5">
        <f t="shared" si="27"/>
        <v>134.22551547068673</v>
      </c>
    </row>
    <row r="410" spans="1:14" x14ac:dyDescent="0.25">
      <c r="A410" s="10">
        <v>45302</v>
      </c>
      <c r="B410" s="30">
        <f>VLOOKUP(A410,'sp500'!$A$2:$D$6121,4,FALSE)</f>
        <v>4780.240234375</v>
      </c>
      <c r="E410" s="4">
        <v>1</v>
      </c>
      <c r="F410" s="4">
        <v>0</v>
      </c>
      <c r="H410" s="4">
        <f t="shared" si="24"/>
        <v>0</v>
      </c>
      <c r="K410" s="6">
        <f t="shared" si="25"/>
        <v>-6.7105557838686991E-4</v>
      </c>
      <c r="M410" s="5">
        <f t="shared" si="26"/>
        <v>122.52753149551998</v>
      </c>
      <c r="N410" s="5">
        <f t="shared" si="27"/>
        <v>134.22551547068673</v>
      </c>
    </row>
    <row r="411" spans="1:14" x14ac:dyDescent="0.25">
      <c r="A411" s="10">
        <v>45303</v>
      </c>
      <c r="B411" s="30">
        <f>VLOOKUP(A411,'sp500'!$A$2:$D$6121,4,FALSE)</f>
        <v>4783.830078125</v>
      </c>
      <c r="E411" s="4">
        <v>0</v>
      </c>
      <c r="F411" s="4">
        <v>1</v>
      </c>
      <c r="H411" s="4">
        <f t="shared" si="24"/>
        <v>0</v>
      </c>
      <c r="K411" s="6">
        <f t="shared" si="25"/>
        <v>7.5097559411041459E-4</v>
      </c>
      <c r="M411" s="5">
        <f t="shared" si="26"/>
        <v>122.61954668127972</v>
      </c>
      <c r="N411" s="5">
        <f t="shared" si="27"/>
        <v>134.22551547068673</v>
      </c>
    </row>
    <row r="412" spans="1:14" x14ac:dyDescent="0.25">
      <c r="A412" s="10">
        <v>45307</v>
      </c>
      <c r="B412" s="30">
        <f>VLOOKUP(A412,'sp500'!$A$2:$D$6121,4,FALSE)</f>
        <v>4765.97998046875</v>
      </c>
      <c r="E412" s="4">
        <v>0</v>
      </c>
      <c r="F412" s="4">
        <v>0</v>
      </c>
      <c r="H412" s="4">
        <f t="shared" si="24"/>
        <v>1</v>
      </c>
      <c r="K412" s="6">
        <f t="shared" si="25"/>
        <v>-3.7313402367431525E-3</v>
      </c>
      <c r="M412" s="5">
        <f t="shared" si="26"/>
        <v>122.16201143293665</v>
      </c>
      <c r="N412" s="5">
        <f t="shared" si="27"/>
        <v>133.72467440401337</v>
      </c>
    </row>
    <row r="413" spans="1:14" x14ac:dyDescent="0.25">
      <c r="A413" s="10">
        <v>45308</v>
      </c>
      <c r="B413" s="30">
        <f>VLOOKUP(A413,'sp500'!$A$2:$D$6121,4,FALSE)</f>
        <v>4739.2099609375</v>
      </c>
      <c r="E413" s="4">
        <v>1</v>
      </c>
      <c r="F413" s="4">
        <v>0</v>
      </c>
      <c r="H413" s="4">
        <f t="shared" si="24"/>
        <v>0</v>
      </c>
      <c r="K413" s="6">
        <f t="shared" si="25"/>
        <v>-5.6168971839904991E-3</v>
      </c>
      <c r="M413" s="5">
        <f t="shared" si="26"/>
        <v>121.47583997492838</v>
      </c>
      <c r="N413" s="5">
        <f t="shared" si="27"/>
        <v>133.72467440401337</v>
      </c>
    </row>
    <row r="414" spans="1:14" x14ac:dyDescent="0.25">
      <c r="A414" s="10">
        <v>45309</v>
      </c>
      <c r="B414" s="30">
        <f>VLOOKUP(A414,'sp500'!$A$2:$D$6121,4,FALSE)</f>
        <v>4780.93994140625</v>
      </c>
      <c r="E414" s="4">
        <v>1</v>
      </c>
      <c r="F414" s="4">
        <v>0</v>
      </c>
      <c r="H414" s="4">
        <f t="shared" si="24"/>
        <v>0</v>
      </c>
      <c r="K414" s="6">
        <f t="shared" si="25"/>
        <v>8.805260963896E-3</v>
      </c>
      <c r="M414" s="5">
        <f t="shared" si="26"/>
        <v>122.54546644671609</v>
      </c>
      <c r="N414" s="5">
        <f t="shared" si="27"/>
        <v>133.72467440401337</v>
      </c>
    </row>
    <row r="415" spans="1:14" x14ac:dyDescent="0.25">
      <c r="A415" s="10">
        <v>45310</v>
      </c>
      <c r="B415" s="30">
        <f>VLOOKUP(A415,'sp500'!$A$2:$D$6121,4,FALSE)</f>
        <v>4839.81005859375</v>
      </c>
      <c r="E415" s="4">
        <v>1</v>
      </c>
      <c r="F415" s="4">
        <v>0</v>
      </c>
      <c r="H415" s="4">
        <f t="shared" si="24"/>
        <v>0</v>
      </c>
      <c r="K415" s="6">
        <f t="shared" si="25"/>
        <v>1.2313502764936146E-2</v>
      </c>
      <c r="M415" s="5">
        <f t="shared" si="26"/>
        <v>124.05443038663812</v>
      </c>
      <c r="N415" s="5">
        <f t="shared" si="27"/>
        <v>133.72467440401337</v>
      </c>
    </row>
    <row r="416" spans="1:14" x14ac:dyDescent="0.25">
      <c r="A416" s="10">
        <v>45313</v>
      </c>
      <c r="B416" s="30">
        <f>VLOOKUP(A416,'sp500'!$A$2:$D$6121,4,FALSE)</f>
        <v>4850.43017578125</v>
      </c>
      <c r="E416" s="4">
        <v>1</v>
      </c>
      <c r="F416" s="4">
        <v>1</v>
      </c>
      <c r="H416" s="4">
        <f t="shared" si="24"/>
        <v>1</v>
      </c>
      <c r="K416" s="6">
        <f t="shared" si="25"/>
        <v>2.1943252026270788E-3</v>
      </c>
      <c r="M416" s="5">
        <f t="shared" si="26"/>
        <v>124.32664614973307</v>
      </c>
      <c r="N416" s="5">
        <f t="shared" si="27"/>
        <v>133.72467440401337</v>
      </c>
    </row>
    <row r="417" spans="1:14" x14ac:dyDescent="0.25">
      <c r="A417" s="10">
        <v>45314</v>
      </c>
      <c r="B417" s="30">
        <f>VLOOKUP(A417,'sp500'!$A$2:$D$6121,4,FALSE)</f>
        <v>4864.60009765625</v>
      </c>
      <c r="E417" s="4">
        <v>1</v>
      </c>
      <c r="F417" s="4">
        <v>1</v>
      </c>
      <c r="H417" s="4">
        <f t="shared" si="24"/>
        <v>1</v>
      </c>
      <c r="K417" s="6">
        <f t="shared" si="25"/>
        <v>2.921374261968035E-3</v>
      </c>
      <c r="M417" s="5">
        <f t="shared" si="26"/>
        <v>124.6898508138717</v>
      </c>
      <c r="N417" s="5">
        <f t="shared" si="27"/>
        <v>134.11533422600732</v>
      </c>
    </row>
    <row r="418" spans="1:14" x14ac:dyDescent="0.25">
      <c r="A418" s="10">
        <v>45315</v>
      </c>
      <c r="B418" s="30">
        <f>VLOOKUP(A418,'sp500'!$A$2:$D$6121,4,FALSE)</f>
        <v>4868.5498046875</v>
      </c>
      <c r="E418" s="4">
        <v>1</v>
      </c>
      <c r="F418" s="4">
        <v>0</v>
      </c>
      <c r="H418" s="4">
        <f t="shared" si="24"/>
        <v>0</v>
      </c>
      <c r="K418" s="6">
        <f t="shared" si="25"/>
        <v>8.1192841178312491E-4</v>
      </c>
      <c r="M418" s="5">
        <f t="shared" si="26"/>
        <v>124.79109004640848</v>
      </c>
      <c r="N418" s="5">
        <f t="shared" si="27"/>
        <v>134.22422627632122</v>
      </c>
    </row>
    <row r="419" spans="1:14" x14ac:dyDescent="0.25">
      <c r="A419" s="10">
        <v>45316</v>
      </c>
      <c r="B419" s="30">
        <f>VLOOKUP(A419,'sp500'!$A$2:$D$6121,4,FALSE)</f>
        <v>4894.16015625</v>
      </c>
      <c r="E419" s="4">
        <v>0</v>
      </c>
      <c r="F419" s="4">
        <v>1</v>
      </c>
      <c r="H419" s="4">
        <f t="shared" si="24"/>
        <v>0</v>
      </c>
      <c r="K419" s="6">
        <f t="shared" si="25"/>
        <v>5.2603655277063677E-3</v>
      </c>
      <c r="M419" s="5">
        <f t="shared" si="26"/>
        <v>125.44753679465352</v>
      </c>
      <c r="N419" s="5">
        <f t="shared" si="27"/>
        <v>134.22422627632122</v>
      </c>
    </row>
    <row r="420" spans="1:14" x14ac:dyDescent="0.25">
      <c r="A420" s="10">
        <v>45317</v>
      </c>
      <c r="B420" s="30">
        <f>VLOOKUP(A420,'sp500'!$A$2:$D$6121,4,FALSE)</f>
        <v>4890.97021484375</v>
      </c>
      <c r="E420" s="4">
        <v>1</v>
      </c>
      <c r="F420" s="4">
        <v>1</v>
      </c>
      <c r="H420" s="4">
        <f t="shared" si="24"/>
        <v>1</v>
      </c>
      <c r="K420" s="6">
        <f t="shared" si="25"/>
        <v>-6.5178525107645324E-4</v>
      </c>
      <c r="M420" s="5">
        <f t="shared" si="26"/>
        <v>125.36577194038689</v>
      </c>
      <c r="N420" s="5">
        <f t="shared" si="27"/>
        <v>134.13674090529716</v>
      </c>
    </row>
    <row r="421" spans="1:14" x14ac:dyDescent="0.25">
      <c r="A421" s="10">
        <v>45320</v>
      </c>
      <c r="B421" s="30">
        <f>VLOOKUP(A421,'sp500'!$A$2:$D$6121,4,FALSE)</f>
        <v>4927.93017578125</v>
      </c>
      <c r="E421" s="4">
        <v>0</v>
      </c>
      <c r="F421" s="4">
        <v>0</v>
      </c>
      <c r="H421" s="4">
        <f t="shared" si="24"/>
        <v>1</v>
      </c>
      <c r="K421" s="6">
        <f t="shared" si="25"/>
        <v>7.5567748961808956E-3</v>
      </c>
      <c r="M421" s="5">
        <f t="shared" si="26"/>
        <v>126.31313285862635</v>
      </c>
      <c r="N421" s="5">
        <f t="shared" si="27"/>
        <v>135.15038206162583</v>
      </c>
    </row>
    <row r="422" spans="1:14" x14ac:dyDescent="0.25">
      <c r="A422" s="10">
        <v>45321</v>
      </c>
      <c r="B422" s="30">
        <f>VLOOKUP(A422,'sp500'!$A$2:$D$6121,4,FALSE)</f>
        <v>4924.97021484375</v>
      </c>
      <c r="E422" s="4">
        <v>0</v>
      </c>
      <c r="F422" s="4">
        <v>0</v>
      </c>
      <c r="H422" s="4">
        <f t="shared" si="24"/>
        <v>1</v>
      </c>
      <c r="K422" s="6">
        <f t="shared" si="25"/>
        <v>-6.0064993453989857E-4</v>
      </c>
      <c r="M422" s="5">
        <f t="shared" si="26"/>
        <v>126.23726288364328</v>
      </c>
      <c r="N422" s="5">
        <f t="shared" si="27"/>
        <v>135.15038206162583</v>
      </c>
    </row>
    <row r="423" spans="1:14" x14ac:dyDescent="0.25">
      <c r="A423" s="10">
        <v>45322</v>
      </c>
      <c r="B423" s="30">
        <f>VLOOKUP(A423,'sp500'!$A$2:$D$6121,4,FALSE)</f>
        <v>4845.64990234375</v>
      </c>
      <c r="E423" s="4">
        <v>1</v>
      </c>
      <c r="F423" s="4">
        <v>0</v>
      </c>
      <c r="H423" s="4">
        <f t="shared" si="24"/>
        <v>0</v>
      </c>
      <c r="K423" s="6">
        <f t="shared" si="25"/>
        <v>-1.6105744611597972E-2</v>
      </c>
      <c r="M423" s="5">
        <f t="shared" si="26"/>
        <v>124.20411776717216</v>
      </c>
      <c r="N423" s="5">
        <f t="shared" si="27"/>
        <v>135.15038206162583</v>
      </c>
    </row>
    <row r="424" spans="1:14" x14ac:dyDescent="0.25">
      <c r="A424" s="10">
        <v>45323</v>
      </c>
      <c r="B424" s="30">
        <f>VLOOKUP(A424,'sp500'!$A$2:$D$6121,4,FALSE)</f>
        <v>4906.18994140625</v>
      </c>
      <c r="E424" s="4">
        <v>1</v>
      </c>
      <c r="F424" s="4">
        <v>1</v>
      </c>
      <c r="H424" s="4">
        <f t="shared" si="24"/>
        <v>1</v>
      </c>
      <c r="K424" s="6">
        <f t="shared" si="25"/>
        <v>1.2493688211609788E-2</v>
      </c>
      <c r="M424" s="5">
        <f t="shared" si="26"/>
        <v>125.75588528915328</v>
      </c>
      <c r="N424" s="5">
        <f t="shared" si="27"/>
        <v>135.15038206162583</v>
      </c>
    </row>
    <row r="425" spans="1:14" x14ac:dyDescent="0.25">
      <c r="A425" s="10">
        <v>45324</v>
      </c>
      <c r="B425" s="30">
        <f>VLOOKUP(A425,'sp500'!$A$2:$D$6121,4,FALSE)</f>
        <v>4958.60986328125</v>
      </c>
      <c r="E425" s="4">
        <v>0</v>
      </c>
      <c r="F425" s="4">
        <v>0</v>
      </c>
      <c r="H425" s="4">
        <f t="shared" si="24"/>
        <v>1</v>
      </c>
      <c r="K425" s="6">
        <f t="shared" si="25"/>
        <v>1.068444607751462E-2</v>
      </c>
      <c r="M425" s="5">
        <f t="shared" si="26"/>
        <v>127.09951726445536</v>
      </c>
      <c r="N425" s="5">
        <f t="shared" si="27"/>
        <v>136.59438903111877</v>
      </c>
    </row>
    <row r="426" spans="1:14" x14ac:dyDescent="0.25">
      <c r="A426" s="10">
        <v>45327</v>
      </c>
      <c r="B426" s="30">
        <f>VLOOKUP(A426,'sp500'!$A$2:$D$6121,4,FALSE)</f>
        <v>4942.81005859375</v>
      </c>
      <c r="E426" s="4">
        <v>1</v>
      </c>
      <c r="F426" s="4">
        <v>1</v>
      </c>
      <c r="H426" s="4">
        <f t="shared" si="24"/>
        <v>1</v>
      </c>
      <c r="K426" s="6">
        <f t="shared" si="25"/>
        <v>-3.1863375266721894E-3</v>
      </c>
      <c r="M426" s="5">
        <f t="shared" si="26"/>
        <v>126.6945353029737</v>
      </c>
      <c r="N426" s="5">
        <f t="shared" si="27"/>
        <v>136.59438903111877</v>
      </c>
    </row>
    <row r="427" spans="1:14" x14ac:dyDescent="0.25">
      <c r="A427" s="10">
        <v>45328</v>
      </c>
      <c r="B427" s="30">
        <f>VLOOKUP(A427,'sp500'!$A$2:$D$6121,4,FALSE)</f>
        <v>4954.22998046875</v>
      </c>
      <c r="E427" s="4">
        <v>1</v>
      </c>
      <c r="F427" s="4">
        <v>1</v>
      </c>
      <c r="H427" s="4">
        <f t="shared" si="24"/>
        <v>1</v>
      </c>
      <c r="K427" s="6">
        <f t="shared" si="25"/>
        <v>2.3104108269635937E-3</v>
      </c>
      <c r="M427" s="5">
        <f t="shared" si="26"/>
        <v>126.98725172905482</v>
      </c>
      <c r="N427" s="5">
        <f t="shared" si="27"/>
        <v>136.90997818643874</v>
      </c>
    </row>
    <row r="428" spans="1:14" x14ac:dyDescent="0.25">
      <c r="A428" s="10">
        <v>45329</v>
      </c>
      <c r="B428" s="30">
        <f>VLOOKUP(A428,'sp500'!$A$2:$D$6121,4,FALSE)</f>
        <v>4995.06005859375</v>
      </c>
      <c r="E428" s="4">
        <v>1</v>
      </c>
      <c r="F428" s="4">
        <v>1</v>
      </c>
      <c r="H428" s="4">
        <f t="shared" si="24"/>
        <v>1</v>
      </c>
      <c r="K428" s="6">
        <f t="shared" si="25"/>
        <v>8.241457963390042E-3</v>
      </c>
      <c r="M428" s="5">
        <f t="shared" si="26"/>
        <v>128.03381182606626</v>
      </c>
      <c r="N428" s="5">
        <f t="shared" si="27"/>
        <v>138.03831601643091</v>
      </c>
    </row>
    <row r="429" spans="1:14" x14ac:dyDescent="0.25">
      <c r="A429" s="10">
        <v>45330</v>
      </c>
      <c r="B429" s="30">
        <f>VLOOKUP(A429,'sp500'!$A$2:$D$6121,4,FALSE)</f>
        <v>4997.91015625</v>
      </c>
      <c r="E429" s="4">
        <v>1</v>
      </c>
      <c r="F429" s="4">
        <v>0</v>
      </c>
      <c r="H429" s="4">
        <f t="shared" si="24"/>
        <v>0</v>
      </c>
      <c r="K429" s="6">
        <f t="shared" si="25"/>
        <v>5.7058326082515265E-4</v>
      </c>
      <c r="M429" s="5">
        <f t="shared" si="26"/>
        <v>128.10686577591386</v>
      </c>
      <c r="N429" s="5">
        <f t="shared" si="27"/>
        <v>138.11707836890238</v>
      </c>
    </row>
    <row r="430" spans="1:14" x14ac:dyDescent="0.25">
      <c r="A430" s="10">
        <v>45331</v>
      </c>
      <c r="B430" s="30">
        <f>VLOOKUP(A430,'sp500'!$A$2:$D$6121,4,FALSE)</f>
        <v>5026.60986328125</v>
      </c>
      <c r="E430" s="4">
        <v>0</v>
      </c>
      <c r="F430" s="4">
        <v>1</v>
      </c>
      <c r="H430" s="4">
        <f t="shared" si="24"/>
        <v>0</v>
      </c>
      <c r="K430" s="6">
        <f t="shared" si="25"/>
        <v>5.7423415255595245E-3</v>
      </c>
      <c r="M430" s="5">
        <f t="shared" si="26"/>
        <v>128.84249915096817</v>
      </c>
      <c r="N430" s="5">
        <f t="shared" si="27"/>
        <v>138.11707836890238</v>
      </c>
    </row>
    <row r="431" spans="1:14" x14ac:dyDescent="0.25">
      <c r="A431" s="10">
        <v>45334</v>
      </c>
      <c r="B431" s="30">
        <f>VLOOKUP(A431,'sp500'!$A$2:$D$6121,4,FALSE)</f>
        <v>5021.83984375</v>
      </c>
      <c r="E431" s="4">
        <v>0</v>
      </c>
      <c r="F431" s="4">
        <v>0</v>
      </c>
      <c r="H431" s="4">
        <f t="shared" si="24"/>
        <v>1</v>
      </c>
      <c r="K431" s="6">
        <f t="shared" si="25"/>
        <v>-9.489536011326738E-4</v>
      </c>
      <c r="M431" s="5">
        <f t="shared" si="26"/>
        <v>128.72023359741993</v>
      </c>
      <c r="N431" s="5">
        <f t="shared" si="27"/>
        <v>137.98601167000629</v>
      </c>
    </row>
    <row r="432" spans="1:14" x14ac:dyDescent="0.25">
      <c r="A432" s="10">
        <v>45335</v>
      </c>
      <c r="B432" s="30">
        <f>VLOOKUP(A432,'sp500'!$A$2:$D$6121,4,FALSE)</f>
        <v>4953.169921875</v>
      </c>
      <c r="E432" s="4">
        <v>1</v>
      </c>
      <c r="F432" s="4">
        <v>1</v>
      </c>
      <c r="H432" s="4">
        <f t="shared" si="24"/>
        <v>1</v>
      </c>
      <c r="K432" s="6">
        <f t="shared" si="25"/>
        <v>-1.3674255653625456E-2</v>
      </c>
      <c r="M432" s="5">
        <f t="shared" si="26"/>
        <v>126.96008021541442</v>
      </c>
      <c r="N432" s="5">
        <f t="shared" si="27"/>
        <v>137.98601167000629</v>
      </c>
    </row>
    <row r="433" spans="1:14" x14ac:dyDescent="0.25">
      <c r="A433" s="10">
        <v>45336</v>
      </c>
      <c r="B433" s="30">
        <f>VLOOKUP(A433,'sp500'!$A$2:$D$6121,4,FALSE)</f>
        <v>5000.6201171875</v>
      </c>
      <c r="E433" s="4">
        <v>1</v>
      </c>
      <c r="F433" s="4">
        <v>1</v>
      </c>
      <c r="H433" s="4">
        <f t="shared" si="24"/>
        <v>1</v>
      </c>
      <c r="K433" s="6">
        <f t="shared" si="25"/>
        <v>9.5797632750176387E-3</v>
      </c>
      <c r="M433" s="5">
        <f t="shared" si="26"/>
        <v>128.17632772925535</v>
      </c>
      <c r="N433" s="5">
        <f t="shared" si="27"/>
        <v>139.30788499706878</v>
      </c>
    </row>
    <row r="434" spans="1:14" x14ac:dyDescent="0.25">
      <c r="A434" s="10">
        <v>45337</v>
      </c>
      <c r="B434" s="30">
        <f>VLOOKUP(A434,'sp500'!$A$2:$D$6121,4,FALSE)</f>
        <v>5029.72998046875</v>
      </c>
      <c r="E434" s="4">
        <v>0</v>
      </c>
      <c r="F434" s="4">
        <v>0</v>
      </c>
      <c r="H434" s="4">
        <f t="shared" si="24"/>
        <v>1</v>
      </c>
      <c r="K434" s="6">
        <f t="shared" si="25"/>
        <v>5.8212506847294954E-3</v>
      </c>
      <c r="M434" s="5">
        <f t="shared" si="26"/>
        <v>128.92247426481538</v>
      </c>
      <c r="N434" s="5">
        <f t="shared" si="27"/>
        <v>140.11883111799619</v>
      </c>
    </row>
    <row r="435" spans="1:14" x14ac:dyDescent="0.25">
      <c r="A435" s="10">
        <v>45338</v>
      </c>
      <c r="B435" s="30">
        <f>VLOOKUP(A435,'sp500'!$A$2:$D$6121,4,FALSE)</f>
        <v>5005.56982421875</v>
      </c>
      <c r="E435" s="4">
        <v>0</v>
      </c>
      <c r="F435" s="4">
        <v>0</v>
      </c>
      <c r="H435" s="4">
        <f t="shared" si="24"/>
        <v>1</v>
      </c>
      <c r="K435" s="6">
        <f t="shared" si="25"/>
        <v>-4.8034698371121065E-3</v>
      </c>
      <c r="M435" s="5">
        <f t="shared" si="26"/>
        <v>128.30319904835847</v>
      </c>
      <c r="N435" s="5">
        <f t="shared" si="27"/>
        <v>140.11883111799619</v>
      </c>
    </row>
    <row r="436" spans="1:14" x14ac:dyDescent="0.25">
      <c r="A436" s="10">
        <v>45342</v>
      </c>
      <c r="B436" s="30">
        <f>VLOOKUP(A436,'sp500'!$A$2:$D$6121,4,FALSE)</f>
        <v>4975.509765625</v>
      </c>
      <c r="E436" s="4">
        <v>1</v>
      </c>
      <c r="F436" s="4">
        <v>1</v>
      </c>
      <c r="H436" s="4">
        <f t="shared" si="24"/>
        <v>1</v>
      </c>
      <c r="K436" s="6">
        <f t="shared" si="25"/>
        <v>-6.0053220011653252E-3</v>
      </c>
      <c r="M436" s="5">
        <f t="shared" si="26"/>
        <v>127.53269702429347</v>
      </c>
      <c r="N436" s="5">
        <f t="shared" si="27"/>
        <v>140.11883111799619</v>
      </c>
    </row>
    <row r="437" spans="1:14" x14ac:dyDescent="0.25">
      <c r="A437" s="10">
        <v>45343</v>
      </c>
      <c r="B437" s="30">
        <f>VLOOKUP(A437,'sp500'!$A$2:$D$6121,4,FALSE)</f>
        <v>4981.7998046875</v>
      </c>
      <c r="E437" s="4">
        <v>1</v>
      </c>
      <c r="F437" s="4">
        <v>1</v>
      </c>
      <c r="H437" s="4">
        <f t="shared" si="24"/>
        <v>1</v>
      </c>
      <c r="K437" s="6">
        <f t="shared" si="25"/>
        <v>1.264199922982101E-3</v>
      </c>
      <c r="M437" s="5">
        <f t="shared" si="26"/>
        <v>127.69392385004929</v>
      </c>
      <c r="N437" s="5">
        <f t="shared" si="27"/>
        <v>140.2959693335039</v>
      </c>
    </row>
    <row r="438" spans="1:14" x14ac:dyDescent="0.25">
      <c r="A438" s="10">
        <v>45344</v>
      </c>
      <c r="B438" s="30">
        <f>VLOOKUP(A438,'sp500'!$A$2:$D$6121,4,FALSE)</f>
        <v>5087.02978515625</v>
      </c>
      <c r="E438" s="4">
        <v>1</v>
      </c>
      <c r="F438" s="4">
        <v>1</v>
      </c>
      <c r="H438" s="4">
        <f t="shared" si="24"/>
        <v>1</v>
      </c>
      <c r="K438" s="6">
        <f t="shared" si="25"/>
        <v>2.112288421741404E-2</v>
      </c>
      <c r="M438" s="5">
        <f t="shared" si="26"/>
        <v>130.39118781880117</v>
      </c>
      <c r="N438" s="5">
        <f t="shared" si="27"/>
        <v>143.25942484990537</v>
      </c>
    </row>
    <row r="439" spans="1:14" x14ac:dyDescent="0.25">
      <c r="A439" s="10">
        <v>45345</v>
      </c>
      <c r="B439" s="30">
        <f>VLOOKUP(A439,'sp500'!$A$2:$D$6121,4,FALSE)</f>
        <v>5088.7998046875</v>
      </c>
      <c r="E439" s="4">
        <v>0</v>
      </c>
      <c r="F439" s="4">
        <v>0</v>
      </c>
      <c r="H439" s="4">
        <f t="shared" si="24"/>
        <v>1</v>
      </c>
      <c r="K439" s="6">
        <f t="shared" si="25"/>
        <v>3.4794754621159107E-4</v>
      </c>
      <c r="M439" s="5">
        <f t="shared" si="26"/>
        <v>130.43655711265035</v>
      </c>
      <c r="N439" s="5">
        <f t="shared" si="27"/>
        <v>143.30927161525358</v>
      </c>
    </row>
    <row r="440" spans="1:14" x14ac:dyDescent="0.25">
      <c r="A440" s="10">
        <v>45348</v>
      </c>
      <c r="B440" s="30">
        <f>VLOOKUP(A440,'sp500'!$A$2:$D$6121,4,FALSE)</f>
        <v>5069.52978515625</v>
      </c>
      <c r="E440" s="4">
        <v>1</v>
      </c>
      <c r="F440" s="4">
        <v>0</v>
      </c>
      <c r="H440" s="4">
        <f t="shared" si="24"/>
        <v>0</v>
      </c>
      <c r="K440" s="6">
        <f t="shared" si="25"/>
        <v>-3.7867513501905758E-3</v>
      </c>
      <c r="M440" s="5">
        <f t="shared" si="26"/>
        <v>129.9426263038898</v>
      </c>
      <c r="N440" s="5">
        <f t="shared" si="27"/>
        <v>143.30927161525358</v>
      </c>
    </row>
    <row r="441" spans="1:14" x14ac:dyDescent="0.25">
      <c r="A441" s="10">
        <v>45349</v>
      </c>
      <c r="B441" s="30">
        <f>VLOOKUP(A441,'sp500'!$A$2:$D$6121,4,FALSE)</f>
        <v>5078.18017578125</v>
      </c>
      <c r="E441" s="4">
        <v>0</v>
      </c>
      <c r="F441" s="4">
        <v>1</v>
      </c>
      <c r="H441" s="4">
        <f t="shared" si="24"/>
        <v>0</v>
      </c>
      <c r="K441" s="6">
        <f t="shared" si="25"/>
        <v>1.7063496993998672E-3</v>
      </c>
      <c r="M441" s="5">
        <f t="shared" si="26"/>
        <v>130.16435386522267</v>
      </c>
      <c r="N441" s="5">
        <f t="shared" si="27"/>
        <v>143.30927161525358</v>
      </c>
    </row>
    <row r="442" spans="1:14" x14ac:dyDescent="0.25">
      <c r="A442" s="10">
        <v>45350</v>
      </c>
      <c r="B442" s="30">
        <f>VLOOKUP(A442,'sp500'!$A$2:$D$6121,4,FALSE)</f>
        <v>5069.759765625</v>
      </c>
      <c r="E442" s="4">
        <v>1</v>
      </c>
      <c r="F442" s="4">
        <v>1</v>
      </c>
      <c r="H442" s="4">
        <f t="shared" si="24"/>
        <v>1</v>
      </c>
      <c r="K442" s="6">
        <f t="shared" si="25"/>
        <v>-1.6581550604305439E-3</v>
      </c>
      <c r="M442" s="5">
        <f t="shared" si="26"/>
        <v>129.94852118317337</v>
      </c>
      <c r="N442" s="5">
        <f t="shared" si="27"/>
        <v>143.07164262131812</v>
      </c>
    </row>
    <row r="443" spans="1:14" x14ac:dyDescent="0.25">
      <c r="A443" s="10">
        <v>45351</v>
      </c>
      <c r="B443" s="30">
        <f>VLOOKUP(A443,'sp500'!$A$2:$D$6121,4,FALSE)</f>
        <v>5096.27001953125</v>
      </c>
      <c r="E443" s="4">
        <v>1</v>
      </c>
      <c r="F443" s="4">
        <v>0</v>
      </c>
      <c r="H443" s="4">
        <f t="shared" si="24"/>
        <v>0</v>
      </c>
      <c r="K443" s="6">
        <f t="shared" si="25"/>
        <v>5.2290946971491614E-3</v>
      </c>
      <c r="M443" s="5">
        <f t="shared" si="26"/>
        <v>130.62803430619468</v>
      </c>
      <c r="N443" s="5">
        <f t="shared" si="27"/>
        <v>143.81977778906167</v>
      </c>
    </row>
    <row r="444" spans="1:14" x14ac:dyDescent="0.25">
      <c r="A444" s="10">
        <v>45352</v>
      </c>
      <c r="B444" s="30">
        <f>VLOOKUP(A444,'sp500'!$A$2:$D$6121,4,FALSE)</f>
        <v>5137.080078125</v>
      </c>
      <c r="E444" s="4">
        <v>0</v>
      </c>
      <c r="F444" s="4">
        <v>1</v>
      </c>
      <c r="H444" s="4">
        <f t="shared" si="24"/>
        <v>0</v>
      </c>
      <c r="K444" s="6">
        <f t="shared" si="25"/>
        <v>8.0078289488876297E-3</v>
      </c>
      <c r="M444" s="5">
        <f t="shared" si="26"/>
        <v>131.67408126084811</v>
      </c>
      <c r="N444" s="5">
        <f t="shared" si="27"/>
        <v>143.81977778906167</v>
      </c>
    </row>
    <row r="445" spans="1:14" x14ac:dyDescent="0.25">
      <c r="A445" s="10">
        <v>45355</v>
      </c>
      <c r="B445" s="30">
        <f>VLOOKUP(A445,'sp500'!$A$2:$D$6121,4,FALSE)</f>
        <v>5130.9501953125</v>
      </c>
      <c r="E445" s="4">
        <v>0</v>
      </c>
      <c r="F445" s="4">
        <v>1</v>
      </c>
      <c r="H445" s="4">
        <f t="shared" si="24"/>
        <v>0</v>
      </c>
      <c r="K445" s="6">
        <f t="shared" si="25"/>
        <v>-1.1932620709189656E-3</v>
      </c>
      <c r="M445" s="5">
        <f t="shared" si="26"/>
        <v>131.51695957395643</v>
      </c>
      <c r="N445" s="5">
        <f t="shared" si="27"/>
        <v>143.64816310317801</v>
      </c>
    </row>
    <row r="446" spans="1:14" x14ac:dyDescent="0.25">
      <c r="A446" s="10">
        <v>45356</v>
      </c>
      <c r="B446" s="30">
        <f>VLOOKUP(A446,'sp500'!$A$2:$D$6121,4,FALSE)</f>
        <v>5078.64990234375</v>
      </c>
      <c r="E446" s="4">
        <v>1</v>
      </c>
      <c r="F446" s="4">
        <v>1</v>
      </c>
      <c r="H446" s="4">
        <f t="shared" si="24"/>
        <v>1</v>
      </c>
      <c r="K446" s="6">
        <f t="shared" si="25"/>
        <v>-1.0193100883444606E-2</v>
      </c>
      <c r="M446" s="5">
        <f t="shared" si="26"/>
        <v>130.17639393713517</v>
      </c>
      <c r="N446" s="5">
        <f t="shared" si="27"/>
        <v>142.18394288494582</v>
      </c>
    </row>
    <row r="447" spans="1:14" x14ac:dyDescent="0.25">
      <c r="A447" s="10">
        <v>45357</v>
      </c>
      <c r="B447" s="30">
        <f>VLOOKUP(A447,'sp500'!$A$2:$D$6121,4,FALSE)</f>
        <v>5104.759765625</v>
      </c>
      <c r="E447" s="4">
        <v>1</v>
      </c>
      <c r="F447" s="4">
        <v>1</v>
      </c>
      <c r="H447" s="4">
        <f t="shared" si="24"/>
        <v>1</v>
      </c>
      <c r="K447" s="6">
        <f t="shared" si="25"/>
        <v>5.1411032032746551E-3</v>
      </c>
      <c r="M447" s="5">
        <f t="shared" si="26"/>
        <v>130.84564421299612</v>
      </c>
      <c r="N447" s="5">
        <f t="shared" si="27"/>
        <v>142.91492520916583</v>
      </c>
    </row>
    <row r="448" spans="1:14" x14ac:dyDescent="0.25">
      <c r="A448" s="10">
        <v>45358</v>
      </c>
      <c r="B448" s="30">
        <f>VLOOKUP(A448,'sp500'!$A$2:$D$6121,4,FALSE)</f>
        <v>5157.35986328125</v>
      </c>
      <c r="E448" s="4">
        <v>0</v>
      </c>
      <c r="F448" s="4">
        <v>0</v>
      </c>
      <c r="H448" s="4">
        <f t="shared" si="24"/>
        <v>1</v>
      </c>
      <c r="K448" s="6">
        <f t="shared" si="25"/>
        <v>1.0304127925951478E-2</v>
      </c>
      <c r="M448" s="5">
        <f t="shared" si="26"/>
        <v>132.19389446952036</v>
      </c>
      <c r="N448" s="5">
        <f t="shared" si="27"/>
        <v>144.38753888104887</v>
      </c>
    </row>
    <row r="449" spans="1:14" x14ac:dyDescent="0.25">
      <c r="A449" s="10">
        <v>45359</v>
      </c>
      <c r="B449" s="30">
        <f>VLOOKUP(A449,'sp500'!$A$2:$D$6121,4,FALSE)</f>
        <v>5123.68994140625</v>
      </c>
      <c r="E449" s="4">
        <v>0</v>
      </c>
      <c r="F449" s="4">
        <v>0</v>
      </c>
      <c r="H449" s="4">
        <f t="shared" si="24"/>
        <v>1</v>
      </c>
      <c r="K449" s="6">
        <f t="shared" si="25"/>
        <v>-6.5285190034379825E-3</v>
      </c>
      <c r="M449" s="5">
        <f t="shared" si="26"/>
        <v>131.33086411733763</v>
      </c>
      <c r="N449" s="5">
        <f t="shared" si="27"/>
        <v>144.38753888104887</v>
      </c>
    </row>
    <row r="450" spans="1:14" x14ac:dyDescent="0.25">
      <c r="A450" s="10">
        <v>45362</v>
      </c>
      <c r="B450" s="30">
        <f>VLOOKUP(A450,'sp500'!$A$2:$D$6121,4,FALSE)</f>
        <v>5117.93994140625</v>
      </c>
      <c r="E450" s="4">
        <v>1</v>
      </c>
      <c r="F450" s="4">
        <v>1</v>
      </c>
      <c r="H450" s="4">
        <f t="shared" si="24"/>
        <v>1</v>
      </c>
      <c r="K450" s="6">
        <f t="shared" si="25"/>
        <v>-1.122238087346461E-3</v>
      </c>
      <c r="M450" s="5">
        <f t="shared" si="26"/>
        <v>131.18347961958102</v>
      </c>
      <c r="N450" s="5">
        <f t="shared" si="27"/>
        <v>144.38753888104887</v>
      </c>
    </row>
    <row r="451" spans="1:14" x14ac:dyDescent="0.25">
      <c r="A451" s="10">
        <v>45363</v>
      </c>
      <c r="B451" s="30">
        <f>VLOOKUP(A451,'sp500'!$A$2:$D$6121,4,FALSE)</f>
        <v>5175.27001953125</v>
      </c>
      <c r="E451" s="4">
        <v>0</v>
      </c>
      <c r="F451" s="4">
        <v>1</v>
      </c>
      <c r="H451" s="4">
        <f t="shared" ref="H451:H485" si="28">IF(E451=F451,1,0)</f>
        <v>0</v>
      </c>
      <c r="K451" s="6">
        <f t="shared" si="25"/>
        <v>1.1201787981366396E-2</v>
      </c>
      <c r="M451" s="5">
        <f t="shared" si="26"/>
        <v>132.65296914493746</v>
      </c>
      <c r="N451" s="5">
        <f t="shared" si="27"/>
        <v>146.00493747874569</v>
      </c>
    </row>
    <row r="452" spans="1:14" x14ac:dyDescent="0.25">
      <c r="A452" s="10">
        <v>45364</v>
      </c>
      <c r="B452" s="30">
        <f>VLOOKUP(A452,'sp500'!$A$2:$D$6121,4,FALSE)</f>
        <v>5165.31005859375</v>
      </c>
      <c r="E452" s="4">
        <v>0</v>
      </c>
      <c r="F452" s="4">
        <v>0</v>
      </c>
      <c r="H452" s="4">
        <f t="shared" si="28"/>
        <v>1</v>
      </c>
      <c r="K452" s="6">
        <f t="shared" ref="K452:K485" si="29">B452/B451-1</f>
        <v>-1.9245297153407392E-3</v>
      </c>
      <c r="M452" s="5">
        <f t="shared" ref="M452:M485" si="30">M451*(1+$K452)</f>
        <v>132.39767456398985</v>
      </c>
      <c r="N452" s="5">
        <f t="shared" si="27"/>
        <v>145.72394663798138</v>
      </c>
    </row>
    <row r="453" spans="1:14" x14ac:dyDescent="0.25">
      <c r="A453" s="10">
        <v>45365</v>
      </c>
      <c r="B453" s="30">
        <f>VLOOKUP(A453,'sp500'!$A$2:$D$6121,4,FALSE)</f>
        <v>5150.47998046875</v>
      </c>
      <c r="E453" s="4">
        <v>0</v>
      </c>
      <c r="F453" s="4">
        <v>0</v>
      </c>
      <c r="H453" s="4">
        <f t="shared" si="28"/>
        <v>1</v>
      </c>
      <c r="K453" s="6">
        <f t="shared" si="29"/>
        <v>-2.8710915621273925E-3</v>
      </c>
      <c r="M453" s="5">
        <f t="shared" si="30"/>
        <v>132.0175487177039</v>
      </c>
      <c r="N453" s="5">
        <f t="shared" ref="N453:N485" si="31">N452*(1+IF(F452=1,$K453,0))</f>
        <v>145.72394663798138</v>
      </c>
    </row>
    <row r="454" spans="1:14" x14ac:dyDescent="0.25">
      <c r="A454" s="10">
        <v>45366</v>
      </c>
      <c r="B454" s="30">
        <f>VLOOKUP(A454,'sp500'!$A$2:$D$6121,4,FALSE)</f>
        <v>5117.08984375</v>
      </c>
      <c r="E454" s="4">
        <v>1</v>
      </c>
      <c r="F454" s="4">
        <v>1</v>
      </c>
      <c r="H454" s="4">
        <f t="shared" si="28"/>
        <v>1</v>
      </c>
      <c r="K454" s="6">
        <f t="shared" si="29"/>
        <v>-6.4829174844615034E-3</v>
      </c>
      <c r="M454" s="5">
        <f t="shared" si="30"/>
        <v>131.16168984286614</v>
      </c>
      <c r="N454" s="5">
        <f t="shared" si="31"/>
        <v>145.72394663798138</v>
      </c>
    </row>
    <row r="455" spans="1:14" x14ac:dyDescent="0.25">
      <c r="A455" s="10">
        <v>45369</v>
      </c>
      <c r="B455" s="30">
        <f>VLOOKUP(A455,'sp500'!$A$2:$D$6121,4,FALSE)</f>
        <v>5149.419921875</v>
      </c>
      <c r="E455" s="4">
        <v>1</v>
      </c>
      <c r="F455" s="4">
        <v>1</v>
      </c>
      <c r="H455" s="4">
        <f t="shared" si="28"/>
        <v>1</v>
      </c>
      <c r="K455" s="6">
        <f t="shared" si="29"/>
        <v>6.3180595049523447E-3</v>
      </c>
      <c r="M455" s="5">
        <f t="shared" si="30"/>
        <v>131.99037720406346</v>
      </c>
      <c r="N455" s="5">
        <f t="shared" si="31"/>
        <v>146.64463920413664</v>
      </c>
    </row>
    <row r="456" spans="1:14" x14ac:dyDescent="0.25">
      <c r="A456" s="10">
        <v>45370</v>
      </c>
      <c r="B456" s="30">
        <f>VLOOKUP(A456,'sp500'!$A$2:$D$6121,4,FALSE)</f>
        <v>5178.509765625</v>
      </c>
      <c r="E456" s="4">
        <v>1</v>
      </c>
      <c r="F456" s="4">
        <v>1</v>
      </c>
      <c r="H456" s="4">
        <f t="shared" si="28"/>
        <v>1</v>
      </c>
      <c r="K456" s="6">
        <f t="shared" si="29"/>
        <v>5.6491496501236416E-3</v>
      </c>
      <c r="M456" s="5">
        <f t="shared" si="30"/>
        <v>132.73601059726548</v>
      </c>
      <c r="N456" s="5">
        <f t="shared" si="31"/>
        <v>147.47305671638918</v>
      </c>
    </row>
    <row r="457" spans="1:14" x14ac:dyDescent="0.25">
      <c r="A457" s="10">
        <v>45371</v>
      </c>
      <c r="B457" s="30">
        <f>VLOOKUP(A457,'sp500'!$A$2:$D$6121,4,FALSE)</f>
        <v>5224.6201171875</v>
      </c>
      <c r="E457" s="4">
        <v>1</v>
      </c>
      <c r="F457" s="4">
        <v>0</v>
      </c>
      <c r="H457" s="4">
        <f t="shared" si="28"/>
        <v>0</v>
      </c>
      <c r="K457" s="6">
        <f t="shared" si="29"/>
        <v>8.9041739128465913E-3</v>
      </c>
      <c r="M457" s="5">
        <f t="shared" si="30"/>
        <v>133.91791512012097</v>
      </c>
      <c r="N457" s="5">
        <f t="shared" si="31"/>
        <v>148.78618246085099</v>
      </c>
    </row>
    <row r="458" spans="1:14" x14ac:dyDescent="0.25">
      <c r="A458" s="10">
        <v>45372</v>
      </c>
      <c r="B458" s="30">
        <f>VLOOKUP(A458,'sp500'!$A$2:$D$6121,4,FALSE)</f>
        <v>5241.52978515625</v>
      </c>
      <c r="E458" s="4">
        <v>0</v>
      </c>
      <c r="F458" s="4">
        <v>1</v>
      </c>
      <c r="H458" s="4">
        <f t="shared" si="28"/>
        <v>0</v>
      </c>
      <c r="K458" s="6">
        <f t="shared" si="29"/>
        <v>3.2365354015160275E-3</v>
      </c>
      <c r="M458" s="5">
        <f t="shared" si="30"/>
        <v>134.35134519330447</v>
      </c>
      <c r="N458" s="5">
        <f t="shared" si="31"/>
        <v>148.78618246085099</v>
      </c>
    </row>
    <row r="459" spans="1:14" x14ac:dyDescent="0.25">
      <c r="A459" s="10">
        <v>45373</v>
      </c>
      <c r="B459" s="30">
        <f>VLOOKUP(A459,'sp500'!$A$2:$D$6121,4,FALSE)</f>
        <v>5234.18017578125</v>
      </c>
      <c r="E459" s="4">
        <v>0</v>
      </c>
      <c r="F459" s="4">
        <v>0</v>
      </c>
      <c r="H459" s="4">
        <f t="shared" si="28"/>
        <v>1</v>
      </c>
      <c r="K459" s="6">
        <f t="shared" si="29"/>
        <v>-1.4021878490156903E-3</v>
      </c>
      <c r="M459" s="5">
        <f t="shared" si="30"/>
        <v>134.1629593695755</v>
      </c>
      <c r="N459" s="5">
        <f t="shared" si="31"/>
        <v>148.57755628370296</v>
      </c>
    </row>
    <row r="460" spans="1:14" x14ac:dyDescent="0.25">
      <c r="A460" s="10">
        <v>45376</v>
      </c>
      <c r="B460" s="30">
        <f>VLOOKUP(A460,'sp500'!$A$2:$D$6121,4,FALSE)</f>
        <v>5218.18994140625</v>
      </c>
      <c r="E460" s="4">
        <v>0</v>
      </c>
      <c r="F460" s="4">
        <v>0</v>
      </c>
      <c r="H460" s="4">
        <f t="shared" si="28"/>
        <v>1</v>
      </c>
      <c r="K460" s="6">
        <f t="shared" si="29"/>
        <v>-3.0549644525015296E-3</v>
      </c>
      <c r="M460" s="5">
        <f t="shared" si="30"/>
        <v>133.75309629785903</v>
      </c>
      <c r="N460" s="5">
        <f t="shared" si="31"/>
        <v>148.57755628370296</v>
      </c>
    </row>
    <row r="461" spans="1:14" x14ac:dyDescent="0.25">
      <c r="A461" s="10">
        <v>45377</v>
      </c>
      <c r="B461" s="30">
        <f>VLOOKUP(A461,'sp500'!$A$2:$D$6121,4,FALSE)</f>
        <v>5203.580078125</v>
      </c>
      <c r="E461" s="4">
        <v>1</v>
      </c>
      <c r="F461" s="4">
        <v>1</v>
      </c>
      <c r="H461" s="4">
        <f t="shared" si="28"/>
        <v>1</v>
      </c>
      <c r="K461" s="6">
        <f t="shared" si="29"/>
        <v>-2.799795225030266E-3</v>
      </c>
      <c r="M461" s="5">
        <f t="shared" si="30"/>
        <v>133.37861501751127</v>
      </c>
      <c r="N461" s="5">
        <f t="shared" si="31"/>
        <v>148.57755628370296</v>
      </c>
    </row>
    <row r="462" spans="1:14" x14ac:dyDescent="0.25">
      <c r="A462" s="10">
        <v>45378</v>
      </c>
      <c r="B462" s="30">
        <f>VLOOKUP(A462,'sp500'!$A$2:$D$6121,4,FALSE)</f>
        <v>5248.490234375</v>
      </c>
      <c r="E462" s="4">
        <v>1</v>
      </c>
      <c r="F462" s="4">
        <v>0</v>
      </c>
      <c r="H462" s="4">
        <f t="shared" si="28"/>
        <v>0</v>
      </c>
      <c r="K462" s="6">
        <f t="shared" si="29"/>
        <v>8.6306265255329251E-3</v>
      </c>
      <c r="M462" s="5">
        <f t="shared" si="30"/>
        <v>134.52975603022026</v>
      </c>
      <c r="N462" s="5">
        <f t="shared" si="31"/>
        <v>149.85987368206395</v>
      </c>
    </row>
    <row r="463" spans="1:14" x14ac:dyDescent="0.25">
      <c r="A463" s="10">
        <v>45379</v>
      </c>
      <c r="B463" s="30">
        <f>VLOOKUP(A463,'sp500'!$A$2:$D$6121,4,FALSE)</f>
        <v>5254.35009765625</v>
      </c>
      <c r="E463" s="4">
        <v>0</v>
      </c>
      <c r="F463" s="4">
        <v>0</v>
      </c>
      <c r="H463" s="4">
        <f t="shared" si="28"/>
        <v>1</v>
      </c>
      <c r="K463" s="6">
        <f t="shared" si="29"/>
        <v>1.1164855071790214E-3</v>
      </c>
      <c r="M463" s="5">
        <f t="shared" si="30"/>
        <v>134.67995655311233</v>
      </c>
      <c r="N463" s="5">
        <f t="shared" si="31"/>
        <v>149.85987368206395</v>
      </c>
    </row>
    <row r="464" spans="1:14" x14ac:dyDescent="0.25">
      <c r="A464" s="10">
        <v>45383</v>
      </c>
      <c r="B464" s="30">
        <f>VLOOKUP(A464,'sp500'!$A$2:$D$6121,4,FALSE)</f>
        <v>5243.77001953125</v>
      </c>
      <c r="E464" s="4">
        <v>0</v>
      </c>
      <c r="F464" s="4">
        <v>0</v>
      </c>
      <c r="H464" s="4">
        <f t="shared" si="28"/>
        <v>1</v>
      </c>
      <c r="K464" s="6">
        <f t="shared" si="29"/>
        <v>-2.0135845401164643E-3</v>
      </c>
      <c r="M464" s="5">
        <f t="shared" si="30"/>
        <v>134.40876707473342</v>
      </c>
      <c r="N464" s="5">
        <f t="shared" si="31"/>
        <v>149.85987368206395</v>
      </c>
    </row>
    <row r="465" spans="1:14" x14ac:dyDescent="0.25">
      <c r="A465" s="10">
        <v>45384</v>
      </c>
      <c r="B465" s="30">
        <f>VLOOKUP(A465,'sp500'!$A$2:$D$6121,4,FALSE)</f>
        <v>5205.81005859375</v>
      </c>
      <c r="E465" s="4">
        <v>1</v>
      </c>
      <c r="F465" s="4">
        <v>1</v>
      </c>
      <c r="H465" s="4">
        <f t="shared" si="28"/>
        <v>1</v>
      </c>
      <c r="K465" s="6">
        <f t="shared" si="29"/>
        <v>-7.2390590731691296E-3</v>
      </c>
      <c r="M465" s="5">
        <f t="shared" si="30"/>
        <v>133.43577406992759</v>
      </c>
      <c r="N465" s="5">
        <f t="shared" si="31"/>
        <v>149.85987368206395</v>
      </c>
    </row>
    <row r="466" spans="1:14" x14ac:dyDescent="0.25">
      <c r="A466" s="10">
        <v>45385</v>
      </c>
      <c r="B466" s="30">
        <f>VLOOKUP(A466,'sp500'!$A$2:$D$6121,4,FALSE)</f>
        <v>5211.490234375</v>
      </c>
      <c r="E466" s="4">
        <v>0</v>
      </c>
      <c r="F466" s="4">
        <v>1</v>
      </c>
      <c r="H466" s="4">
        <f t="shared" si="28"/>
        <v>0</v>
      </c>
      <c r="K466" s="6">
        <f t="shared" si="29"/>
        <v>1.091122364688113E-3</v>
      </c>
      <c r="M466" s="5">
        <f t="shared" si="30"/>
        <v>133.58136882726475</v>
      </c>
      <c r="N466" s="5">
        <f t="shared" si="31"/>
        <v>150.0233891418078</v>
      </c>
    </row>
    <row r="467" spans="1:14" x14ac:dyDescent="0.25">
      <c r="A467" s="10">
        <v>45386</v>
      </c>
      <c r="B467" s="30">
        <f>VLOOKUP(A467,'sp500'!$A$2:$D$6121,4,FALSE)</f>
        <v>5147.2099609375</v>
      </c>
      <c r="E467" s="4">
        <v>1</v>
      </c>
      <c r="F467" s="4">
        <v>0</v>
      </c>
      <c r="H467" s="4">
        <f t="shared" si="28"/>
        <v>0</v>
      </c>
      <c r="K467" s="6">
        <f t="shared" si="29"/>
        <v>-1.2334336350379616E-2</v>
      </c>
      <c r="M467" s="5">
        <f t="shared" si="30"/>
        <v>131.93373129400516</v>
      </c>
      <c r="N467" s="5">
        <f t="shared" si="31"/>
        <v>148.17295019970885</v>
      </c>
    </row>
    <row r="468" spans="1:14" x14ac:dyDescent="0.25">
      <c r="A468" s="10">
        <v>45387</v>
      </c>
      <c r="B468" s="30">
        <f>VLOOKUP(A468,'sp500'!$A$2:$D$6121,4,FALSE)</f>
        <v>5204.33984375</v>
      </c>
      <c r="E468" s="4">
        <v>0</v>
      </c>
      <c r="F468" s="4">
        <v>0</v>
      </c>
      <c r="H468" s="4">
        <f t="shared" si="28"/>
        <v>1</v>
      </c>
      <c r="K468" s="6">
        <f t="shared" si="29"/>
        <v>1.1099194174331695E-2</v>
      </c>
      <c r="M468" s="5">
        <f t="shared" si="30"/>
        <v>133.39808939578143</v>
      </c>
      <c r="N468" s="5">
        <f t="shared" si="31"/>
        <v>148.17295019970885</v>
      </c>
    </row>
    <row r="469" spans="1:14" x14ac:dyDescent="0.25">
      <c r="A469" s="10">
        <v>45390</v>
      </c>
      <c r="B469" s="30">
        <f>VLOOKUP(A469,'sp500'!$A$2:$D$6121,4,FALSE)</f>
        <v>5202.39013671875</v>
      </c>
      <c r="E469" s="4">
        <v>1</v>
      </c>
      <c r="F469" s="4">
        <v>1</v>
      </c>
      <c r="H469" s="4">
        <f t="shared" si="28"/>
        <v>1</v>
      </c>
      <c r="K469" s="6">
        <f t="shared" si="29"/>
        <v>-3.7463099831791524E-4</v>
      </c>
      <c r="M469" s="5">
        <f t="shared" si="30"/>
        <v>133.34811433637739</v>
      </c>
      <c r="N469" s="5">
        <f t="shared" si="31"/>
        <v>148.17295019970885</v>
      </c>
    </row>
    <row r="470" spans="1:14" x14ac:dyDescent="0.25">
      <c r="A470" s="10">
        <v>45391</v>
      </c>
      <c r="B470" s="30">
        <f>VLOOKUP(A470,'sp500'!$A$2:$D$6121,4,FALSE)</f>
        <v>5209.91015625</v>
      </c>
      <c r="E470" s="4">
        <v>0</v>
      </c>
      <c r="F470" s="4">
        <v>0</v>
      </c>
      <c r="H470" s="4">
        <f t="shared" si="28"/>
        <v>1</v>
      </c>
      <c r="K470" s="6">
        <f t="shared" si="29"/>
        <v>1.4454931932483817E-3</v>
      </c>
      <c r="M470" s="5">
        <f t="shared" si="30"/>
        <v>133.54086812798315</v>
      </c>
      <c r="N470" s="5">
        <f t="shared" si="31"/>
        <v>148.38713319064607</v>
      </c>
    </row>
    <row r="471" spans="1:14" x14ac:dyDescent="0.25">
      <c r="A471" s="10">
        <v>45392</v>
      </c>
      <c r="B471" s="30">
        <f>VLOOKUP(A471,'sp500'!$A$2:$D$6121,4,FALSE)</f>
        <v>5160.64013671875</v>
      </c>
      <c r="E471" s="4">
        <v>1</v>
      </c>
      <c r="F471" s="4">
        <v>0</v>
      </c>
      <c r="H471" s="4">
        <f t="shared" si="28"/>
        <v>0</v>
      </c>
      <c r="K471" s="6">
        <f t="shared" si="29"/>
        <v>-9.4569806491084929E-3</v>
      </c>
      <c r="M471" s="5">
        <f t="shared" si="30"/>
        <v>132.27797472223165</v>
      </c>
      <c r="N471" s="5">
        <f t="shared" si="31"/>
        <v>148.38713319064607</v>
      </c>
    </row>
    <row r="472" spans="1:14" x14ac:dyDescent="0.25">
      <c r="A472" s="10">
        <v>45393</v>
      </c>
      <c r="B472" s="30">
        <f>VLOOKUP(A472,'sp500'!$A$2:$D$6121,4,FALSE)</f>
        <v>5199.06005859375</v>
      </c>
      <c r="E472" s="4">
        <v>0</v>
      </c>
      <c r="F472" s="4">
        <v>0</v>
      </c>
      <c r="H472" s="4">
        <f t="shared" si="28"/>
        <v>1</v>
      </c>
      <c r="K472" s="6">
        <f t="shared" si="29"/>
        <v>7.4447977105855934E-3</v>
      </c>
      <c r="M472" s="5">
        <f t="shared" si="30"/>
        <v>133.26275748560462</v>
      </c>
      <c r="N472" s="5">
        <f t="shared" si="31"/>
        <v>148.38713319064607</v>
      </c>
    </row>
    <row r="473" spans="1:14" x14ac:dyDescent="0.25">
      <c r="A473" s="10">
        <v>45394</v>
      </c>
      <c r="B473" s="30">
        <f>VLOOKUP(A473,'sp500'!$A$2:$D$6121,4,FALSE)</f>
        <v>5123.41015625</v>
      </c>
      <c r="E473" s="4">
        <v>0</v>
      </c>
      <c r="F473" s="4">
        <v>0</v>
      </c>
      <c r="H473" s="4">
        <f t="shared" si="28"/>
        <v>1</v>
      </c>
      <c r="K473" s="6">
        <f t="shared" si="29"/>
        <v>-1.4550688295801639E-2</v>
      </c>
      <c r="M473" s="5">
        <f t="shared" si="30"/>
        <v>131.32369263999257</v>
      </c>
      <c r="N473" s="5">
        <f t="shared" si="31"/>
        <v>148.38713319064607</v>
      </c>
    </row>
    <row r="474" spans="1:14" x14ac:dyDescent="0.25">
      <c r="A474" s="10">
        <v>45397</v>
      </c>
      <c r="B474" s="30">
        <f>VLOOKUP(A474,'sp500'!$A$2:$D$6121,4,FALSE)</f>
        <v>5061.81982421875</v>
      </c>
      <c r="E474" s="4">
        <v>0</v>
      </c>
      <c r="F474" s="4">
        <v>0</v>
      </c>
      <c r="H474" s="4">
        <f t="shared" si="28"/>
        <v>1</v>
      </c>
      <c r="K474" s="6">
        <f t="shared" si="29"/>
        <v>-1.202135494776202E-2</v>
      </c>
      <c r="M474" s="5">
        <f t="shared" si="30"/>
        <v>129.74500391771642</v>
      </c>
      <c r="N474" s="5">
        <f t="shared" si="31"/>
        <v>148.38713319064607</v>
      </c>
    </row>
    <row r="475" spans="1:14" x14ac:dyDescent="0.25">
      <c r="A475" s="10">
        <v>45398</v>
      </c>
      <c r="B475" s="30">
        <f>VLOOKUP(A475,'sp500'!$A$2:$D$6121,4,FALSE)</f>
        <v>5051.41015625</v>
      </c>
      <c r="E475" s="4">
        <v>0</v>
      </c>
      <c r="F475" s="4">
        <v>0</v>
      </c>
      <c r="H475" s="4">
        <f t="shared" si="28"/>
        <v>1</v>
      </c>
      <c r="K475" s="6">
        <f t="shared" si="29"/>
        <v>-2.0565070133361507E-3</v>
      </c>
      <c r="M475" s="5">
        <f t="shared" si="30"/>
        <v>129.47818240721432</v>
      </c>
      <c r="N475" s="5">
        <f t="shared" si="31"/>
        <v>148.38713319064607</v>
      </c>
    </row>
    <row r="476" spans="1:14" x14ac:dyDescent="0.25">
      <c r="A476" s="10">
        <v>45399</v>
      </c>
      <c r="B476" s="30">
        <f>VLOOKUP(A476,'sp500'!$A$2:$D$6121,4,FALSE)</f>
        <v>5022.2099609375</v>
      </c>
      <c r="E476" s="4">
        <v>0</v>
      </c>
      <c r="F476" s="4">
        <v>0</v>
      </c>
      <c r="H476" s="4">
        <f t="shared" si="28"/>
        <v>1</v>
      </c>
      <c r="K476" s="6">
        <f t="shared" si="29"/>
        <v>-5.780602724641426E-3</v>
      </c>
      <c r="M476" s="5">
        <f t="shared" si="30"/>
        <v>128.72972047320957</v>
      </c>
      <c r="N476" s="5">
        <f t="shared" si="31"/>
        <v>148.38713319064607</v>
      </c>
    </row>
    <row r="477" spans="1:14" x14ac:dyDescent="0.25">
      <c r="A477" s="10">
        <v>45400</v>
      </c>
      <c r="B477" s="30">
        <f>VLOOKUP(A477,'sp500'!$A$2:$D$6121,4,FALSE)</f>
        <v>5011.1201171875</v>
      </c>
      <c r="E477" s="4">
        <v>0</v>
      </c>
      <c r="F477" s="4">
        <v>0</v>
      </c>
      <c r="H477" s="4">
        <f t="shared" si="28"/>
        <v>1</v>
      </c>
      <c r="K477" s="6">
        <f t="shared" si="29"/>
        <v>-2.2081601199982481E-3</v>
      </c>
      <c r="M477" s="5">
        <f t="shared" si="30"/>
        <v>128.44546463820211</v>
      </c>
      <c r="N477" s="5">
        <f t="shared" si="31"/>
        <v>148.38713319064607</v>
      </c>
    </row>
    <row r="478" spans="1:14" x14ac:dyDescent="0.25">
      <c r="A478" s="10">
        <v>45401</v>
      </c>
      <c r="B478" s="30">
        <f>VLOOKUP(A478,'sp500'!$A$2:$D$6121,4,FALSE)</f>
        <v>4967.22998046875</v>
      </c>
      <c r="E478" s="4">
        <v>1</v>
      </c>
      <c r="F478" s="4">
        <v>0</v>
      </c>
      <c r="H478" s="4">
        <f t="shared" si="28"/>
        <v>0</v>
      </c>
      <c r="K478" s="6">
        <f t="shared" si="29"/>
        <v>-8.7585481274361499E-3</v>
      </c>
      <c r="M478" s="5">
        <f t="shared" si="30"/>
        <v>127.32046885441751</v>
      </c>
      <c r="N478" s="5">
        <f t="shared" si="31"/>
        <v>148.38713319064607</v>
      </c>
    </row>
    <row r="479" spans="1:14" x14ac:dyDescent="0.25">
      <c r="A479" s="10">
        <v>45404</v>
      </c>
      <c r="B479" s="30">
        <f>VLOOKUP(A479,'sp500'!$A$2:$D$6121,4,FALSE)</f>
        <v>5010.60009765625</v>
      </c>
      <c r="E479" s="4">
        <v>1</v>
      </c>
      <c r="F479" s="4">
        <v>0</v>
      </c>
      <c r="H479" s="4">
        <f t="shared" si="28"/>
        <v>0</v>
      </c>
      <c r="K479" s="6">
        <f t="shared" si="29"/>
        <v>8.7312480714667462E-3</v>
      </c>
      <c r="M479" s="5">
        <f t="shared" si="30"/>
        <v>128.43213545256089</v>
      </c>
      <c r="N479" s="5">
        <f t="shared" si="31"/>
        <v>148.38713319064607</v>
      </c>
    </row>
    <row r="480" spans="1:14" x14ac:dyDescent="0.25">
      <c r="A480" s="10">
        <v>45405</v>
      </c>
      <c r="B480" s="30">
        <f>VLOOKUP(A480,'sp500'!$A$2:$D$6121,4,FALSE)</f>
        <v>5070.5498046875</v>
      </c>
      <c r="E480" s="4">
        <v>1</v>
      </c>
      <c r="F480" s="4">
        <v>0</v>
      </c>
      <c r="H480" s="4">
        <f t="shared" si="28"/>
        <v>0</v>
      </c>
      <c r="K480" s="6">
        <f t="shared" si="29"/>
        <v>1.1964576270872662E-2</v>
      </c>
      <c r="M480" s="5">
        <f t="shared" si="30"/>
        <v>129.96877153281409</v>
      </c>
      <c r="N480" s="5">
        <f t="shared" si="31"/>
        <v>148.38713319064607</v>
      </c>
    </row>
    <row r="481" spans="1:14" x14ac:dyDescent="0.25">
      <c r="A481" s="10">
        <v>45406</v>
      </c>
      <c r="B481" s="30">
        <f>VLOOKUP(A481,'sp500'!$A$2:$D$6121,4,FALSE)</f>
        <v>5071.6298828125</v>
      </c>
      <c r="E481" s="4">
        <v>0</v>
      </c>
      <c r="F481" s="4">
        <v>0</v>
      </c>
      <c r="H481" s="4">
        <f t="shared" si="28"/>
        <v>1</v>
      </c>
      <c r="K481" s="6">
        <f t="shared" si="29"/>
        <v>2.130100613548791E-4</v>
      </c>
      <c r="M481" s="5">
        <f t="shared" si="30"/>
        <v>129.99645618881252</v>
      </c>
      <c r="N481" s="5">
        <f t="shared" si="31"/>
        <v>148.38713319064607</v>
      </c>
    </row>
    <row r="482" spans="1:14" x14ac:dyDescent="0.25">
      <c r="A482" s="10">
        <v>45407</v>
      </c>
      <c r="B482" s="30">
        <f>VLOOKUP(A482,'sp500'!$A$2:$D$6121,4,FALSE)</f>
        <v>5048.419921875</v>
      </c>
      <c r="E482" s="4">
        <v>1</v>
      </c>
      <c r="F482" s="4">
        <v>1</v>
      </c>
      <c r="H482" s="4">
        <f t="shared" si="28"/>
        <v>1</v>
      </c>
      <c r="K482" s="6">
        <f t="shared" si="29"/>
        <v>-4.5764303535156259E-3</v>
      </c>
      <c r="M482" s="5">
        <f t="shared" si="30"/>
        <v>129.40153646086057</v>
      </c>
      <c r="N482" s="5">
        <f t="shared" si="31"/>
        <v>148.38713319064607</v>
      </c>
    </row>
    <row r="483" spans="1:14" x14ac:dyDescent="0.25">
      <c r="A483" s="10">
        <v>45408</v>
      </c>
      <c r="B483" s="30">
        <f>VLOOKUP(A483,'sp500'!$A$2:$D$6121,4,FALSE)</f>
        <v>5099.9599609375</v>
      </c>
      <c r="E483" s="4">
        <v>1</v>
      </c>
      <c r="F483" s="4">
        <v>1</v>
      </c>
      <c r="H483" s="4">
        <f t="shared" si="28"/>
        <v>1</v>
      </c>
      <c r="K483" s="6">
        <f t="shared" si="29"/>
        <v>1.020914263474304E-2</v>
      </c>
      <c r="M483" s="5">
        <f t="shared" si="30"/>
        <v>130.7226152037444</v>
      </c>
      <c r="N483" s="5">
        <f t="shared" si="31"/>
        <v>149.90203859854998</v>
      </c>
    </row>
    <row r="484" spans="1:14" x14ac:dyDescent="0.25">
      <c r="A484" s="10">
        <v>45411</v>
      </c>
      <c r="B484" s="30">
        <f>VLOOKUP(A484,'sp500'!$A$2:$D$6121,4,FALSE)</f>
        <v>5116.169921875</v>
      </c>
      <c r="E484" s="4">
        <v>0</v>
      </c>
      <c r="F484" s="4">
        <v>0</v>
      </c>
      <c r="H484" s="4">
        <f t="shared" si="28"/>
        <v>1</v>
      </c>
      <c r="K484" s="6">
        <f t="shared" si="29"/>
        <v>3.1784486665891176E-3</v>
      </c>
      <c r="M484" s="5">
        <f t="shared" si="30"/>
        <v>131.13811032573179</v>
      </c>
      <c r="N484" s="5">
        <f t="shared" si="31"/>
        <v>150.37849453325254</v>
      </c>
    </row>
    <row r="485" spans="1:14" x14ac:dyDescent="0.25">
      <c r="A485" s="10">
        <v>45412</v>
      </c>
      <c r="B485" s="30">
        <f>VLOOKUP(A485,'sp500'!$A$2:$D$6121,4,FALSE)</f>
        <v>5035.68994140625</v>
      </c>
      <c r="E485" s="4">
        <v>0</v>
      </c>
      <c r="F485" s="4">
        <v>1</v>
      </c>
      <c r="H485" s="4">
        <f t="shared" si="28"/>
        <v>0</v>
      </c>
      <c r="K485" s="6">
        <f t="shared" si="29"/>
        <v>-1.5730513586862171E-2</v>
      </c>
      <c r="M485" s="5">
        <f t="shared" si="30"/>
        <v>129.07524049949743</v>
      </c>
      <c r="N485" s="5">
        <f t="shared" si="31"/>
        <v>150.37849453325254</v>
      </c>
    </row>
    <row r="486" spans="1:14" x14ac:dyDescent="0.25">
      <c r="K486" s="6"/>
      <c r="M486" s="5"/>
      <c r="N486" s="5"/>
    </row>
    <row r="487" spans="1:14" x14ac:dyDescent="0.25">
      <c r="K487" s="6"/>
      <c r="M487" s="5"/>
      <c r="N487" s="5"/>
    </row>
    <row r="488" spans="1:14" x14ac:dyDescent="0.25">
      <c r="K488" s="6"/>
      <c r="M488" s="5"/>
      <c r="N488" s="5"/>
    </row>
    <row r="489" spans="1:14" x14ac:dyDescent="0.25">
      <c r="K489" s="6"/>
      <c r="M489" s="5"/>
      <c r="N489" s="5"/>
    </row>
    <row r="490" spans="1:14" x14ac:dyDescent="0.25">
      <c r="K490" s="6"/>
      <c r="M490" s="5"/>
      <c r="N490" s="5"/>
    </row>
    <row r="491" spans="1:14" x14ac:dyDescent="0.25">
      <c r="K491" s="6"/>
      <c r="M491" s="5"/>
      <c r="N491" s="5"/>
    </row>
    <row r="492" spans="1:14" x14ac:dyDescent="0.25">
      <c r="K492" s="6"/>
      <c r="M492" s="5"/>
      <c r="N492" s="5"/>
    </row>
    <row r="493" spans="1:14" x14ac:dyDescent="0.25">
      <c r="K493" s="6"/>
      <c r="M493" s="5"/>
      <c r="N493" s="5"/>
    </row>
    <row r="494" spans="1:14" x14ac:dyDescent="0.25">
      <c r="K494" s="6"/>
      <c r="M494" s="5"/>
      <c r="N494" s="5"/>
    </row>
    <row r="495" spans="1:14" x14ac:dyDescent="0.25">
      <c r="K495" s="6"/>
      <c r="M495" s="5"/>
      <c r="N495" s="5"/>
    </row>
    <row r="496" spans="1:14" x14ac:dyDescent="0.25">
      <c r="K496" s="6"/>
      <c r="M496" s="5"/>
      <c r="N496" s="5"/>
    </row>
    <row r="497" spans="11:14" x14ac:dyDescent="0.25">
      <c r="K497" s="6"/>
      <c r="M497" s="5"/>
      <c r="N497" s="5"/>
    </row>
    <row r="498" spans="11:14" x14ac:dyDescent="0.25">
      <c r="K498" s="6"/>
      <c r="M498" s="5"/>
      <c r="N498" s="5"/>
    </row>
    <row r="499" spans="11:14" x14ac:dyDescent="0.25">
      <c r="K499" s="6"/>
      <c r="M499" s="5"/>
      <c r="N49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EF9-104A-42ED-9BFD-00AF0109E9E3}">
  <dimension ref="E1:P486"/>
  <sheetViews>
    <sheetView zoomScale="70" zoomScaleNormal="70" workbookViewId="0">
      <selection activeCell="E2" sqref="E2"/>
    </sheetView>
  </sheetViews>
  <sheetFormatPr defaultRowHeight="14.4" x14ac:dyDescent="0.3"/>
  <cols>
    <col min="1" max="4" width="8.88671875" style="83"/>
    <col min="5" max="5" width="9.33203125" style="83" bestFit="1" customWidth="1"/>
    <col min="6" max="16384" width="8.88671875" style="83"/>
  </cols>
  <sheetData>
    <row r="1" spans="5:16" x14ac:dyDescent="0.3">
      <c r="E1" s="83" t="s">
        <v>65</v>
      </c>
    </row>
    <row r="3" spans="5:16" x14ac:dyDescent="0.3">
      <c r="F3" s="83" t="s">
        <v>19</v>
      </c>
      <c r="G3" s="83" t="s">
        <v>13</v>
      </c>
      <c r="H3" s="83" t="s">
        <v>38</v>
      </c>
      <c r="I3" s="83" t="s">
        <v>14</v>
      </c>
      <c r="J3" s="83" t="s">
        <v>18</v>
      </c>
      <c r="K3" s="83" t="s">
        <v>15</v>
      </c>
      <c r="L3" s="83" t="s">
        <v>16</v>
      </c>
      <c r="M3" s="83" t="s">
        <v>54</v>
      </c>
      <c r="N3" s="83" t="s">
        <v>17</v>
      </c>
      <c r="O3" s="83" t="s">
        <v>36</v>
      </c>
      <c r="P3" s="83" t="s">
        <v>37</v>
      </c>
    </row>
    <row r="4" spans="5:16" x14ac:dyDescent="0.3">
      <c r="E4" s="87">
        <v>44701</v>
      </c>
      <c r="F4" s="82">
        <f>(VLOOKUP($E4,'ARIMA daily'!$A$3:$N$499,13,FALSE)/VLOOKUP($E$4,'ARIMA daily'!$A$3:$N$499,13,FALSE))*100</f>
        <v>100</v>
      </c>
      <c r="G4" s="82">
        <f>(VLOOKUP($E4,'ARIMA daily'!$A$3:$N$499,14,FALSE)/VLOOKUP($E$4,'ARIMA daily'!$A$3:$N$499,14,FALSE))*100</f>
        <v>100</v>
      </c>
      <c r="H4" s="82">
        <f>(VLOOKUP($E4,'ARIMAX daily'!$A$2:$N$499,14,FALSE)/VLOOKUP($E$4,'ARIMAX daily'!$A$2:$N$49,14,FALSE))*100</f>
        <v>100</v>
      </c>
      <c r="I4" s="82">
        <f>(VLOOKUP($E4,Prophet!$A$2:$N$499,14,FALSE)/VLOOKUP($E$4,Prophet!$A$2:$N$49,14,FALSE))*100</f>
        <v>100</v>
      </c>
      <c r="J4" s="82">
        <f>(VLOOKUP($E4,ProphetX!$A$2:$N$499,14,FALSE)/VLOOKUP($E$4,ProphetX!$A$2:$N$49,14,FALSE))*100</f>
        <v>100</v>
      </c>
      <c r="K4" s="82">
        <f>(VLOOKUP($E4,LOGIT!$A$2:$N$499,14,FALSE)/VLOOKUP($E$4,LOGIT!$A$2:$N$49,14,FALSE))*100</f>
        <v>100</v>
      </c>
      <c r="L4" s="82">
        <f>(VLOOKUP($E4,RF!$A$2:$N$499,14,FALSE)/VLOOKUP($E$4,RF!$A$2:$N$49,14,FALSE))*100</f>
        <v>100</v>
      </c>
      <c r="M4" s="82">
        <f>(VLOOKUP($E4,'RF 20VAR'!$A$2:$N$499,14,FALSE)/VLOOKUP($E$4,'RF 20VAR'!$A$2:$N$499,14,FALSE))*100</f>
        <v>100</v>
      </c>
      <c r="N4" s="82">
        <f>(VLOOKUP($E4,'RF opt'!$A$2:$N$499,14,FALSE)/VLOOKUP($E$4,'RF opt'!$A$2:$N$499,14,FALSE))*100</f>
        <v>100</v>
      </c>
      <c r="O4" s="82">
        <f>(VLOOKUP($E4,'LSTM 1'!$A$2:$N$499,14,FALSE)/VLOOKUP($E$4,'LSTM 1'!$A$2:$N$499,14,FALSE))*100</f>
        <v>100</v>
      </c>
      <c r="P4" s="82">
        <f>(VLOOKUP($E4,'LSTM 2'!$A$2:$N$499,14,FALSE)/VLOOKUP($E$4,'LSTM 2'!$A$2:$N$499,14,FALSE))*100</f>
        <v>100</v>
      </c>
    </row>
    <row r="5" spans="5:16" x14ac:dyDescent="0.3">
      <c r="E5" s="10">
        <v>44704</v>
      </c>
      <c r="F5" s="82">
        <f>(VLOOKUP($E5,'ARIMA daily'!$A$3:$N$499,13,FALSE)/VLOOKUP($E$4,'ARIMA daily'!$A$3:$N$499,13,FALSE))*100</f>
        <v>101.85550399309248</v>
      </c>
      <c r="G5" s="82">
        <f>(VLOOKUP($E5,'ARIMA daily'!$A$3:$N$499,14,FALSE)/VLOOKUP($E$4,'ARIMA daily'!$A$3:$N$499,14,FALSE))*100</f>
        <v>100</v>
      </c>
      <c r="H5" s="82">
        <f>(VLOOKUP($E5,'ARIMAX daily'!$A$2:$N$499,14,FALSE)/VLOOKUP($E$4,'ARIMAX daily'!$A$2:$N$49,14,FALSE))*100</f>
        <v>100</v>
      </c>
      <c r="I5" s="82">
        <f>(VLOOKUP($E5,Prophet!$A$2:$N$499,14,FALSE)/VLOOKUP($E$4,Prophet!$A$2:$N$49,14,FALSE))*100</f>
        <v>101.85550399309248</v>
      </c>
      <c r="J5" s="82">
        <f>(VLOOKUP($E5,ProphetX!$A$2:$N$499,14,FALSE)/VLOOKUP($E$4,ProphetX!$A$2:$N$49,14,FALSE))*100</f>
        <v>101.85550399309248</v>
      </c>
      <c r="K5" s="82">
        <f>(VLOOKUP($E5,LOGIT!$A$2:$N$499,14,FALSE)/VLOOKUP($E$4,LOGIT!$A$2:$N$49,14,FALSE))*100</f>
        <v>101.85550399309248</v>
      </c>
      <c r="L5" s="82">
        <f>(VLOOKUP($E5,RF!$A$2:$N$499,14,FALSE)/VLOOKUP($E$4,RF!$A$2:$N$49,14,FALSE))*100</f>
        <v>100</v>
      </c>
      <c r="M5" s="82">
        <f>(VLOOKUP($E5,'RF 20VAR'!$A$2:$N$499,14,FALSE)/VLOOKUP($E$4,'RF 20VAR'!$A$2:$N$499,14,FALSE))*100</f>
        <v>100</v>
      </c>
      <c r="N5" s="82">
        <f>(VLOOKUP($E5,'RF opt'!$A$2:$N$499,14,FALSE)/VLOOKUP($E$4,'RF opt'!$A$2:$N$499,14,FALSE))*100</f>
        <v>101.85550399309248</v>
      </c>
      <c r="O5" s="82">
        <f>(VLOOKUP($E5,'LSTM 1'!$A$2:$N$499,14,FALSE)/VLOOKUP($E$4,'LSTM 1'!$A$2:$N$499,14,FALSE))*100</f>
        <v>101.85550399309248</v>
      </c>
      <c r="P5" s="82">
        <f>(VLOOKUP($E5,'LSTM 2'!$A$2:$N$499,14,FALSE)/VLOOKUP($E$4,'LSTM 2'!$A$2:$N$499,14,FALSE))*100</f>
        <v>101.85550399309248</v>
      </c>
    </row>
    <row r="6" spans="5:16" x14ac:dyDescent="0.3">
      <c r="E6" s="10">
        <v>44705</v>
      </c>
      <c r="F6" s="82">
        <f>(VLOOKUP($E6,'ARIMA daily'!$A$3:$N$499,13,FALSE)/VLOOKUP($E$4,'ARIMA daily'!$A$3:$N$499,13,FALSE))*100</f>
        <v>101.02835605896921</v>
      </c>
      <c r="G6" s="82">
        <f>(VLOOKUP($E6,'ARIMA daily'!$A$3:$N$499,14,FALSE)/VLOOKUP($E$4,'ARIMA daily'!$A$3:$N$499,14,FALSE))*100</f>
        <v>100</v>
      </c>
      <c r="H6" s="82">
        <f>(VLOOKUP($E6,'ARIMAX daily'!$A$2:$N$499,14,FALSE)/VLOOKUP($E$4,'ARIMAX daily'!$A$2:$N$49,14,FALSE))*100</f>
        <v>100</v>
      </c>
      <c r="I6" s="82">
        <f>(VLOOKUP($E6,Prophet!$A$2:$N$499,14,FALSE)/VLOOKUP($E$4,Prophet!$A$2:$N$49,14,FALSE))*100</f>
        <v>101.02835605896921</v>
      </c>
      <c r="J6" s="82">
        <f>(VLOOKUP($E6,ProphetX!$A$2:$N$499,14,FALSE)/VLOOKUP($E$4,ProphetX!$A$2:$N$49,14,FALSE))*100</f>
        <v>101.02835605896921</v>
      </c>
      <c r="K6" s="82">
        <f>(VLOOKUP($E6,LOGIT!$A$2:$N$499,14,FALSE)/VLOOKUP($E$4,LOGIT!$A$2:$N$49,14,FALSE))*100</f>
        <v>101.02835605896921</v>
      </c>
      <c r="L6" s="82">
        <f>(VLOOKUP($E6,RF!$A$2:$N$499,14,FALSE)/VLOOKUP($E$4,RF!$A$2:$N$49,14,FALSE))*100</f>
        <v>99.187920238282487</v>
      </c>
      <c r="M6" s="82">
        <f>(VLOOKUP($E6,'RF 20VAR'!$A$2:$N$499,14,FALSE)/VLOOKUP($E$4,'RF 20VAR'!$A$2:$N$499,14,FALSE))*100</f>
        <v>100</v>
      </c>
      <c r="N6" s="82">
        <f>(VLOOKUP($E6,'RF opt'!$A$2:$N$499,14,FALSE)/VLOOKUP($E$4,'RF opt'!$A$2:$N$499,14,FALSE))*100</f>
        <v>101.02835605896918</v>
      </c>
      <c r="O6" s="82">
        <f>(VLOOKUP($E6,'LSTM 1'!$A$2:$N$499,14,FALSE)/VLOOKUP($E$4,'LSTM 1'!$A$2:$N$499,14,FALSE))*100</f>
        <v>101.02835605896921</v>
      </c>
      <c r="P6" s="82">
        <f>(VLOOKUP($E6,'LSTM 2'!$A$2:$N$499,14,FALSE)/VLOOKUP($E$4,'LSTM 2'!$A$2:$N$499,14,FALSE))*100</f>
        <v>101.02835605896921</v>
      </c>
    </row>
    <row r="7" spans="5:16" x14ac:dyDescent="0.3">
      <c r="E7" s="10">
        <v>44706</v>
      </c>
      <c r="F7" s="82">
        <f>(VLOOKUP($E7,'ARIMA daily'!$A$3:$N$499,13,FALSE)/VLOOKUP($E$4,'ARIMA daily'!$A$3:$N$499,13,FALSE))*100</f>
        <v>101.98315128356627</v>
      </c>
      <c r="G7" s="82">
        <f>(VLOOKUP($E7,'ARIMA daily'!$A$3:$N$499,14,FALSE)/VLOOKUP($E$4,'ARIMA daily'!$A$3:$N$499,14,FALSE))*100</f>
        <v>100.94507647342077</v>
      </c>
      <c r="H7" s="82">
        <f>(VLOOKUP($E7,'ARIMAX daily'!$A$2:$N$499,14,FALSE)/VLOOKUP($E$4,'ARIMAX daily'!$A$2:$N$49,14,FALSE))*100</f>
        <v>100.94507647342077</v>
      </c>
      <c r="I7" s="82">
        <f>(VLOOKUP($E7,Prophet!$A$2:$N$499,14,FALSE)/VLOOKUP($E$4,Prophet!$A$2:$N$49,14,FALSE))*100</f>
        <v>101.9831512835663</v>
      </c>
      <c r="J7" s="82">
        <f>(VLOOKUP($E7,ProphetX!$A$2:$N$499,14,FALSE)/VLOOKUP($E$4,ProphetX!$A$2:$N$49,14,FALSE))*100</f>
        <v>101.9831512835663</v>
      </c>
      <c r="K7" s="82">
        <f>(VLOOKUP($E7,LOGIT!$A$2:$N$499,14,FALSE)/VLOOKUP($E$4,LOGIT!$A$2:$N$49,14,FALSE))*100</f>
        <v>101.98315128356627</v>
      </c>
      <c r="L7" s="82">
        <f>(VLOOKUP($E7,RF!$A$2:$N$499,14,FALSE)/VLOOKUP($E$4,RF!$A$2:$N$49,14,FALSE))*100</f>
        <v>99.187920238282487</v>
      </c>
      <c r="M7" s="82">
        <f>(VLOOKUP($E7,'RF 20VAR'!$A$2:$N$499,14,FALSE)/VLOOKUP($E$4,'RF 20VAR'!$A$2:$N$499,14,FALSE))*100</f>
        <v>100.94507647342077</v>
      </c>
      <c r="N7" s="82">
        <f>(VLOOKUP($E7,'RF opt'!$A$2:$N$499,14,FALSE)/VLOOKUP($E$4,'RF opt'!$A$2:$N$499,14,FALSE))*100</f>
        <v>101.02835605896918</v>
      </c>
      <c r="O7" s="82">
        <f>(VLOOKUP($E7,'LSTM 1'!$A$2:$N$499,14,FALSE)/VLOOKUP($E$4,'LSTM 1'!$A$2:$N$499,14,FALSE))*100</f>
        <v>101.98315128356627</v>
      </c>
      <c r="P7" s="82">
        <f>(VLOOKUP($E7,'LSTM 2'!$A$2:$N$499,14,FALSE)/VLOOKUP($E$4,'LSTM 2'!$A$2:$N$499,14,FALSE))*100</f>
        <v>101.98315128356627</v>
      </c>
    </row>
    <row r="8" spans="5:16" x14ac:dyDescent="0.3">
      <c r="E8" s="10">
        <v>44707</v>
      </c>
      <c r="F8" s="82">
        <f>(VLOOKUP($E8,'ARIMA daily'!$A$3:$N$499,13,FALSE)/VLOOKUP($E$4,'ARIMA daily'!$A$3:$N$499,13,FALSE))*100</f>
        <v>104.01090840527807</v>
      </c>
      <c r="G8" s="82">
        <f>(VLOOKUP($E8,'ARIMA daily'!$A$3:$N$499,14,FALSE)/VLOOKUP($E$4,'ARIMA daily'!$A$3:$N$499,14,FALSE))*100</f>
        <v>100.94507647342077</v>
      </c>
      <c r="H8" s="82">
        <f>(VLOOKUP($E8,'ARIMAX daily'!$A$2:$N$499,14,FALSE)/VLOOKUP($E$4,'ARIMAX daily'!$A$2:$N$49,14,FALSE))*100</f>
        <v>100.94507647342077</v>
      </c>
      <c r="I8" s="82">
        <f>(VLOOKUP($E8,Prophet!$A$2:$N$499,14,FALSE)/VLOOKUP($E$4,Prophet!$A$2:$N$49,14,FALSE))*100</f>
        <v>104.01090840527807</v>
      </c>
      <c r="J8" s="82">
        <f>(VLOOKUP($E8,ProphetX!$A$2:$N$499,14,FALSE)/VLOOKUP($E$4,ProphetX!$A$2:$N$49,14,FALSE))*100</f>
        <v>104.01090840527809</v>
      </c>
      <c r="K8" s="82">
        <f>(VLOOKUP($E8,LOGIT!$A$2:$N$499,14,FALSE)/VLOOKUP($E$4,LOGIT!$A$2:$N$49,14,FALSE))*100</f>
        <v>104.01090840527807</v>
      </c>
      <c r="L8" s="82">
        <f>(VLOOKUP($E8,RF!$A$2:$N$499,14,FALSE)/VLOOKUP($E$4,RF!$A$2:$N$49,14,FALSE))*100</f>
        <v>99.187920238282487</v>
      </c>
      <c r="M8" s="82">
        <f>(VLOOKUP($E8,'RF 20VAR'!$A$2:$N$499,14,FALSE)/VLOOKUP($E$4,'RF 20VAR'!$A$2:$N$499,14,FALSE))*100</f>
        <v>100.94507647342077</v>
      </c>
      <c r="N8" s="82">
        <f>(VLOOKUP($E8,'RF opt'!$A$2:$N$499,14,FALSE)/VLOOKUP($E$4,'RF opt'!$A$2:$N$499,14,FALSE))*100</f>
        <v>103.03712874264308</v>
      </c>
      <c r="O8" s="82">
        <f>(VLOOKUP($E8,'LSTM 1'!$A$2:$N$499,14,FALSE)/VLOOKUP($E$4,'LSTM 1'!$A$2:$N$499,14,FALSE))*100</f>
        <v>104.01090840527807</v>
      </c>
      <c r="P8" s="82">
        <f>(VLOOKUP($E8,'LSTM 2'!$A$2:$N$499,14,FALSE)/VLOOKUP($E$4,'LSTM 2'!$A$2:$N$499,14,FALSE))*100</f>
        <v>104.01090840527807</v>
      </c>
    </row>
    <row r="9" spans="5:16" x14ac:dyDescent="0.3">
      <c r="E9" s="10">
        <v>44708</v>
      </c>
      <c r="F9" s="82">
        <f>(VLOOKUP($E9,'ARIMA daily'!$A$3:$N$499,13,FALSE)/VLOOKUP($E$4,'ARIMA daily'!$A$3:$N$499,13,FALSE))*100</f>
        <v>106.58437365124141</v>
      </c>
      <c r="G9" s="82">
        <f>(VLOOKUP($E9,'ARIMA daily'!$A$3:$N$499,14,FALSE)/VLOOKUP($E$4,'ARIMA daily'!$A$3:$N$499,14,FALSE))*100</f>
        <v>100.94507647342077</v>
      </c>
      <c r="H9" s="82">
        <f>(VLOOKUP($E9,'ARIMAX daily'!$A$2:$N$499,14,FALSE)/VLOOKUP($E$4,'ARIMAX daily'!$A$2:$N$49,14,FALSE))*100</f>
        <v>100.94507647342077</v>
      </c>
      <c r="I9" s="82">
        <f>(VLOOKUP($E9,Prophet!$A$2:$N$499,14,FALSE)/VLOOKUP($E$4,Prophet!$A$2:$N$49,14,FALSE))*100</f>
        <v>106.58437365124142</v>
      </c>
      <c r="J9" s="82">
        <f>(VLOOKUP($E9,ProphetX!$A$2:$N$499,14,FALSE)/VLOOKUP($E$4,ProphetX!$A$2:$N$49,14,FALSE))*100</f>
        <v>106.58437365124142</v>
      </c>
      <c r="K9" s="82">
        <f>(VLOOKUP($E9,LOGIT!$A$2:$N$499,14,FALSE)/VLOOKUP($E$4,LOGIT!$A$2:$N$49,14,FALSE))*100</f>
        <v>106.58437365124141</v>
      </c>
      <c r="L9" s="82">
        <f>(VLOOKUP($E9,RF!$A$2:$N$499,14,FALSE)/VLOOKUP($E$4,RF!$A$2:$N$49,14,FALSE))*100</f>
        <v>101.64205384278864</v>
      </c>
      <c r="M9" s="82">
        <f>(VLOOKUP($E9,'RF 20VAR'!$A$2:$N$499,14,FALSE)/VLOOKUP($E$4,'RF 20VAR'!$A$2:$N$499,14,FALSE))*100</f>
        <v>100.94507647342077</v>
      </c>
      <c r="N9" s="82">
        <f>(VLOOKUP($E9,'RF opt'!$A$2:$N$499,14,FALSE)/VLOOKUP($E$4,'RF opt'!$A$2:$N$499,14,FALSE))*100</f>
        <v>105.58650047613315</v>
      </c>
      <c r="O9" s="82">
        <f>(VLOOKUP($E9,'LSTM 1'!$A$2:$N$499,14,FALSE)/VLOOKUP($E$4,'LSTM 1'!$A$2:$N$499,14,FALSE))*100</f>
        <v>104.01090840527807</v>
      </c>
      <c r="P9" s="82">
        <f>(VLOOKUP($E9,'LSTM 2'!$A$2:$N$499,14,FALSE)/VLOOKUP($E$4,'LSTM 2'!$A$2:$N$499,14,FALSE))*100</f>
        <v>106.58437365124138</v>
      </c>
    </row>
    <row r="10" spans="5:16" x14ac:dyDescent="0.3">
      <c r="E10" s="10">
        <v>44712</v>
      </c>
      <c r="F10" s="82">
        <f>(VLOOKUP($E10,'ARIMA daily'!$A$3:$N$499,13,FALSE)/VLOOKUP($E$4,'ARIMA daily'!$A$3:$N$499,13,FALSE))*100</f>
        <v>105.91562400207121</v>
      </c>
      <c r="G10" s="82">
        <f>(VLOOKUP($E10,'ARIMA daily'!$A$3:$N$499,14,FALSE)/VLOOKUP($E$4,'ARIMA daily'!$A$3:$N$499,14,FALSE))*100</f>
        <v>100.94507647342077</v>
      </c>
      <c r="H10" s="82">
        <f>(VLOOKUP($E10,'ARIMAX daily'!$A$2:$N$499,14,FALSE)/VLOOKUP($E$4,'ARIMAX daily'!$A$2:$N$49,14,FALSE))*100</f>
        <v>100.31170985348874</v>
      </c>
      <c r="I10" s="82">
        <f>(VLOOKUP($E10,Prophet!$A$2:$N$499,14,FALSE)/VLOOKUP($E$4,Prophet!$A$2:$N$49,14,FALSE))*100</f>
        <v>106.58437365124142</v>
      </c>
      <c r="J10" s="82">
        <f>(VLOOKUP($E10,ProphetX!$A$2:$N$499,14,FALSE)/VLOOKUP($E$4,ProphetX!$A$2:$N$49,14,FALSE))*100</f>
        <v>105.91562400207124</v>
      </c>
      <c r="K10" s="82">
        <f>(VLOOKUP($E10,LOGIT!$A$2:$N$499,14,FALSE)/VLOOKUP($E$4,LOGIT!$A$2:$N$49,14,FALSE))*100</f>
        <v>105.9156240020712</v>
      </c>
      <c r="L10" s="82">
        <f>(VLOOKUP($E10,RF!$A$2:$N$499,14,FALSE)/VLOOKUP($E$4,RF!$A$2:$N$49,14,FALSE))*100</f>
        <v>101.64205384278864</v>
      </c>
      <c r="M10" s="82">
        <f>(VLOOKUP($E10,'RF 20VAR'!$A$2:$N$499,14,FALSE)/VLOOKUP($E$4,'RF 20VAR'!$A$2:$N$499,14,FALSE))*100</f>
        <v>100.31170985348874</v>
      </c>
      <c r="N10" s="82">
        <f>(VLOOKUP($E10,'RF opt'!$A$2:$N$499,14,FALSE)/VLOOKUP($E$4,'RF opt'!$A$2:$N$499,14,FALSE))*100</f>
        <v>105.58650047613315</v>
      </c>
      <c r="O10" s="82">
        <f>(VLOOKUP($E10,'LSTM 1'!$A$2:$N$499,14,FALSE)/VLOOKUP($E$4,'LSTM 1'!$A$2:$N$499,14,FALSE))*100</f>
        <v>103.35830562568577</v>
      </c>
      <c r="P10" s="82">
        <f>(VLOOKUP($E10,'LSTM 2'!$A$2:$N$499,14,FALSE)/VLOOKUP($E$4,'LSTM 2'!$A$2:$N$499,14,FALSE))*100</f>
        <v>105.9156240020712</v>
      </c>
    </row>
    <row r="11" spans="5:16" x14ac:dyDescent="0.3">
      <c r="E11" s="10">
        <v>44713</v>
      </c>
      <c r="F11" s="82">
        <f>(VLOOKUP($E11,'ARIMA daily'!$A$3:$N$499,13,FALSE)/VLOOKUP($E$4,'ARIMA daily'!$A$3:$N$499,13,FALSE))*100</f>
        <v>105.12308188794597</v>
      </c>
      <c r="G11" s="82">
        <f>(VLOOKUP($E11,'ARIMA daily'!$A$3:$N$499,14,FALSE)/VLOOKUP($E$4,'ARIMA daily'!$A$3:$N$499,14,FALSE))*100</f>
        <v>100.189727816671</v>
      </c>
      <c r="H11" s="82">
        <f>(VLOOKUP($E11,'ARIMAX daily'!$A$2:$N$499,14,FALSE)/VLOOKUP($E$4,'ARIMAX daily'!$A$2:$N$49,14,FALSE))*100</f>
        <v>99.561100532646265</v>
      </c>
      <c r="I11" s="82">
        <f>(VLOOKUP($E11,Prophet!$A$2:$N$499,14,FALSE)/VLOOKUP($E$4,Prophet!$A$2:$N$49,14,FALSE))*100</f>
        <v>105.78682743818587</v>
      </c>
      <c r="J11" s="82">
        <f>(VLOOKUP($E11,ProphetX!$A$2:$N$499,14,FALSE)/VLOOKUP($E$4,ProphetX!$A$2:$N$49,14,FALSE))*100</f>
        <v>105.12308188794601</v>
      </c>
      <c r="K11" s="82">
        <f>(VLOOKUP($E11,LOGIT!$A$2:$N$499,14,FALSE)/VLOOKUP($E$4,LOGIT!$A$2:$N$49,14,FALSE))*100</f>
        <v>105.9156240020712</v>
      </c>
      <c r="L11" s="82">
        <f>(VLOOKUP($E11,RF!$A$2:$N$499,14,FALSE)/VLOOKUP($E$4,RF!$A$2:$N$49,14,FALSE))*100</f>
        <v>101.64205384278864</v>
      </c>
      <c r="M11" s="82">
        <f>(VLOOKUP($E11,'RF 20VAR'!$A$2:$N$499,14,FALSE)/VLOOKUP($E$4,'RF 20VAR'!$A$2:$N$499,14,FALSE))*100</f>
        <v>99.561100532646279</v>
      </c>
      <c r="N11" s="82">
        <f>(VLOOKUP($E11,'RF opt'!$A$2:$N$499,14,FALSE)/VLOOKUP($E$4,'RF opt'!$A$2:$N$499,14,FALSE))*100</f>
        <v>104.79642111722004</v>
      </c>
      <c r="O11" s="82">
        <f>(VLOOKUP($E11,'LSTM 1'!$A$2:$N$499,14,FALSE)/VLOOKUP($E$4,'LSTM 1'!$A$2:$N$499,14,FALSE))*100</f>
        <v>102.58489933341504</v>
      </c>
      <c r="P11" s="82">
        <f>(VLOOKUP($E11,'LSTM 2'!$A$2:$N$499,14,FALSE)/VLOOKUP($E$4,'LSTM 2'!$A$2:$N$499,14,FALSE))*100</f>
        <v>105.12308188794597</v>
      </c>
    </row>
    <row r="12" spans="5:16" x14ac:dyDescent="0.3">
      <c r="E12" s="10">
        <v>44714</v>
      </c>
      <c r="F12" s="82">
        <f>(VLOOKUP($E12,'ARIMA daily'!$A$3:$N$499,13,FALSE)/VLOOKUP($E$4,'ARIMA daily'!$A$3:$N$499,13,FALSE))*100</f>
        <v>107.06060730648394</v>
      </c>
      <c r="G12" s="82">
        <f>(VLOOKUP($E12,'ARIMA daily'!$A$3:$N$499,14,FALSE)/VLOOKUP($E$4,'ARIMA daily'!$A$3:$N$499,14,FALSE))*100</f>
        <v>102.03632649733107</v>
      </c>
      <c r="H12" s="82">
        <f>(VLOOKUP($E12,'ARIMAX daily'!$A$2:$N$499,14,FALSE)/VLOOKUP($E$4,'ARIMAX daily'!$A$2:$N$49,14,FALSE))*100</f>
        <v>101.396112972495</v>
      </c>
      <c r="I12" s="82">
        <f>(VLOOKUP($E12,Prophet!$A$2:$N$499,14,FALSE)/VLOOKUP($E$4,Prophet!$A$2:$N$49,14,FALSE))*100</f>
        <v>107.73658636293328</v>
      </c>
      <c r="J12" s="82">
        <f>(VLOOKUP($E12,ProphetX!$A$2:$N$499,14,FALSE)/VLOOKUP($E$4,ProphetX!$A$2:$N$49,14,FALSE))*100</f>
        <v>107.06060730648399</v>
      </c>
      <c r="K12" s="82">
        <f>(VLOOKUP($E12,LOGIT!$A$2:$N$499,14,FALSE)/VLOOKUP($E$4,LOGIT!$A$2:$N$49,14,FALSE))*100</f>
        <v>107.8677567786109</v>
      </c>
      <c r="L12" s="82">
        <f>(VLOOKUP($E12,RF!$A$2:$N$499,14,FALSE)/VLOOKUP($E$4,RF!$A$2:$N$49,14,FALSE))*100</f>
        <v>101.64205384278864</v>
      </c>
      <c r="M12" s="82">
        <f>(VLOOKUP($E12,'RF 20VAR'!$A$2:$N$499,14,FALSE)/VLOOKUP($E$4,'RF 20VAR'!$A$2:$N$499,14,FALSE))*100</f>
        <v>101.396112972495</v>
      </c>
      <c r="N12" s="82">
        <f>(VLOOKUP($E12,'RF opt'!$A$2:$N$499,14,FALSE)/VLOOKUP($E$4,'RF opt'!$A$2:$N$499,14,FALSE))*100</f>
        <v>106.7279258452003</v>
      </c>
      <c r="O12" s="82">
        <f>(VLOOKUP($E12,'LSTM 1'!$A$2:$N$499,14,FALSE)/VLOOKUP($E$4,'LSTM 1'!$A$2:$N$499,14,FALSE))*100</f>
        <v>104.47564346350549</v>
      </c>
      <c r="P12" s="82">
        <f>(VLOOKUP($E12,'LSTM 2'!$A$2:$N$499,14,FALSE)/VLOOKUP($E$4,'LSTM 2'!$A$2:$N$499,14,FALSE))*100</f>
        <v>107.06060730648394</v>
      </c>
    </row>
    <row r="13" spans="5:16" x14ac:dyDescent="0.3">
      <c r="E13" s="10">
        <v>44715</v>
      </c>
      <c r="F13" s="82">
        <f>(VLOOKUP($E13,'ARIMA daily'!$A$3:$N$499,13,FALSE)/VLOOKUP($E$4,'ARIMA daily'!$A$3:$N$499,13,FALSE))*100</f>
        <v>105.31045394262615</v>
      </c>
      <c r="G13" s="82">
        <f>(VLOOKUP($E13,'ARIMA daily'!$A$3:$N$499,14,FALSE)/VLOOKUP($E$4,'ARIMA daily'!$A$3:$N$499,14,FALSE))*100</f>
        <v>102.03632649733107</v>
      </c>
      <c r="H13" s="82">
        <f>(VLOOKUP($E13,'ARIMAX daily'!$A$2:$N$499,14,FALSE)/VLOOKUP($E$4,'ARIMAX daily'!$A$2:$N$49,14,FALSE))*100</f>
        <v>101.396112972495</v>
      </c>
      <c r="I13" s="82">
        <f>(VLOOKUP($E13,Prophet!$A$2:$N$499,14,FALSE)/VLOOKUP($E$4,Prophet!$A$2:$N$49,14,FALSE))*100</f>
        <v>107.73658636293328</v>
      </c>
      <c r="J13" s="82">
        <f>(VLOOKUP($E13,ProphetX!$A$2:$N$499,14,FALSE)/VLOOKUP($E$4,ProphetX!$A$2:$N$49,14,FALSE))*100</f>
        <v>105.3104539426262</v>
      </c>
      <c r="K13" s="82">
        <f>(VLOOKUP($E13,LOGIT!$A$2:$N$499,14,FALSE)/VLOOKUP($E$4,LOGIT!$A$2:$N$49,14,FALSE))*100</f>
        <v>106.10440868889344</v>
      </c>
      <c r="L13" s="82">
        <f>(VLOOKUP($E13,RF!$A$2:$N$499,14,FALSE)/VLOOKUP($E$4,RF!$A$2:$N$49,14,FALSE))*100</f>
        <v>101.64205384278864</v>
      </c>
      <c r="M13" s="82">
        <f>(VLOOKUP($E13,'RF 20VAR'!$A$2:$N$499,14,FALSE)/VLOOKUP($E$4,'RF 20VAR'!$A$2:$N$499,14,FALSE))*100</f>
        <v>101.396112972495</v>
      </c>
      <c r="N13" s="82">
        <f>(VLOOKUP($E13,'RF opt'!$A$2:$N$499,14,FALSE)/VLOOKUP($E$4,'RF opt'!$A$2:$N$499,14,FALSE))*100</f>
        <v>106.7279258452003</v>
      </c>
      <c r="O13" s="82">
        <f>(VLOOKUP($E13,'LSTM 1'!$A$2:$N$499,14,FALSE)/VLOOKUP($E$4,'LSTM 1'!$A$2:$N$499,14,FALSE))*100</f>
        <v>102.76774731524789</v>
      </c>
      <c r="P13" s="82">
        <f>(VLOOKUP($E13,'LSTM 2'!$A$2:$N$499,14,FALSE)/VLOOKUP($E$4,'LSTM 2'!$A$2:$N$499,14,FALSE))*100</f>
        <v>105.31045394262615</v>
      </c>
    </row>
    <row r="14" spans="5:16" x14ac:dyDescent="0.3">
      <c r="E14" s="10">
        <v>44718</v>
      </c>
      <c r="F14" s="82">
        <f>(VLOOKUP($E14,'ARIMA daily'!$A$3:$N$499,13,FALSE)/VLOOKUP($E$4,'ARIMA daily'!$A$3:$N$499,13,FALSE))*100</f>
        <v>105.64085504285346</v>
      </c>
      <c r="G14" s="82">
        <f>(VLOOKUP($E14,'ARIMA daily'!$A$3:$N$499,14,FALSE)/VLOOKUP($E$4,'ARIMA daily'!$A$3:$N$499,14,FALSE))*100</f>
        <v>102.35645534756124</v>
      </c>
      <c r="H14" s="82">
        <f>(VLOOKUP($E14,'ARIMAX daily'!$A$2:$N$499,14,FALSE)/VLOOKUP($E$4,'ARIMAX daily'!$A$2:$N$49,14,FALSE))*100</f>
        <v>101.71423321631367</v>
      </c>
      <c r="I14" s="82">
        <f>(VLOOKUP($E14,Prophet!$A$2:$N$499,14,FALSE)/VLOOKUP($E$4,Prophet!$A$2:$N$49,14,FALSE))*100</f>
        <v>108.07459921290578</v>
      </c>
      <c r="J14" s="82">
        <f>(VLOOKUP($E14,ProphetX!$A$2:$N$499,14,FALSE)/VLOOKUP($E$4,ProphetX!$A$2:$N$49,14,FALSE))*100</f>
        <v>105.64085504285347</v>
      </c>
      <c r="K14" s="82">
        <f>(VLOOKUP($E14,LOGIT!$A$2:$N$499,14,FALSE)/VLOOKUP($E$4,LOGIT!$A$2:$N$49,14,FALSE))*100</f>
        <v>106.43730074336008</v>
      </c>
      <c r="L14" s="82">
        <f>(VLOOKUP($E14,RF!$A$2:$N$499,14,FALSE)/VLOOKUP($E$4,RF!$A$2:$N$49,14,FALSE))*100</f>
        <v>101.64205384278864</v>
      </c>
      <c r="M14" s="82">
        <f>(VLOOKUP($E14,'RF 20VAR'!$A$2:$N$499,14,FALSE)/VLOOKUP($E$4,'RF 20VAR'!$A$2:$N$499,14,FALSE))*100</f>
        <v>101.71423321631367</v>
      </c>
      <c r="N14" s="82">
        <f>(VLOOKUP($E14,'RF opt'!$A$2:$N$499,14,FALSE)/VLOOKUP($E$4,'RF opt'!$A$2:$N$499,14,FALSE))*100</f>
        <v>107.06277412287881</v>
      </c>
      <c r="O14" s="82">
        <f>(VLOOKUP($E14,'LSTM 1'!$A$2:$N$499,14,FALSE)/VLOOKUP($E$4,'LSTM 1'!$A$2:$N$499,14,FALSE))*100</f>
        <v>103.09017092572191</v>
      </c>
      <c r="P14" s="82">
        <f>(VLOOKUP($E14,'LSTM 2'!$A$2:$N$499,14,FALSE)/VLOOKUP($E$4,'LSTM 2'!$A$2:$N$499,14,FALSE))*100</f>
        <v>105.64085504285343</v>
      </c>
    </row>
    <row r="15" spans="5:16" x14ac:dyDescent="0.3">
      <c r="E15" s="10">
        <v>44719</v>
      </c>
      <c r="F15" s="82">
        <f>(VLOOKUP($E15,'ARIMA daily'!$A$3:$N$499,13,FALSE)/VLOOKUP($E$4,'ARIMA daily'!$A$3:$N$499,13,FALSE))*100</f>
        <v>106.64691444058327</v>
      </c>
      <c r="G15" s="82">
        <f>(VLOOKUP($E15,'ARIMA daily'!$A$3:$N$499,14,FALSE)/VLOOKUP($E$4,'ARIMA daily'!$A$3:$N$499,14,FALSE))*100</f>
        <v>102.35645534756124</v>
      </c>
      <c r="H15" s="82">
        <f>(VLOOKUP($E15,'ARIMAX daily'!$A$2:$N$499,14,FALSE)/VLOOKUP($E$4,'ARIMAX daily'!$A$2:$N$49,14,FALSE))*100</f>
        <v>101.71423321631367</v>
      </c>
      <c r="I15" s="82">
        <f>(VLOOKUP($E15,Prophet!$A$2:$N$499,14,FALSE)/VLOOKUP($E$4,Prophet!$A$2:$N$49,14,FALSE))*100</f>
        <v>109.1038361132501</v>
      </c>
      <c r="J15" s="82">
        <f>(VLOOKUP($E15,ProphetX!$A$2:$N$499,14,FALSE)/VLOOKUP($E$4,ProphetX!$A$2:$N$49,14,FALSE))*100</f>
        <v>106.6469144405833</v>
      </c>
      <c r="K15" s="82">
        <f>(VLOOKUP($E15,LOGIT!$A$2:$N$499,14,FALSE)/VLOOKUP($E$4,LOGIT!$A$2:$N$49,14,FALSE))*100</f>
        <v>106.43730074336008</v>
      </c>
      <c r="L15" s="82">
        <f>(VLOOKUP($E15,RF!$A$2:$N$499,14,FALSE)/VLOOKUP($E$4,RF!$A$2:$N$49,14,FALSE))*100</f>
        <v>101.64205384278864</v>
      </c>
      <c r="M15" s="82">
        <f>(VLOOKUP($E15,'RF 20VAR'!$A$2:$N$499,14,FALSE)/VLOOKUP($E$4,'RF 20VAR'!$A$2:$N$499,14,FALSE))*100</f>
        <v>101.71423321631367</v>
      </c>
      <c r="N15" s="82">
        <f>(VLOOKUP($E15,'RF opt'!$A$2:$N$499,14,FALSE)/VLOOKUP($E$4,'RF opt'!$A$2:$N$499,14,FALSE))*100</f>
        <v>107.06277412287881</v>
      </c>
      <c r="O15" s="82">
        <f>(VLOOKUP($E15,'LSTM 1'!$A$2:$N$499,14,FALSE)/VLOOKUP($E$4,'LSTM 1'!$A$2:$N$499,14,FALSE))*100</f>
        <v>104.07193915574355</v>
      </c>
      <c r="P15" s="82">
        <f>(VLOOKUP($E15,'LSTM 2'!$A$2:$N$499,14,FALSE)/VLOOKUP($E$4,'LSTM 2'!$A$2:$N$499,14,FALSE))*100</f>
        <v>106.64691444058325</v>
      </c>
    </row>
    <row r="16" spans="5:16" x14ac:dyDescent="0.3">
      <c r="E16" s="10">
        <v>44720</v>
      </c>
      <c r="F16" s="82">
        <f>(VLOOKUP($E16,'ARIMA daily'!$A$3:$N$499,13,FALSE)/VLOOKUP($E$4,'ARIMA daily'!$A$3:$N$499,13,FALSE))*100</f>
        <v>105.49577342787431</v>
      </c>
      <c r="G16" s="82">
        <f>(VLOOKUP($E16,'ARIMA daily'!$A$3:$N$499,14,FALSE)/VLOOKUP($E$4,'ARIMA daily'!$A$3:$N$499,14,FALSE))*100</f>
        <v>102.35645534756124</v>
      </c>
      <c r="H16" s="82">
        <f>(VLOOKUP($E16,'ARIMAX daily'!$A$2:$N$499,14,FALSE)/VLOOKUP($E$4,'ARIMAX daily'!$A$2:$N$49,14,FALSE))*100</f>
        <v>100.61633529731877</v>
      </c>
      <c r="I16" s="82">
        <f>(VLOOKUP($E16,Prophet!$A$2:$N$499,14,FALSE)/VLOOKUP($E$4,Prophet!$A$2:$N$49,14,FALSE))*100</f>
        <v>107.92617522120607</v>
      </c>
      <c r="J16" s="82">
        <f>(VLOOKUP($E16,ProphetX!$A$2:$N$499,14,FALSE)/VLOOKUP($E$4,ProphetX!$A$2:$N$49,14,FALSE))*100</f>
        <v>105.49577342787433</v>
      </c>
      <c r="K16" s="82">
        <f>(VLOOKUP($E16,LOGIT!$A$2:$N$499,14,FALSE)/VLOOKUP($E$4,LOGIT!$A$2:$N$49,14,FALSE))*100</f>
        <v>105.28842228953492</v>
      </c>
      <c r="L16" s="82">
        <f>(VLOOKUP($E16,RF!$A$2:$N$499,14,FALSE)/VLOOKUP($E$4,RF!$A$2:$N$49,14,FALSE))*100</f>
        <v>101.64205384278864</v>
      </c>
      <c r="M16" s="82">
        <f>(VLOOKUP($E16,'RF 20VAR'!$A$2:$N$499,14,FALSE)/VLOOKUP($E$4,'RF 20VAR'!$A$2:$N$499,14,FALSE))*100</f>
        <v>101.71423321631367</v>
      </c>
      <c r="N16" s="82">
        <f>(VLOOKUP($E16,'RF opt'!$A$2:$N$499,14,FALSE)/VLOOKUP($E$4,'RF opt'!$A$2:$N$499,14,FALSE))*100</f>
        <v>107.06277412287881</v>
      </c>
      <c r="O16" s="82">
        <f>(VLOOKUP($E16,'LSTM 1'!$A$2:$N$499,14,FALSE)/VLOOKUP($E$4,'LSTM 1'!$A$2:$N$499,14,FALSE))*100</f>
        <v>102.94859228665926</v>
      </c>
      <c r="P16" s="82">
        <f>(VLOOKUP($E16,'LSTM 2'!$A$2:$N$499,14,FALSE)/VLOOKUP($E$4,'LSTM 2'!$A$2:$N$499,14,FALSE))*100</f>
        <v>105.49577342787428</v>
      </c>
    </row>
    <row r="17" spans="5:16" x14ac:dyDescent="0.3">
      <c r="E17" s="10">
        <v>44721</v>
      </c>
      <c r="F17" s="82">
        <f>(VLOOKUP($E17,'ARIMA daily'!$A$3:$N$499,13,FALSE)/VLOOKUP($E$4,'ARIMA daily'!$A$3:$N$499,13,FALSE))*100</f>
        <v>102.98511180026544</v>
      </c>
      <c r="G17" s="82">
        <f>(VLOOKUP($E17,'ARIMA daily'!$A$3:$N$499,14,FALSE)/VLOOKUP($E$4,'ARIMA daily'!$A$3:$N$499,14,FALSE))*100</f>
        <v>99.920505390240194</v>
      </c>
      <c r="H17" s="82">
        <f>(VLOOKUP($E17,'ARIMAX daily'!$A$2:$N$499,14,FALSE)/VLOOKUP($E$4,'ARIMAX daily'!$A$2:$N$49,14,FALSE))*100</f>
        <v>98.22179792455556</v>
      </c>
      <c r="I17" s="82">
        <f>(VLOOKUP($E17,Prophet!$A$2:$N$499,14,FALSE)/VLOOKUP($E$4,Prophet!$A$2:$N$49,14,FALSE))*100</f>
        <v>105.35767320507814</v>
      </c>
      <c r="J17" s="82">
        <f>(VLOOKUP($E17,ProphetX!$A$2:$N$499,14,FALSE)/VLOOKUP($E$4,ProphetX!$A$2:$N$49,14,FALSE))*100</f>
        <v>102.98511180026549</v>
      </c>
      <c r="K17" s="82">
        <f>(VLOOKUP($E17,LOGIT!$A$2:$N$499,14,FALSE)/VLOOKUP($E$4,LOGIT!$A$2:$N$49,14,FALSE))*100</f>
        <v>102.78269534821307</v>
      </c>
      <c r="L17" s="82">
        <f>(VLOOKUP($E17,RF!$A$2:$N$499,14,FALSE)/VLOOKUP($E$4,RF!$A$2:$N$49,14,FALSE))*100</f>
        <v>101.64205384278864</v>
      </c>
      <c r="M17" s="82">
        <f>(VLOOKUP($E17,'RF 20VAR'!$A$2:$N$499,14,FALSE)/VLOOKUP($E$4,'RF 20VAR'!$A$2:$N$499,14,FALSE))*100</f>
        <v>101.71423321631367</v>
      </c>
      <c r="N17" s="82">
        <f>(VLOOKUP($E17,'RF opt'!$A$2:$N$499,14,FALSE)/VLOOKUP($E$4,'RF opt'!$A$2:$N$499,14,FALSE))*100</f>
        <v>107.06277412287881</v>
      </c>
      <c r="O17" s="82">
        <f>(VLOOKUP($E17,'LSTM 1'!$A$2:$N$499,14,FALSE)/VLOOKUP($E$4,'LSTM 1'!$A$2:$N$499,14,FALSE))*100</f>
        <v>100.49855024353256</v>
      </c>
      <c r="P17" s="82">
        <f>(VLOOKUP($E17,'LSTM 2'!$A$2:$N$499,14,FALSE)/VLOOKUP($E$4,'LSTM 2'!$A$2:$N$499,14,FALSE))*100</f>
        <v>102.98511180026544</v>
      </c>
    </row>
    <row r="18" spans="5:16" x14ac:dyDescent="0.3">
      <c r="E18" s="10">
        <v>44722</v>
      </c>
      <c r="F18" s="82">
        <f>(VLOOKUP($E18,'ARIMA daily'!$A$3:$N$499,13,FALSE)/VLOOKUP($E$4,'ARIMA daily'!$A$3:$N$499,13,FALSE))*100</f>
        <v>99.987183956716791</v>
      </c>
      <c r="G18" s="82">
        <f>(VLOOKUP($E18,'ARIMA daily'!$A$3:$N$499,14,FALSE)/VLOOKUP($E$4,'ARIMA daily'!$A$3:$N$499,14,FALSE))*100</f>
        <v>97.011789168891369</v>
      </c>
      <c r="H18" s="82">
        <f>(VLOOKUP($E18,'ARIMAX daily'!$A$2:$N$499,14,FALSE)/VLOOKUP($E$4,'ARIMAX daily'!$A$2:$N$49,14,FALSE))*100</f>
        <v>95.362531592811138</v>
      </c>
      <c r="I18" s="82">
        <f>(VLOOKUP($E18,Prophet!$A$2:$N$499,14,FALSE)/VLOOKUP($E$4,Prophet!$A$2:$N$49,14,FALSE))*100</f>
        <v>102.29067937935324</v>
      </c>
      <c r="J18" s="82">
        <f>(VLOOKUP($E18,ProphetX!$A$2:$N$499,14,FALSE)/VLOOKUP($E$4,ProphetX!$A$2:$N$49,14,FALSE))*100</f>
        <v>99.987183956716834</v>
      </c>
      <c r="K18" s="82">
        <f>(VLOOKUP($E18,LOGIT!$A$2:$N$499,14,FALSE)/VLOOKUP($E$4,LOGIT!$A$2:$N$49,14,FALSE))*100</f>
        <v>99.790659908983741</v>
      </c>
      <c r="L18" s="82">
        <f>(VLOOKUP($E18,RF!$A$2:$N$499,14,FALSE)/VLOOKUP($E$4,RF!$A$2:$N$49,14,FALSE))*100</f>
        <v>98.683222823779317</v>
      </c>
      <c r="M18" s="82">
        <f>(VLOOKUP($E18,'RF 20VAR'!$A$2:$N$499,14,FALSE)/VLOOKUP($E$4,'RF 20VAR'!$A$2:$N$499,14,FALSE))*100</f>
        <v>98.753301033846469</v>
      </c>
      <c r="N18" s="82">
        <f>(VLOOKUP($E18,'RF opt'!$A$2:$N$499,14,FALSE)/VLOOKUP($E$4,'RF opt'!$A$2:$N$499,14,FALSE))*100</f>
        <v>103.94614429221905</v>
      </c>
      <c r="O18" s="82">
        <f>(VLOOKUP($E18,'LSTM 1'!$A$2:$N$499,14,FALSE)/VLOOKUP($E$4,'LSTM 1'!$A$2:$N$499,14,FALSE))*100</f>
        <v>97.573006961162832</v>
      </c>
      <c r="P18" s="82">
        <f>(VLOOKUP($E18,'LSTM 2'!$A$2:$N$499,14,FALSE)/VLOOKUP($E$4,'LSTM 2'!$A$2:$N$499,14,FALSE))*100</f>
        <v>99.987183956716777</v>
      </c>
    </row>
    <row r="19" spans="5:16" x14ac:dyDescent="0.3">
      <c r="E19" s="10">
        <v>44725</v>
      </c>
      <c r="F19" s="82">
        <f>(VLOOKUP($E19,'ARIMA daily'!$A$3:$N$499,13,FALSE)/VLOOKUP($E$4,'ARIMA daily'!$A$3:$N$499,13,FALSE))*100</f>
        <v>96.110837748078609</v>
      </c>
      <c r="G19" s="82">
        <f>(VLOOKUP($E19,'ARIMA daily'!$A$3:$N$499,14,FALSE)/VLOOKUP($E$4,'ARIMA daily'!$A$3:$N$499,14,FALSE))*100</f>
        <v>93.250794346786705</v>
      </c>
      <c r="H19" s="82">
        <f>(VLOOKUP($E19,'ARIMAX daily'!$A$2:$N$499,14,FALSE)/VLOOKUP($E$4,'ARIMAX daily'!$A$2:$N$49,14,FALSE))*100</f>
        <v>95.362531592811138</v>
      </c>
      <c r="I19" s="82">
        <f>(VLOOKUP($E19,Prophet!$A$2:$N$499,14,FALSE)/VLOOKUP($E$4,Prophet!$A$2:$N$49,14,FALSE))*100</f>
        <v>98.325030268134867</v>
      </c>
      <c r="J19" s="82">
        <f>(VLOOKUP($E19,ProphetX!$A$2:$N$499,14,FALSE)/VLOOKUP($E$4,ProphetX!$A$2:$N$49,14,FALSE))*100</f>
        <v>96.110837748078666</v>
      </c>
      <c r="K19" s="82">
        <f>(VLOOKUP($E19,LOGIT!$A$2:$N$499,14,FALSE)/VLOOKUP($E$4,LOGIT!$A$2:$N$49,14,FALSE))*100</f>
        <v>99.790659908983741</v>
      </c>
      <c r="L19" s="82">
        <f>(VLOOKUP($E19,RF!$A$2:$N$499,14,FALSE)/VLOOKUP($E$4,RF!$A$2:$N$49,14,FALSE))*100</f>
        <v>98.683222823779317</v>
      </c>
      <c r="M19" s="82">
        <f>(VLOOKUP($E19,'RF 20VAR'!$A$2:$N$499,14,FALSE)/VLOOKUP($E$4,'RF 20VAR'!$A$2:$N$499,14,FALSE))*100</f>
        <v>94.924790529752613</v>
      </c>
      <c r="N19" s="82">
        <f>(VLOOKUP($E19,'RF opt'!$A$2:$N$499,14,FALSE)/VLOOKUP($E$4,'RF opt'!$A$2:$N$499,14,FALSE))*100</f>
        <v>99.916315404307525</v>
      </c>
      <c r="O19" s="82">
        <f>(VLOOKUP($E19,'LSTM 1'!$A$2:$N$499,14,FALSE)/VLOOKUP($E$4,'LSTM 1'!$A$2:$N$499,14,FALSE))*100</f>
        <v>93.790254605990398</v>
      </c>
      <c r="P19" s="82">
        <f>(VLOOKUP($E19,'LSTM 2'!$A$2:$N$499,14,FALSE)/VLOOKUP($E$4,'LSTM 2'!$A$2:$N$499,14,FALSE))*100</f>
        <v>96.110837748078595</v>
      </c>
    </row>
    <row r="20" spans="5:16" x14ac:dyDescent="0.3">
      <c r="E20" s="10">
        <v>44726</v>
      </c>
      <c r="F20" s="82">
        <f>(VLOOKUP($E20,'ARIMA daily'!$A$3:$N$499,13,FALSE)/VLOOKUP($E$4,'ARIMA daily'!$A$3:$N$499,13,FALSE))*100</f>
        <v>95.748146226298019</v>
      </c>
      <c r="G20" s="82">
        <f>(VLOOKUP($E20,'ARIMA daily'!$A$3:$N$499,14,FALSE)/VLOOKUP($E$4,'ARIMA daily'!$A$3:$N$499,14,FALSE))*100</f>
        <v>92.898895712862227</v>
      </c>
      <c r="H20" s="82">
        <f>(VLOOKUP($E20,'ARIMAX daily'!$A$2:$N$499,14,FALSE)/VLOOKUP($E$4,'ARIMAX daily'!$A$2:$N$49,14,FALSE))*100</f>
        <v>95.362531592811138</v>
      </c>
      <c r="I20" s="82">
        <f>(VLOOKUP($E20,Prophet!$A$2:$N$499,14,FALSE)/VLOOKUP($E$4,Prophet!$A$2:$N$49,14,FALSE))*100</f>
        <v>97.953983092887597</v>
      </c>
      <c r="J20" s="82">
        <f>(VLOOKUP($E20,ProphetX!$A$2:$N$499,14,FALSE)/VLOOKUP($E$4,ProphetX!$A$2:$N$49,14,FALSE))*100</f>
        <v>95.748146226298033</v>
      </c>
      <c r="K20" s="82">
        <f>(VLOOKUP($E20,LOGIT!$A$2:$N$499,14,FALSE)/VLOOKUP($E$4,LOGIT!$A$2:$N$49,14,FALSE))*100</f>
        <v>99.790659908983741</v>
      </c>
      <c r="L20" s="82">
        <f>(VLOOKUP($E20,RF!$A$2:$N$499,14,FALSE)/VLOOKUP($E$4,RF!$A$2:$N$49,14,FALSE))*100</f>
        <v>98.310823944539635</v>
      </c>
      <c r="M20" s="82">
        <f>(VLOOKUP($E20,'RF 20VAR'!$A$2:$N$499,14,FALSE)/VLOOKUP($E$4,'RF 20VAR'!$A$2:$N$499,14,FALSE))*100</f>
        <v>94.566574770337581</v>
      </c>
      <c r="N20" s="82">
        <f>(VLOOKUP($E20,'RF opt'!$A$2:$N$499,14,FALSE)/VLOOKUP($E$4,'RF opt'!$A$2:$N$499,14,FALSE))*100</f>
        <v>99.539263228571755</v>
      </c>
      <c r="O20" s="82">
        <f>(VLOOKUP($E20,'LSTM 1'!$A$2:$N$499,14,FALSE)/VLOOKUP($E$4,'LSTM 1'!$A$2:$N$499,14,FALSE))*100</f>
        <v>93.436320221811982</v>
      </c>
      <c r="P20" s="82">
        <f>(VLOOKUP($E20,'LSTM 2'!$A$2:$N$499,14,FALSE)/VLOOKUP($E$4,'LSTM 2'!$A$2:$N$499,14,FALSE))*100</f>
        <v>95.74814622629799</v>
      </c>
    </row>
    <row r="21" spans="5:16" x14ac:dyDescent="0.3">
      <c r="E21" s="10">
        <v>44727</v>
      </c>
      <c r="F21" s="82">
        <f>(VLOOKUP($E21,'ARIMA daily'!$A$3:$N$499,13,FALSE)/VLOOKUP($E$4,'ARIMA daily'!$A$3:$N$499,13,FALSE))*100</f>
        <v>97.145351515343776</v>
      </c>
      <c r="G21" s="82">
        <f>(VLOOKUP($E21,'ARIMA daily'!$A$3:$N$499,14,FALSE)/VLOOKUP($E$4,'ARIMA daily'!$A$3:$N$499,14,FALSE))*100</f>
        <v>92.898895712862227</v>
      </c>
      <c r="H21" s="82">
        <f>(VLOOKUP($E21,'ARIMAX daily'!$A$2:$N$499,14,FALSE)/VLOOKUP($E$4,'ARIMAX daily'!$A$2:$N$49,14,FALSE))*100</f>
        <v>95.362531592811138</v>
      </c>
      <c r="I21" s="82">
        <f>(VLOOKUP($E21,Prophet!$A$2:$N$499,14,FALSE)/VLOOKUP($E$4,Prophet!$A$2:$N$49,14,FALSE))*100</f>
        <v>99.383377067127199</v>
      </c>
      <c r="J21" s="82">
        <f>(VLOOKUP($E21,ProphetX!$A$2:$N$499,14,FALSE)/VLOOKUP($E$4,ProphetX!$A$2:$N$49,14,FALSE))*100</f>
        <v>97.145351515343805</v>
      </c>
      <c r="K21" s="82">
        <f>(VLOOKUP($E21,LOGIT!$A$2:$N$499,14,FALSE)/VLOOKUP($E$4,LOGIT!$A$2:$N$49,14,FALSE))*100</f>
        <v>101.24685559858662</v>
      </c>
      <c r="L21" s="82">
        <f>(VLOOKUP($E21,RF!$A$2:$N$499,14,FALSE)/VLOOKUP($E$4,RF!$A$2:$N$49,14,FALSE))*100</f>
        <v>99.745425120640846</v>
      </c>
      <c r="M21" s="82">
        <f>(VLOOKUP($E21,'RF 20VAR'!$A$2:$N$499,14,FALSE)/VLOOKUP($E$4,'RF 20VAR'!$A$2:$N$499,14,FALSE))*100</f>
        <v>95.946537972171015</v>
      </c>
      <c r="N21" s="82">
        <f>(VLOOKUP($E21,'RF opt'!$A$2:$N$499,14,FALSE)/VLOOKUP($E$4,'RF opt'!$A$2:$N$499,14,FALSE))*100</f>
        <v>100.99179041089417</v>
      </c>
      <c r="O21" s="82">
        <f>(VLOOKUP($E21,'LSTM 1'!$A$2:$N$499,14,FALSE)/VLOOKUP($E$4,'LSTM 1'!$A$2:$N$499,14,FALSE))*100</f>
        <v>94.799790178654163</v>
      </c>
      <c r="P21" s="82">
        <f>(VLOOKUP($E21,'LSTM 2'!$A$2:$N$499,14,FALSE)/VLOOKUP($E$4,'LSTM 2'!$A$2:$N$499,14,FALSE))*100</f>
        <v>97.145351515343748</v>
      </c>
    </row>
    <row r="22" spans="5:16" x14ac:dyDescent="0.3">
      <c r="E22" s="10">
        <v>44728</v>
      </c>
      <c r="F22" s="82">
        <f>(VLOOKUP($E22,'ARIMA daily'!$A$3:$N$499,13,FALSE)/VLOOKUP($E$4,'ARIMA daily'!$A$3:$N$499,13,FALSE))*100</f>
        <v>93.986966559576459</v>
      </c>
      <c r="G22" s="82">
        <f>(VLOOKUP($E22,'ARIMA daily'!$A$3:$N$499,14,FALSE)/VLOOKUP($E$4,'ARIMA daily'!$A$3:$N$499,14,FALSE))*100</f>
        <v>92.898895712862227</v>
      </c>
      <c r="H22" s="82">
        <f>(VLOOKUP($E22,'ARIMAX daily'!$A$2:$N$499,14,FALSE)/VLOOKUP($E$4,'ARIMAX daily'!$A$2:$N$49,14,FALSE))*100</f>
        <v>95.362531592811138</v>
      </c>
      <c r="I22" s="82">
        <f>(VLOOKUP($E22,Prophet!$A$2:$N$499,14,FALSE)/VLOOKUP($E$4,Prophet!$A$2:$N$49,14,FALSE))*100</f>
        <v>96.152229533191033</v>
      </c>
      <c r="J22" s="82">
        <f>(VLOOKUP($E22,ProphetX!$A$2:$N$499,14,FALSE)/VLOOKUP($E$4,ProphetX!$A$2:$N$49,14,FALSE))*100</f>
        <v>93.986966559576487</v>
      </c>
      <c r="K22" s="82">
        <f>(VLOOKUP($E22,LOGIT!$A$2:$N$499,14,FALSE)/VLOOKUP($E$4,LOGIT!$A$2:$N$49,14,FALSE))*100</f>
        <v>97.955122741036419</v>
      </c>
      <c r="L22" s="82">
        <f>(VLOOKUP($E22,RF!$A$2:$N$499,14,FALSE)/VLOOKUP($E$4,RF!$A$2:$N$49,14,FALSE))*100</f>
        <v>99.745425120640846</v>
      </c>
      <c r="M22" s="82">
        <f>(VLOOKUP($E22,'RF 20VAR'!$A$2:$N$499,14,FALSE)/VLOOKUP($E$4,'RF 20VAR'!$A$2:$N$499,14,FALSE))*100</f>
        <v>95.946537972171015</v>
      </c>
      <c r="N22" s="82">
        <f>(VLOOKUP($E22,'RF opt'!$A$2:$N$499,14,FALSE)/VLOOKUP($E$4,'RF opt'!$A$2:$N$499,14,FALSE))*100</f>
        <v>97.708350220352543</v>
      </c>
      <c r="O22" s="82">
        <f>(VLOOKUP($E22,'LSTM 1'!$A$2:$N$499,14,FALSE)/VLOOKUP($E$4,'LSTM 1'!$A$2:$N$499,14,FALSE))*100</f>
        <v>91.717663999277818</v>
      </c>
      <c r="P22" s="82">
        <f>(VLOOKUP($E22,'LSTM 2'!$A$2:$N$499,14,FALSE)/VLOOKUP($E$4,'LSTM 2'!$A$2:$N$499,14,FALSE))*100</f>
        <v>93.98696655957643</v>
      </c>
    </row>
    <row r="23" spans="5:16" x14ac:dyDescent="0.3">
      <c r="E23" s="10">
        <v>44729</v>
      </c>
      <c r="F23" s="82">
        <f>(VLOOKUP($E23,'ARIMA daily'!$A$3:$N$499,13,FALSE)/VLOOKUP($E$4,'ARIMA daily'!$A$3:$N$499,13,FALSE))*100</f>
        <v>94.193819250360306</v>
      </c>
      <c r="G23" s="82">
        <f>(VLOOKUP($E23,'ARIMA daily'!$A$3:$N$499,14,FALSE)/VLOOKUP($E$4,'ARIMA daily'!$A$3:$N$499,14,FALSE))*100</f>
        <v>93.103353705842267</v>
      </c>
      <c r="H23" s="82">
        <f>(VLOOKUP($E23,'ARIMAX daily'!$A$2:$N$499,14,FALSE)/VLOOKUP($E$4,'ARIMAX daily'!$A$2:$N$49,14,FALSE))*100</f>
        <v>95.572411717492372</v>
      </c>
      <c r="I23" s="82">
        <f>(VLOOKUP($E23,Prophet!$A$2:$N$499,14,FALSE)/VLOOKUP($E$4,Prophet!$A$2:$N$49,14,FALSE))*100</f>
        <v>96.363847676981209</v>
      </c>
      <c r="J23" s="82">
        <f>(VLOOKUP($E23,ProphetX!$A$2:$N$499,14,FALSE)/VLOOKUP($E$4,ProphetX!$A$2:$N$49,14,FALSE))*100</f>
        <v>94.193819250360335</v>
      </c>
      <c r="K23" s="82">
        <f>(VLOOKUP($E23,LOGIT!$A$2:$N$499,14,FALSE)/VLOOKUP($E$4,LOGIT!$A$2:$N$49,14,FALSE))*100</f>
        <v>98.170708810645351</v>
      </c>
      <c r="L23" s="82">
        <f>(VLOOKUP($E23,RF!$A$2:$N$499,14,FALSE)/VLOOKUP($E$4,RF!$A$2:$N$49,14,FALSE))*100</f>
        <v>99.745425120640846</v>
      </c>
      <c r="M23" s="82">
        <f>(VLOOKUP($E23,'RF 20VAR'!$A$2:$N$499,14,FALSE)/VLOOKUP($E$4,'RF 20VAR'!$A$2:$N$499,14,FALSE))*100</f>
        <v>95.946537972171015</v>
      </c>
      <c r="N23" s="82">
        <f>(VLOOKUP($E23,'RF opt'!$A$2:$N$499,14,FALSE)/VLOOKUP($E$4,'RF opt'!$A$2:$N$499,14,FALSE))*100</f>
        <v>97.923393176785439</v>
      </c>
      <c r="O23" s="82">
        <f>(VLOOKUP($E23,'LSTM 1'!$A$2:$N$499,14,FALSE)/VLOOKUP($E$4,'LSTM 1'!$A$2:$N$499,14,FALSE))*100</f>
        <v>91.919522259897747</v>
      </c>
      <c r="P23" s="82">
        <f>(VLOOKUP($E23,'LSTM 2'!$A$2:$N$499,14,FALSE)/VLOOKUP($E$4,'LSTM 2'!$A$2:$N$499,14,FALSE))*100</f>
        <v>94.193819250360278</v>
      </c>
    </row>
    <row r="24" spans="5:16" x14ac:dyDescent="0.3">
      <c r="E24" s="10">
        <v>44733</v>
      </c>
      <c r="F24" s="82">
        <f>(VLOOKUP($E24,'ARIMA daily'!$A$3:$N$499,13,FALSE)/VLOOKUP($E$4,'ARIMA daily'!$A$3:$N$499,13,FALSE))*100</f>
        <v>96.499424185438215</v>
      </c>
      <c r="G24" s="82">
        <f>(VLOOKUP($E24,'ARIMA daily'!$A$3:$N$499,14,FALSE)/VLOOKUP($E$4,'ARIMA daily'!$A$3:$N$499,14,FALSE))*100</f>
        <v>93.103353705842267</v>
      </c>
      <c r="H24" s="82">
        <f>(VLOOKUP($E24,'ARIMAX daily'!$A$2:$N$499,14,FALSE)/VLOOKUP($E$4,'ARIMAX daily'!$A$2:$N$49,14,FALSE))*100</f>
        <v>95.572411717492372</v>
      </c>
      <c r="I24" s="82">
        <f>(VLOOKUP($E24,Prophet!$A$2:$N$499,14,FALSE)/VLOOKUP($E$4,Prophet!$A$2:$N$49,14,FALSE))*100</f>
        <v>98.722568923612201</v>
      </c>
      <c r="J24" s="82">
        <f>(VLOOKUP($E24,ProphetX!$A$2:$N$499,14,FALSE)/VLOOKUP($E$4,ProphetX!$A$2:$N$49,14,FALSE))*100</f>
        <v>96.499424185438244</v>
      </c>
      <c r="K24" s="82">
        <f>(VLOOKUP($E24,LOGIT!$A$2:$N$499,14,FALSE)/VLOOKUP($E$4,LOGIT!$A$2:$N$49,14,FALSE))*100</f>
        <v>100.57365703501151</v>
      </c>
      <c r="L24" s="82">
        <f>(VLOOKUP($E24,RF!$A$2:$N$499,14,FALSE)/VLOOKUP($E$4,RF!$A$2:$N$49,14,FALSE))*100</f>
        <v>102.18691805764919</v>
      </c>
      <c r="M24" s="82">
        <f>(VLOOKUP($E24,'RF 20VAR'!$A$2:$N$499,14,FALSE)/VLOOKUP($E$4,'RF 20VAR'!$A$2:$N$499,14,FALSE))*100</f>
        <v>95.946537972171015</v>
      </c>
      <c r="N24" s="82">
        <f>(VLOOKUP($E24,'RF opt'!$A$2:$N$499,14,FALSE)/VLOOKUP($E$4,'RF opt'!$A$2:$N$499,14,FALSE))*100</f>
        <v>100.32028779646195</v>
      </c>
      <c r="O24" s="82">
        <f>(VLOOKUP($E24,'LSTM 1'!$A$2:$N$499,14,FALSE)/VLOOKUP($E$4,'LSTM 1'!$A$2:$N$499,14,FALSE))*100</f>
        <v>94.169458676523234</v>
      </c>
      <c r="P24" s="82">
        <f>(VLOOKUP($E24,'LSTM 2'!$A$2:$N$499,14,FALSE)/VLOOKUP($E$4,'LSTM 2'!$A$2:$N$499,14,FALSE))*100</f>
        <v>96.499424185438187</v>
      </c>
    </row>
    <row r="25" spans="5:16" x14ac:dyDescent="0.3">
      <c r="E25" s="10">
        <v>44734</v>
      </c>
      <c r="F25" s="82">
        <f>(VLOOKUP($E25,'ARIMA daily'!$A$3:$N$499,13,FALSE)/VLOOKUP($E$4,'ARIMA daily'!$A$3:$N$499,13,FALSE))*100</f>
        <v>96.373823206562719</v>
      </c>
      <c r="G25" s="82">
        <f>(VLOOKUP($E25,'ARIMA daily'!$A$3:$N$499,14,FALSE)/VLOOKUP($E$4,'ARIMA daily'!$A$3:$N$499,14,FALSE))*100</f>
        <v>93.103353705842267</v>
      </c>
      <c r="H25" s="82">
        <f>(VLOOKUP($E25,'ARIMAX daily'!$A$2:$N$499,14,FALSE)/VLOOKUP($E$4,'ARIMAX daily'!$A$2:$N$49,14,FALSE))*100</f>
        <v>95.572411717492372</v>
      </c>
      <c r="I25" s="82">
        <f>(VLOOKUP($E25,Prophet!$A$2:$N$499,14,FALSE)/VLOOKUP($E$4,Prophet!$A$2:$N$49,14,FALSE))*100</f>
        <v>98.59407436109457</v>
      </c>
      <c r="J25" s="82">
        <f>(VLOOKUP($E25,ProphetX!$A$2:$N$499,14,FALSE)/VLOOKUP($E$4,ProphetX!$A$2:$N$49,14,FALSE))*100</f>
        <v>96.373823206562761</v>
      </c>
      <c r="K25" s="82">
        <f>(VLOOKUP($E25,LOGIT!$A$2:$N$499,14,FALSE)/VLOOKUP($E$4,LOGIT!$A$2:$N$49,14,FALSE))*100</f>
        <v>100.44275314745659</v>
      </c>
      <c r="L25" s="82">
        <f>(VLOOKUP($E25,RF!$A$2:$N$499,14,FALSE)/VLOOKUP($E$4,RF!$A$2:$N$49,14,FALSE))*100</f>
        <v>102.18691805764919</v>
      </c>
      <c r="M25" s="82">
        <f>(VLOOKUP($E25,'RF 20VAR'!$A$2:$N$499,14,FALSE)/VLOOKUP($E$4,'RF 20VAR'!$A$2:$N$499,14,FALSE))*100</f>
        <v>95.946537972171015</v>
      </c>
      <c r="N25" s="82">
        <f>(VLOOKUP($E25,'RF opt'!$A$2:$N$499,14,FALSE)/VLOOKUP($E$4,'RF opt'!$A$2:$N$499,14,FALSE))*100</f>
        <v>100.18971368729324</v>
      </c>
      <c r="O25" s="82">
        <f>(VLOOKUP($E25,'LSTM 1'!$A$2:$N$499,14,FALSE)/VLOOKUP($E$4,'LSTM 1'!$A$2:$N$499,14,FALSE))*100</f>
        <v>94.046890316247655</v>
      </c>
      <c r="P25" s="82">
        <f>(VLOOKUP($E25,'LSTM 2'!$A$2:$N$499,14,FALSE)/VLOOKUP($E$4,'LSTM 2'!$A$2:$N$499,14,FALSE))*100</f>
        <v>96.37382320656269</v>
      </c>
    </row>
    <row r="26" spans="5:16" x14ac:dyDescent="0.3">
      <c r="E26" s="10">
        <v>44735</v>
      </c>
      <c r="F26" s="82">
        <f>(VLOOKUP($E26,'ARIMA daily'!$A$3:$N$499,13,FALSE)/VLOOKUP($E$4,'ARIMA daily'!$A$3:$N$499,13,FALSE))*100</f>
        <v>97.292479441921486</v>
      </c>
      <c r="G26" s="82">
        <f>(VLOOKUP($E26,'ARIMA daily'!$A$3:$N$499,14,FALSE)/VLOOKUP($E$4,'ARIMA daily'!$A$3:$N$499,14,FALSE))*100</f>
        <v>93.990835114890075</v>
      </c>
      <c r="H26" s="82">
        <f>(VLOOKUP($E26,'ARIMAX daily'!$A$2:$N$499,14,FALSE)/VLOOKUP($E$4,'ARIMAX daily'!$A$2:$N$49,14,FALSE))*100</f>
        <v>96.483428724303081</v>
      </c>
      <c r="I26" s="82">
        <f>(VLOOKUP($E26,Prophet!$A$2:$N$499,14,FALSE)/VLOOKUP($E$4,Prophet!$A$2:$N$49,14,FALSE))*100</f>
        <v>99.533894513161314</v>
      </c>
      <c r="J26" s="82">
        <f>(VLOOKUP($E26,ProphetX!$A$2:$N$499,14,FALSE)/VLOOKUP($E$4,ProphetX!$A$2:$N$49,14,FALSE))*100</f>
        <v>97.292479441921515</v>
      </c>
      <c r="K26" s="82">
        <f>(VLOOKUP($E26,LOGIT!$A$2:$N$499,14,FALSE)/VLOOKUP($E$4,LOGIT!$A$2:$N$49,14,FALSE))*100</f>
        <v>101.40019530763466</v>
      </c>
      <c r="L26" s="82">
        <f>(VLOOKUP($E26,RF!$A$2:$N$499,14,FALSE)/VLOOKUP($E$4,RF!$A$2:$N$49,14,FALSE))*100</f>
        <v>102.18691805764919</v>
      </c>
      <c r="M26" s="82">
        <f>(VLOOKUP($E26,'RF 20VAR'!$A$2:$N$499,14,FALSE)/VLOOKUP($E$4,'RF 20VAR'!$A$2:$N$499,14,FALSE))*100</f>
        <v>96.861121231779819</v>
      </c>
      <c r="N26" s="82">
        <f>(VLOOKUP($E26,'RF opt'!$A$2:$N$499,14,FALSE)/VLOOKUP($E$4,'RF opt'!$A$2:$N$499,14,FALSE))*100</f>
        <v>101.14474382032395</v>
      </c>
      <c r="O26" s="82">
        <f>(VLOOKUP($E26,'LSTM 1'!$A$2:$N$499,14,FALSE)/VLOOKUP($E$4,'LSTM 1'!$A$2:$N$499,14,FALSE))*100</f>
        <v>94.94336572139936</v>
      </c>
      <c r="P26" s="82">
        <f>(VLOOKUP($E26,'LSTM 2'!$A$2:$N$499,14,FALSE)/VLOOKUP($E$4,'LSTM 2'!$A$2:$N$499,14,FALSE))*100</f>
        <v>97.292479441921444</v>
      </c>
    </row>
    <row r="27" spans="5:16" x14ac:dyDescent="0.3">
      <c r="E27" s="10">
        <v>44736</v>
      </c>
      <c r="F27" s="82">
        <f>(VLOOKUP($E27,'ARIMA daily'!$A$3:$N$499,13,FALSE)/VLOOKUP($E$4,'ARIMA daily'!$A$3:$N$499,13,FALSE))*100</f>
        <v>100.26605805479869</v>
      </c>
      <c r="G27" s="82">
        <f>(VLOOKUP($E27,'ARIMA daily'!$A$3:$N$499,14,FALSE)/VLOOKUP($E$4,'ARIMA daily'!$A$3:$N$499,14,FALSE))*100</f>
        <v>93.990835114890075</v>
      </c>
      <c r="H27" s="82">
        <f>(VLOOKUP($E27,'ARIMAX daily'!$A$2:$N$499,14,FALSE)/VLOOKUP($E$4,'ARIMAX daily'!$A$2:$N$49,14,FALSE))*100</f>
        <v>99.432280082571893</v>
      </c>
      <c r="I27" s="82">
        <f>(VLOOKUP($E27,Prophet!$A$2:$N$499,14,FALSE)/VLOOKUP($E$4,Prophet!$A$2:$N$49,14,FALSE))*100</f>
        <v>102.57597815290855</v>
      </c>
      <c r="J27" s="82">
        <f>(VLOOKUP($E27,ProphetX!$A$2:$N$499,14,FALSE)/VLOOKUP($E$4,ProphetX!$A$2:$N$49,14,FALSE))*100</f>
        <v>100.26605805479873</v>
      </c>
      <c r="K27" s="82">
        <f>(VLOOKUP($E27,LOGIT!$A$2:$N$499,14,FALSE)/VLOOKUP($E$4,LOGIT!$A$2:$N$49,14,FALSE))*100</f>
        <v>104.49931924648286</v>
      </c>
      <c r="L27" s="82">
        <f>(VLOOKUP($E27,RF!$A$2:$N$499,14,FALSE)/VLOOKUP($E$4,RF!$A$2:$N$49,14,FALSE))*100</f>
        <v>102.18691805764919</v>
      </c>
      <c r="M27" s="82">
        <f>(VLOOKUP($E27,'RF 20VAR'!$A$2:$N$499,14,FALSE)/VLOOKUP($E$4,'RF 20VAR'!$A$2:$N$499,14,FALSE))*100</f>
        <v>96.861121231779819</v>
      </c>
      <c r="N27" s="82">
        <f>(VLOOKUP($E27,'RF opt'!$A$2:$N$499,14,FALSE)/VLOOKUP($E$4,'RF opt'!$A$2:$N$499,14,FALSE))*100</f>
        <v>101.14474382032395</v>
      </c>
      <c r="O27" s="82">
        <f>(VLOOKUP($E27,'LSTM 1'!$A$2:$N$499,14,FALSE)/VLOOKUP($E$4,'LSTM 1'!$A$2:$N$499,14,FALSE))*100</f>
        <v>97.845147681969735</v>
      </c>
      <c r="P27" s="82">
        <f>(VLOOKUP($E27,'LSTM 2'!$A$2:$N$499,14,FALSE)/VLOOKUP($E$4,'LSTM 2'!$A$2:$N$499,14,FALSE))*100</f>
        <v>97.292479441921444</v>
      </c>
    </row>
    <row r="28" spans="5:16" x14ac:dyDescent="0.3">
      <c r="E28" s="10">
        <v>44739</v>
      </c>
      <c r="F28" s="82">
        <f>(VLOOKUP($E28,'ARIMA daily'!$A$3:$N$499,13,FALSE)/VLOOKUP($E$4,'ARIMA daily'!$A$3:$N$499,13,FALSE))*100</f>
        <v>99.967959891792006</v>
      </c>
      <c r="G28" s="82">
        <f>(VLOOKUP($E28,'ARIMA daily'!$A$3:$N$499,14,FALSE)/VLOOKUP($E$4,'ARIMA daily'!$A$3:$N$499,14,FALSE))*100</f>
        <v>93.990835114890075</v>
      </c>
      <c r="H28" s="82">
        <f>(VLOOKUP($E28,'ARIMAX daily'!$A$2:$N$499,14,FALSE)/VLOOKUP($E$4,'ARIMAX daily'!$A$2:$N$49,14,FALSE))*100</f>
        <v>99.432280082571893</v>
      </c>
      <c r="I28" s="82">
        <f>(VLOOKUP($E28,Prophet!$A$2:$N$499,14,FALSE)/VLOOKUP($E$4,Prophet!$A$2:$N$49,14,FALSE))*100</f>
        <v>102.27101243221288</v>
      </c>
      <c r="J28" s="82">
        <f>(VLOOKUP($E28,ProphetX!$A$2:$N$499,14,FALSE)/VLOOKUP($E$4,ProphetX!$A$2:$N$49,14,FALSE))*100</f>
        <v>99.967959891792049</v>
      </c>
      <c r="K28" s="82">
        <f>(VLOOKUP($E28,LOGIT!$A$2:$N$499,14,FALSE)/VLOOKUP($E$4,LOGIT!$A$2:$N$49,14,FALSE))*100</f>
        <v>104.18863529513214</v>
      </c>
      <c r="L28" s="82">
        <f>(VLOOKUP($E28,RF!$A$2:$N$499,14,FALSE)/VLOOKUP($E$4,RF!$A$2:$N$49,14,FALSE))*100</f>
        <v>102.18691805764919</v>
      </c>
      <c r="M28" s="82">
        <f>(VLOOKUP($E28,'RF 20VAR'!$A$2:$N$499,14,FALSE)/VLOOKUP($E$4,'RF 20VAR'!$A$2:$N$499,14,FALSE))*100</f>
        <v>96.861121231779819</v>
      </c>
      <c r="N28" s="82">
        <f>(VLOOKUP($E28,'RF opt'!$A$2:$N$499,14,FALSE)/VLOOKUP($E$4,'RF opt'!$A$2:$N$499,14,FALSE))*100</f>
        <v>101.14474382032395</v>
      </c>
      <c r="O28" s="82">
        <f>(VLOOKUP($E28,'LSTM 1'!$A$2:$N$499,14,FALSE)/VLOOKUP($E$4,'LSTM 1'!$A$2:$N$499,14,FALSE))*100</f>
        <v>97.554247058678342</v>
      </c>
      <c r="P28" s="82">
        <f>(VLOOKUP($E28,'LSTM 2'!$A$2:$N$499,14,FALSE)/VLOOKUP($E$4,'LSTM 2'!$A$2:$N$499,14,FALSE))*100</f>
        <v>97.003221940842153</v>
      </c>
    </row>
    <row r="29" spans="5:16" x14ac:dyDescent="0.3">
      <c r="E29" s="10">
        <v>44740</v>
      </c>
      <c r="F29" s="82">
        <f>(VLOOKUP($E29,'ARIMA daily'!$A$3:$N$499,13,FALSE)/VLOOKUP($E$4,'ARIMA daily'!$A$3:$N$499,13,FALSE))*100</f>
        <v>97.954301669258314</v>
      </c>
      <c r="G29" s="82">
        <f>(VLOOKUP($E29,'ARIMA daily'!$A$3:$N$499,14,FALSE)/VLOOKUP($E$4,'ARIMA daily'!$A$3:$N$499,14,FALSE))*100</f>
        <v>92.097574332367614</v>
      </c>
      <c r="H29" s="82">
        <f>(VLOOKUP($E29,'ARIMAX daily'!$A$2:$N$499,14,FALSE)/VLOOKUP($E$4,'ARIMAX daily'!$A$2:$N$49,14,FALSE))*100</f>
        <v>97.429412077760418</v>
      </c>
      <c r="I29" s="82">
        <f>(VLOOKUP($E29,Prophet!$A$2:$N$499,14,FALSE)/VLOOKUP($E$4,Prophet!$A$2:$N$49,14,FALSE))*100</f>
        <v>100.21096373927281</v>
      </c>
      <c r="J29" s="82">
        <f>(VLOOKUP($E29,ProphetX!$A$2:$N$499,14,FALSE)/VLOOKUP($E$4,ProphetX!$A$2:$N$49,14,FALSE))*100</f>
        <v>97.954301669258356</v>
      </c>
      <c r="K29" s="82">
        <f>(VLOOKUP($E29,LOGIT!$A$2:$N$499,14,FALSE)/VLOOKUP($E$4,LOGIT!$A$2:$N$49,14,FALSE))*100</f>
        <v>102.08995985568433</v>
      </c>
      <c r="L29" s="82">
        <f>(VLOOKUP($E29,RF!$A$2:$N$499,14,FALSE)/VLOOKUP($E$4,RF!$A$2:$N$49,14,FALSE))*100</f>
        <v>102.18691805764919</v>
      </c>
      <c r="M29" s="82">
        <f>(VLOOKUP($E29,'RF 20VAR'!$A$2:$N$499,14,FALSE)/VLOOKUP($E$4,'RF 20VAR'!$A$2:$N$499,14,FALSE))*100</f>
        <v>94.910044172456736</v>
      </c>
      <c r="N29" s="82">
        <f>(VLOOKUP($E29,'RF opt'!$A$2:$N$499,14,FALSE)/VLOOKUP($E$4,'RF opt'!$A$2:$N$499,14,FALSE))*100</f>
        <v>101.14474382032395</v>
      </c>
      <c r="O29" s="82">
        <f>(VLOOKUP($E29,'LSTM 1'!$A$2:$N$499,14,FALSE)/VLOOKUP($E$4,'LSTM 1'!$A$2:$N$499,14,FALSE))*100</f>
        <v>95.5892083408189</v>
      </c>
      <c r="P29" s="82">
        <f>(VLOOKUP($E29,'LSTM 2'!$A$2:$N$499,14,FALSE)/VLOOKUP($E$4,'LSTM 2'!$A$2:$N$499,14,FALSE))*100</f>
        <v>95.049282541810001</v>
      </c>
    </row>
    <row r="30" spans="5:16" x14ac:dyDescent="0.3">
      <c r="E30" s="10">
        <v>44741</v>
      </c>
      <c r="F30" s="82">
        <f>(VLOOKUP($E30,'ARIMA daily'!$A$3:$N$499,13,FALSE)/VLOOKUP($E$4,'ARIMA daily'!$A$3:$N$499,13,FALSE))*100</f>
        <v>97.88458314473796</v>
      </c>
      <c r="G30" s="82">
        <f>(VLOOKUP($E30,'ARIMA daily'!$A$3:$N$499,14,FALSE)/VLOOKUP($E$4,'ARIMA daily'!$A$3:$N$499,14,FALSE))*100</f>
        <v>92.032024306641986</v>
      </c>
      <c r="H30" s="82">
        <f>(VLOOKUP($E30,'ARIMAX daily'!$A$2:$N$499,14,FALSE)/VLOOKUP($E$4,'ARIMAX daily'!$A$2:$N$49,14,FALSE))*100</f>
        <v>97.360067140997145</v>
      </c>
      <c r="I30" s="82">
        <f>(VLOOKUP($E30,Prophet!$A$2:$N$499,14,FALSE)/VLOOKUP($E$4,Prophet!$A$2:$N$49,14,FALSE))*100</f>
        <v>100.1396390458841</v>
      </c>
      <c r="J30" s="82">
        <f>(VLOOKUP($E30,ProphetX!$A$2:$N$499,14,FALSE)/VLOOKUP($E$4,ProphetX!$A$2:$N$49,14,FALSE))*100</f>
        <v>97.884583144738002</v>
      </c>
      <c r="K30" s="82">
        <f>(VLOOKUP($E30,LOGIT!$A$2:$N$499,14,FALSE)/VLOOKUP($E$4,LOGIT!$A$2:$N$49,14,FALSE))*100</f>
        <v>102.01729779543595</v>
      </c>
      <c r="L30" s="82">
        <f>(VLOOKUP($E30,RF!$A$2:$N$499,14,FALSE)/VLOOKUP($E$4,RF!$A$2:$N$49,14,FALSE))*100</f>
        <v>102.18691805764919</v>
      </c>
      <c r="M30" s="82">
        <f>(VLOOKUP($E30,'RF 20VAR'!$A$2:$N$499,14,FALSE)/VLOOKUP($E$4,'RF 20VAR'!$A$2:$N$499,14,FALSE))*100</f>
        <v>94.910044172456736</v>
      </c>
      <c r="N30" s="82">
        <f>(VLOOKUP($E30,'RF opt'!$A$2:$N$499,14,FALSE)/VLOOKUP($E$4,'RF opt'!$A$2:$N$499,14,FALSE))*100</f>
        <v>101.07275451324939</v>
      </c>
      <c r="O30" s="82">
        <f>(VLOOKUP($E30,'LSTM 1'!$A$2:$N$499,14,FALSE)/VLOOKUP($E$4,'LSTM 1'!$A$2:$N$499,14,FALSE))*100</f>
        <v>95.5892083408189</v>
      </c>
      <c r="P30" s="82">
        <f>(VLOOKUP($E30,'LSTM 2'!$A$2:$N$499,14,FALSE)/VLOOKUP($E$4,'LSTM 2'!$A$2:$N$499,14,FALSE))*100</f>
        <v>94.98163165131713</v>
      </c>
    </row>
    <row r="31" spans="5:16" x14ac:dyDescent="0.3">
      <c r="E31" s="10">
        <v>44742</v>
      </c>
      <c r="F31" s="82">
        <f>(VLOOKUP($E31,'ARIMA daily'!$A$3:$N$499,13,FALSE)/VLOOKUP($E$4,'ARIMA daily'!$A$3:$N$499,13,FALSE))*100</f>
        <v>97.027184842826159</v>
      </c>
      <c r="G31" s="82">
        <f>(VLOOKUP($E31,'ARIMA daily'!$A$3:$N$499,14,FALSE)/VLOOKUP($E$4,'ARIMA daily'!$A$3:$N$499,14,FALSE))*100</f>
        <v>92.032024306641986</v>
      </c>
      <c r="H31" s="82">
        <f>(VLOOKUP($E31,'ARIMAX daily'!$A$2:$N$499,14,FALSE)/VLOOKUP($E$4,'ARIMAX daily'!$A$2:$N$49,14,FALSE))*100</f>
        <v>97.360067140997145</v>
      </c>
      <c r="I31" s="82">
        <f>(VLOOKUP($E31,Prophet!$A$2:$N$499,14,FALSE)/VLOOKUP($E$4,Prophet!$A$2:$N$49,14,FALSE))*100</f>
        <v>99.262488081824259</v>
      </c>
      <c r="J31" s="82">
        <f>(VLOOKUP($E31,ProphetX!$A$2:$N$499,14,FALSE)/VLOOKUP($E$4,ProphetX!$A$2:$N$49,14,FALSE))*100</f>
        <v>97.027184842826188</v>
      </c>
      <c r="K31" s="82">
        <f>(VLOOKUP($E31,LOGIT!$A$2:$N$499,14,FALSE)/VLOOKUP($E$4,LOGIT!$A$2:$N$49,14,FALSE))*100</f>
        <v>101.12369989589645</v>
      </c>
      <c r="L31" s="82">
        <f>(VLOOKUP($E31,RF!$A$2:$N$499,14,FALSE)/VLOOKUP($E$4,RF!$A$2:$N$49,14,FALSE))*100</f>
        <v>102.18691805764919</v>
      </c>
      <c r="M31" s="82">
        <f>(VLOOKUP($E31,'RF 20VAR'!$A$2:$N$499,14,FALSE)/VLOOKUP($E$4,'RF 20VAR'!$A$2:$N$499,14,FALSE))*100</f>
        <v>94.910044172456736</v>
      </c>
      <c r="N31" s="82">
        <f>(VLOOKUP($E31,'RF opt'!$A$2:$N$499,14,FALSE)/VLOOKUP($E$4,'RF opt'!$A$2:$N$499,14,FALSE))*100</f>
        <v>101.07275451324939</v>
      </c>
      <c r="O31" s="82">
        <f>(VLOOKUP($E31,'LSTM 1'!$A$2:$N$499,14,FALSE)/VLOOKUP($E$4,'LSTM 1'!$A$2:$N$499,14,FALSE))*100</f>
        <v>94.751915865543964</v>
      </c>
      <c r="P31" s="82">
        <f>(VLOOKUP($E31,'LSTM 2'!$A$2:$N$499,14,FALSE)/VLOOKUP($E$4,'LSTM 2'!$A$2:$N$499,14,FALSE))*100</f>
        <v>94.149661109334687</v>
      </c>
    </row>
    <row r="32" spans="5:16" x14ac:dyDescent="0.3">
      <c r="E32" s="10">
        <v>44743</v>
      </c>
      <c r="F32" s="82">
        <f>(VLOOKUP($E32,'ARIMA daily'!$A$3:$N$499,13,FALSE)/VLOOKUP($E$4,'ARIMA daily'!$A$3:$N$499,13,FALSE))*100</f>
        <v>98.051191707419321</v>
      </c>
      <c r="G32" s="82">
        <f>(VLOOKUP($E32,'ARIMA daily'!$A$3:$N$499,14,FALSE)/VLOOKUP($E$4,'ARIMA daily'!$A$3:$N$499,14,FALSE))*100</f>
        <v>93.003313175891051</v>
      </c>
      <c r="H32" s="82">
        <f>(VLOOKUP($E32,'ARIMAX daily'!$A$2:$N$499,14,FALSE)/VLOOKUP($E$4,'ARIMAX daily'!$A$2:$N$49,14,FALSE))*100</f>
        <v>97.360067140997145</v>
      </c>
      <c r="I32" s="82">
        <f>(VLOOKUP($E32,Prophet!$A$2:$N$499,14,FALSE)/VLOOKUP($E$4,Prophet!$A$2:$N$49,14,FALSE))*100</f>
        <v>100.31008592110035</v>
      </c>
      <c r="J32" s="82">
        <f>(VLOOKUP($E32,ProphetX!$A$2:$N$499,14,FALSE)/VLOOKUP($E$4,ProphetX!$A$2:$N$49,14,FALSE))*100</f>
        <v>98.051191707419378</v>
      </c>
      <c r="K32" s="82">
        <f>(VLOOKUP($E32,LOGIT!$A$2:$N$499,14,FALSE)/VLOOKUP($E$4,LOGIT!$A$2:$N$49,14,FALSE))*100</f>
        <v>102.19094061852691</v>
      </c>
      <c r="L32" s="82">
        <f>(VLOOKUP($E32,RF!$A$2:$N$499,14,FALSE)/VLOOKUP($E$4,RF!$A$2:$N$49,14,FALSE))*100</f>
        <v>102.18691805764919</v>
      </c>
      <c r="M32" s="82">
        <f>(VLOOKUP($E32,'RF 20VAR'!$A$2:$N$499,14,FALSE)/VLOOKUP($E$4,'RF 20VAR'!$A$2:$N$499,14,FALSE))*100</f>
        <v>95.911707128141501</v>
      </c>
      <c r="N32" s="82">
        <f>(VLOOKUP($E32,'RF opt'!$A$2:$N$499,14,FALSE)/VLOOKUP($E$4,'RF opt'!$A$2:$N$499,14,FALSE))*100</f>
        <v>102.13945756778577</v>
      </c>
      <c r="O32" s="82">
        <f>(VLOOKUP($E32,'LSTM 1'!$A$2:$N$499,14,FALSE)/VLOOKUP($E$4,'LSTM 1'!$A$2:$N$499,14,FALSE))*100</f>
        <v>95.751909964484852</v>
      </c>
      <c r="P32" s="82">
        <f>(VLOOKUP($E32,'LSTM 2'!$A$2:$N$499,14,FALSE)/VLOOKUP($E$4,'LSTM 2'!$A$2:$N$499,14,FALSE))*100</f>
        <v>95.143299123580434</v>
      </c>
    </row>
    <row r="33" spans="5:16" x14ac:dyDescent="0.3">
      <c r="E33" s="10">
        <v>44747</v>
      </c>
      <c r="F33" s="82">
        <f>(VLOOKUP($E33,'ARIMA daily'!$A$3:$N$499,13,FALSE)/VLOOKUP($E$4,'ARIMA daily'!$A$3:$N$499,13,FALSE))*100</f>
        <v>98.206517396057805</v>
      </c>
      <c r="G33" s="82">
        <f>(VLOOKUP($E33,'ARIMA daily'!$A$3:$N$499,14,FALSE)/VLOOKUP($E$4,'ARIMA daily'!$A$3:$N$499,14,FALSE))*100</f>
        <v>93.003313175891051</v>
      </c>
      <c r="H33" s="82">
        <f>(VLOOKUP($E33,'ARIMAX daily'!$A$2:$N$499,14,FALSE)/VLOOKUP($E$4,'ARIMAX daily'!$A$2:$N$49,14,FALSE))*100</f>
        <v>97.360067140997145</v>
      </c>
      <c r="I33" s="82">
        <f>(VLOOKUP($E33,Prophet!$A$2:$N$499,14,FALSE)/VLOOKUP($E$4,Prophet!$A$2:$N$49,14,FALSE))*100</f>
        <v>100.46898998847338</v>
      </c>
      <c r="J33" s="82">
        <f>(VLOOKUP($E33,ProphetX!$A$2:$N$499,14,FALSE)/VLOOKUP($E$4,ProphetX!$A$2:$N$49,14,FALSE))*100</f>
        <v>98.206517396057848</v>
      </c>
      <c r="K33" s="82">
        <f>(VLOOKUP($E33,LOGIT!$A$2:$N$499,14,FALSE)/VLOOKUP($E$4,LOGIT!$A$2:$N$49,14,FALSE))*100</f>
        <v>102.35282420145725</v>
      </c>
      <c r="L33" s="82">
        <f>(VLOOKUP($E33,RF!$A$2:$N$499,14,FALSE)/VLOOKUP($E$4,RF!$A$2:$N$49,14,FALSE))*100</f>
        <v>102.18691805764919</v>
      </c>
      <c r="M33" s="82">
        <f>(VLOOKUP($E33,'RF 20VAR'!$A$2:$N$499,14,FALSE)/VLOOKUP($E$4,'RF 20VAR'!$A$2:$N$499,14,FALSE))*100</f>
        <v>95.911707128141501</v>
      </c>
      <c r="N33" s="82">
        <f>(VLOOKUP($E33,'RF opt'!$A$2:$N$499,14,FALSE)/VLOOKUP($E$4,'RF opt'!$A$2:$N$499,14,FALSE))*100</f>
        <v>102.13945756778577</v>
      </c>
      <c r="O33" s="82">
        <f>(VLOOKUP($E33,'LSTM 1'!$A$2:$N$499,14,FALSE)/VLOOKUP($E$4,'LSTM 1'!$A$2:$N$499,14,FALSE))*100</f>
        <v>95.903593295352081</v>
      </c>
      <c r="P33" s="82">
        <f>(VLOOKUP($E33,'LSTM 2'!$A$2:$N$499,14,FALSE)/VLOOKUP($E$4,'LSTM 2'!$A$2:$N$499,14,FALSE))*100</f>
        <v>95.294018336660514</v>
      </c>
    </row>
    <row r="34" spans="5:16" x14ac:dyDescent="0.3">
      <c r="E34" s="10">
        <v>44749</v>
      </c>
      <c r="F34" s="82">
        <f>(VLOOKUP($E34,'ARIMA daily'!$A$3:$N$499,13,FALSE)/VLOOKUP($E$4,'ARIMA daily'!$A$3:$N$499,13,FALSE))*100</f>
        <v>100.03229667938707</v>
      </c>
      <c r="G34" s="82">
        <f>(VLOOKUP($E34,'ARIMA daily'!$A$3:$N$499,14,FALSE)/VLOOKUP($E$4,'ARIMA daily'!$A$3:$N$499,14,FALSE))*100</f>
        <v>94.732358528275569</v>
      </c>
      <c r="H34" s="82">
        <f>(VLOOKUP($E34,'ARIMAX daily'!$A$2:$N$499,14,FALSE)/VLOOKUP($E$4,'ARIMAX daily'!$A$2:$N$49,14,FALSE))*100</f>
        <v>99.170109878717867</v>
      </c>
      <c r="I34" s="82">
        <f>(VLOOKUP($E34,Prophet!$A$2:$N$499,14,FALSE)/VLOOKUP($E$4,Prophet!$A$2:$N$49,14,FALSE))*100</f>
        <v>102.33683140472272</v>
      </c>
      <c r="J34" s="82">
        <f>(VLOOKUP($E34,ProphetX!$A$2:$N$499,14,FALSE)/VLOOKUP($E$4,ProphetX!$A$2:$N$49,14,FALSE))*100</f>
        <v>100.03229667938709</v>
      </c>
      <c r="K34" s="82">
        <f>(VLOOKUP($E34,LOGIT!$A$2:$N$499,14,FALSE)/VLOOKUP($E$4,LOGIT!$A$2:$N$49,14,FALSE))*100</f>
        <v>104.2556884000075</v>
      </c>
      <c r="L34" s="82">
        <f>(VLOOKUP($E34,RF!$A$2:$N$499,14,FALSE)/VLOOKUP($E$4,RF!$A$2:$N$49,14,FALSE))*100</f>
        <v>102.18691805764919</v>
      </c>
      <c r="M34" s="82">
        <f>(VLOOKUP($E34,'RF 20VAR'!$A$2:$N$499,14,FALSE)/VLOOKUP($E$4,'RF 20VAR'!$A$2:$N$499,14,FALSE))*100</f>
        <v>95.911707128141501</v>
      </c>
      <c r="N34" s="82">
        <f>(VLOOKUP($E34,'RF opt'!$A$2:$N$499,14,FALSE)/VLOOKUP($E$4,'RF opt'!$A$2:$N$499,14,FALSE))*100</f>
        <v>102.13945756778577</v>
      </c>
      <c r="O34" s="82">
        <f>(VLOOKUP($E34,'LSTM 1'!$A$2:$N$499,14,FALSE)/VLOOKUP($E$4,'LSTM 1'!$A$2:$N$499,14,FALSE))*100</f>
        <v>97.686558402742364</v>
      </c>
      <c r="P34" s="82">
        <f>(VLOOKUP($E34,'LSTM 2'!$A$2:$N$499,14,FALSE)/VLOOKUP($E$4,'LSTM 2'!$A$2:$N$499,14,FALSE))*100</f>
        <v>97.065650699944541</v>
      </c>
    </row>
    <row r="35" spans="5:16" x14ac:dyDescent="0.3">
      <c r="E35" s="10">
        <v>44750</v>
      </c>
      <c r="F35" s="82">
        <f>(VLOOKUP($E35,'ARIMA daily'!$A$3:$N$499,13,FALSE)/VLOOKUP($E$4,'ARIMA daily'!$A$3:$N$499,13,FALSE))*100</f>
        <v>99.949242711391733</v>
      </c>
      <c r="G35" s="82">
        <f>(VLOOKUP($E35,'ARIMA daily'!$A$3:$N$499,14,FALSE)/VLOOKUP($E$4,'ARIMA daily'!$A$3:$N$499,14,FALSE))*100</f>
        <v>94.732358528275569</v>
      </c>
      <c r="H35" s="82">
        <f>(VLOOKUP($E35,'ARIMAX daily'!$A$2:$N$499,14,FALSE)/VLOOKUP($E$4,'ARIMAX daily'!$A$2:$N$49,14,FALSE))*100</f>
        <v>99.170109878717867</v>
      </c>
      <c r="I35" s="82">
        <f>(VLOOKUP($E35,Prophet!$A$2:$N$499,14,FALSE)/VLOOKUP($E$4,Prophet!$A$2:$N$49,14,FALSE))*100</f>
        <v>102.25186404715546</v>
      </c>
      <c r="J35" s="82">
        <f>(VLOOKUP($E35,ProphetX!$A$2:$N$499,14,FALSE)/VLOOKUP($E$4,ProphetX!$A$2:$N$49,14,FALSE))*100</f>
        <v>99.94924271139179</v>
      </c>
      <c r="K35" s="82">
        <f>(VLOOKUP($E35,LOGIT!$A$2:$N$499,14,FALSE)/VLOOKUP($E$4,LOGIT!$A$2:$N$49,14,FALSE))*100</f>
        <v>104.16912787010727</v>
      </c>
      <c r="L35" s="82">
        <f>(VLOOKUP($E35,RF!$A$2:$N$499,14,FALSE)/VLOOKUP($E$4,RF!$A$2:$N$49,14,FALSE))*100</f>
        <v>102.18691805764919</v>
      </c>
      <c r="M35" s="82">
        <f>(VLOOKUP($E35,'RF 20VAR'!$A$2:$N$499,14,FALSE)/VLOOKUP($E$4,'RF 20VAR'!$A$2:$N$499,14,FALSE))*100</f>
        <v>95.911707128141501</v>
      </c>
      <c r="N35" s="82">
        <f>(VLOOKUP($E35,'RF opt'!$A$2:$N$499,14,FALSE)/VLOOKUP($E$4,'RF opt'!$A$2:$N$499,14,FALSE))*100</f>
        <v>102.13945756778577</v>
      </c>
      <c r="O35" s="82">
        <f>(VLOOKUP($E35,'LSTM 1'!$A$2:$N$499,14,FALSE)/VLOOKUP($E$4,'LSTM 1'!$A$2:$N$499,14,FALSE))*100</f>
        <v>97.605452034454558</v>
      </c>
      <c r="P35" s="82">
        <f>(VLOOKUP($E35,'LSTM 2'!$A$2:$N$499,14,FALSE)/VLOOKUP($E$4,'LSTM 2'!$A$2:$N$499,14,FALSE))*100</f>
        <v>97.065650699944541</v>
      </c>
    </row>
    <row r="36" spans="5:16" x14ac:dyDescent="0.3">
      <c r="E36" s="10">
        <v>44753</v>
      </c>
      <c r="F36" s="82">
        <f>(VLOOKUP($E36,'ARIMA daily'!$A$3:$N$499,13,FALSE)/VLOOKUP($E$4,'ARIMA daily'!$A$3:$N$499,13,FALSE))*100</f>
        <v>98.797081671800242</v>
      </c>
      <c r="G36" s="82">
        <f>(VLOOKUP($E36,'ARIMA daily'!$A$3:$N$499,14,FALSE)/VLOOKUP($E$4,'ARIMA daily'!$A$3:$N$499,14,FALSE))*100</f>
        <v>93.640334919852052</v>
      </c>
      <c r="H36" s="82">
        <f>(VLOOKUP($E36,'ARIMAX daily'!$A$2:$N$499,14,FALSE)/VLOOKUP($E$4,'ARIMAX daily'!$A$2:$N$49,14,FALSE))*100</f>
        <v>98.026930262798231</v>
      </c>
      <c r="I36" s="82">
        <f>(VLOOKUP($E36,Prophet!$A$2:$N$499,14,FALSE)/VLOOKUP($E$4,Prophet!$A$2:$N$49,14,FALSE))*100</f>
        <v>101.07315962894468</v>
      </c>
      <c r="J36" s="82">
        <f>(VLOOKUP($E36,ProphetX!$A$2:$N$499,14,FALSE)/VLOOKUP($E$4,ProphetX!$A$2:$N$49,14,FALSE))*100</f>
        <v>98.797081671800285</v>
      </c>
      <c r="K36" s="82">
        <f>(VLOOKUP($E36,LOGIT!$A$2:$N$499,14,FALSE)/VLOOKUP($E$4,LOGIT!$A$2:$N$49,14,FALSE))*100</f>
        <v>104.16912787010727</v>
      </c>
      <c r="L36" s="82">
        <f>(VLOOKUP($E36,RF!$A$2:$N$499,14,FALSE)/VLOOKUP($E$4,RF!$A$2:$N$49,14,FALSE))*100</f>
        <v>102.18691805764919</v>
      </c>
      <c r="M36" s="82">
        <f>(VLOOKUP($E36,'RF 20VAR'!$A$2:$N$499,14,FALSE)/VLOOKUP($E$4,'RF 20VAR'!$A$2:$N$499,14,FALSE))*100</f>
        <v>94.80608862422902</v>
      </c>
      <c r="N36" s="82">
        <f>(VLOOKUP($E36,'RF opt'!$A$2:$N$499,14,FALSE)/VLOOKUP($E$4,'RF opt'!$A$2:$N$499,14,FALSE))*100</f>
        <v>100.9620489109296</v>
      </c>
      <c r="O36" s="82">
        <f>(VLOOKUP($E36,'LSTM 1'!$A$2:$N$499,14,FALSE)/VLOOKUP($E$4,'LSTM 1'!$A$2:$N$499,14,FALSE))*100</f>
        <v>96.480308951474512</v>
      </c>
      <c r="P36" s="82">
        <f>(VLOOKUP($E36,'LSTM 2'!$A$2:$N$499,14,FALSE)/VLOOKUP($E$4,'LSTM 2'!$A$2:$N$499,14,FALSE))*100</f>
        <v>97.065650699944541</v>
      </c>
    </row>
    <row r="37" spans="5:16" x14ac:dyDescent="0.3">
      <c r="E37" s="10">
        <v>44754</v>
      </c>
      <c r="F37" s="82">
        <f>(VLOOKUP($E37,'ARIMA daily'!$A$3:$N$499,13,FALSE)/VLOOKUP($E$4,'ARIMA daily'!$A$3:$N$499,13,FALSE))*100</f>
        <v>97.883813431200807</v>
      </c>
      <c r="G37" s="82">
        <f>(VLOOKUP($E37,'ARIMA daily'!$A$3:$N$499,14,FALSE)/VLOOKUP($E$4,'ARIMA daily'!$A$3:$N$499,14,FALSE))*100</f>
        <v>92.774735020803561</v>
      </c>
      <c r="H37" s="82">
        <f>(VLOOKUP($E37,'ARIMAX daily'!$A$2:$N$499,14,FALSE)/VLOOKUP($E$4,'ARIMAX daily'!$A$2:$N$49,14,FALSE))*100</f>
        <v>97.120781208417569</v>
      </c>
      <c r="I37" s="82">
        <f>(VLOOKUP($E37,Prophet!$A$2:$N$499,14,FALSE)/VLOOKUP($E$4,Prophet!$A$2:$N$49,14,FALSE))*100</f>
        <v>100.13885159975824</v>
      </c>
      <c r="J37" s="82">
        <f>(VLOOKUP($E37,ProphetX!$A$2:$N$499,14,FALSE)/VLOOKUP($E$4,ProphetX!$A$2:$N$49,14,FALSE))*100</f>
        <v>97.883813431200863</v>
      </c>
      <c r="K37" s="82">
        <f>(VLOOKUP($E37,LOGIT!$A$2:$N$499,14,FALSE)/VLOOKUP($E$4,LOGIT!$A$2:$N$49,14,FALSE))*100</f>
        <v>103.20620108598686</v>
      </c>
      <c r="L37" s="82">
        <f>(VLOOKUP($E37,RF!$A$2:$N$499,14,FALSE)/VLOOKUP($E$4,RF!$A$2:$N$49,14,FALSE))*100</f>
        <v>102.18691805764919</v>
      </c>
      <c r="M37" s="82">
        <f>(VLOOKUP($E37,'RF 20VAR'!$A$2:$N$499,14,FALSE)/VLOOKUP($E$4,'RF 20VAR'!$A$2:$N$499,14,FALSE))*100</f>
        <v>93.929712639323</v>
      </c>
      <c r="N37" s="82">
        <f>(VLOOKUP($E37,'RF opt'!$A$2:$N$499,14,FALSE)/VLOOKUP($E$4,'RF opt'!$A$2:$N$499,14,FALSE))*100</f>
        <v>100.0287679757447</v>
      </c>
      <c r="O37" s="82">
        <f>(VLOOKUP($E37,'LSTM 1'!$A$2:$N$499,14,FALSE)/VLOOKUP($E$4,'LSTM 1'!$A$2:$N$499,14,FALSE))*100</f>
        <v>95.58845667691736</v>
      </c>
      <c r="P37" s="82">
        <f>(VLOOKUP($E37,'LSTM 2'!$A$2:$N$499,14,FALSE)/VLOOKUP($E$4,'LSTM 2'!$A$2:$N$499,14,FALSE))*100</f>
        <v>96.168387597256356</v>
      </c>
    </row>
    <row r="38" spans="5:16" x14ac:dyDescent="0.3">
      <c r="E38" s="10">
        <v>44755</v>
      </c>
      <c r="F38" s="82">
        <f>(VLOOKUP($E38,'ARIMA daily'!$A$3:$N$499,13,FALSE)/VLOOKUP($E$4,'ARIMA daily'!$A$3:$N$499,13,FALSE))*100</f>
        <v>97.447554817214581</v>
      </c>
      <c r="G38" s="82">
        <f>(VLOOKUP($E38,'ARIMA daily'!$A$3:$N$499,14,FALSE)/VLOOKUP($E$4,'ARIMA daily'!$A$3:$N$499,14,FALSE))*100</f>
        <v>92.361247071219736</v>
      </c>
      <c r="H38" s="82">
        <f>(VLOOKUP($E38,'ARIMAX daily'!$A$2:$N$499,14,FALSE)/VLOOKUP($E$4,'ARIMAX daily'!$A$2:$N$49,14,FALSE))*100</f>
        <v>97.120781208417569</v>
      </c>
      <c r="I38" s="82">
        <f>(VLOOKUP($E38,Prophet!$A$2:$N$499,14,FALSE)/VLOOKUP($E$4,Prophet!$A$2:$N$49,14,FALSE))*100</f>
        <v>99.692542500493431</v>
      </c>
      <c r="J38" s="82">
        <f>(VLOOKUP($E38,ProphetX!$A$2:$N$499,14,FALSE)/VLOOKUP($E$4,ProphetX!$A$2:$N$49,14,FALSE))*100</f>
        <v>97.447554817214638</v>
      </c>
      <c r="K38" s="82">
        <f>(VLOOKUP($E38,LOGIT!$A$2:$N$499,14,FALSE)/VLOOKUP($E$4,LOGIT!$A$2:$N$49,14,FALSE))*100</f>
        <v>102.74622110909107</v>
      </c>
      <c r="L38" s="82">
        <f>(VLOOKUP($E38,RF!$A$2:$N$499,14,FALSE)/VLOOKUP($E$4,RF!$A$2:$N$49,14,FALSE))*100</f>
        <v>102.18691805764919</v>
      </c>
      <c r="M38" s="82">
        <f>(VLOOKUP($E38,'RF 20VAR'!$A$2:$N$499,14,FALSE)/VLOOKUP($E$4,'RF 20VAR'!$A$2:$N$499,14,FALSE))*100</f>
        <v>93.51107706708963</v>
      </c>
      <c r="N38" s="82">
        <f>(VLOOKUP($E38,'RF opt'!$A$2:$N$499,14,FALSE)/VLOOKUP($E$4,'RF opt'!$A$2:$N$499,14,FALSE))*100</f>
        <v>99.582949508460288</v>
      </c>
      <c r="O38" s="82">
        <f>(VLOOKUP($E38,'LSTM 1'!$A$2:$N$499,14,FALSE)/VLOOKUP($E$4,'LSTM 1'!$A$2:$N$499,14,FALSE))*100</f>
        <v>95.162428244215718</v>
      </c>
      <c r="P38" s="82">
        <f>(VLOOKUP($E38,'LSTM 2'!$A$2:$N$499,14,FALSE)/VLOOKUP($E$4,'LSTM 2'!$A$2:$N$499,14,FALSE))*100</f>
        <v>96.168387597256356</v>
      </c>
    </row>
    <row r="39" spans="5:16" x14ac:dyDescent="0.3">
      <c r="E39" s="10">
        <v>44756</v>
      </c>
      <c r="F39" s="82">
        <f>(VLOOKUP($E39,'ARIMA daily'!$A$3:$N$499,13,FALSE)/VLOOKUP($E$4,'ARIMA daily'!$A$3:$N$499,13,FALSE))*100</f>
        <v>97.155345275657965</v>
      </c>
      <c r="G39" s="82">
        <f>(VLOOKUP($E39,'ARIMA daily'!$A$3:$N$499,14,FALSE)/VLOOKUP($E$4,'ARIMA daily'!$A$3:$N$499,14,FALSE))*100</f>
        <v>92.361247071219736</v>
      </c>
      <c r="H39" s="82">
        <f>(VLOOKUP($E39,'ARIMAX daily'!$A$2:$N$499,14,FALSE)/VLOOKUP($E$4,'ARIMAX daily'!$A$2:$N$49,14,FALSE))*100</f>
        <v>97.120781208417569</v>
      </c>
      <c r="I39" s="82">
        <f>(VLOOKUP($E39,Prophet!$A$2:$N$499,14,FALSE)/VLOOKUP($E$4,Prophet!$A$2:$N$49,14,FALSE))*100</f>
        <v>99.393601062759828</v>
      </c>
      <c r="J39" s="82">
        <f>(VLOOKUP($E39,ProphetX!$A$2:$N$499,14,FALSE)/VLOOKUP($E$4,ProphetX!$A$2:$N$49,14,FALSE))*100</f>
        <v>97.155345275658036</v>
      </c>
      <c r="K39" s="82">
        <f>(VLOOKUP($E39,LOGIT!$A$2:$N$499,14,FALSE)/VLOOKUP($E$4,LOGIT!$A$2:$N$49,14,FALSE))*100</f>
        <v>102.43812280715545</v>
      </c>
      <c r="L39" s="82">
        <f>(VLOOKUP($E39,RF!$A$2:$N$499,14,FALSE)/VLOOKUP($E$4,RF!$A$2:$N$49,14,FALSE))*100</f>
        <v>102.18691805764919</v>
      </c>
      <c r="M39" s="82">
        <f>(VLOOKUP($E39,'RF 20VAR'!$A$2:$N$499,14,FALSE)/VLOOKUP($E$4,'RF 20VAR'!$A$2:$N$499,14,FALSE))*100</f>
        <v>93.230671581169617</v>
      </c>
      <c r="N39" s="82">
        <f>(VLOOKUP($E39,'RF opt'!$A$2:$N$499,14,FALSE)/VLOOKUP($E$4,'RF opt'!$A$2:$N$499,14,FALSE))*100</f>
        <v>99.284336699988046</v>
      </c>
      <c r="O39" s="82">
        <f>(VLOOKUP($E39,'LSTM 1'!$A$2:$N$499,14,FALSE)/VLOOKUP($E$4,'LSTM 1'!$A$2:$N$499,14,FALSE))*100</f>
        <v>94.877070960671603</v>
      </c>
      <c r="P39" s="82">
        <f>(VLOOKUP($E39,'LSTM 2'!$A$2:$N$499,14,FALSE)/VLOOKUP($E$4,'LSTM 2'!$A$2:$N$499,14,FALSE))*100</f>
        <v>95.880013809892034</v>
      </c>
    </row>
    <row r="40" spans="5:16" x14ac:dyDescent="0.3">
      <c r="E40" s="10">
        <v>44757</v>
      </c>
      <c r="F40" s="82">
        <f>(VLOOKUP($E40,'ARIMA daily'!$A$3:$N$499,13,FALSE)/VLOOKUP($E$4,'ARIMA daily'!$A$3:$N$499,13,FALSE))*100</f>
        <v>99.020849286897914</v>
      </c>
      <c r="G40" s="82">
        <f>(VLOOKUP($E40,'ARIMA daily'!$A$3:$N$499,14,FALSE)/VLOOKUP($E$4,'ARIMA daily'!$A$3:$N$499,14,FALSE))*100</f>
        <v>92.361247071219736</v>
      </c>
      <c r="H40" s="82">
        <f>(VLOOKUP($E40,'ARIMAX daily'!$A$2:$N$499,14,FALSE)/VLOOKUP($E$4,'ARIMAX daily'!$A$2:$N$49,14,FALSE))*100</f>
        <v>97.120781208417569</v>
      </c>
      <c r="I40" s="82">
        <f>(VLOOKUP($E40,Prophet!$A$2:$N$499,14,FALSE)/VLOOKUP($E$4,Prophet!$A$2:$N$49,14,FALSE))*100</f>
        <v>101.30208238149811</v>
      </c>
      <c r="J40" s="82">
        <f>(VLOOKUP($E40,ProphetX!$A$2:$N$499,14,FALSE)/VLOOKUP($E$4,ProphetX!$A$2:$N$49,14,FALSE))*100</f>
        <v>99.02084928689797</v>
      </c>
      <c r="K40" s="82">
        <f>(VLOOKUP($E40,LOGIT!$A$2:$N$499,14,FALSE)/VLOOKUP($E$4,LOGIT!$A$2:$N$49,14,FALSE))*100</f>
        <v>104.4050627470881</v>
      </c>
      <c r="L40" s="82">
        <f>(VLOOKUP($E40,RF!$A$2:$N$499,14,FALSE)/VLOOKUP($E$4,RF!$A$2:$N$49,14,FALSE))*100</f>
        <v>102.18691805764919</v>
      </c>
      <c r="M40" s="82">
        <f>(VLOOKUP($E40,'RF 20VAR'!$A$2:$N$499,14,FALSE)/VLOOKUP($E$4,'RF 20VAR'!$A$2:$N$499,14,FALSE))*100</f>
        <v>95.020816954147278</v>
      </c>
      <c r="N40" s="82">
        <f>(VLOOKUP($E40,'RF opt'!$A$2:$N$499,14,FALSE)/VLOOKUP($E$4,'RF opt'!$A$2:$N$499,14,FALSE))*100</f>
        <v>101.19072000645065</v>
      </c>
      <c r="O40" s="82">
        <f>(VLOOKUP($E40,'LSTM 1'!$A$2:$N$499,14,FALSE)/VLOOKUP($E$4,'LSTM 1'!$A$2:$N$499,14,FALSE))*100</f>
        <v>96.698829258680306</v>
      </c>
      <c r="P40" s="82">
        <f>(VLOOKUP($E40,'LSTM 2'!$A$2:$N$499,14,FALSE)/VLOOKUP($E$4,'LSTM 2'!$A$2:$N$499,14,FALSE))*100</f>
        <v>97.721029863641874</v>
      </c>
    </row>
    <row r="41" spans="5:16" x14ac:dyDescent="0.3">
      <c r="E41" s="10">
        <v>44760</v>
      </c>
      <c r="F41" s="82">
        <f>(VLOOKUP($E41,'ARIMA daily'!$A$3:$N$499,13,FALSE)/VLOOKUP($E$4,'ARIMA daily'!$A$3:$N$499,13,FALSE))*100</f>
        <v>98.192681325892366</v>
      </c>
      <c r="G41" s="82">
        <f>(VLOOKUP($E41,'ARIMA daily'!$A$3:$N$499,14,FALSE)/VLOOKUP($E$4,'ARIMA daily'!$A$3:$N$499,14,FALSE))*100</f>
        <v>92.361247071219736</v>
      </c>
      <c r="H41" s="82">
        <f>(VLOOKUP($E41,'ARIMAX daily'!$A$2:$N$499,14,FALSE)/VLOOKUP($E$4,'ARIMAX daily'!$A$2:$N$49,14,FALSE))*100</f>
        <v>97.120781208417569</v>
      </c>
      <c r="I41" s="82">
        <f>(VLOOKUP($E41,Prophet!$A$2:$N$499,14,FALSE)/VLOOKUP($E$4,Prophet!$A$2:$N$49,14,FALSE))*100</f>
        <v>100.45483516421329</v>
      </c>
      <c r="J41" s="82">
        <f>(VLOOKUP($E41,ProphetX!$A$2:$N$499,14,FALSE)/VLOOKUP($E$4,ProphetX!$A$2:$N$49,14,FALSE))*100</f>
        <v>98.192681325892423</v>
      </c>
      <c r="K41" s="82">
        <f>(VLOOKUP($E41,LOGIT!$A$2:$N$499,14,FALSE)/VLOOKUP($E$4,LOGIT!$A$2:$N$49,14,FALSE))*100</f>
        <v>103.53186353140178</v>
      </c>
      <c r="L41" s="82">
        <f>(VLOOKUP($E41,RF!$A$2:$N$499,14,FALSE)/VLOOKUP($E$4,RF!$A$2:$N$49,14,FALSE))*100</f>
        <v>101.3322704538496</v>
      </c>
      <c r="M41" s="82">
        <f>(VLOOKUP($E41,'RF 20VAR'!$A$2:$N$499,14,FALSE)/VLOOKUP($E$4,'RF 20VAR'!$A$2:$N$499,14,FALSE))*100</f>
        <v>95.020816954147278</v>
      </c>
      <c r="N41" s="82">
        <f>(VLOOKUP($E41,'RF opt'!$A$2:$N$499,14,FALSE)/VLOOKUP($E$4,'RF opt'!$A$2:$N$499,14,FALSE))*100</f>
        <v>101.19072000645065</v>
      </c>
      <c r="O41" s="82">
        <f>(VLOOKUP($E41,'LSTM 1'!$A$2:$N$499,14,FALSE)/VLOOKUP($E$4,'LSTM 1'!$A$2:$N$499,14,FALSE))*100</f>
        <v>95.89008167839286</v>
      </c>
      <c r="P41" s="82">
        <f>(VLOOKUP($E41,'LSTM 2'!$A$2:$N$499,14,FALSE)/VLOOKUP($E$4,'LSTM 2'!$A$2:$N$499,14,FALSE))*100</f>
        <v>96.903733035424864</v>
      </c>
    </row>
    <row r="42" spans="5:16" x14ac:dyDescent="0.3">
      <c r="E42" s="10">
        <v>44761</v>
      </c>
      <c r="F42" s="82">
        <f>(VLOOKUP($E42,'ARIMA daily'!$A$3:$N$499,13,FALSE)/VLOOKUP($E$4,'ARIMA daily'!$A$3:$N$499,13,FALSE))*100</f>
        <v>100.90557736306289</v>
      </c>
      <c r="G42" s="82">
        <f>(VLOOKUP($E42,'ARIMA daily'!$A$3:$N$499,14,FALSE)/VLOOKUP($E$4,'ARIMA daily'!$A$3:$N$499,14,FALSE))*100</f>
        <v>94.913030542087924</v>
      </c>
      <c r="H42" s="82">
        <f>(VLOOKUP($E42,'ARIMAX daily'!$A$2:$N$499,14,FALSE)/VLOOKUP($E$4,'ARIMAX daily'!$A$2:$N$49,14,FALSE))*100</f>
        <v>99.804062476527164</v>
      </c>
      <c r="I42" s="82">
        <f>(VLOOKUP($E42,Prophet!$A$2:$N$499,14,FALSE)/VLOOKUP($E$4,Prophet!$A$2:$N$49,14,FALSE))*100</f>
        <v>103.230230647377</v>
      </c>
      <c r="J42" s="82">
        <f>(VLOOKUP($E42,ProphetX!$A$2:$N$499,14,FALSE)/VLOOKUP($E$4,ProphetX!$A$2:$N$49,14,FALSE))*100</f>
        <v>100.90557736306293</v>
      </c>
      <c r="K42" s="82">
        <f>(VLOOKUP($E42,LOGIT!$A$2:$N$499,14,FALSE)/VLOOKUP($E$4,LOGIT!$A$2:$N$49,14,FALSE))*100</f>
        <v>106.39227205169703</v>
      </c>
      <c r="L42" s="82">
        <f>(VLOOKUP($E42,RF!$A$2:$N$499,14,FALSE)/VLOOKUP($E$4,RF!$A$2:$N$49,14,FALSE))*100</f>
        <v>101.3322704538496</v>
      </c>
      <c r="M42" s="82">
        <f>(VLOOKUP($E42,'RF 20VAR'!$A$2:$N$499,14,FALSE)/VLOOKUP($E$4,'RF 20VAR'!$A$2:$N$499,14,FALSE))*100</f>
        <v>95.020816954147278</v>
      </c>
      <c r="N42" s="82">
        <f>(VLOOKUP($E42,'RF opt'!$A$2:$N$499,14,FALSE)/VLOOKUP($E$4,'RF opt'!$A$2:$N$499,14,FALSE))*100</f>
        <v>103.98644673065351</v>
      </c>
      <c r="O42" s="82">
        <f>(VLOOKUP($E42,'LSTM 1'!$A$2:$N$499,14,FALSE)/VLOOKUP($E$4,'LSTM 1'!$A$2:$N$499,14,FALSE))*100</f>
        <v>98.539360820958379</v>
      </c>
      <c r="P42" s="82">
        <f>(VLOOKUP($E42,'LSTM 2'!$A$2:$N$499,14,FALSE)/VLOOKUP($E$4,'LSTM 2'!$A$2:$N$499,14,FALSE))*100</f>
        <v>99.581017633309784</v>
      </c>
    </row>
    <row r="43" spans="5:16" x14ac:dyDescent="0.3">
      <c r="E43" s="10">
        <v>44762</v>
      </c>
      <c r="F43" s="82">
        <f>(VLOOKUP($E43,'ARIMA daily'!$A$3:$N$499,13,FALSE)/VLOOKUP($E$4,'ARIMA daily'!$A$3:$N$499,13,FALSE))*100</f>
        <v>101.50049709101484</v>
      </c>
      <c r="G43" s="82">
        <f>(VLOOKUP($E43,'ARIMA daily'!$A$3:$N$499,14,FALSE)/VLOOKUP($E$4,'ARIMA daily'!$A$3:$N$499,14,FALSE))*100</f>
        <v>94.913030542087924</v>
      </c>
      <c r="H43" s="82">
        <f>(VLOOKUP($E43,'ARIMAX daily'!$A$2:$N$499,14,FALSE)/VLOOKUP($E$4,'ARIMAX daily'!$A$2:$N$49,14,FALSE))*100</f>
        <v>99.804062476527164</v>
      </c>
      <c r="I43" s="82">
        <f>(VLOOKUP($E43,Prophet!$A$2:$N$499,14,FALSE)/VLOOKUP($E$4,Prophet!$A$2:$N$49,14,FALSE))*100</f>
        <v>103.83885608055978</v>
      </c>
      <c r="J43" s="82">
        <f>(VLOOKUP($E43,ProphetX!$A$2:$N$499,14,FALSE)/VLOOKUP($E$4,ProphetX!$A$2:$N$49,14,FALSE))*100</f>
        <v>101.50049709101488</v>
      </c>
      <c r="K43" s="82">
        <f>(VLOOKUP($E43,LOGIT!$A$2:$N$499,14,FALSE)/VLOOKUP($E$4,LOGIT!$A$2:$N$49,14,FALSE))*100</f>
        <v>107.01954026817478</v>
      </c>
      <c r="L43" s="82">
        <f>(VLOOKUP($E43,RF!$A$2:$N$499,14,FALSE)/VLOOKUP($E$4,RF!$A$2:$N$49,14,FALSE))*100</f>
        <v>101.3322704538496</v>
      </c>
      <c r="M43" s="82">
        <f>(VLOOKUP($E43,'RF 20VAR'!$A$2:$N$499,14,FALSE)/VLOOKUP($E$4,'RF 20VAR'!$A$2:$N$499,14,FALSE))*100</f>
        <v>95.020816954147278</v>
      </c>
      <c r="N43" s="82">
        <f>(VLOOKUP($E43,'RF opt'!$A$2:$N$499,14,FALSE)/VLOOKUP($E$4,'RF opt'!$A$2:$N$499,14,FALSE))*100</f>
        <v>103.98644673065351</v>
      </c>
      <c r="O43" s="82">
        <f>(VLOOKUP($E43,'LSTM 1'!$A$2:$N$499,14,FALSE)/VLOOKUP($E$4,'LSTM 1'!$A$2:$N$499,14,FALSE))*100</f>
        <v>99.120329794766789</v>
      </c>
      <c r="P43" s="82">
        <f>(VLOOKUP($E43,'LSTM 2'!$A$2:$N$499,14,FALSE)/VLOOKUP($E$4,'LSTM 2'!$A$2:$N$499,14,FALSE))*100</f>
        <v>100.16812801380371</v>
      </c>
    </row>
    <row r="44" spans="5:16" x14ac:dyDescent="0.3">
      <c r="E44" s="10">
        <v>44763</v>
      </c>
      <c r="F44" s="82">
        <f>(VLOOKUP($E44,'ARIMA daily'!$A$3:$N$499,13,FALSE)/VLOOKUP($E$4,'ARIMA daily'!$A$3:$N$499,13,FALSE))*100</f>
        <v>102.50143132299799</v>
      </c>
      <c r="G44" s="82">
        <f>(VLOOKUP($E44,'ARIMA daily'!$A$3:$N$499,14,FALSE)/VLOOKUP($E$4,'ARIMA daily'!$A$3:$N$499,14,FALSE))*100</f>
        <v>95.849003311222731</v>
      </c>
      <c r="H44" s="82">
        <f>(VLOOKUP($E44,'ARIMAX daily'!$A$2:$N$499,14,FALSE)/VLOOKUP($E$4,'ARIMAX daily'!$A$2:$N$49,14,FALSE))*100</f>
        <v>100.78826753450008</v>
      </c>
      <c r="I44" s="82">
        <f>(VLOOKUP($E44,Prophet!$A$2:$N$499,14,FALSE)/VLOOKUP($E$4,Prophet!$A$2:$N$49,14,FALSE))*100</f>
        <v>104.86284974206674</v>
      </c>
      <c r="J44" s="82">
        <f>(VLOOKUP($E44,ProphetX!$A$2:$N$499,14,FALSE)/VLOOKUP($E$4,ProphetX!$A$2:$N$49,14,FALSE))*100</f>
        <v>102.50143132299803</v>
      </c>
      <c r="K44" s="82">
        <f>(VLOOKUP($E44,LOGIT!$A$2:$N$499,14,FALSE)/VLOOKUP($E$4,LOGIT!$A$2:$N$49,14,FALSE))*100</f>
        <v>108.07489984192604</v>
      </c>
      <c r="L44" s="82">
        <f>(VLOOKUP($E44,RF!$A$2:$N$499,14,FALSE)/VLOOKUP($E$4,RF!$A$2:$N$49,14,FALSE))*100</f>
        <v>101.3322704538496</v>
      </c>
      <c r="M44" s="82">
        <f>(VLOOKUP($E44,'RF 20VAR'!$A$2:$N$499,14,FALSE)/VLOOKUP($E$4,'RF 20VAR'!$A$2:$N$499,14,FALSE))*100</f>
        <v>95.020816954147278</v>
      </c>
      <c r="N44" s="82">
        <f>(VLOOKUP($E44,'RF opt'!$A$2:$N$499,14,FALSE)/VLOOKUP($E$4,'RF opt'!$A$2:$N$499,14,FALSE))*100</f>
        <v>105.01189583856943</v>
      </c>
      <c r="O44" s="82">
        <f>(VLOOKUP($E44,'LSTM 1'!$A$2:$N$499,14,FALSE)/VLOOKUP($E$4,'LSTM 1'!$A$2:$N$499,14,FALSE))*100</f>
        <v>100.09779230993139</v>
      </c>
      <c r="P44" s="82">
        <f>(VLOOKUP($E44,'LSTM 2'!$A$2:$N$499,14,FALSE)/VLOOKUP($E$4,'LSTM 2'!$A$2:$N$499,14,FALSE))*100</f>
        <v>101.15592325773027</v>
      </c>
    </row>
    <row r="45" spans="5:16" x14ac:dyDescent="0.3">
      <c r="E45" s="10">
        <v>44764</v>
      </c>
      <c r="F45" s="82">
        <f>(VLOOKUP($E45,'ARIMA daily'!$A$3:$N$499,13,FALSE)/VLOOKUP($E$4,'ARIMA daily'!$A$3:$N$499,13,FALSE))*100</f>
        <v>101.54484010014795</v>
      </c>
      <c r="G45" s="82">
        <f>(VLOOKUP($E45,'ARIMA daily'!$A$3:$N$499,14,FALSE)/VLOOKUP($E$4,'ARIMA daily'!$A$3:$N$499,14,FALSE))*100</f>
        <v>95.849003311222731</v>
      </c>
      <c r="H45" s="82">
        <f>(VLOOKUP($E45,'ARIMAX daily'!$A$2:$N$499,14,FALSE)/VLOOKUP($E$4,'ARIMAX daily'!$A$2:$N$49,14,FALSE))*100</f>
        <v>99.847664356131276</v>
      </c>
      <c r="I45" s="82">
        <f>(VLOOKUP($E45,Prophet!$A$2:$N$499,14,FALSE)/VLOOKUP($E$4,Prophet!$A$2:$N$49,14,FALSE))*100</f>
        <v>103.8842206598034</v>
      </c>
      <c r="J45" s="82">
        <f>(VLOOKUP($E45,ProphetX!$A$2:$N$499,14,FALSE)/VLOOKUP($E$4,ProphetX!$A$2:$N$49,14,FALSE))*100</f>
        <v>101.54484010014801</v>
      </c>
      <c r="K45" s="82">
        <f>(VLOOKUP($E45,LOGIT!$A$2:$N$499,14,FALSE)/VLOOKUP($E$4,LOGIT!$A$2:$N$49,14,FALSE))*100</f>
        <v>107.06629440817943</v>
      </c>
      <c r="L45" s="82">
        <f>(VLOOKUP($E45,RF!$A$2:$N$499,14,FALSE)/VLOOKUP($E$4,RF!$A$2:$N$49,14,FALSE))*100</f>
        <v>101.3322704538496</v>
      </c>
      <c r="M45" s="82">
        <f>(VLOOKUP($E45,'RF 20VAR'!$A$2:$N$499,14,FALSE)/VLOOKUP($E$4,'RF 20VAR'!$A$2:$N$499,14,FALSE))*100</f>
        <v>94.134038317857332</v>
      </c>
      <c r="N45" s="82">
        <f>(VLOOKUP($E45,'RF opt'!$A$2:$N$499,14,FALSE)/VLOOKUP($E$4,'RF opt'!$A$2:$N$499,14,FALSE))*100</f>
        <v>104.03187578853252</v>
      </c>
      <c r="O45" s="82">
        <f>(VLOOKUP($E45,'LSTM 1'!$A$2:$N$499,14,FALSE)/VLOOKUP($E$4,'LSTM 1'!$A$2:$N$499,14,FALSE))*100</f>
        <v>99.163632968793863</v>
      </c>
      <c r="P45" s="82">
        <f>(VLOOKUP($E45,'LSTM 2'!$A$2:$N$499,14,FALSE)/VLOOKUP($E$4,'LSTM 2'!$A$2:$N$499,14,FALSE))*100</f>
        <v>100.21188894446576</v>
      </c>
    </row>
    <row r="46" spans="5:16" x14ac:dyDescent="0.3">
      <c r="E46" s="10">
        <v>44767</v>
      </c>
      <c r="F46" s="82">
        <f>(VLOOKUP($E46,'ARIMA daily'!$A$3:$N$499,13,FALSE)/VLOOKUP($E$4,'ARIMA daily'!$A$3:$N$499,13,FALSE))*100</f>
        <v>101.67838852773883</v>
      </c>
      <c r="G46" s="82">
        <f>(VLOOKUP($E46,'ARIMA daily'!$A$3:$N$499,14,FALSE)/VLOOKUP($E$4,'ARIMA daily'!$A$3:$N$499,14,FALSE))*100</f>
        <v>95.975060761958233</v>
      </c>
      <c r="H46" s="82">
        <f>(VLOOKUP($E46,'ARIMAX daily'!$A$2:$N$499,14,FALSE)/VLOOKUP($E$4,'ARIMAX daily'!$A$2:$N$49,14,FALSE))*100</f>
        <v>99.978980714109028</v>
      </c>
      <c r="I46" s="82">
        <f>(VLOOKUP($E46,Prophet!$A$2:$N$499,14,FALSE)/VLOOKUP($E$4,Prophet!$A$2:$N$49,14,FALSE))*100</f>
        <v>104.02084576361901</v>
      </c>
      <c r="J46" s="82">
        <f>(VLOOKUP($E46,ProphetX!$A$2:$N$499,14,FALSE)/VLOOKUP($E$4,ProphetX!$A$2:$N$49,14,FALSE))*100</f>
        <v>101.67838852773889</v>
      </c>
      <c r="K46" s="82">
        <f>(VLOOKUP($E46,LOGIT!$A$2:$N$499,14,FALSE)/VLOOKUP($E$4,LOGIT!$A$2:$N$49,14,FALSE))*100</f>
        <v>107.20710447053308</v>
      </c>
      <c r="L46" s="82">
        <f>(VLOOKUP($E46,RF!$A$2:$N$499,14,FALSE)/VLOOKUP($E$4,RF!$A$2:$N$49,14,FALSE))*100</f>
        <v>101.3322704538496</v>
      </c>
      <c r="M46" s="82">
        <f>(VLOOKUP($E46,'RF 20VAR'!$A$2:$N$499,14,FALSE)/VLOOKUP($E$4,'RF 20VAR'!$A$2:$N$499,14,FALSE))*100</f>
        <v>94.257840303145116</v>
      </c>
      <c r="N46" s="82">
        <f>(VLOOKUP($E46,'RF opt'!$A$2:$N$499,14,FALSE)/VLOOKUP($E$4,'RF opt'!$A$2:$N$499,14,FALSE))*100</f>
        <v>104.1686950835079</v>
      </c>
      <c r="O46" s="82">
        <f>(VLOOKUP($E46,'LSTM 1'!$A$2:$N$499,14,FALSE)/VLOOKUP($E$4,'LSTM 1'!$A$2:$N$499,14,FALSE))*100</f>
        <v>99.294049711231196</v>
      </c>
      <c r="P46" s="82">
        <f>(VLOOKUP($E46,'LSTM 2'!$A$2:$N$499,14,FALSE)/VLOOKUP($E$4,'LSTM 2'!$A$2:$N$499,14,FALSE))*100</f>
        <v>100.34368431862013</v>
      </c>
    </row>
    <row r="47" spans="5:16" x14ac:dyDescent="0.3">
      <c r="E47" s="10">
        <v>44768</v>
      </c>
      <c r="F47" s="82">
        <f>(VLOOKUP($E47,'ARIMA daily'!$A$3:$N$499,13,FALSE)/VLOOKUP($E$4,'ARIMA daily'!$A$3:$N$499,13,FALSE))*100</f>
        <v>100.5046942826116</v>
      </c>
      <c r="G47" s="82">
        <f>(VLOOKUP($E47,'ARIMA daily'!$A$3:$N$499,14,FALSE)/VLOOKUP($E$4,'ARIMA daily'!$A$3:$N$499,14,FALSE))*100</f>
        <v>95.975060761958233</v>
      </c>
      <c r="H47" s="82">
        <f>(VLOOKUP($E47,'ARIMAX daily'!$A$2:$N$499,14,FALSE)/VLOOKUP($E$4,'ARIMAX daily'!$A$2:$N$49,14,FALSE))*100</f>
        <v>99.978980714109028</v>
      </c>
      <c r="I47" s="82">
        <f>(VLOOKUP($E47,Prophet!$A$2:$N$499,14,FALSE)/VLOOKUP($E$4,Prophet!$A$2:$N$49,14,FALSE))*100</f>
        <v>102.82011205989082</v>
      </c>
      <c r="J47" s="82">
        <f>(VLOOKUP($E47,ProphetX!$A$2:$N$499,14,FALSE)/VLOOKUP($E$4,ProphetX!$A$2:$N$49,14,FALSE))*100</f>
        <v>100.50469428261164</v>
      </c>
      <c r="K47" s="82">
        <f>(VLOOKUP($E47,LOGIT!$A$2:$N$499,14,FALSE)/VLOOKUP($E$4,LOGIT!$A$2:$N$49,14,FALSE))*100</f>
        <v>107.20710447053308</v>
      </c>
      <c r="L47" s="82">
        <f>(VLOOKUP($E47,RF!$A$2:$N$499,14,FALSE)/VLOOKUP($E$4,RF!$A$2:$N$49,14,FALSE))*100</f>
        <v>101.3322704538496</v>
      </c>
      <c r="M47" s="82">
        <f>(VLOOKUP($E47,'RF 20VAR'!$A$2:$N$499,14,FALSE)/VLOOKUP($E$4,'RF 20VAR'!$A$2:$N$499,14,FALSE))*100</f>
        <v>94.257840303145116</v>
      </c>
      <c r="N47" s="82">
        <f>(VLOOKUP($E47,'RF opt'!$A$2:$N$499,14,FALSE)/VLOOKUP($E$4,'RF opt'!$A$2:$N$499,14,FALSE))*100</f>
        <v>102.96625472511678</v>
      </c>
      <c r="O47" s="82">
        <f>(VLOOKUP($E47,'LSTM 1'!$A$2:$N$499,14,FALSE)/VLOOKUP($E$4,'LSTM 1'!$A$2:$N$499,14,FALSE))*100</f>
        <v>98.14787837227793</v>
      </c>
      <c r="P47" s="82">
        <f>(VLOOKUP($E47,'LSTM 2'!$A$2:$N$499,14,FALSE)/VLOOKUP($E$4,'LSTM 2'!$A$2:$N$499,14,FALSE))*100</f>
        <v>99.185396834672659</v>
      </c>
    </row>
    <row r="48" spans="5:16" x14ac:dyDescent="0.3">
      <c r="E48" s="10">
        <v>44769</v>
      </c>
      <c r="F48" s="82">
        <f>(VLOOKUP($E48,'ARIMA daily'!$A$3:$N$499,13,FALSE)/VLOOKUP($E$4,'ARIMA daily'!$A$3:$N$499,13,FALSE))*100</f>
        <v>103.13352258273805</v>
      </c>
      <c r="G48" s="82">
        <f>(VLOOKUP($E48,'ARIMA daily'!$A$3:$N$499,14,FALSE)/VLOOKUP($E$4,'ARIMA daily'!$A$3:$N$499,14,FALSE))*100</f>
        <v>98.485410727582092</v>
      </c>
      <c r="H48" s="82">
        <f>(VLOOKUP($E48,'ARIMAX daily'!$A$2:$N$499,14,FALSE)/VLOOKUP($E$4,'ARIMAX daily'!$A$2:$N$49,14,FALSE))*100</f>
        <v>102.59405830620629</v>
      </c>
      <c r="I48" s="82">
        <f>(VLOOKUP($E48,Prophet!$A$2:$N$499,14,FALSE)/VLOOKUP($E$4,Prophet!$A$2:$N$49,14,FALSE))*100</f>
        <v>105.50950306132165</v>
      </c>
      <c r="J48" s="82">
        <f>(VLOOKUP($E48,ProphetX!$A$2:$N$499,14,FALSE)/VLOOKUP($E$4,ProphetX!$A$2:$N$49,14,FALSE))*100</f>
        <v>103.1335225827381</v>
      </c>
      <c r="K48" s="82">
        <f>(VLOOKUP($E48,LOGIT!$A$2:$N$499,14,FALSE)/VLOOKUP($E$4,LOGIT!$A$2:$N$49,14,FALSE))*100</f>
        <v>110.01124284654036</v>
      </c>
      <c r="L48" s="82">
        <f>(VLOOKUP($E48,RF!$A$2:$N$499,14,FALSE)/VLOOKUP($E$4,RF!$A$2:$N$49,14,FALSE))*100</f>
        <v>103.98274506288718</v>
      </c>
      <c r="M48" s="82">
        <f>(VLOOKUP($E48,'RF 20VAR'!$A$2:$N$499,14,FALSE)/VLOOKUP($E$4,'RF 20VAR'!$A$2:$N$499,14,FALSE))*100</f>
        <v>94.257840303145116</v>
      </c>
      <c r="N48" s="82">
        <f>(VLOOKUP($E48,'RF opt'!$A$2:$N$499,14,FALSE)/VLOOKUP($E$4,'RF opt'!$A$2:$N$499,14,FALSE))*100</f>
        <v>105.65946827411064</v>
      </c>
      <c r="O48" s="82">
        <f>(VLOOKUP($E48,'LSTM 1'!$A$2:$N$499,14,FALSE)/VLOOKUP($E$4,'LSTM 1'!$A$2:$N$499,14,FALSE))*100</f>
        <v>100.7150611501977</v>
      </c>
      <c r="P48" s="82">
        <f>(VLOOKUP($E48,'LSTM 2'!$A$2:$N$499,14,FALSE)/VLOOKUP($E$4,'LSTM 2'!$A$2:$N$499,14,FALSE))*100</f>
        <v>101.77971722954968</v>
      </c>
    </row>
    <row r="49" spans="5:16" x14ac:dyDescent="0.3">
      <c r="E49" s="10">
        <v>44770</v>
      </c>
      <c r="F49" s="82">
        <f>(VLOOKUP($E49,'ARIMA daily'!$A$3:$N$499,13,FALSE)/VLOOKUP($E$4,'ARIMA daily'!$A$3:$N$499,13,FALSE))*100</f>
        <v>104.38487654326775</v>
      </c>
      <c r="G49" s="82">
        <f>(VLOOKUP($E49,'ARIMA daily'!$A$3:$N$499,14,FALSE)/VLOOKUP($E$4,'ARIMA daily'!$A$3:$N$499,14,FALSE))*100</f>
        <v>98.485410727582092</v>
      </c>
      <c r="H49" s="82">
        <f>(VLOOKUP($E49,'ARIMAX daily'!$A$2:$N$499,14,FALSE)/VLOOKUP($E$4,'ARIMAX daily'!$A$2:$N$49,14,FALSE))*100</f>
        <v>102.59405830620629</v>
      </c>
      <c r="I49" s="82">
        <f>(VLOOKUP($E49,Prophet!$A$2:$N$499,14,FALSE)/VLOOKUP($E$4,Prophet!$A$2:$N$49,14,FALSE))*100</f>
        <v>106.78968559773591</v>
      </c>
      <c r="J49" s="82">
        <f>(VLOOKUP($E49,ProphetX!$A$2:$N$499,14,FALSE)/VLOOKUP($E$4,ProphetX!$A$2:$N$49,14,FALSE))*100</f>
        <v>104.38487654326782</v>
      </c>
      <c r="K49" s="82">
        <f>(VLOOKUP($E49,LOGIT!$A$2:$N$499,14,FALSE)/VLOOKUP($E$4,LOGIT!$A$2:$N$49,14,FALSE))*100</f>
        <v>111.34604651649525</v>
      </c>
      <c r="L49" s="82">
        <f>(VLOOKUP($E49,RF!$A$2:$N$499,14,FALSE)/VLOOKUP($E$4,RF!$A$2:$N$49,14,FALSE))*100</f>
        <v>103.98274506288718</v>
      </c>
      <c r="M49" s="82">
        <f>(VLOOKUP($E49,'RF 20VAR'!$A$2:$N$499,14,FALSE)/VLOOKUP($E$4,'RF 20VAR'!$A$2:$N$499,14,FALSE))*100</f>
        <v>94.257840303145116</v>
      </c>
      <c r="N49" s="82">
        <f>(VLOOKUP($E49,'RF opt'!$A$2:$N$499,14,FALSE)/VLOOKUP($E$4,'RF opt'!$A$2:$N$499,14,FALSE))*100</f>
        <v>105.65946827411064</v>
      </c>
      <c r="O49" s="82">
        <f>(VLOOKUP($E49,'LSTM 1'!$A$2:$N$499,14,FALSE)/VLOOKUP($E$4,'LSTM 1'!$A$2:$N$499,14,FALSE))*100</f>
        <v>101.93707109904034</v>
      </c>
      <c r="P49" s="82">
        <f>(VLOOKUP($E49,'LSTM 2'!$A$2:$N$499,14,FALSE)/VLOOKUP($E$4,'LSTM 2'!$A$2:$N$499,14,FALSE))*100</f>
        <v>103.01464501119911</v>
      </c>
    </row>
    <row r="50" spans="5:16" x14ac:dyDescent="0.3">
      <c r="E50" s="10">
        <v>44771</v>
      </c>
      <c r="F50" s="82">
        <f>(VLOOKUP($E50,'ARIMA daily'!$A$3:$N$499,13,FALSE)/VLOOKUP($E$4,'ARIMA daily'!$A$3:$N$499,13,FALSE))*100</f>
        <v>105.86795182544455</v>
      </c>
      <c r="G50" s="82">
        <f>(VLOOKUP($E50,'ARIMA daily'!$A$3:$N$499,14,FALSE)/VLOOKUP($E$4,'ARIMA daily'!$A$3:$N$499,14,FALSE))*100</f>
        <v>99.884667814834216</v>
      </c>
      <c r="H50" s="82">
        <f>(VLOOKUP($E50,'ARIMAX daily'!$A$2:$N$499,14,FALSE)/VLOOKUP($E$4,'ARIMAX daily'!$A$2:$N$49,14,FALSE))*100</f>
        <v>104.05169007251939</v>
      </c>
      <c r="I50" s="82">
        <f>(VLOOKUP($E50,Prophet!$A$2:$N$499,14,FALSE)/VLOOKUP($E$4,Prophet!$A$2:$N$49,14,FALSE))*100</f>
        <v>108.30692783000302</v>
      </c>
      <c r="J50" s="82">
        <f>(VLOOKUP($E50,ProphetX!$A$2:$N$499,14,FALSE)/VLOOKUP($E$4,ProphetX!$A$2:$N$49,14,FALSE))*100</f>
        <v>105.86795182544459</v>
      </c>
      <c r="K50" s="82">
        <f>(VLOOKUP($E50,LOGIT!$A$2:$N$499,14,FALSE)/VLOOKUP($E$4,LOGIT!$A$2:$N$49,14,FALSE))*100</f>
        <v>112.92802443154572</v>
      </c>
      <c r="L50" s="82">
        <f>(VLOOKUP($E50,RF!$A$2:$N$499,14,FALSE)/VLOOKUP($E$4,RF!$A$2:$N$49,14,FALSE))*100</f>
        <v>103.98274506288718</v>
      </c>
      <c r="M50" s="82">
        <f>(VLOOKUP($E50,'RF 20VAR'!$A$2:$N$499,14,FALSE)/VLOOKUP($E$4,'RF 20VAR'!$A$2:$N$499,14,FALSE))*100</f>
        <v>95.597033084074624</v>
      </c>
      <c r="N50" s="82">
        <f>(VLOOKUP($E50,'RF opt'!$A$2:$N$499,14,FALSE)/VLOOKUP($E$4,'RF opt'!$A$2:$N$499,14,FALSE))*100</f>
        <v>107.16065264980247</v>
      </c>
      <c r="O50" s="82">
        <f>(VLOOKUP($E50,'LSTM 1'!$A$2:$N$499,14,FALSE)/VLOOKUP($E$4,'LSTM 1'!$A$2:$N$499,14,FALSE))*100</f>
        <v>103.38536854873669</v>
      </c>
      <c r="P50" s="82">
        <f>(VLOOKUP($E50,'LSTM 2'!$A$2:$N$499,14,FALSE)/VLOOKUP($E$4,'LSTM 2'!$A$2:$N$499,14,FALSE))*100</f>
        <v>104.47825237251067</v>
      </c>
    </row>
    <row r="51" spans="5:16" x14ac:dyDescent="0.3">
      <c r="E51" s="10">
        <v>44774</v>
      </c>
      <c r="F51" s="82">
        <f>(VLOOKUP($E51,'ARIMA daily'!$A$3:$N$499,13,FALSE)/VLOOKUP($E$4,'ARIMA daily'!$A$3:$N$499,13,FALSE))*100</f>
        <v>105.56907769106721</v>
      </c>
      <c r="G51" s="82">
        <f>(VLOOKUP($E51,'ARIMA daily'!$A$3:$N$499,14,FALSE)/VLOOKUP($E$4,'ARIMA daily'!$A$3:$N$499,14,FALSE))*100</f>
        <v>99.884667814834216</v>
      </c>
      <c r="H51" s="82">
        <f>(VLOOKUP($E51,'ARIMAX daily'!$A$2:$N$499,14,FALSE)/VLOOKUP($E$4,'ARIMAX daily'!$A$2:$N$49,14,FALSE))*100</f>
        <v>103.75794339786756</v>
      </c>
      <c r="I51" s="82">
        <f>(VLOOKUP($E51,Prophet!$A$2:$N$499,14,FALSE)/VLOOKUP($E$4,Prophet!$A$2:$N$49,14,FALSE))*100</f>
        <v>108.00116826118058</v>
      </c>
      <c r="J51" s="82">
        <f>(VLOOKUP($E51,ProphetX!$A$2:$N$499,14,FALSE)/VLOOKUP($E$4,ProphetX!$A$2:$N$49,14,FALSE))*100</f>
        <v>105.56907769106726</v>
      </c>
      <c r="K51" s="82">
        <f>(VLOOKUP($E51,LOGIT!$A$2:$N$499,14,FALSE)/VLOOKUP($E$4,LOGIT!$A$2:$N$49,14,FALSE))*100</f>
        <v>112.60921911825723</v>
      </c>
      <c r="L51" s="82">
        <f>(VLOOKUP($E51,RF!$A$2:$N$499,14,FALSE)/VLOOKUP($E$4,RF!$A$2:$N$49,14,FALSE))*100</f>
        <v>103.68919302579771</v>
      </c>
      <c r="M51" s="82">
        <f>(VLOOKUP($E51,'RF 20VAR'!$A$2:$N$499,14,FALSE)/VLOOKUP($E$4,'RF 20VAR'!$A$2:$N$499,14,FALSE))*100</f>
        <v>95.597033084074624</v>
      </c>
      <c r="N51" s="82">
        <f>(VLOOKUP($E51,'RF opt'!$A$2:$N$499,14,FALSE)/VLOOKUP($E$4,'RF opt'!$A$2:$N$499,14,FALSE))*100</f>
        <v>106.85812911224669</v>
      </c>
      <c r="O51" s="82">
        <f>(VLOOKUP($E51,'LSTM 1'!$A$2:$N$499,14,FALSE)/VLOOKUP($E$4,'LSTM 1'!$A$2:$N$499,14,FALSE))*100</f>
        <v>103.09350295580228</v>
      </c>
      <c r="P51" s="82">
        <f>(VLOOKUP($E51,'LSTM 2'!$A$2:$N$499,14,FALSE)/VLOOKUP($E$4,'LSTM 2'!$A$2:$N$499,14,FALSE))*100</f>
        <v>104.18330147660049</v>
      </c>
    </row>
    <row r="52" spans="5:16" x14ac:dyDescent="0.3">
      <c r="E52" s="10">
        <v>44775</v>
      </c>
      <c r="F52" s="82">
        <f>(VLOOKUP($E52,'ARIMA daily'!$A$3:$N$499,13,FALSE)/VLOOKUP($E$4,'ARIMA daily'!$A$3:$N$499,13,FALSE))*100</f>
        <v>104.86573473756621</v>
      </c>
      <c r="G52" s="82">
        <f>(VLOOKUP($E52,'ARIMA daily'!$A$3:$N$499,14,FALSE)/VLOOKUP($E$4,'ARIMA daily'!$A$3:$N$499,14,FALSE))*100</f>
        <v>99.219196648401038</v>
      </c>
      <c r="H52" s="82">
        <f>(VLOOKUP($E52,'ARIMAX daily'!$A$2:$N$499,14,FALSE)/VLOOKUP($E$4,'ARIMAX daily'!$A$2:$N$49,14,FALSE))*100</f>
        <v>103.06666693742335</v>
      </c>
      <c r="I52" s="82">
        <f>(VLOOKUP($E52,Prophet!$A$2:$N$499,14,FALSE)/VLOOKUP($E$4,Prophet!$A$2:$N$49,14,FALSE))*100</f>
        <v>107.28162175828638</v>
      </c>
      <c r="J52" s="82">
        <f>(VLOOKUP($E52,ProphetX!$A$2:$N$499,14,FALSE)/VLOOKUP($E$4,ProphetX!$A$2:$N$49,14,FALSE))*100</f>
        <v>104.86573473756629</v>
      </c>
      <c r="K52" s="82">
        <f>(VLOOKUP($E52,LOGIT!$A$2:$N$499,14,FALSE)/VLOOKUP($E$4,LOGIT!$A$2:$N$49,14,FALSE))*100</f>
        <v>111.85897195783541</v>
      </c>
      <c r="L52" s="82">
        <f>(VLOOKUP($E52,RF!$A$2:$N$499,14,FALSE)/VLOOKUP($E$4,RF!$A$2:$N$49,14,FALSE))*100</f>
        <v>103.68919302579771</v>
      </c>
      <c r="M52" s="82">
        <f>(VLOOKUP($E52,'RF 20VAR'!$A$2:$N$499,14,FALSE)/VLOOKUP($E$4,'RF 20VAR'!$A$2:$N$499,14,FALSE))*100</f>
        <v>94.960127836194701</v>
      </c>
      <c r="N52" s="82">
        <f>(VLOOKUP($E52,'RF opt'!$A$2:$N$499,14,FALSE)/VLOOKUP($E$4,'RF opt'!$A$2:$N$499,14,FALSE))*100</f>
        <v>106.14619798829261</v>
      </c>
      <c r="O52" s="82">
        <f>(VLOOKUP($E52,'LSTM 1'!$A$2:$N$499,14,FALSE)/VLOOKUP($E$4,'LSTM 1'!$A$2:$N$499,14,FALSE))*100</f>
        <v>103.09350295580228</v>
      </c>
      <c r="P52" s="82">
        <f>(VLOOKUP($E52,'LSTM 2'!$A$2:$N$499,14,FALSE)/VLOOKUP($E$4,'LSTM 2'!$A$2:$N$499,14,FALSE))*100</f>
        <v>103.48919111238506</v>
      </c>
    </row>
    <row r="53" spans="5:16" x14ac:dyDescent="0.3">
      <c r="E53" s="10">
        <v>44776</v>
      </c>
      <c r="F53" s="82">
        <f>(VLOOKUP($E53,'ARIMA daily'!$A$3:$N$499,13,FALSE)/VLOOKUP($E$4,'ARIMA daily'!$A$3:$N$499,13,FALSE))*100</f>
        <v>106.50567513545555</v>
      </c>
      <c r="G53" s="82">
        <f>(VLOOKUP($E53,'ARIMA daily'!$A$3:$N$499,14,FALSE)/VLOOKUP($E$4,'ARIMA daily'!$A$3:$N$499,14,FALSE))*100</f>
        <v>100.77083378933216</v>
      </c>
      <c r="H53" s="82">
        <f>(VLOOKUP($E53,'ARIMAX daily'!$A$2:$N$499,14,FALSE)/VLOOKUP($E$4,'ARIMAX daily'!$A$2:$N$49,14,FALSE))*100</f>
        <v>104.67847265460522</v>
      </c>
      <c r="I53" s="82">
        <f>(VLOOKUP($E53,Prophet!$A$2:$N$499,14,FALSE)/VLOOKUP($E$4,Prophet!$A$2:$N$49,14,FALSE))*100</f>
        <v>108.95934295017797</v>
      </c>
      <c r="J53" s="82">
        <f>(VLOOKUP($E53,ProphetX!$A$2:$N$499,14,FALSE)/VLOOKUP($E$4,ProphetX!$A$2:$N$49,14,FALSE))*100</f>
        <v>106.50567513545563</v>
      </c>
      <c r="K53" s="82">
        <f>(VLOOKUP($E53,LOGIT!$A$2:$N$499,14,FALSE)/VLOOKUP($E$4,LOGIT!$A$2:$N$49,14,FALSE))*100</f>
        <v>111.85897195783541</v>
      </c>
      <c r="L53" s="82">
        <f>(VLOOKUP($E53,RF!$A$2:$N$499,14,FALSE)/VLOOKUP($E$4,RF!$A$2:$N$49,14,FALSE))*100</f>
        <v>103.68919302579771</v>
      </c>
      <c r="M53" s="82">
        <f>(VLOOKUP($E53,'RF 20VAR'!$A$2:$N$499,14,FALSE)/VLOOKUP($E$4,'RF 20VAR'!$A$2:$N$499,14,FALSE))*100</f>
        <v>94.960127836194701</v>
      </c>
      <c r="N53" s="82">
        <f>(VLOOKUP($E53,'RF opt'!$A$2:$N$499,14,FALSE)/VLOOKUP($E$4,'RF opt'!$A$2:$N$499,14,FALSE))*100</f>
        <v>106.14619798829261</v>
      </c>
      <c r="O53" s="82">
        <f>(VLOOKUP($E53,'LSTM 1'!$A$2:$N$499,14,FALSE)/VLOOKUP($E$4,'LSTM 1'!$A$2:$N$499,14,FALSE))*100</f>
        <v>103.09350295580228</v>
      </c>
      <c r="P53" s="82">
        <f>(VLOOKUP($E53,'LSTM 2'!$A$2:$N$499,14,FALSE)/VLOOKUP($E$4,'LSTM 2'!$A$2:$N$499,14,FALSE))*100</f>
        <v>105.10760446422793</v>
      </c>
    </row>
    <row r="54" spans="5:16" x14ac:dyDescent="0.3">
      <c r="E54" s="10">
        <v>44777</v>
      </c>
      <c r="F54" s="82">
        <f>(VLOOKUP($E54,'ARIMA daily'!$A$3:$N$499,13,FALSE)/VLOOKUP($E$4,'ARIMA daily'!$A$3:$N$499,13,FALSE))*100</f>
        <v>106.42288399647288</v>
      </c>
      <c r="G54" s="82">
        <f>(VLOOKUP($E54,'ARIMA daily'!$A$3:$N$499,14,FALSE)/VLOOKUP($E$4,'ARIMA daily'!$A$3:$N$499,14,FALSE))*100</f>
        <v>100.77083378933216</v>
      </c>
      <c r="H54" s="82">
        <f>(VLOOKUP($E54,'ARIMAX daily'!$A$2:$N$499,14,FALSE)/VLOOKUP($E$4,'ARIMAX daily'!$A$2:$N$49,14,FALSE))*100</f>
        <v>104.67847265460522</v>
      </c>
      <c r="I54" s="82">
        <f>(VLOOKUP($E54,Prophet!$A$2:$N$499,14,FALSE)/VLOOKUP($E$4,Prophet!$A$2:$N$49,14,FALSE))*100</f>
        <v>108.87464447665367</v>
      </c>
      <c r="J54" s="82">
        <f>(VLOOKUP($E54,ProphetX!$A$2:$N$499,14,FALSE)/VLOOKUP($E$4,ProphetX!$A$2:$N$49,14,FALSE))*100</f>
        <v>106.42288399647295</v>
      </c>
      <c r="K54" s="82">
        <f>(VLOOKUP($E54,LOGIT!$A$2:$N$499,14,FALSE)/VLOOKUP($E$4,LOGIT!$A$2:$N$49,14,FALSE))*100</f>
        <v>111.77201948622259</v>
      </c>
      <c r="L54" s="82">
        <f>(VLOOKUP($E54,RF!$A$2:$N$499,14,FALSE)/VLOOKUP($E$4,RF!$A$2:$N$49,14,FALSE))*100</f>
        <v>103.60859125148023</v>
      </c>
      <c r="M54" s="82">
        <f>(VLOOKUP($E54,'RF 20VAR'!$A$2:$N$499,14,FALSE)/VLOOKUP($E$4,'RF 20VAR'!$A$2:$N$499,14,FALSE))*100</f>
        <v>94.960127836194701</v>
      </c>
      <c r="N54" s="82">
        <f>(VLOOKUP($E54,'RF opt'!$A$2:$N$499,14,FALSE)/VLOOKUP($E$4,'RF opt'!$A$2:$N$499,14,FALSE))*100</f>
        <v>106.06368628533448</v>
      </c>
      <c r="O54" s="82">
        <f>(VLOOKUP($E54,'LSTM 1'!$A$2:$N$499,14,FALSE)/VLOOKUP($E$4,'LSTM 1'!$A$2:$N$499,14,FALSE))*100</f>
        <v>103.01336423530154</v>
      </c>
      <c r="P54" s="82">
        <f>(VLOOKUP($E54,'LSTM 2'!$A$2:$N$499,14,FALSE)/VLOOKUP($E$4,'LSTM 2'!$A$2:$N$499,14,FALSE))*100</f>
        <v>105.02590010173019</v>
      </c>
    </row>
    <row r="55" spans="5:16" x14ac:dyDescent="0.3">
      <c r="E55" s="10">
        <v>44778</v>
      </c>
      <c r="F55" s="82">
        <f>(VLOOKUP($E55,'ARIMA daily'!$A$3:$N$499,13,FALSE)/VLOOKUP($E$4,'ARIMA daily'!$A$3:$N$499,13,FALSE))*100</f>
        <v>106.24986741214992</v>
      </c>
      <c r="G55" s="82">
        <f>(VLOOKUP($E55,'ARIMA daily'!$A$3:$N$499,14,FALSE)/VLOOKUP($E$4,'ARIMA daily'!$A$3:$N$499,14,FALSE))*100</f>
        <v>100.6070060033629</v>
      </c>
      <c r="H55" s="82">
        <f>(VLOOKUP($E55,'ARIMAX daily'!$A$2:$N$499,14,FALSE)/VLOOKUP($E$4,'ARIMAX daily'!$A$2:$N$49,14,FALSE))*100</f>
        <v>104.50829204014784</v>
      </c>
      <c r="I55" s="82">
        <f>(VLOOKUP($E55,Prophet!$A$2:$N$499,14,FALSE)/VLOOKUP($E$4,Prophet!$A$2:$N$49,14,FALSE))*100</f>
        <v>108.69764195239063</v>
      </c>
      <c r="J55" s="82">
        <f>(VLOOKUP($E55,ProphetX!$A$2:$N$499,14,FALSE)/VLOOKUP($E$4,ProphetX!$A$2:$N$49,14,FALSE))*100</f>
        <v>106.24986741215</v>
      </c>
      <c r="K55" s="82">
        <f>(VLOOKUP($E55,LOGIT!$A$2:$N$499,14,FALSE)/VLOOKUP($E$4,LOGIT!$A$2:$N$49,14,FALSE))*100</f>
        <v>111.59030656595417</v>
      </c>
      <c r="L55" s="82">
        <f>(VLOOKUP($E55,RF!$A$2:$N$499,14,FALSE)/VLOOKUP($E$4,RF!$A$2:$N$49,14,FALSE))*100</f>
        <v>103.60859125148023</v>
      </c>
      <c r="M55" s="82">
        <f>(VLOOKUP($E55,'RF 20VAR'!$A$2:$N$499,14,FALSE)/VLOOKUP($E$4,'RF 20VAR'!$A$2:$N$499,14,FALSE))*100</f>
        <v>94.805746782533035</v>
      </c>
      <c r="N55" s="82">
        <f>(VLOOKUP($E55,'RF opt'!$A$2:$N$499,14,FALSE)/VLOOKUP($E$4,'RF opt'!$A$2:$N$499,14,FALSE))*100</f>
        <v>105.89125366527507</v>
      </c>
      <c r="O55" s="82">
        <f>(VLOOKUP($E55,'LSTM 1'!$A$2:$N$499,14,FALSE)/VLOOKUP($E$4,'LSTM 1'!$A$2:$N$499,14,FALSE))*100</f>
        <v>103.01336423530154</v>
      </c>
      <c r="P55" s="82">
        <f>(VLOOKUP($E55,'LSTM 2'!$A$2:$N$499,14,FALSE)/VLOOKUP($E$4,'LSTM 2'!$A$2:$N$499,14,FALSE))*100</f>
        <v>104.85515465846962</v>
      </c>
    </row>
    <row r="56" spans="5:16" x14ac:dyDescent="0.3">
      <c r="E56" s="10">
        <v>44781</v>
      </c>
      <c r="F56" s="82">
        <f>(VLOOKUP($E56,'ARIMA daily'!$A$3:$N$499,13,FALSE)/VLOOKUP($E$4,'ARIMA daily'!$A$3:$N$499,13,FALSE))*100</f>
        <v>106.11837781182463</v>
      </c>
      <c r="G56" s="82">
        <f>(VLOOKUP($E56,'ARIMA daily'!$A$3:$N$499,14,FALSE)/VLOOKUP($E$4,'ARIMA daily'!$A$3:$N$499,14,FALSE))*100</f>
        <v>100.48249973025862</v>
      </c>
      <c r="H56" s="82">
        <f>(VLOOKUP($E56,'ARIMAX daily'!$A$2:$N$499,14,FALSE)/VLOOKUP($E$4,'ARIMAX daily'!$A$2:$N$49,14,FALSE))*100</f>
        <v>104.50829204014784</v>
      </c>
      <c r="I56" s="82">
        <f>(VLOOKUP($E56,Prophet!$A$2:$N$499,14,FALSE)/VLOOKUP($E$4,Prophet!$A$2:$N$49,14,FALSE))*100</f>
        <v>108.56312310691121</v>
      </c>
      <c r="J56" s="82">
        <f>(VLOOKUP($E56,ProphetX!$A$2:$N$499,14,FALSE)/VLOOKUP($E$4,ProphetX!$A$2:$N$49,14,FALSE))*100</f>
        <v>106.1183778118247</v>
      </c>
      <c r="K56" s="82">
        <f>(VLOOKUP($E56,LOGIT!$A$2:$N$499,14,FALSE)/VLOOKUP($E$4,LOGIT!$A$2:$N$49,14,FALSE))*100</f>
        <v>111.59030656595417</v>
      </c>
      <c r="L56" s="82">
        <f>(VLOOKUP($E56,RF!$A$2:$N$499,14,FALSE)/VLOOKUP($E$4,RF!$A$2:$N$49,14,FALSE))*100</f>
        <v>103.60859125148023</v>
      </c>
      <c r="M56" s="82">
        <f>(VLOOKUP($E56,'RF 20VAR'!$A$2:$N$499,14,FALSE)/VLOOKUP($E$4,'RF 20VAR'!$A$2:$N$499,14,FALSE))*100</f>
        <v>94.805746782533035</v>
      </c>
      <c r="N56" s="82">
        <f>(VLOOKUP($E56,'RF opt'!$A$2:$N$499,14,FALSE)/VLOOKUP($E$4,'RF opt'!$A$2:$N$499,14,FALSE))*100</f>
        <v>105.89125366527507</v>
      </c>
      <c r="O56" s="82">
        <f>(VLOOKUP($E56,'LSTM 1'!$A$2:$N$499,14,FALSE)/VLOOKUP($E$4,'LSTM 1'!$A$2:$N$499,14,FALSE))*100</f>
        <v>102.88587997182547</v>
      </c>
      <c r="P56" s="82">
        <f>(VLOOKUP($E56,'LSTM 2'!$A$2:$N$499,14,FALSE)/VLOOKUP($E$4,'LSTM 2'!$A$2:$N$499,14,FALSE))*100</f>
        <v>104.7253910859222</v>
      </c>
    </row>
    <row r="57" spans="5:16" x14ac:dyDescent="0.3">
      <c r="E57" s="10">
        <v>44782</v>
      </c>
      <c r="F57" s="82">
        <f>(VLOOKUP($E57,'ARIMA daily'!$A$3:$N$499,13,FALSE)/VLOOKUP($E$4,'ARIMA daily'!$A$3:$N$499,13,FALSE))*100</f>
        <v>105.66751341413578</v>
      </c>
      <c r="G57" s="82">
        <f>(VLOOKUP($E57,'ARIMA daily'!$A$3:$N$499,14,FALSE)/VLOOKUP($E$4,'ARIMA daily'!$A$3:$N$499,14,FALSE))*100</f>
        <v>100.48249973025862</v>
      </c>
      <c r="H57" s="82">
        <f>(VLOOKUP($E57,'ARIMAX daily'!$A$2:$N$499,14,FALSE)/VLOOKUP($E$4,'ARIMAX daily'!$A$2:$N$49,14,FALSE))*100</f>
        <v>104.50829204014784</v>
      </c>
      <c r="I57" s="82">
        <f>(VLOOKUP($E57,Prophet!$A$2:$N$499,14,FALSE)/VLOOKUP($E$4,Prophet!$A$2:$N$49,14,FALSE))*100</f>
        <v>108.1018717372605</v>
      </c>
      <c r="J57" s="82">
        <f>(VLOOKUP($E57,ProphetX!$A$2:$N$499,14,FALSE)/VLOOKUP($E$4,ProphetX!$A$2:$N$49,14,FALSE))*100</f>
        <v>105.66751341413587</v>
      </c>
      <c r="K57" s="82">
        <f>(VLOOKUP($E57,LOGIT!$A$2:$N$499,14,FALSE)/VLOOKUP($E$4,LOGIT!$A$2:$N$49,14,FALSE))*100</f>
        <v>111.11619362345341</v>
      </c>
      <c r="L57" s="82">
        <f>(VLOOKUP($E57,RF!$A$2:$N$499,14,FALSE)/VLOOKUP($E$4,RF!$A$2:$N$49,14,FALSE))*100</f>
        <v>103.60859125148023</v>
      </c>
      <c r="M57" s="82">
        <f>(VLOOKUP($E57,'RF 20VAR'!$A$2:$N$499,14,FALSE)/VLOOKUP($E$4,'RF 20VAR'!$A$2:$N$499,14,FALSE))*100</f>
        <v>94.402946279906203</v>
      </c>
      <c r="N57" s="82">
        <f>(VLOOKUP($E57,'RF opt'!$A$2:$N$499,14,FALSE)/VLOOKUP($E$4,'RF opt'!$A$2:$N$499,14,FALSE))*100</f>
        <v>105.44135424833368</v>
      </c>
      <c r="O57" s="82">
        <f>(VLOOKUP($E57,'LSTM 1'!$A$2:$N$499,14,FALSE)/VLOOKUP($E$4,'LSTM 1'!$A$2:$N$499,14,FALSE))*100</f>
        <v>102.88587997182547</v>
      </c>
      <c r="P57" s="82">
        <f>(VLOOKUP($E57,'LSTM 2'!$A$2:$N$499,14,FALSE)/VLOOKUP($E$4,'LSTM 2'!$A$2:$N$499,14,FALSE))*100</f>
        <v>104.28044506103657</v>
      </c>
    </row>
    <row r="58" spans="5:16" x14ac:dyDescent="0.3">
      <c r="E58" s="10">
        <v>44783</v>
      </c>
      <c r="F58" s="82">
        <f>(VLOOKUP($E58,'ARIMA daily'!$A$3:$N$499,13,FALSE)/VLOOKUP($E$4,'ARIMA daily'!$A$3:$N$499,13,FALSE))*100</f>
        <v>107.91724215269231</v>
      </c>
      <c r="G58" s="82">
        <f>(VLOOKUP($E58,'ARIMA daily'!$A$3:$N$499,14,FALSE)/VLOOKUP($E$4,'ARIMA daily'!$A$3:$N$499,14,FALSE))*100</f>
        <v>102.62183622130661</v>
      </c>
      <c r="H58" s="82">
        <f>(VLOOKUP($E58,'ARIMAX daily'!$A$2:$N$499,14,FALSE)/VLOOKUP($E$4,'ARIMAX daily'!$A$2:$N$49,14,FALSE))*100</f>
        <v>104.50829204014784</v>
      </c>
      <c r="I58" s="82">
        <f>(VLOOKUP($E58,Prophet!$A$2:$N$499,14,FALSE)/VLOOKUP($E$4,Prophet!$A$2:$N$49,14,FALSE))*100</f>
        <v>110.40342951676374</v>
      </c>
      <c r="J58" s="82">
        <f>(VLOOKUP($E58,ProphetX!$A$2:$N$499,14,FALSE)/VLOOKUP($E$4,ProphetX!$A$2:$N$49,14,FALSE))*100</f>
        <v>107.91724215269241</v>
      </c>
      <c r="K58" s="82">
        <f>(VLOOKUP($E58,LOGIT!$A$2:$N$499,14,FALSE)/VLOOKUP($E$4,LOGIT!$A$2:$N$49,14,FALSE))*100</f>
        <v>113.48192823796981</v>
      </c>
      <c r="L58" s="82">
        <f>(VLOOKUP($E58,RF!$A$2:$N$499,14,FALSE)/VLOOKUP($E$4,RF!$A$2:$N$49,14,FALSE))*100</f>
        <v>103.60859125148023</v>
      </c>
      <c r="M58" s="82">
        <f>(VLOOKUP($E58,'RF 20VAR'!$A$2:$N$499,14,FALSE)/VLOOKUP($E$4,'RF 20VAR'!$A$2:$N$499,14,FALSE))*100</f>
        <v>94.402946279906203</v>
      </c>
      <c r="N58" s="82">
        <f>(VLOOKUP($E58,'RF opt'!$A$2:$N$499,14,FALSE)/VLOOKUP($E$4,'RF opt'!$A$2:$N$499,14,FALSE))*100</f>
        <v>107.68626791404185</v>
      </c>
      <c r="O58" s="82">
        <f>(VLOOKUP($E58,'LSTM 1'!$A$2:$N$499,14,FALSE)/VLOOKUP($E$4,'LSTM 1'!$A$2:$N$499,14,FALSE))*100</f>
        <v>102.88587997182547</v>
      </c>
      <c r="P58" s="82">
        <f>(VLOOKUP($E58,'LSTM 2'!$A$2:$N$499,14,FALSE)/VLOOKUP($E$4,'LSTM 2'!$A$2:$N$499,14,FALSE))*100</f>
        <v>106.50064222990359</v>
      </c>
    </row>
    <row r="59" spans="5:16" x14ac:dyDescent="0.3">
      <c r="E59" s="10">
        <v>44784</v>
      </c>
      <c r="F59" s="82">
        <f>(VLOOKUP($E59,'ARIMA daily'!$A$3:$N$499,13,FALSE)/VLOOKUP($E$4,'ARIMA daily'!$A$3:$N$499,13,FALSE))*100</f>
        <v>107.84110934869662</v>
      </c>
      <c r="G59" s="82">
        <f>(VLOOKUP($E59,'ARIMA daily'!$A$3:$N$499,14,FALSE)/VLOOKUP($E$4,'ARIMA daily'!$A$3:$N$499,14,FALSE))*100</f>
        <v>102.62183622130661</v>
      </c>
      <c r="H59" s="82">
        <f>(VLOOKUP($E59,'ARIMAX daily'!$A$2:$N$499,14,FALSE)/VLOOKUP($E$4,'ARIMAX daily'!$A$2:$N$49,14,FALSE))*100</f>
        <v>104.50829204014784</v>
      </c>
      <c r="I59" s="82">
        <f>(VLOOKUP($E59,Prophet!$A$2:$N$499,14,FALSE)/VLOOKUP($E$4,Prophet!$A$2:$N$49,14,FALSE))*100</f>
        <v>110.32554277232711</v>
      </c>
      <c r="J59" s="82">
        <f>(VLOOKUP($E59,ProphetX!$A$2:$N$499,14,FALSE)/VLOOKUP($E$4,ProphetX!$A$2:$N$49,14,FALSE))*100</f>
        <v>107.84110934869669</v>
      </c>
      <c r="K59" s="82">
        <f>(VLOOKUP($E59,LOGIT!$A$2:$N$499,14,FALSE)/VLOOKUP($E$4,LOGIT!$A$2:$N$49,14,FALSE))*100</f>
        <v>113.40186969285455</v>
      </c>
      <c r="L59" s="82">
        <f>(VLOOKUP($E59,RF!$A$2:$N$499,14,FALSE)/VLOOKUP($E$4,RF!$A$2:$N$49,14,FALSE))*100</f>
        <v>103.60859125148023</v>
      </c>
      <c r="M59" s="82">
        <f>(VLOOKUP($E59,'RF 20VAR'!$A$2:$N$499,14,FALSE)/VLOOKUP($E$4,'RF 20VAR'!$A$2:$N$499,14,FALSE))*100</f>
        <v>94.402946279906203</v>
      </c>
      <c r="N59" s="82">
        <f>(VLOOKUP($E59,'RF opt'!$A$2:$N$499,14,FALSE)/VLOOKUP($E$4,'RF opt'!$A$2:$N$499,14,FALSE))*100</f>
        <v>107.68626791404185</v>
      </c>
      <c r="O59" s="82">
        <f>(VLOOKUP($E59,'LSTM 1'!$A$2:$N$499,14,FALSE)/VLOOKUP($E$4,'LSTM 1'!$A$2:$N$499,14,FALSE))*100</f>
        <v>102.81329666282339</v>
      </c>
      <c r="P59" s="82">
        <f>(VLOOKUP($E59,'LSTM 2'!$A$2:$N$499,14,FALSE)/VLOOKUP($E$4,'LSTM 2'!$A$2:$N$499,14,FALSE))*100</f>
        <v>106.42550880026278</v>
      </c>
    </row>
    <row r="60" spans="5:16" x14ac:dyDescent="0.3">
      <c r="E60" s="10">
        <v>44785</v>
      </c>
      <c r="F60" s="82">
        <f>(VLOOKUP($E60,'ARIMA daily'!$A$3:$N$499,13,FALSE)/VLOOKUP($E$4,'ARIMA daily'!$A$3:$N$499,13,FALSE))*100</f>
        <v>109.70917281389312</v>
      </c>
      <c r="G60" s="82">
        <f>(VLOOKUP($E60,'ARIMA daily'!$A$3:$N$499,14,FALSE)/VLOOKUP($E$4,'ARIMA daily'!$A$3:$N$499,14,FALSE))*100</f>
        <v>104.39948951265529</v>
      </c>
      <c r="H60" s="82">
        <f>(VLOOKUP($E60,'ARIMAX daily'!$A$2:$N$499,14,FALSE)/VLOOKUP($E$4,'ARIMAX daily'!$A$2:$N$49,14,FALSE))*100</f>
        <v>106.31862321486743</v>
      </c>
      <c r="I60" s="82">
        <f>(VLOOKUP($E60,Prophet!$A$2:$N$499,14,FALSE)/VLOOKUP($E$4,Prophet!$A$2:$N$49,14,FALSE))*100</f>
        <v>110.32554277232711</v>
      </c>
      <c r="J60" s="82">
        <f>(VLOOKUP($E60,ProphetX!$A$2:$N$499,14,FALSE)/VLOOKUP($E$4,ProphetX!$A$2:$N$49,14,FALSE))*100</f>
        <v>109.7091728138932</v>
      </c>
      <c r="K60" s="82">
        <f>(VLOOKUP($E60,LOGIT!$A$2:$N$499,14,FALSE)/VLOOKUP($E$4,LOGIT!$A$2:$N$49,14,FALSE))*100</f>
        <v>113.40186969285455</v>
      </c>
      <c r="L60" s="82">
        <f>(VLOOKUP($E60,RF!$A$2:$N$499,14,FALSE)/VLOOKUP($E$4,RF!$A$2:$N$49,14,FALSE))*100</f>
        <v>103.60859125148023</v>
      </c>
      <c r="M60" s="82">
        <f>(VLOOKUP($E60,'RF 20VAR'!$A$2:$N$499,14,FALSE)/VLOOKUP($E$4,'RF 20VAR'!$A$2:$N$499,14,FALSE))*100</f>
        <v>94.402946279906203</v>
      </c>
      <c r="N60" s="82">
        <f>(VLOOKUP($E60,'RF opt'!$A$2:$N$499,14,FALSE)/VLOOKUP($E$4,'RF opt'!$A$2:$N$499,14,FALSE))*100</f>
        <v>107.68626791404185</v>
      </c>
      <c r="O60" s="82">
        <f>(VLOOKUP($E60,'LSTM 1'!$A$2:$N$499,14,FALSE)/VLOOKUP($E$4,'LSTM 1'!$A$2:$N$499,14,FALSE))*100</f>
        <v>104.59426650254578</v>
      </c>
      <c r="P60" s="82">
        <f>(VLOOKUP($E60,'LSTM 2'!$A$2:$N$499,14,FALSE)/VLOOKUP($E$4,'LSTM 2'!$A$2:$N$499,14,FALSE))*100</f>
        <v>108.26905071072186</v>
      </c>
    </row>
    <row r="61" spans="5:16" x14ac:dyDescent="0.3">
      <c r="E61" s="10">
        <v>44788</v>
      </c>
      <c r="F61" s="82">
        <f>(VLOOKUP($E61,'ARIMA daily'!$A$3:$N$499,13,FALSE)/VLOOKUP($E$4,'ARIMA daily'!$A$3:$N$499,13,FALSE))*100</f>
        <v>110.14466797217595</v>
      </c>
      <c r="G61" s="82">
        <f>(VLOOKUP($E61,'ARIMA daily'!$A$3:$N$499,14,FALSE)/VLOOKUP($E$4,'ARIMA daily'!$A$3:$N$499,14,FALSE))*100</f>
        <v>104.39948951265529</v>
      </c>
      <c r="H61" s="82">
        <f>(VLOOKUP($E61,'ARIMAX daily'!$A$2:$N$499,14,FALSE)/VLOOKUP($E$4,'ARIMAX daily'!$A$2:$N$49,14,FALSE))*100</f>
        <v>106.74065944445339</v>
      </c>
      <c r="I61" s="82">
        <f>(VLOOKUP($E61,Prophet!$A$2:$N$499,14,FALSE)/VLOOKUP($E$4,Prophet!$A$2:$N$49,14,FALSE))*100</f>
        <v>110.32554277232711</v>
      </c>
      <c r="J61" s="82">
        <f>(VLOOKUP($E61,ProphetX!$A$2:$N$499,14,FALSE)/VLOOKUP($E$4,ProphetX!$A$2:$N$49,14,FALSE))*100</f>
        <v>110.14466797217604</v>
      </c>
      <c r="K61" s="82">
        <f>(VLOOKUP($E61,LOGIT!$A$2:$N$499,14,FALSE)/VLOOKUP($E$4,LOGIT!$A$2:$N$49,14,FALSE))*100</f>
        <v>113.85202316612187</v>
      </c>
      <c r="L61" s="82">
        <f>(VLOOKUP($E61,RF!$A$2:$N$499,14,FALSE)/VLOOKUP($E$4,RF!$A$2:$N$49,14,FALSE))*100</f>
        <v>103.60859125148023</v>
      </c>
      <c r="M61" s="82">
        <f>(VLOOKUP($E61,'RF 20VAR'!$A$2:$N$499,14,FALSE)/VLOOKUP($E$4,'RF 20VAR'!$A$2:$N$499,14,FALSE))*100</f>
        <v>94.402946279906203</v>
      </c>
      <c r="N61" s="82">
        <f>(VLOOKUP($E61,'RF opt'!$A$2:$N$499,14,FALSE)/VLOOKUP($E$4,'RF opt'!$A$2:$N$499,14,FALSE))*100</f>
        <v>108.11373306656532</v>
      </c>
      <c r="O61" s="82">
        <f>(VLOOKUP($E61,'LSTM 1'!$A$2:$N$499,14,FALSE)/VLOOKUP($E$4,'LSTM 1'!$A$2:$N$499,14,FALSE))*100</f>
        <v>104.59426650254578</v>
      </c>
      <c r="P61" s="82">
        <f>(VLOOKUP($E61,'LSTM 2'!$A$2:$N$499,14,FALSE)/VLOOKUP($E$4,'LSTM 2'!$A$2:$N$499,14,FALSE))*100</f>
        <v>108.69882924397525</v>
      </c>
    </row>
    <row r="62" spans="5:16" x14ac:dyDescent="0.3">
      <c r="E62" s="10">
        <v>44789</v>
      </c>
      <c r="F62" s="82">
        <f>(VLOOKUP($E62,'ARIMA daily'!$A$3:$N$499,13,FALSE)/VLOOKUP($E$4,'ARIMA daily'!$A$3:$N$499,13,FALSE))*100</f>
        <v>110.35126409178091</v>
      </c>
      <c r="G62" s="82">
        <f>(VLOOKUP($E62,'ARIMA daily'!$A$3:$N$499,14,FALSE)/VLOOKUP($E$4,'ARIMA daily'!$A$3:$N$499,14,FALSE))*100</f>
        <v>104.59530951755561</v>
      </c>
      <c r="H62" s="82">
        <f>(VLOOKUP($E62,'ARIMAX daily'!$A$2:$N$499,14,FALSE)/VLOOKUP($E$4,'ARIMAX daily'!$A$2:$N$49,14,FALSE))*100</f>
        <v>106.94087073430785</v>
      </c>
      <c r="I62" s="82">
        <f>(VLOOKUP($E62,Prophet!$A$2:$N$499,14,FALSE)/VLOOKUP($E$4,Prophet!$A$2:$N$49,14,FALSE))*100</f>
        <v>110.32554277232711</v>
      </c>
      <c r="J62" s="82">
        <f>(VLOOKUP($E62,ProphetX!$A$2:$N$499,14,FALSE)/VLOOKUP($E$4,ProphetX!$A$2:$N$49,14,FALSE))*100</f>
        <v>110.351264091781</v>
      </c>
      <c r="K62" s="82">
        <f>(VLOOKUP($E62,LOGIT!$A$2:$N$499,14,FALSE)/VLOOKUP($E$4,LOGIT!$A$2:$N$49,14,FALSE))*100</f>
        <v>114.06557309666627</v>
      </c>
      <c r="L62" s="82">
        <f>(VLOOKUP($E62,RF!$A$2:$N$499,14,FALSE)/VLOOKUP($E$4,RF!$A$2:$N$49,14,FALSE))*100</f>
        <v>103.60859125148023</v>
      </c>
      <c r="M62" s="82">
        <f>(VLOOKUP($E62,'RF 20VAR'!$A$2:$N$499,14,FALSE)/VLOOKUP($E$4,'RF 20VAR'!$A$2:$N$499,14,FALSE))*100</f>
        <v>94.402946279906203</v>
      </c>
      <c r="N62" s="82">
        <f>(VLOOKUP($E62,'RF opt'!$A$2:$N$499,14,FALSE)/VLOOKUP($E$4,'RF opt'!$A$2:$N$499,14,FALSE))*100</f>
        <v>108.11373306656532</v>
      </c>
      <c r="O62" s="82">
        <f>(VLOOKUP($E62,'LSTM 1'!$A$2:$N$499,14,FALSE)/VLOOKUP($E$4,'LSTM 1'!$A$2:$N$499,14,FALSE))*100</f>
        <v>104.79045184669529</v>
      </c>
      <c r="P62" s="82">
        <f>(VLOOKUP($E62,'LSTM 2'!$A$2:$N$499,14,FALSE)/VLOOKUP($E$4,'LSTM 2'!$A$2:$N$499,14,FALSE))*100</f>
        <v>108.90271343320428</v>
      </c>
    </row>
    <row r="63" spans="5:16" x14ac:dyDescent="0.3">
      <c r="E63" s="10">
        <v>44790</v>
      </c>
      <c r="F63" s="82">
        <f>(VLOOKUP($E63,'ARIMA daily'!$A$3:$N$499,13,FALSE)/VLOOKUP($E$4,'ARIMA daily'!$A$3:$N$499,13,FALSE))*100</f>
        <v>109.55256426935946</v>
      </c>
      <c r="G63" s="82">
        <f>(VLOOKUP($E63,'ARIMA daily'!$A$3:$N$499,14,FALSE)/VLOOKUP($E$4,'ARIMA daily'!$A$3:$N$499,14,FALSE))*100</f>
        <v>103.83827011410747</v>
      </c>
      <c r="H63" s="82">
        <f>(VLOOKUP($E63,'ARIMAX daily'!$A$2:$N$499,14,FALSE)/VLOOKUP($E$4,'ARIMAX daily'!$A$2:$N$49,14,FALSE))*100</f>
        <v>106.1668546397206</v>
      </c>
      <c r="I63" s="82">
        <f>(VLOOKUP($E63,Prophet!$A$2:$N$499,14,FALSE)/VLOOKUP($E$4,Prophet!$A$2:$N$49,14,FALSE))*100</f>
        <v>110.32554277232711</v>
      </c>
      <c r="J63" s="82">
        <f>(VLOOKUP($E63,ProphetX!$A$2:$N$499,14,FALSE)/VLOOKUP($E$4,ProphetX!$A$2:$N$49,14,FALSE))*100</f>
        <v>109.55256426935955</v>
      </c>
      <c r="K63" s="82">
        <f>(VLOOKUP($E63,LOGIT!$A$2:$N$499,14,FALSE)/VLOOKUP($E$4,LOGIT!$A$2:$N$49,14,FALSE))*100</f>
        <v>113.23998986727131</v>
      </c>
      <c r="L63" s="82">
        <f>(VLOOKUP($E63,RF!$A$2:$N$499,14,FALSE)/VLOOKUP($E$4,RF!$A$2:$N$49,14,FALSE))*100</f>
        <v>103.60859125148023</v>
      </c>
      <c r="M63" s="82">
        <f>(VLOOKUP($E63,'RF 20VAR'!$A$2:$N$499,14,FALSE)/VLOOKUP($E$4,'RF 20VAR'!$A$2:$N$499,14,FALSE))*100</f>
        <v>94.402946279906203</v>
      </c>
      <c r="N63" s="82">
        <f>(VLOOKUP($E63,'RF opt'!$A$2:$N$499,14,FALSE)/VLOOKUP($E$4,'RF opt'!$A$2:$N$499,14,FALSE))*100</f>
        <v>107.3312280349078</v>
      </c>
      <c r="O63" s="82">
        <f>(VLOOKUP($E63,'LSTM 1'!$A$2:$N$499,14,FALSE)/VLOOKUP($E$4,'LSTM 1'!$A$2:$N$499,14,FALSE))*100</f>
        <v>104.03200004308198</v>
      </c>
      <c r="P63" s="82">
        <f>(VLOOKUP($E63,'LSTM 2'!$A$2:$N$499,14,FALSE)/VLOOKUP($E$4,'LSTM 2'!$A$2:$N$499,14,FALSE))*100</f>
        <v>108.90271343320428</v>
      </c>
    </row>
    <row r="64" spans="5:16" x14ac:dyDescent="0.3">
      <c r="E64" s="10">
        <v>44791</v>
      </c>
      <c r="F64" s="82">
        <f>(VLOOKUP($E64,'ARIMA daily'!$A$3:$N$499,13,FALSE)/VLOOKUP($E$4,'ARIMA daily'!$A$3:$N$499,13,FALSE))*100</f>
        <v>109.80120051532009</v>
      </c>
      <c r="G64" s="82">
        <f>(VLOOKUP($E64,'ARIMA daily'!$A$3:$N$499,14,FALSE)/VLOOKUP($E$4,'ARIMA daily'!$A$3:$N$499,14,FALSE))*100</f>
        <v>104.07393741993829</v>
      </c>
      <c r="H64" s="82">
        <f>(VLOOKUP($E64,'ARIMAX daily'!$A$2:$N$499,14,FALSE)/VLOOKUP($E$4,'ARIMAX daily'!$A$2:$N$49,14,FALSE))*100</f>
        <v>106.1668546397206</v>
      </c>
      <c r="I64" s="82">
        <f>(VLOOKUP($E64,Prophet!$A$2:$N$499,14,FALSE)/VLOOKUP($E$4,Prophet!$A$2:$N$49,14,FALSE))*100</f>
        <v>110.32554277232711</v>
      </c>
      <c r="J64" s="82">
        <f>(VLOOKUP($E64,ProphetX!$A$2:$N$499,14,FALSE)/VLOOKUP($E$4,ProphetX!$A$2:$N$49,14,FALSE))*100</f>
        <v>109.8012005153202</v>
      </c>
      <c r="K64" s="82">
        <f>(VLOOKUP($E64,LOGIT!$A$2:$N$499,14,FALSE)/VLOOKUP($E$4,LOGIT!$A$2:$N$49,14,FALSE))*100</f>
        <v>113.49699495118695</v>
      </c>
      <c r="L64" s="82">
        <f>(VLOOKUP($E64,RF!$A$2:$N$499,14,FALSE)/VLOOKUP($E$4,RF!$A$2:$N$49,14,FALSE))*100</f>
        <v>103.60859125148023</v>
      </c>
      <c r="M64" s="82">
        <f>(VLOOKUP($E64,'RF 20VAR'!$A$2:$N$499,14,FALSE)/VLOOKUP($E$4,'RF 20VAR'!$A$2:$N$499,14,FALSE))*100</f>
        <v>94.402946279906203</v>
      </c>
      <c r="N64" s="82">
        <f>(VLOOKUP($E64,'RF opt'!$A$2:$N$499,14,FALSE)/VLOOKUP($E$4,'RF opt'!$A$2:$N$499,14,FALSE))*100</f>
        <v>107.57482282240478</v>
      </c>
      <c r="O64" s="82">
        <f>(VLOOKUP($E64,'LSTM 1'!$A$2:$N$499,14,FALSE)/VLOOKUP($E$4,'LSTM 1'!$A$2:$N$499,14,FALSE))*100</f>
        <v>104.03200004308198</v>
      </c>
      <c r="P64" s="82">
        <f>(VLOOKUP($E64,'LSTM 2'!$A$2:$N$499,14,FALSE)/VLOOKUP($E$4,'LSTM 2'!$A$2:$N$499,14,FALSE))*100</f>
        <v>109.14987480294076</v>
      </c>
    </row>
    <row r="65" spans="5:16" x14ac:dyDescent="0.3">
      <c r="E65" s="10">
        <v>44792</v>
      </c>
      <c r="F65" s="82">
        <f>(VLOOKUP($E65,'ARIMA daily'!$A$3:$N$499,13,FALSE)/VLOOKUP($E$4,'ARIMA daily'!$A$3:$N$499,13,FALSE))*100</f>
        <v>108.3847649035158</v>
      </c>
      <c r="G65" s="82">
        <f>(VLOOKUP($E65,'ARIMA daily'!$A$3:$N$499,14,FALSE)/VLOOKUP($E$4,'ARIMA daily'!$A$3:$N$499,14,FALSE))*100</f>
        <v>104.07393741993829</v>
      </c>
      <c r="H65" s="82">
        <f>(VLOOKUP($E65,'ARIMAX daily'!$A$2:$N$499,14,FALSE)/VLOOKUP($E$4,'ARIMAX daily'!$A$2:$N$49,14,FALSE))*100</f>
        <v>106.1668546397206</v>
      </c>
      <c r="I65" s="82">
        <f>(VLOOKUP($E65,Prophet!$A$2:$N$499,14,FALSE)/VLOOKUP($E$4,Prophet!$A$2:$N$49,14,FALSE))*100</f>
        <v>110.32554277232711</v>
      </c>
      <c r="J65" s="82">
        <f>(VLOOKUP($E65,ProphetX!$A$2:$N$499,14,FALSE)/VLOOKUP($E$4,ProphetX!$A$2:$N$49,14,FALSE))*100</f>
        <v>108.38476490351592</v>
      </c>
      <c r="K65" s="82">
        <f>(VLOOKUP($E65,LOGIT!$A$2:$N$499,14,FALSE)/VLOOKUP($E$4,LOGIT!$A$2:$N$49,14,FALSE))*100</f>
        <v>112.03288358694732</v>
      </c>
      <c r="L65" s="82">
        <f>(VLOOKUP($E65,RF!$A$2:$N$499,14,FALSE)/VLOOKUP($E$4,RF!$A$2:$N$49,14,FALSE))*100</f>
        <v>103.60859125148023</v>
      </c>
      <c r="M65" s="82">
        <f>(VLOOKUP($E65,'RF 20VAR'!$A$2:$N$499,14,FALSE)/VLOOKUP($E$4,'RF 20VAR'!$A$2:$N$499,14,FALSE))*100</f>
        <v>94.402946279906203</v>
      </c>
      <c r="N65" s="82">
        <f>(VLOOKUP($E65,'RF opt'!$A$2:$N$499,14,FALSE)/VLOOKUP($E$4,'RF opt'!$A$2:$N$499,14,FALSE))*100</f>
        <v>107.57482282240478</v>
      </c>
      <c r="O65" s="82">
        <f>(VLOOKUP($E65,'LSTM 1'!$A$2:$N$499,14,FALSE)/VLOOKUP($E$4,'LSTM 1'!$A$2:$N$499,14,FALSE))*100</f>
        <v>102.68998712394557</v>
      </c>
      <c r="P65" s="82">
        <f>(VLOOKUP($E65,'LSTM 2'!$A$2:$N$499,14,FALSE)/VLOOKUP($E$4,'LSTM 2'!$A$2:$N$499,14,FALSE))*100</f>
        <v>107.74184129356857</v>
      </c>
    </row>
    <row r="66" spans="5:16" x14ac:dyDescent="0.3">
      <c r="E66" s="10">
        <v>44795</v>
      </c>
      <c r="F66" s="82">
        <f>(VLOOKUP($E66,'ARIMA daily'!$A$3:$N$499,13,FALSE)/VLOOKUP($E$4,'ARIMA daily'!$A$3:$N$499,13,FALSE))*100</f>
        <v>106.06532389827244</v>
      </c>
      <c r="G66" s="82">
        <f>(VLOOKUP($E66,'ARIMA daily'!$A$3:$N$499,14,FALSE)/VLOOKUP($E$4,'ARIMA daily'!$A$3:$N$499,14,FALSE))*100</f>
        <v>101.84674840270118</v>
      </c>
      <c r="H66" s="82">
        <f>(VLOOKUP($E66,'ARIMAX daily'!$A$2:$N$499,14,FALSE)/VLOOKUP($E$4,'ARIMAX daily'!$A$2:$N$49,14,FALSE))*100</f>
        <v>103.89487705810853</v>
      </c>
      <c r="I66" s="82">
        <f>(VLOOKUP($E66,Prophet!$A$2:$N$499,14,FALSE)/VLOOKUP($E$4,Prophet!$A$2:$N$49,14,FALSE))*100</f>
        <v>107.96456899469644</v>
      </c>
      <c r="J66" s="82">
        <f>(VLOOKUP($E66,ProphetX!$A$2:$N$499,14,FALSE)/VLOOKUP($E$4,ProphetX!$A$2:$N$49,14,FALSE))*100</f>
        <v>106.06532389827254</v>
      </c>
      <c r="K66" s="82">
        <f>(VLOOKUP($E66,LOGIT!$A$2:$N$499,14,FALSE)/VLOOKUP($E$4,LOGIT!$A$2:$N$49,14,FALSE))*100</f>
        <v>112.03288358694732</v>
      </c>
      <c r="L66" s="82">
        <f>(VLOOKUP($E66,RF!$A$2:$N$499,14,FALSE)/VLOOKUP($E$4,RF!$A$2:$N$49,14,FALSE))*100</f>
        <v>103.60859125148023</v>
      </c>
      <c r="M66" s="82">
        <f>(VLOOKUP($E66,'RF 20VAR'!$A$2:$N$499,14,FALSE)/VLOOKUP($E$4,'RF 20VAR'!$A$2:$N$499,14,FALSE))*100</f>
        <v>94.402946279906203</v>
      </c>
      <c r="N66" s="82">
        <f>(VLOOKUP($E66,'RF opt'!$A$2:$N$499,14,FALSE)/VLOOKUP($E$4,'RF opt'!$A$2:$N$499,14,FALSE))*100</f>
        <v>107.57482282240478</v>
      </c>
      <c r="O66" s="82">
        <f>(VLOOKUP($E66,'LSTM 1'!$A$2:$N$499,14,FALSE)/VLOOKUP($E$4,'LSTM 1'!$A$2:$N$499,14,FALSE))*100</f>
        <v>102.68998712394557</v>
      </c>
      <c r="P66" s="82">
        <f>(VLOOKUP($E66,'LSTM 2'!$A$2:$N$499,14,FALSE)/VLOOKUP($E$4,'LSTM 2'!$A$2:$N$499,14,FALSE))*100</f>
        <v>105.43615889531648</v>
      </c>
    </row>
    <row r="67" spans="5:16" x14ac:dyDescent="0.3">
      <c r="E67" s="10">
        <v>44796</v>
      </c>
      <c r="F67" s="82">
        <f>(VLOOKUP($E67,'ARIMA daily'!$A$3:$N$499,13,FALSE)/VLOOKUP($E$4,'ARIMA daily'!$A$3:$N$499,13,FALSE))*100</f>
        <v>105.8279642685209</v>
      </c>
      <c r="G67" s="82">
        <f>(VLOOKUP($E67,'ARIMA daily'!$A$3:$N$499,14,FALSE)/VLOOKUP($E$4,'ARIMA daily'!$A$3:$N$499,14,FALSE))*100</f>
        <v>101.61882936560431</v>
      </c>
      <c r="H67" s="82">
        <f>(VLOOKUP($E67,'ARIMAX daily'!$A$2:$N$499,14,FALSE)/VLOOKUP($E$4,'ARIMAX daily'!$A$2:$N$49,14,FALSE))*100</f>
        <v>103.66237459033458</v>
      </c>
      <c r="I67" s="82">
        <f>(VLOOKUP($E67,Prophet!$A$2:$N$499,14,FALSE)/VLOOKUP($E$4,Prophet!$A$2:$N$49,14,FALSE))*100</f>
        <v>107.72295911522779</v>
      </c>
      <c r="J67" s="82">
        <f>(VLOOKUP($E67,ProphetX!$A$2:$N$499,14,FALSE)/VLOOKUP($E$4,ProphetX!$A$2:$N$49,14,FALSE))*100</f>
        <v>105.82796426852103</v>
      </c>
      <c r="K67" s="82">
        <f>(VLOOKUP($E67,LOGIT!$A$2:$N$499,14,FALSE)/VLOOKUP($E$4,LOGIT!$A$2:$N$49,14,FALSE))*100</f>
        <v>111.7821693780915</v>
      </c>
      <c r="L67" s="82">
        <f>(VLOOKUP($E67,RF!$A$2:$N$499,14,FALSE)/VLOOKUP($E$4,RF!$A$2:$N$49,14,FALSE))*100</f>
        <v>103.60859125148023</v>
      </c>
      <c r="M67" s="82">
        <f>(VLOOKUP($E67,'RF 20VAR'!$A$2:$N$499,14,FALSE)/VLOOKUP($E$4,'RF 20VAR'!$A$2:$N$499,14,FALSE))*100</f>
        <v>94.191685449760215</v>
      </c>
      <c r="N67" s="82">
        <f>(VLOOKUP($E67,'RF opt'!$A$2:$N$499,14,FALSE)/VLOOKUP($E$4,'RF opt'!$A$2:$N$499,14,FALSE))*100</f>
        <v>107.33408514134891</v>
      </c>
      <c r="O67" s="82">
        <f>(VLOOKUP($E67,'LSTM 1'!$A$2:$N$499,14,FALSE)/VLOOKUP($E$4,'LSTM 1'!$A$2:$N$499,14,FALSE))*100</f>
        <v>102.46018103438604</v>
      </c>
      <c r="P67" s="82">
        <f>(VLOOKUP($E67,'LSTM 2'!$A$2:$N$499,14,FALSE)/VLOOKUP($E$4,'LSTM 2'!$A$2:$N$499,14,FALSE))*100</f>
        <v>105.20020725044319</v>
      </c>
    </row>
    <row r="68" spans="5:16" x14ac:dyDescent="0.3">
      <c r="E68" s="10">
        <v>44797</v>
      </c>
      <c r="F68" s="82">
        <f>(VLOOKUP($E68,'ARIMA daily'!$A$3:$N$499,13,FALSE)/VLOOKUP($E$4,'ARIMA daily'!$A$3:$N$499,13,FALSE))*100</f>
        <v>106.13657559203334</v>
      </c>
      <c r="G68" s="82">
        <f>(VLOOKUP($E68,'ARIMA daily'!$A$3:$N$499,14,FALSE)/VLOOKUP($E$4,'ARIMA daily'!$A$3:$N$499,14,FALSE))*100</f>
        <v>101.61882936560431</v>
      </c>
      <c r="H68" s="82">
        <f>(VLOOKUP($E68,'ARIMAX daily'!$A$2:$N$499,14,FALSE)/VLOOKUP($E$4,'ARIMAX daily'!$A$2:$N$49,14,FALSE))*100</f>
        <v>103.66237459033458</v>
      </c>
      <c r="I68" s="82">
        <f>(VLOOKUP($E68,Prophet!$A$2:$N$499,14,FALSE)/VLOOKUP($E$4,Prophet!$A$2:$N$49,14,FALSE))*100</f>
        <v>108.03709654775815</v>
      </c>
      <c r="J68" s="82">
        <f>(VLOOKUP($E68,ProphetX!$A$2:$N$499,14,FALSE)/VLOOKUP($E$4,ProphetX!$A$2:$N$49,14,FALSE))*100</f>
        <v>106.13657559203344</v>
      </c>
      <c r="K68" s="82">
        <f>(VLOOKUP($E68,LOGIT!$A$2:$N$499,14,FALSE)/VLOOKUP($E$4,LOGIT!$A$2:$N$49,14,FALSE))*100</f>
        <v>112.1081441190336</v>
      </c>
      <c r="L68" s="82">
        <f>(VLOOKUP($E68,RF!$A$2:$N$499,14,FALSE)/VLOOKUP($E$4,RF!$A$2:$N$49,14,FALSE))*100</f>
        <v>103.60859125148023</v>
      </c>
      <c r="M68" s="82">
        <f>(VLOOKUP($E68,'RF 20VAR'!$A$2:$N$499,14,FALSE)/VLOOKUP($E$4,'RF 20VAR'!$A$2:$N$499,14,FALSE))*100</f>
        <v>94.191685449760215</v>
      </c>
      <c r="N68" s="82">
        <f>(VLOOKUP($E68,'RF opt'!$A$2:$N$499,14,FALSE)/VLOOKUP($E$4,'RF opt'!$A$2:$N$499,14,FALSE))*100</f>
        <v>107.64708855497803</v>
      </c>
      <c r="O68" s="82">
        <f>(VLOOKUP($E68,'LSTM 1'!$A$2:$N$499,14,FALSE)/VLOOKUP($E$4,'LSTM 1'!$A$2:$N$499,14,FALSE))*100</f>
        <v>102.75897136163937</v>
      </c>
      <c r="P68" s="82">
        <f>(VLOOKUP($E68,'LSTM 2'!$A$2:$N$499,14,FALSE)/VLOOKUP($E$4,'LSTM 2'!$A$2:$N$499,14,FALSE))*100</f>
        <v>105.50698793376961</v>
      </c>
    </row>
    <row r="69" spans="5:16" x14ac:dyDescent="0.3">
      <c r="E69" s="10">
        <v>44798</v>
      </c>
      <c r="F69" s="82">
        <f>(VLOOKUP($E69,'ARIMA daily'!$A$3:$N$499,13,FALSE)/VLOOKUP($E$4,'ARIMA daily'!$A$3:$N$499,13,FALSE))*100</f>
        <v>107.63221034631418</v>
      </c>
      <c r="G69" s="82">
        <f>(VLOOKUP($E69,'ARIMA daily'!$A$3:$N$499,14,FALSE)/VLOOKUP($E$4,'ARIMA daily'!$A$3:$N$499,14,FALSE))*100</f>
        <v>101.61882936560431</v>
      </c>
      <c r="H69" s="82">
        <f>(VLOOKUP($E69,'ARIMAX daily'!$A$2:$N$499,14,FALSE)/VLOOKUP($E$4,'ARIMAX daily'!$A$2:$N$49,14,FALSE))*100</f>
        <v>103.66237459033458</v>
      </c>
      <c r="I69" s="82">
        <f>(VLOOKUP($E69,Prophet!$A$2:$N$499,14,FALSE)/VLOOKUP($E$4,Prophet!$A$2:$N$49,14,FALSE))*100</f>
        <v>109.55951269362588</v>
      </c>
      <c r="J69" s="82">
        <f>(VLOOKUP($E69,ProphetX!$A$2:$N$499,14,FALSE)/VLOOKUP($E$4,ProphetX!$A$2:$N$49,14,FALSE))*100</f>
        <v>107.6322103463143</v>
      </c>
      <c r="K69" s="82">
        <f>(VLOOKUP($E69,LOGIT!$A$2:$N$499,14,FALSE)/VLOOKUP($E$4,LOGIT!$A$2:$N$49,14,FALSE))*100</f>
        <v>113.68792786132103</v>
      </c>
      <c r="L69" s="82">
        <f>(VLOOKUP($E69,RF!$A$2:$N$499,14,FALSE)/VLOOKUP($E$4,RF!$A$2:$N$49,14,FALSE))*100</f>
        <v>105.06860264767816</v>
      </c>
      <c r="M69" s="82">
        <f>(VLOOKUP($E69,'RF 20VAR'!$A$2:$N$499,14,FALSE)/VLOOKUP($E$4,'RF 20VAR'!$A$2:$N$499,14,FALSE))*100</f>
        <v>94.191685449760215</v>
      </c>
      <c r="N69" s="82">
        <f>(VLOOKUP($E69,'RF opt'!$A$2:$N$499,14,FALSE)/VLOOKUP($E$4,'RF opt'!$A$2:$N$499,14,FALSE))*100</f>
        <v>109.16400886206262</v>
      </c>
      <c r="O69" s="82">
        <f>(VLOOKUP($E69,'LSTM 1'!$A$2:$N$499,14,FALSE)/VLOOKUP($E$4,'LSTM 1'!$A$2:$N$499,14,FALSE))*100</f>
        <v>102.75897136163937</v>
      </c>
      <c r="P69" s="82">
        <f>(VLOOKUP($E69,'LSTM 2'!$A$2:$N$499,14,FALSE)/VLOOKUP($E$4,'LSTM 2'!$A$2:$N$499,14,FALSE))*100</f>
        <v>106.99375078713116</v>
      </c>
    </row>
    <row r="70" spans="5:16" x14ac:dyDescent="0.3">
      <c r="E70" s="10">
        <v>44799</v>
      </c>
      <c r="F70" s="82">
        <f>(VLOOKUP($E70,'ARIMA daily'!$A$3:$N$499,13,FALSE)/VLOOKUP($E$4,'ARIMA daily'!$A$3:$N$499,13,FALSE))*100</f>
        <v>104.00629012405582</v>
      </c>
      <c r="G70" s="82">
        <f>(VLOOKUP($E70,'ARIMA daily'!$A$3:$N$499,14,FALSE)/VLOOKUP($E$4,'ARIMA daily'!$A$3:$N$499,14,FALSE))*100</f>
        <v>101.61882936560431</v>
      </c>
      <c r="H70" s="82">
        <f>(VLOOKUP($E70,'ARIMAX daily'!$A$2:$N$499,14,FALSE)/VLOOKUP($E$4,'ARIMAX daily'!$A$2:$N$49,14,FALSE))*100</f>
        <v>103.66237459033458</v>
      </c>
      <c r="I70" s="82">
        <f>(VLOOKUP($E70,Prophet!$A$2:$N$499,14,FALSE)/VLOOKUP($E$4,Prophet!$A$2:$N$49,14,FALSE))*100</f>
        <v>105.86866539672101</v>
      </c>
      <c r="J70" s="82">
        <f>(VLOOKUP($E70,ProphetX!$A$2:$N$499,14,FALSE)/VLOOKUP($E$4,ProphetX!$A$2:$N$49,14,FALSE))*100</f>
        <v>104.00629012405595</v>
      </c>
      <c r="K70" s="82">
        <f>(VLOOKUP($E70,LOGIT!$A$2:$N$499,14,FALSE)/VLOOKUP($E$4,LOGIT!$A$2:$N$49,14,FALSE))*100</f>
        <v>109.8580022718283</v>
      </c>
      <c r="L70" s="82">
        <f>(VLOOKUP($E70,RF!$A$2:$N$499,14,FALSE)/VLOOKUP($E$4,RF!$A$2:$N$49,14,FALSE))*100</f>
        <v>105.06860264767816</v>
      </c>
      <c r="M70" s="82">
        <f>(VLOOKUP($E70,'RF 20VAR'!$A$2:$N$499,14,FALSE)/VLOOKUP($E$4,'RF 20VAR'!$A$2:$N$499,14,FALSE))*100</f>
        <v>91.018550419438142</v>
      </c>
      <c r="N70" s="82">
        <f>(VLOOKUP($E70,'RF opt'!$A$2:$N$499,14,FALSE)/VLOOKUP($E$4,'RF opt'!$A$2:$N$499,14,FALSE))*100</f>
        <v>105.48648532145926</v>
      </c>
      <c r="O70" s="82">
        <f>(VLOOKUP($E70,'LSTM 1'!$A$2:$N$499,14,FALSE)/VLOOKUP($E$4,'LSTM 1'!$A$2:$N$499,14,FALSE))*100</f>
        <v>102.75897136163937</v>
      </c>
      <c r="P70" s="82">
        <f>(VLOOKUP($E70,'LSTM 2'!$A$2:$N$499,14,FALSE)/VLOOKUP($E$4,'LSTM 2'!$A$2:$N$499,14,FALSE))*100</f>
        <v>103.38933902799261</v>
      </c>
    </row>
    <row r="71" spans="5:16" x14ac:dyDescent="0.3">
      <c r="E71" s="10">
        <v>44802</v>
      </c>
      <c r="F71" s="82">
        <f>(VLOOKUP($E71,'ARIMA daily'!$A$3:$N$499,13,FALSE)/VLOOKUP($E$4,'ARIMA daily'!$A$3:$N$499,13,FALSE))*100</f>
        <v>103.31294718870257</v>
      </c>
      <c r="G71" s="82">
        <f>(VLOOKUP($E71,'ARIMA daily'!$A$3:$N$499,14,FALSE)/VLOOKUP($E$4,'ARIMA daily'!$A$3:$N$499,14,FALSE))*100</f>
        <v>100.94140209312424</v>
      </c>
      <c r="H71" s="82">
        <f>(VLOOKUP($E71,'ARIMAX daily'!$A$2:$N$499,14,FALSE)/VLOOKUP($E$4,'ARIMAX daily'!$A$2:$N$49,14,FALSE))*100</f>
        <v>102.97132431829409</v>
      </c>
      <c r="I71" s="82">
        <f>(VLOOKUP($E71,Prophet!$A$2:$N$499,14,FALSE)/VLOOKUP($E$4,Prophet!$A$2:$N$49,14,FALSE))*100</f>
        <v>105.16290720516797</v>
      </c>
      <c r="J71" s="82">
        <f>(VLOOKUP($E71,ProphetX!$A$2:$N$499,14,FALSE)/VLOOKUP($E$4,ProphetX!$A$2:$N$49,14,FALSE))*100</f>
        <v>103.31294718870268</v>
      </c>
      <c r="K71" s="82">
        <f>(VLOOKUP($E71,LOGIT!$A$2:$N$499,14,FALSE)/VLOOKUP($E$4,LOGIT!$A$2:$N$49,14,FALSE))*100</f>
        <v>109.12564974126168</v>
      </c>
      <c r="L71" s="82">
        <f>(VLOOKUP($E71,RF!$A$2:$N$499,14,FALSE)/VLOOKUP($E$4,RF!$A$2:$N$49,14,FALSE))*100</f>
        <v>104.36817795907216</v>
      </c>
      <c r="M71" s="82">
        <f>(VLOOKUP($E71,'RF 20VAR'!$A$2:$N$499,14,FALSE)/VLOOKUP($E$4,'RF 20VAR'!$A$2:$N$499,14,FALSE))*100</f>
        <v>91.018550419438142</v>
      </c>
      <c r="N71" s="82">
        <f>(VLOOKUP($E71,'RF opt'!$A$2:$N$499,14,FALSE)/VLOOKUP($E$4,'RF opt'!$A$2:$N$499,14,FALSE))*100</f>
        <v>104.78327487826739</v>
      </c>
      <c r="O71" s="82">
        <f>(VLOOKUP($E71,'LSTM 1'!$A$2:$N$499,14,FALSE)/VLOOKUP($E$4,'LSTM 1'!$A$2:$N$499,14,FALSE))*100</f>
        <v>102.75897136163937</v>
      </c>
      <c r="P71" s="82">
        <f>(VLOOKUP($E71,'LSTM 2'!$A$2:$N$499,14,FALSE)/VLOOKUP($E$4,'LSTM 2'!$A$2:$N$499,14,FALSE))*100</f>
        <v>103.38933902799261</v>
      </c>
    </row>
    <row r="72" spans="5:16" x14ac:dyDescent="0.3">
      <c r="E72" s="10">
        <v>44803</v>
      </c>
      <c r="F72" s="82">
        <f>(VLOOKUP($E72,'ARIMA daily'!$A$3:$N$499,13,FALSE)/VLOOKUP($E$4,'ARIMA daily'!$A$3:$N$499,13,FALSE))*100</f>
        <v>102.17359593456075</v>
      </c>
      <c r="G72" s="82">
        <f>(VLOOKUP($E72,'ARIMA daily'!$A$3:$N$499,14,FALSE)/VLOOKUP($E$4,'ARIMA daily'!$A$3:$N$499,14,FALSE))*100</f>
        <v>100.94140209312424</v>
      </c>
      <c r="H72" s="82">
        <f>(VLOOKUP($E72,'ARIMAX daily'!$A$2:$N$499,14,FALSE)/VLOOKUP($E$4,'ARIMAX daily'!$A$2:$N$49,14,FALSE))*100</f>
        <v>102.97132431829409</v>
      </c>
      <c r="I72" s="82">
        <f>(VLOOKUP($E72,Prophet!$A$2:$N$499,14,FALSE)/VLOOKUP($E$4,Prophet!$A$2:$N$49,14,FALSE))*100</f>
        <v>104.0031543041636</v>
      </c>
      <c r="J72" s="82">
        <f>(VLOOKUP($E72,ProphetX!$A$2:$N$499,14,FALSE)/VLOOKUP($E$4,ProphetX!$A$2:$N$49,14,FALSE))*100</f>
        <v>102.17359593456085</v>
      </c>
      <c r="K72" s="82">
        <f>(VLOOKUP($E72,LOGIT!$A$2:$N$499,14,FALSE)/VLOOKUP($E$4,LOGIT!$A$2:$N$49,14,FALSE))*100</f>
        <v>107.9221950990797</v>
      </c>
      <c r="L72" s="82">
        <f>(VLOOKUP($E72,RF!$A$2:$N$499,14,FALSE)/VLOOKUP($E$4,RF!$A$2:$N$49,14,FALSE))*100</f>
        <v>103.21718945583092</v>
      </c>
      <c r="M72" s="82">
        <f>(VLOOKUP($E72,'RF 20VAR'!$A$2:$N$499,14,FALSE)/VLOOKUP($E$4,'RF 20VAR'!$A$2:$N$499,14,FALSE))*100</f>
        <v>90.014783685524861</v>
      </c>
      <c r="N72" s="82">
        <f>(VLOOKUP($E72,'RF opt'!$A$2:$N$499,14,FALSE)/VLOOKUP($E$4,'RF opt'!$A$2:$N$499,14,FALSE))*100</f>
        <v>103.62770862162405</v>
      </c>
      <c r="O72" s="82">
        <f>(VLOOKUP($E72,'LSTM 1'!$A$2:$N$499,14,FALSE)/VLOOKUP($E$4,'LSTM 1'!$A$2:$N$499,14,FALSE))*100</f>
        <v>102.75897136163937</v>
      </c>
      <c r="P72" s="82">
        <f>(VLOOKUP($E72,'LSTM 2'!$A$2:$N$499,14,FALSE)/VLOOKUP($E$4,'LSTM 2'!$A$2:$N$499,14,FALSE))*100</f>
        <v>102.24914531276271</v>
      </c>
    </row>
    <row r="73" spans="5:16" x14ac:dyDescent="0.3">
      <c r="E73" s="10">
        <v>44804</v>
      </c>
      <c r="F73" s="82">
        <f>(VLOOKUP($E73,'ARIMA daily'!$A$3:$N$499,13,FALSE)/VLOOKUP($E$4,'ARIMA daily'!$A$3:$N$499,13,FALSE))*100</f>
        <v>101.37490236997306</v>
      </c>
      <c r="G73" s="82">
        <f>(VLOOKUP($E73,'ARIMA daily'!$A$3:$N$499,14,FALSE)/VLOOKUP($E$4,'ARIMA daily'!$A$3:$N$499,14,FALSE))*100</f>
        <v>100.94140209312424</v>
      </c>
      <c r="H73" s="82">
        <f>(VLOOKUP($E73,'ARIMAX daily'!$A$2:$N$499,14,FALSE)/VLOOKUP($E$4,'ARIMAX daily'!$A$2:$N$49,14,FALSE))*100</f>
        <v>102.97132431829409</v>
      </c>
      <c r="I73" s="82">
        <f>(VLOOKUP($E73,Prophet!$A$2:$N$499,14,FALSE)/VLOOKUP($E$4,Prophet!$A$2:$N$49,14,FALSE))*100</f>
        <v>103.19015903586791</v>
      </c>
      <c r="J73" s="82">
        <f>(VLOOKUP($E73,ProphetX!$A$2:$N$499,14,FALSE)/VLOOKUP($E$4,ProphetX!$A$2:$N$49,14,FALSE))*100</f>
        <v>101.37490236997316</v>
      </c>
      <c r="K73" s="82">
        <f>(VLOOKUP($E73,LOGIT!$A$2:$N$499,14,FALSE)/VLOOKUP($E$4,LOGIT!$A$2:$N$49,14,FALSE))*100</f>
        <v>107.0785645904988</v>
      </c>
      <c r="L73" s="82">
        <f>(VLOOKUP($E73,RF!$A$2:$N$499,14,FALSE)/VLOOKUP($E$4,RF!$A$2:$N$49,14,FALSE))*100</f>
        <v>102.41033809448703</v>
      </c>
      <c r="M73" s="82">
        <f>(VLOOKUP($E73,'RF 20VAR'!$A$2:$N$499,14,FALSE)/VLOOKUP($E$4,'RF 20VAR'!$A$2:$N$499,14,FALSE))*100</f>
        <v>89.31113586154666</v>
      </c>
      <c r="N73" s="82">
        <f>(VLOOKUP($E73,'RF opt'!$A$2:$N$499,14,FALSE)/VLOOKUP($E$4,'RF opt'!$A$2:$N$499,14,FALSE))*100</f>
        <v>102.81764822165466</v>
      </c>
      <c r="O73" s="82">
        <f>(VLOOKUP($E73,'LSTM 1'!$A$2:$N$499,14,FALSE)/VLOOKUP($E$4,'LSTM 1'!$A$2:$N$499,14,FALSE))*100</f>
        <v>102.75897136163937</v>
      </c>
      <c r="P73" s="82">
        <f>(VLOOKUP($E73,'LSTM 2'!$A$2:$N$499,14,FALSE)/VLOOKUP($E$4,'LSTM 2'!$A$2:$N$499,14,FALSE))*100</f>
        <v>101.44986117678887</v>
      </c>
    </row>
    <row r="74" spans="5:16" x14ac:dyDescent="0.3">
      <c r="E74" s="10">
        <v>44805</v>
      </c>
      <c r="F74" s="82">
        <f>(VLOOKUP($E74,'ARIMA daily'!$A$3:$N$499,13,FALSE)/VLOOKUP($E$4,'ARIMA daily'!$A$3:$N$499,13,FALSE))*100</f>
        <v>101.67864509891793</v>
      </c>
      <c r="G74" s="82">
        <f>(VLOOKUP($E74,'ARIMA daily'!$A$3:$N$499,14,FALSE)/VLOOKUP($E$4,'ARIMA daily'!$A$3:$N$499,14,FALSE))*100</f>
        <v>100.94140209312424</v>
      </c>
      <c r="H74" s="82">
        <f>(VLOOKUP($E74,'ARIMAX daily'!$A$2:$N$499,14,FALSE)/VLOOKUP($E$4,'ARIMAX daily'!$A$2:$N$49,14,FALSE))*100</f>
        <v>102.97132431829409</v>
      </c>
      <c r="I74" s="82">
        <f>(VLOOKUP($E74,Prophet!$A$2:$N$499,14,FALSE)/VLOOKUP($E$4,Prophet!$A$2:$N$49,14,FALSE))*100</f>
        <v>103.49934069496751</v>
      </c>
      <c r="J74" s="82">
        <f>(VLOOKUP($E74,ProphetX!$A$2:$N$499,14,FALSE)/VLOOKUP($E$4,ProphetX!$A$2:$N$49,14,FALSE))*100</f>
        <v>101.67864509891804</v>
      </c>
      <c r="K74" s="82">
        <f>(VLOOKUP($E74,LOGIT!$A$2:$N$499,14,FALSE)/VLOOKUP($E$4,LOGIT!$A$2:$N$49,14,FALSE))*100</f>
        <v>107.39939681484481</v>
      </c>
      <c r="L74" s="82">
        <f>(VLOOKUP($E74,RF!$A$2:$N$499,14,FALSE)/VLOOKUP($E$4,RF!$A$2:$N$49,14,FALSE))*100</f>
        <v>102.41033809448703</v>
      </c>
      <c r="M74" s="82">
        <f>(VLOOKUP($E74,'RF 20VAR'!$A$2:$N$499,14,FALSE)/VLOOKUP($E$4,'RF 20VAR'!$A$2:$N$499,14,FALSE))*100</f>
        <v>89.578732746944866</v>
      </c>
      <c r="N74" s="82">
        <f>(VLOOKUP($E74,'RF opt'!$A$2:$N$499,14,FALSE)/VLOOKUP($E$4,'RF opt'!$A$2:$N$499,14,FALSE))*100</f>
        <v>103.12571375192334</v>
      </c>
      <c r="O74" s="82">
        <f>(VLOOKUP($E74,'LSTM 1'!$A$2:$N$499,14,FALSE)/VLOOKUP($E$4,'LSTM 1'!$A$2:$N$499,14,FALSE))*100</f>
        <v>102.75897136163937</v>
      </c>
      <c r="P74" s="82">
        <f>(VLOOKUP($E74,'LSTM 2'!$A$2:$N$499,14,FALSE)/VLOOKUP($E$4,'LSTM 2'!$A$2:$N$499,14,FALSE))*100</f>
        <v>101.75382849971125</v>
      </c>
    </row>
    <row r="75" spans="5:16" x14ac:dyDescent="0.3">
      <c r="E75" s="10">
        <v>44806</v>
      </c>
      <c r="F75" s="82">
        <f>(VLOOKUP($E75,'ARIMA daily'!$A$3:$N$499,13,FALSE)/VLOOKUP($E$4,'ARIMA daily'!$A$3:$N$499,13,FALSE))*100</f>
        <v>100.58697227923621</v>
      </c>
      <c r="G75" s="82">
        <f>(VLOOKUP($E75,'ARIMA daily'!$A$3:$N$499,14,FALSE)/VLOOKUP($E$4,'ARIMA daily'!$A$3:$N$499,14,FALSE))*100</f>
        <v>100.94140209312424</v>
      </c>
      <c r="H75" s="82">
        <f>(VLOOKUP($E75,'ARIMAX daily'!$A$2:$N$499,14,FALSE)/VLOOKUP($E$4,'ARIMAX daily'!$A$2:$N$49,14,FALSE))*100</f>
        <v>102.97132431829409</v>
      </c>
      <c r="I75" s="82">
        <f>(VLOOKUP($E75,Prophet!$A$2:$N$499,14,FALSE)/VLOOKUP($E$4,Prophet!$A$2:$N$49,14,FALSE))*100</f>
        <v>102.3881199761848</v>
      </c>
      <c r="J75" s="82">
        <f>(VLOOKUP($E75,ProphetX!$A$2:$N$499,14,FALSE)/VLOOKUP($E$4,ProphetX!$A$2:$N$49,14,FALSE))*100</f>
        <v>100.58697227923629</v>
      </c>
      <c r="K75" s="82">
        <f>(VLOOKUP($E75,LOGIT!$A$2:$N$499,14,FALSE)/VLOOKUP($E$4,LOGIT!$A$2:$N$49,14,FALSE))*100</f>
        <v>106.24630314174448</v>
      </c>
      <c r="L75" s="82">
        <f>(VLOOKUP($E75,RF!$A$2:$N$499,14,FALSE)/VLOOKUP($E$4,RF!$A$2:$N$49,14,FALSE))*100</f>
        <v>102.41033809448703</v>
      </c>
      <c r="M75" s="82">
        <f>(VLOOKUP($E75,'RF 20VAR'!$A$2:$N$499,14,FALSE)/VLOOKUP($E$4,'RF 20VAR'!$A$2:$N$499,14,FALSE))*100</f>
        <v>89.578732746944866</v>
      </c>
      <c r="N75" s="82">
        <f>(VLOOKUP($E75,'RF opt'!$A$2:$N$499,14,FALSE)/VLOOKUP($E$4,'RF opt'!$A$2:$N$499,14,FALSE))*100</f>
        <v>103.12571375192334</v>
      </c>
      <c r="O75" s="82">
        <f>(VLOOKUP($E75,'LSTM 1'!$A$2:$N$499,14,FALSE)/VLOOKUP($E$4,'LSTM 1'!$A$2:$N$499,14,FALSE))*100</f>
        <v>102.75897136163937</v>
      </c>
      <c r="P75" s="82">
        <f>(VLOOKUP($E75,'LSTM 2'!$A$2:$N$499,14,FALSE)/VLOOKUP($E$4,'LSTM 2'!$A$2:$N$499,14,FALSE))*100</f>
        <v>100.66134847341246</v>
      </c>
    </row>
    <row r="76" spans="5:16" x14ac:dyDescent="0.3">
      <c r="E76" s="10">
        <v>44810</v>
      </c>
      <c r="F76" s="82">
        <f>(VLOOKUP($E76,'ARIMA daily'!$A$3:$N$499,13,FALSE)/VLOOKUP($E$4,'ARIMA daily'!$A$3:$N$499,13,FALSE))*100</f>
        <v>100.17506289592141</v>
      </c>
      <c r="G76" s="82">
        <f>(VLOOKUP($E76,'ARIMA daily'!$A$3:$N$499,14,FALSE)/VLOOKUP($E$4,'ARIMA daily'!$A$3:$N$499,14,FALSE))*100</f>
        <v>100.52804129952482</v>
      </c>
      <c r="H76" s="82">
        <f>(VLOOKUP($E76,'ARIMAX daily'!$A$2:$N$499,14,FALSE)/VLOOKUP($E$4,'ARIMAX daily'!$A$2:$N$49,14,FALSE))*100</f>
        <v>102.97132431829409</v>
      </c>
      <c r="I76" s="82">
        <f>(VLOOKUP($E76,Prophet!$A$2:$N$499,14,FALSE)/VLOOKUP($E$4,Prophet!$A$2:$N$49,14,FALSE))*100</f>
        <v>101.96883479041472</v>
      </c>
      <c r="J76" s="82">
        <f>(VLOOKUP($E76,ProphetX!$A$2:$N$499,14,FALSE)/VLOOKUP($E$4,ProphetX!$A$2:$N$49,14,FALSE))*100</f>
        <v>100.17506289592153</v>
      </c>
      <c r="K76" s="82">
        <f>(VLOOKUP($E76,LOGIT!$A$2:$N$499,14,FALSE)/VLOOKUP($E$4,LOGIT!$A$2:$N$49,14,FALSE))*100</f>
        <v>105.81121847605736</v>
      </c>
      <c r="L76" s="82">
        <f>(VLOOKUP($E76,RF!$A$2:$N$499,14,FALSE)/VLOOKUP($E$4,RF!$A$2:$N$49,14,FALSE))*100</f>
        <v>101.99096192425642</v>
      </c>
      <c r="M76" s="82">
        <f>(VLOOKUP($E76,'RF 20VAR'!$A$2:$N$499,14,FALSE)/VLOOKUP($E$4,'RF 20VAR'!$A$2:$N$499,14,FALSE))*100</f>
        <v>89.211902731806518</v>
      </c>
      <c r="N76" s="82">
        <f>(VLOOKUP($E76,'RF opt'!$A$2:$N$499,14,FALSE)/VLOOKUP($E$4,'RF opt'!$A$2:$N$499,14,FALSE))*100</f>
        <v>102.70340807761067</v>
      </c>
      <c r="O76" s="82">
        <f>(VLOOKUP($E76,'LSTM 1'!$A$2:$N$499,14,FALSE)/VLOOKUP($E$4,'LSTM 1'!$A$2:$N$499,14,FALSE))*100</f>
        <v>102.3381675183133</v>
      </c>
      <c r="P76" s="82">
        <f>(VLOOKUP($E76,'LSTM 2'!$A$2:$N$499,14,FALSE)/VLOOKUP($E$4,'LSTM 2'!$A$2:$N$499,14,FALSE))*100</f>
        <v>100.24913451534429</v>
      </c>
    </row>
    <row r="77" spans="5:16" x14ac:dyDescent="0.3">
      <c r="E77" s="10">
        <v>44811</v>
      </c>
      <c r="F77" s="82">
        <f>(VLOOKUP($E77,'ARIMA daily'!$A$3:$N$499,13,FALSE)/VLOOKUP($E$4,'ARIMA daily'!$A$3:$N$499,13,FALSE))*100</f>
        <v>102.01237536663868</v>
      </c>
      <c r="G77" s="82">
        <f>(VLOOKUP($E77,'ARIMA daily'!$A$3:$N$499,14,FALSE)/VLOOKUP($E$4,'ARIMA daily'!$A$3:$N$499,14,FALSE))*100</f>
        <v>100.52804129952482</v>
      </c>
      <c r="H77" s="82">
        <f>(VLOOKUP($E77,'ARIMAX daily'!$A$2:$N$499,14,FALSE)/VLOOKUP($E$4,'ARIMAX daily'!$A$2:$N$49,14,FALSE))*100</f>
        <v>102.97132431829409</v>
      </c>
      <c r="I77" s="82">
        <f>(VLOOKUP($E77,Prophet!$A$2:$N$499,14,FALSE)/VLOOKUP($E$4,Prophet!$A$2:$N$49,14,FALSE))*100</f>
        <v>103.8390468608537</v>
      </c>
      <c r="J77" s="82">
        <f>(VLOOKUP($E77,ProphetX!$A$2:$N$499,14,FALSE)/VLOOKUP($E$4,ProphetX!$A$2:$N$49,14,FALSE))*100</f>
        <v>102.01237536663879</v>
      </c>
      <c r="K77" s="82">
        <f>(VLOOKUP($E77,LOGIT!$A$2:$N$499,14,FALSE)/VLOOKUP($E$4,LOGIT!$A$2:$N$49,14,FALSE))*100</f>
        <v>105.81121847605736</v>
      </c>
      <c r="L77" s="82">
        <f>(VLOOKUP($E77,RF!$A$2:$N$499,14,FALSE)/VLOOKUP($E$4,RF!$A$2:$N$49,14,FALSE))*100</f>
        <v>101.99096192425642</v>
      </c>
      <c r="M77" s="82">
        <f>(VLOOKUP($E77,'RF 20VAR'!$A$2:$N$499,14,FALSE)/VLOOKUP($E$4,'RF 20VAR'!$A$2:$N$499,14,FALSE))*100</f>
        <v>90.84813970223756</v>
      </c>
      <c r="N77" s="82">
        <f>(VLOOKUP($E77,'RF opt'!$A$2:$N$499,14,FALSE)/VLOOKUP($E$4,'RF opt'!$A$2:$N$499,14,FALSE))*100</f>
        <v>104.58709296875178</v>
      </c>
      <c r="O77" s="82">
        <f>(VLOOKUP($E77,'LSTM 1'!$A$2:$N$499,14,FALSE)/VLOOKUP($E$4,'LSTM 1'!$A$2:$N$499,14,FALSE))*100</f>
        <v>104.21515352636905</v>
      </c>
      <c r="P77" s="82">
        <f>(VLOOKUP($E77,'LSTM 2'!$A$2:$N$499,14,FALSE)/VLOOKUP($E$4,'LSTM 2'!$A$2:$N$499,14,FALSE))*100</f>
        <v>102.08780553484762</v>
      </c>
    </row>
    <row r="78" spans="5:16" x14ac:dyDescent="0.3">
      <c r="E78" s="10">
        <v>44812</v>
      </c>
      <c r="F78" s="82">
        <f>(VLOOKUP($E78,'ARIMA daily'!$A$3:$N$499,13,FALSE)/VLOOKUP($E$4,'ARIMA daily'!$A$3:$N$499,13,FALSE))*100</f>
        <v>102.68675080824603</v>
      </c>
      <c r="G78" s="82">
        <f>(VLOOKUP($E78,'ARIMA daily'!$A$3:$N$499,14,FALSE)/VLOOKUP($E$4,'ARIMA daily'!$A$3:$N$499,14,FALSE))*100</f>
        <v>100.52804129952482</v>
      </c>
      <c r="H78" s="82">
        <f>(VLOOKUP($E78,'ARIMAX daily'!$A$2:$N$499,14,FALSE)/VLOOKUP($E$4,'ARIMAX daily'!$A$2:$N$49,14,FALSE))*100</f>
        <v>102.97132431829409</v>
      </c>
      <c r="I78" s="82">
        <f>(VLOOKUP($E78,Prophet!$A$2:$N$499,14,FALSE)/VLOOKUP($E$4,Prophet!$A$2:$N$49,14,FALSE))*100</f>
        <v>104.52549791967078</v>
      </c>
      <c r="J78" s="82">
        <f>(VLOOKUP($E78,ProphetX!$A$2:$N$499,14,FALSE)/VLOOKUP($E$4,ProphetX!$A$2:$N$49,14,FALSE))*100</f>
        <v>102.68675080824615</v>
      </c>
      <c r="K78" s="82">
        <f>(VLOOKUP($E78,LOGIT!$A$2:$N$499,14,FALSE)/VLOOKUP($E$4,LOGIT!$A$2:$N$49,14,FALSE))*100</f>
        <v>106.51070701291718</v>
      </c>
      <c r="L78" s="82">
        <f>(VLOOKUP($E78,RF!$A$2:$N$499,14,FALSE)/VLOOKUP($E$4,RF!$A$2:$N$49,14,FALSE))*100</f>
        <v>101.99096192425642</v>
      </c>
      <c r="M78" s="82">
        <f>(VLOOKUP($E78,'RF 20VAR'!$A$2:$N$499,14,FALSE)/VLOOKUP($E$4,'RF 20VAR'!$A$2:$N$499,14,FALSE))*100</f>
        <v>90.84813970223756</v>
      </c>
      <c r="N78" s="82">
        <f>(VLOOKUP($E78,'RF opt'!$A$2:$N$499,14,FALSE)/VLOOKUP($E$4,'RF opt'!$A$2:$N$499,14,FALSE))*100</f>
        <v>105.2784891523397</v>
      </c>
      <c r="O78" s="82">
        <f>(VLOOKUP($E78,'LSTM 1'!$A$2:$N$499,14,FALSE)/VLOOKUP($E$4,'LSTM 1'!$A$2:$N$499,14,FALSE))*100</f>
        <v>104.90409092174812</v>
      </c>
      <c r="P78" s="82">
        <f>(VLOOKUP($E78,'LSTM 2'!$A$2:$N$499,14,FALSE)/VLOOKUP($E$4,'LSTM 2'!$A$2:$N$499,14,FALSE))*100</f>
        <v>102.76267962431818</v>
      </c>
    </row>
    <row r="79" spans="5:16" x14ac:dyDescent="0.3">
      <c r="E79" s="10">
        <v>44813</v>
      </c>
      <c r="F79" s="82">
        <f>(VLOOKUP($E79,'ARIMA daily'!$A$3:$N$499,13,FALSE)/VLOOKUP($E$4,'ARIMA daily'!$A$3:$N$499,13,FALSE))*100</f>
        <v>104.25492637001643</v>
      </c>
      <c r="G79" s="82">
        <f>(VLOOKUP($E79,'ARIMA daily'!$A$3:$N$499,14,FALSE)/VLOOKUP($E$4,'ARIMA daily'!$A$3:$N$499,14,FALSE))*100</f>
        <v>102.06325023736476</v>
      </c>
      <c r="H79" s="82">
        <f>(VLOOKUP($E79,'ARIMAX daily'!$A$2:$N$499,14,FALSE)/VLOOKUP($E$4,'ARIMAX daily'!$A$2:$N$49,14,FALSE))*100</f>
        <v>104.54384573014227</v>
      </c>
      <c r="I79" s="82">
        <f>(VLOOKUP($E79,Prophet!$A$2:$N$499,14,FALSE)/VLOOKUP($E$4,Prophet!$A$2:$N$49,14,FALSE))*100</f>
        <v>106.12175381567826</v>
      </c>
      <c r="J79" s="82">
        <f>(VLOOKUP($E79,ProphetX!$A$2:$N$499,14,FALSE)/VLOOKUP($E$4,ProphetX!$A$2:$N$49,14,FALSE))*100</f>
        <v>104.25492637001656</v>
      </c>
      <c r="K79" s="82">
        <f>(VLOOKUP($E79,LOGIT!$A$2:$N$499,14,FALSE)/VLOOKUP($E$4,LOGIT!$A$2:$N$49,14,FALSE))*100</f>
        <v>108.13727992996709</v>
      </c>
      <c r="L79" s="82">
        <f>(VLOOKUP($E79,RF!$A$2:$N$499,14,FALSE)/VLOOKUP($E$4,RF!$A$2:$N$49,14,FALSE))*100</f>
        <v>103.54851178100223</v>
      </c>
      <c r="M79" s="82">
        <f>(VLOOKUP($E79,'RF 20VAR'!$A$2:$N$499,14,FALSE)/VLOOKUP($E$4,'RF 20VAR'!$A$2:$N$499,14,FALSE))*100</f>
        <v>92.235522508607488</v>
      </c>
      <c r="N79" s="82">
        <f>(VLOOKUP($E79,'RF opt'!$A$2:$N$499,14,FALSE)/VLOOKUP($E$4,'RF opt'!$A$2:$N$499,14,FALSE))*100</f>
        <v>106.886244316169</v>
      </c>
      <c r="O79" s="82">
        <f>(VLOOKUP($E79,'LSTM 1'!$A$2:$N$499,14,FALSE)/VLOOKUP($E$4,'LSTM 1'!$A$2:$N$499,14,FALSE))*100</f>
        <v>106.50612848178763</v>
      </c>
      <c r="P79" s="82">
        <f>(VLOOKUP($E79,'LSTM 2'!$A$2:$N$499,14,FALSE)/VLOOKUP($E$4,'LSTM 2'!$A$2:$N$499,14,FALSE))*100</f>
        <v>102.76267962431818</v>
      </c>
    </row>
    <row r="80" spans="5:16" x14ac:dyDescent="0.3">
      <c r="E80" s="10">
        <v>44816</v>
      </c>
      <c r="F80" s="82">
        <f>(VLOOKUP($E80,'ARIMA daily'!$A$3:$N$499,13,FALSE)/VLOOKUP($E$4,'ARIMA daily'!$A$3:$N$499,13,FALSE))*100</f>
        <v>105.3583889482653</v>
      </c>
      <c r="G80" s="82">
        <f>(VLOOKUP($E80,'ARIMA daily'!$A$3:$N$499,14,FALSE)/VLOOKUP($E$4,'ARIMA daily'!$A$3:$N$499,14,FALSE))*100</f>
        <v>102.06325023736476</v>
      </c>
      <c r="H80" s="82">
        <f>(VLOOKUP($E80,'ARIMAX daily'!$A$2:$N$499,14,FALSE)/VLOOKUP($E$4,'ARIMAX daily'!$A$2:$N$49,14,FALSE))*100</f>
        <v>105.65036630970704</v>
      </c>
      <c r="I80" s="82">
        <f>(VLOOKUP($E80,Prophet!$A$2:$N$499,14,FALSE)/VLOOKUP($E$4,Prophet!$A$2:$N$49,14,FALSE))*100</f>
        <v>107.24497540482531</v>
      </c>
      <c r="J80" s="82">
        <f>(VLOOKUP($E80,ProphetX!$A$2:$N$499,14,FALSE)/VLOOKUP($E$4,ProphetX!$A$2:$N$49,14,FALSE))*100</f>
        <v>105.35838894826541</v>
      </c>
      <c r="K80" s="82">
        <f>(VLOOKUP($E80,LOGIT!$A$2:$N$499,14,FALSE)/VLOOKUP($E$4,LOGIT!$A$2:$N$49,14,FALSE))*100</f>
        <v>109.28183439728154</v>
      </c>
      <c r="L80" s="82">
        <f>(VLOOKUP($E80,RF!$A$2:$N$499,14,FALSE)/VLOOKUP($E$4,RF!$A$2:$N$49,14,FALSE))*100</f>
        <v>104.64449747455271</v>
      </c>
      <c r="M80" s="82">
        <f>(VLOOKUP($E80,'RF 20VAR'!$A$2:$N$499,14,FALSE)/VLOOKUP($E$4,'RF 20VAR'!$A$2:$N$499,14,FALSE))*100</f>
        <v>92.235522508607488</v>
      </c>
      <c r="N80" s="82">
        <f>(VLOOKUP($E80,'RF opt'!$A$2:$N$499,14,FALSE)/VLOOKUP($E$4,'RF opt'!$A$2:$N$499,14,FALSE))*100</f>
        <v>108.01755748130282</v>
      </c>
      <c r="O80" s="82">
        <f>(VLOOKUP($E80,'LSTM 1'!$A$2:$N$499,14,FALSE)/VLOOKUP($E$4,'LSTM 1'!$A$2:$N$499,14,FALSE))*100</f>
        <v>107.6334183972464</v>
      </c>
      <c r="P80" s="82">
        <f>(VLOOKUP($E80,'LSTM 2'!$A$2:$N$499,14,FALSE)/VLOOKUP($E$4,'LSTM 2'!$A$2:$N$499,14,FALSE))*100</f>
        <v>103.85034785597141</v>
      </c>
    </row>
    <row r="81" spans="5:16" x14ac:dyDescent="0.3">
      <c r="E81" s="10">
        <v>44817</v>
      </c>
      <c r="F81" s="82">
        <f>(VLOOKUP($E81,'ARIMA daily'!$A$3:$N$499,13,FALSE)/VLOOKUP($E$4,'ARIMA daily'!$A$3:$N$499,13,FALSE))*100</f>
        <v>100.80304901679733</v>
      </c>
      <c r="G81" s="82">
        <f>(VLOOKUP($E81,'ARIMA daily'!$A$3:$N$499,14,FALSE)/VLOOKUP($E$4,'ARIMA daily'!$A$3:$N$499,14,FALSE))*100</f>
        <v>97.650380944441423</v>
      </c>
      <c r="H81" s="82">
        <f>(VLOOKUP($E81,'ARIMAX daily'!$A$2:$N$499,14,FALSE)/VLOOKUP($E$4,'ARIMAX daily'!$A$2:$N$49,14,FALSE))*100</f>
        <v>101.08240226594067</v>
      </c>
      <c r="I81" s="82">
        <f>(VLOOKUP($E81,Prophet!$A$2:$N$499,14,FALSE)/VLOOKUP($E$4,Prophet!$A$2:$N$49,14,FALSE))*100</f>
        <v>102.60806586408822</v>
      </c>
      <c r="J81" s="82">
        <f>(VLOOKUP($E81,ProphetX!$A$2:$N$499,14,FALSE)/VLOOKUP($E$4,ProphetX!$A$2:$N$49,14,FALSE))*100</f>
        <v>100.80304901679746</v>
      </c>
      <c r="K81" s="82">
        <f>(VLOOKUP($E81,LOGIT!$A$2:$N$499,14,FALSE)/VLOOKUP($E$4,LOGIT!$A$2:$N$49,14,FALSE))*100</f>
        <v>104.55685797173604</v>
      </c>
      <c r="L81" s="82">
        <f>(VLOOKUP($E81,RF!$A$2:$N$499,14,FALSE)/VLOOKUP($E$4,RF!$A$2:$N$49,14,FALSE))*100</f>
        <v>104.64449747455271</v>
      </c>
      <c r="M81" s="82">
        <f>(VLOOKUP($E81,'RF 20VAR'!$A$2:$N$499,14,FALSE)/VLOOKUP($E$4,'RF 20VAR'!$A$2:$N$499,14,FALSE))*100</f>
        <v>92.235522508607488</v>
      </c>
      <c r="N81" s="82">
        <f>(VLOOKUP($E81,'RF opt'!$A$2:$N$499,14,FALSE)/VLOOKUP($E$4,'RF opt'!$A$2:$N$499,14,FALSE))*100</f>
        <v>108.01755748130282</v>
      </c>
      <c r="O81" s="82">
        <f>(VLOOKUP($E81,'LSTM 1'!$A$2:$N$499,14,FALSE)/VLOOKUP($E$4,'LSTM 1'!$A$2:$N$499,14,FALSE))*100</f>
        <v>102.97971389701782</v>
      </c>
      <c r="P81" s="82">
        <f>(VLOOKUP($E81,'LSTM 2'!$A$2:$N$499,14,FALSE)/VLOOKUP($E$4,'LSTM 2'!$A$2:$N$499,14,FALSE))*100</f>
        <v>99.360210514203189</v>
      </c>
    </row>
    <row r="82" spans="5:16" x14ac:dyDescent="0.3">
      <c r="E82" s="10">
        <v>44818</v>
      </c>
      <c r="F82" s="82">
        <f>(VLOOKUP($E82,'ARIMA daily'!$A$3:$N$499,13,FALSE)/VLOOKUP($E$4,'ARIMA daily'!$A$3:$N$499,13,FALSE))*100</f>
        <v>101.14447016205462</v>
      </c>
      <c r="G82" s="82">
        <f>(VLOOKUP($E82,'ARIMA daily'!$A$3:$N$499,14,FALSE)/VLOOKUP($E$4,'ARIMA daily'!$A$3:$N$499,14,FALSE))*100</f>
        <v>97.981123964836598</v>
      </c>
      <c r="H82" s="82">
        <f>(VLOOKUP($E82,'ARIMAX daily'!$A$2:$N$499,14,FALSE)/VLOOKUP($E$4,'ARIMAX daily'!$A$2:$N$49,14,FALSE))*100</f>
        <v>101.42476958402888</v>
      </c>
      <c r="I82" s="82">
        <f>(VLOOKUP($E82,Prophet!$A$2:$N$499,14,FALSE)/VLOOKUP($E$4,Prophet!$A$2:$N$49,14,FALSE))*100</f>
        <v>102.95560062322149</v>
      </c>
      <c r="J82" s="82">
        <f>(VLOOKUP($E82,ProphetX!$A$2:$N$499,14,FALSE)/VLOOKUP($E$4,ProphetX!$A$2:$N$49,14,FALSE))*100</f>
        <v>101.14447016205472</v>
      </c>
      <c r="K82" s="82">
        <f>(VLOOKUP($E82,LOGIT!$A$2:$N$499,14,FALSE)/VLOOKUP($E$4,LOGIT!$A$2:$N$49,14,FALSE))*100</f>
        <v>104.91099331328971</v>
      </c>
      <c r="L82" s="82">
        <f>(VLOOKUP($E82,RF!$A$2:$N$499,14,FALSE)/VLOOKUP($E$4,RF!$A$2:$N$49,14,FALSE))*100</f>
        <v>104.99892965216155</v>
      </c>
      <c r="M82" s="82">
        <f>(VLOOKUP($E82,'RF 20VAR'!$A$2:$N$499,14,FALSE)/VLOOKUP($E$4,'RF 20VAR'!$A$2:$N$499,14,FALSE))*100</f>
        <v>92.547925338040201</v>
      </c>
      <c r="N82" s="82">
        <f>(VLOOKUP($E82,'RF opt'!$A$2:$N$499,14,FALSE)/VLOOKUP($E$4,'RF opt'!$A$2:$N$499,14,FALSE))*100</f>
        <v>108.38341425391904</v>
      </c>
      <c r="O82" s="82">
        <f>(VLOOKUP($E82,'LSTM 1'!$A$2:$N$499,14,FALSE)/VLOOKUP($E$4,'LSTM 1'!$A$2:$N$499,14,FALSE))*100</f>
        <v>103.3285074325301</v>
      </c>
      <c r="P82" s="82">
        <f>(VLOOKUP($E82,'LSTM 2'!$A$2:$N$499,14,FALSE)/VLOOKUP($E$4,'LSTM 2'!$A$2:$N$499,14,FALSE))*100</f>
        <v>99.696744748015007</v>
      </c>
    </row>
    <row r="83" spans="5:16" x14ac:dyDescent="0.3">
      <c r="E83" s="10">
        <v>44819</v>
      </c>
      <c r="F83" s="82">
        <f>(VLOOKUP($E83,'ARIMA daily'!$A$3:$N$499,13,FALSE)/VLOOKUP($E$4,'ARIMA daily'!$A$3:$N$499,13,FALSE))*100</f>
        <v>99.999743428820992</v>
      </c>
      <c r="G83" s="82">
        <f>(VLOOKUP($E83,'ARIMA daily'!$A$3:$N$499,14,FALSE)/VLOOKUP($E$4,'ARIMA daily'!$A$3:$N$499,14,FALSE))*100</f>
        <v>97.981123964836598</v>
      </c>
      <c r="H83" s="82">
        <f>(VLOOKUP($E83,'ARIMAX daily'!$A$2:$N$499,14,FALSE)/VLOOKUP($E$4,'ARIMAX daily'!$A$2:$N$49,14,FALSE))*100</f>
        <v>101.42476958402888</v>
      </c>
      <c r="I83" s="82">
        <f>(VLOOKUP($E83,Prophet!$A$2:$N$499,14,FALSE)/VLOOKUP($E$4,Prophet!$A$2:$N$49,14,FALSE))*100</f>
        <v>101.79037598779954</v>
      </c>
      <c r="J83" s="82">
        <f>(VLOOKUP($E83,ProphetX!$A$2:$N$499,14,FALSE)/VLOOKUP($E$4,ProphetX!$A$2:$N$49,14,FALSE))*100</f>
        <v>99.999743428821105</v>
      </c>
      <c r="K83" s="82">
        <f>(VLOOKUP($E83,LOGIT!$A$2:$N$499,14,FALSE)/VLOOKUP($E$4,LOGIT!$A$2:$N$49,14,FALSE))*100</f>
        <v>103.72363805339857</v>
      </c>
      <c r="L83" s="82">
        <f>(VLOOKUP($E83,RF!$A$2:$N$499,14,FALSE)/VLOOKUP($E$4,RF!$A$2:$N$49,14,FALSE))*100</f>
        <v>104.99892965216155</v>
      </c>
      <c r="M83" s="82">
        <f>(VLOOKUP($E83,'RF 20VAR'!$A$2:$N$499,14,FALSE)/VLOOKUP($E$4,'RF 20VAR'!$A$2:$N$499,14,FALSE))*100</f>
        <v>92.547925338040201</v>
      </c>
      <c r="N83" s="82">
        <f>(VLOOKUP($E83,'RF opt'!$A$2:$N$499,14,FALSE)/VLOOKUP($E$4,'RF opt'!$A$2:$N$499,14,FALSE))*100</f>
        <v>107.1567590394836</v>
      </c>
      <c r="O83" s="82">
        <f>(VLOOKUP($E83,'LSTM 1'!$A$2:$N$499,14,FALSE)/VLOOKUP($E$4,'LSTM 1'!$A$2:$N$499,14,FALSE))*100</f>
        <v>103.3285074325301</v>
      </c>
      <c r="P83" s="82">
        <f>(VLOOKUP($E83,'LSTM 2'!$A$2:$N$499,14,FALSE)/VLOOKUP($E$4,'LSTM 2'!$A$2:$N$499,14,FALSE))*100</f>
        <v>98.568402993428052</v>
      </c>
    </row>
    <row r="84" spans="5:16" x14ac:dyDescent="0.3">
      <c r="E84" s="10">
        <v>44820</v>
      </c>
      <c r="F84" s="82">
        <f>(VLOOKUP($E84,'ARIMA daily'!$A$3:$N$499,13,FALSE)/VLOOKUP($E$4,'ARIMA daily'!$A$3:$N$499,13,FALSE))*100</f>
        <v>99.281531862604737</v>
      </c>
      <c r="G84" s="82">
        <f>(VLOOKUP($E84,'ARIMA daily'!$A$3:$N$499,14,FALSE)/VLOOKUP($E$4,'ARIMA daily'!$A$3:$N$499,14,FALSE))*100</f>
        <v>97.277410394286278</v>
      </c>
      <c r="H84" s="82">
        <f>(VLOOKUP($E84,'ARIMAX daily'!$A$2:$N$499,14,FALSE)/VLOOKUP($E$4,'ARIMAX daily'!$A$2:$N$49,14,FALSE))*100</f>
        <v>101.42476958402888</v>
      </c>
      <c r="I84" s="82">
        <f>(VLOOKUP($E84,Prophet!$A$2:$N$499,14,FALSE)/VLOOKUP($E$4,Prophet!$A$2:$N$49,14,FALSE))*100</f>
        <v>101.05930385843979</v>
      </c>
      <c r="J84" s="82">
        <f>(VLOOKUP($E84,ProphetX!$A$2:$N$499,14,FALSE)/VLOOKUP($E$4,ProphetX!$A$2:$N$49,14,FALSE))*100</f>
        <v>99.281531862604879</v>
      </c>
      <c r="K84" s="82">
        <f>(VLOOKUP($E84,LOGIT!$A$2:$N$499,14,FALSE)/VLOOKUP($E$4,LOGIT!$A$2:$N$49,14,FALSE))*100</f>
        <v>102.97868097665366</v>
      </c>
      <c r="L84" s="82">
        <f>(VLOOKUP($E84,RF!$A$2:$N$499,14,FALSE)/VLOOKUP($E$4,RF!$A$2:$N$49,14,FALSE))*100</f>
        <v>104.99892965216155</v>
      </c>
      <c r="M84" s="82">
        <f>(VLOOKUP($E84,'RF 20VAR'!$A$2:$N$499,14,FALSE)/VLOOKUP($E$4,'RF 20VAR'!$A$2:$N$499,14,FALSE))*100</f>
        <v>91.883233728562132</v>
      </c>
      <c r="N84" s="82">
        <f>(VLOOKUP($E84,'RF opt'!$A$2:$N$499,14,FALSE)/VLOOKUP($E$4,'RF opt'!$A$2:$N$499,14,FALSE))*100</f>
        <v>106.38714482747132</v>
      </c>
      <c r="O84" s="82">
        <f>(VLOOKUP($E84,'LSTM 1'!$A$2:$N$499,14,FALSE)/VLOOKUP($E$4,'LSTM 1'!$A$2:$N$499,14,FALSE))*100</f>
        <v>102.5863882368871</v>
      </c>
      <c r="P84" s="82">
        <f>(VLOOKUP($E84,'LSTM 2'!$A$2:$N$499,14,FALSE)/VLOOKUP($E$4,'LSTM 2'!$A$2:$N$499,14,FALSE))*100</f>
        <v>97.860471506146453</v>
      </c>
    </row>
    <row r="85" spans="5:16" x14ac:dyDescent="0.3">
      <c r="E85" s="10">
        <v>44823</v>
      </c>
      <c r="F85" s="82">
        <f>(VLOOKUP($E85,'ARIMA daily'!$A$3:$N$499,13,FALSE)/VLOOKUP($E$4,'ARIMA daily'!$A$3:$N$499,13,FALSE))*100</f>
        <v>99.962315325853695</v>
      </c>
      <c r="G85" s="82">
        <f>(VLOOKUP($E85,'ARIMA daily'!$A$3:$N$499,14,FALSE)/VLOOKUP($E$4,'ARIMA daily'!$A$3:$N$499,14,FALSE))*100</f>
        <v>97.944451394779307</v>
      </c>
      <c r="H85" s="82">
        <f>(VLOOKUP($E85,'ARIMAX daily'!$A$2:$N$499,14,FALSE)/VLOOKUP($E$4,'ARIMAX daily'!$A$2:$N$49,14,FALSE))*100</f>
        <v>102.12024944419258</v>
      </c>
      <c r="I85" s="82">
        <f>(VLOOKUP($E85,Prophet!$A$2:$N$499,14,FALSE)/VLOOKUP($E$4,Prophet!$A$2:$N$49,14,FALSE))*100</f>
        <v>101.75227768331479</v>
      </c>
      <c r="J85" s="82">
        <f>(VLOOKUP($E85,ProphetX!$A$2:$N$499,14,FALSE)/VLOOKUP($E$4,ProphetX!$A$2:$N$49,14,FALSE))*100</f>
        <v>99.962315325853822</v>
      </c>
      <c r="K85" s="82">
        <f>(VLOOKUP($E85,LOGIT!$A$2:$N$499,14,FALSE)/VLOOKUP($E$4,LOGIT!$A$2:$N$49,14,FALSE))*100</f>
        <v>103.68481616374076</v>
      </c>
      <c r="L85" s="82">
        <f>(VLOOKUP($E85,RF!$A$2:$N$499,14,FALSE)/VLOOKUP($E$4,RF!$A$2:$N$49,14,FALSE))*100</f>
        <v>104.99892965216155</v>
      </c>
      <c r="M85" s="82">
        <f>(VLOOKUP($E85,'RF 20VAR'!$A$2:$N$499,14,FALSE)/VLOOKUP($E$4,'RF 20VAR'!$A$2:$N$499,14,FALSE))*100</f>
        <v>92.513286316376849</v>
      </c>
      <c r="N85" s="82">
        <f>(VLOOKUP($E85,'RF opt'!$A$2:$N$499,14,FALSE)/VLOOKUP($E$4,'RF opt'!$A$2:$N$499,14,FALSE))*100</f>
        <v>107.1166521944713</v>
      </c>
      <c r="O85" s="82">
        <f>(VLOOKUP($E85,'LSTM 1'!$A$2:$N$499,14,FALSE)/VLOOKUP($E$4,'LSTM 1'!$A$2:$N$499,14,FALSE))*100</f>
        <v>103.28983343314736</v>
      </c>
      <c r="P85" s="82">
        <f>(VLOOKUP($E85,'LSTM 2'!$A$2:$N$499,14,FALSE)/VLOOKUP($E$4,'LSTM 2'!$A$2:$N$499,14,FALSE))*100</f>
        <v>98.531510615407257</v>
      </c>
    </row>
    <row r="86" spans="5:16" x14ac:dyDescent="0.3">
      <c r="E86" s="10">
        <v>44824</v>
      </c>
      <c r="F86" s="82">
        <f>(VLOOKUP($E86,'ARIMA daily'!$A$3:$N$499,13,FALSE)/VLOOKUP($E$4,'ARIMA daily'!$A$3:$N$499,13,FALSE))*100</f>
        <v>98.835529801649685</v>
      </c>
      <c r="G86" s="82">
        <f>(VLOOKUP($E86,'ARIMA daily'!$A$3:$N$499,14,FALSE)/VLOOKUP($E$4,'ARIMA daily'!$A$3:$N$499,14,FALSE))*100</f>
        <v>97.944451394779307</v>
      </c>
      <c r="H86" s="82">
        <f>(VLOOKUP($E86,'ARIMAX daily'!$A$2:$N$499,14,FALSE)/VLOOKUP($E$4,'ARIMAX daily'!$A$2:$N$49,14,FALSE))*100</f>
        <v>102.12024944419258</v>
      </c>
      <c r="I86" s="82">
        <f>(VLOOKUP($E86,Prophet!$A$2:$N$499,14,FALSE)/VLOOKUP($E$4,Prophet!$A$2:$N$49,14,FALSE))*100</f>
        <v>100.60531551887706</v>
      </c>
      <c r="J86" s="82">
        <f>(VLOOKUP($E86,ProphetX!$A$2:$N$499,14,FALSE)/VLOOKUP($E$4,ProphetX!$A$2:$N$49,14,FALSE))*100</f>
        <v>98.835529801649812</v>
      </c>
      <c r="K86" s="82">
        <f>(VLOOKUP($E86,LOGIT!$A$2:$N$499,14,FALSE)/VLOOKUP($E$4,LOGIT!$A$2:$N$49,14,FALSE))*100</f>
        <v>102.51607022631208</v>
      </c>
      <c r="L86" s="82">
        <f>(VLOOKUP($E86,RF!$A$2:$N$499,14,FALSE)/VLOOKUP($E$4,RF!$A$2:$N$49,14,FALSE))*100</f>
        <v>104.99892965216155</v>
      </c>
      <c r="M86" s="82">
        <f>(VLOOKUP($E86,'RF 20VAR'!$A$2:$N$499,14,FALSE)/VLOOKUP($E$4,'RF 20VAR'!$A$2:$N$499,14,FALSE))*100</f>
        <v>92.513286316376849</v>
      </c>
      <c r="N86" s="82">
        <f>(VLOOKUP($E86,'RF opt'!$A$2:$N$499,14,FALSE)/VLOOKUP($E$4,'RF opt'!$A$2:$N$499,14,FALSE))*100</f>
        <v>107.1166521944713</v>
      </c>
      <c r="O86" s="82">
        <f>(VLOOKUP($E86,'LSTM 1'!$A$2:$N$499,14,FALSE)/VLOOKUP($E$4,'LSTM 1'!$A$2:$N$499,14,FALSE))*100</f>
        <v>102.12553978177961</v>
      </c>
      <c r="P86" s="82">
        <f>(VLOOKUP($E86,'LSTM 2'!$A$2:$N$499,14,FALSE)/VLOOKUP($E$4,'LSTM 2'!$A$2:$N$499,14,FALSE))*100</f>
        <v>97.42085326941158</v>
      </c>
    </row>
    <row r="87" spans="5:16" x14ac:dyDescent="0.3">
      <c r="E87" s="10">
        <v>44825</v>
      </c>
      <c r="F87" s="82">
        <f>(VLOOKUP($E87,'ARIMA daily'!$A$3:$N$499,13,FALSE)/VLOOKUP($E$4,'ARIMA daily'!$A$3:$N$499,13,FALSE))*100</f>
        <v>97.143812088269584</v>
      </c>
      <c r="G87" s="82">
        <f>(VLOOKUP($E87,'ARIMA daily'!$A$3:$N$499,14,FALSE)/VLOOKUP($E$4,'ARIMA daily'!$A$3:$N$499,14,FALSE))*100</f>
        <v>96.267985819248224</v>
      </c>
      <c r="H87" s="82">
        <f>(VLOOKUP($E87,'ARIMAX daily'!$A$2:$N$499,14,FALSE)/VLOOKUP($E$4,'ARIMAX daily'!$A$2:$N$49,14,FALSE))*100</f>
        <v>100.37230884807056</v>
      </c>
      <c r="I87" s="82">
        <f>(VLOOKUP($E87,Prophet!$A$2:$N$499,14,FALSE)/VLOOKUP($E$4,Prophet!$A$2:$N$49,14,FALSE))*100</f>
        <v>98.883305279593287</v>
      </c>
      <c r="J87" s="82">
        <f>(VLOOKUP($E87,ProphetX!$A$2:$N$499,14,FALSE)/VLOOKUP($E$4,ProphetX!$A$2:$N$49,14,FALSE))*100</f>
        <v>97.143812088269726</v>
      </c>
      <c r="K87" s="82">
        <f>(VLOOKUP($E87,LOGIT!$A$2:$N$499,14,FALSE)/VLOOKUP($E$4,LOGIT!$A$2:$N$49,14,FALSE))*100</f>
        <v>100.76135456630581</v>
      </c>
      <c r="L87" s="82">
        <f>(VLOOKUP($E87,RF!$A$2:$N$499,14,FALSE)/VLOOKUP($E$4,RF!$A$2:$N$49,14,FALSE))*100</f>
        <v>104.99892965216155</v>
      </c>
      <c r="M87" s="82">
        <f>(VLOOKUP($E87,'RF 20VAR'!$A$2:$N$499,14,FALSE)/VLOOKUP($E$4,'RF 20VAR'!$A$2:$N$499,14,FALSE))*100</f>
        <v>92.513286316376849</v>
      </c>
      <c r="N87" s="82">
        <f>(VLOOKUP($E87,'RF opt'!$A$2:$N$499,14,FALSE)/VLOOKUP($E$4,'RF opt'!$A$2:$N$499,14,FALSE))*100</f>
        <v>107.1166521944713</v>
      </c>
      <c r="O87" s="82">
        <f>(VLOOKUP($E87,'LSTM 1'!$A$2:$N$499,14,FALSE)/VLOOKUP($E$4,'LSTM 1'!$A$2:$N$499,14,FALSE))*100</f>
        <v>100.37750863362811</v>
      </c>
      <c r="P87" s="82">
        <f>(VLOOKUP($E87,'LSTM 2'!$A$2:$N$499,14,FALSE)/VLOOKUP($E$4,'LSTM 2'!$A$2:$N$499,14,FALSE))*100</f>
        <v>95.753349857842736</v>
      </c>
    </row>
    <row r="88" spans="5:16" x14ac:dyDescent="0.3">
      <c r="E88" s="10">
        <v>44826</v>
      </c>
      <c r="F88" s="82">
        <f>(VLOOKUP($E88,'ARIMA daily'!$A$3:$N$499,13,FALSE)/VLOOKUP($E$4,'ARIMA daily'!$A$3:$N$499,13,FALSE))*100</f>
        <v>96.325124745219966</v>
      </c>
      <c r="G88" s="82">
        <f>(VLOOKUP($E88,'ARIMA daily'!$A$3:$N$499,14,FALSE)/VLOOKUP($E$4,'ARIMA daily'!$A$3:$N$499,14,FALSE))*100</f>
        <v>95.456679573004919</v>
      </c>
      <c r="H88" s="82">
        <f>(VLOOKUP($E88,'ARIMAX daily'!$A$2:$N$499,14,FALSE)/VLOOKUP($E$4,'ARIMAX daily'!$A$2:$N$49,14,FALSE))*100</f>
        <v>99.52641308713504</v>
      </c>
      <c r="I88" s="82">
        <f>(VLOOKUP($E88,Prophet!$A$2:$N$499,14,FALSE)/VLOOKUP($E$4,Prophet!$A$2:$N$49,14,FALSE))*100</f>
        <v>98.049958216810168</v>
      </c>
      <c r="J88" s="82">
        <f>(VLOOKUP($E88,ProphetX!$A$2:$N$499,14,FALSE)/VLOOKUP($E$4,ProphetX!$A$2:$N$49,14,FALSE))*100</f>
        <v>96.325124745220108</v>
      </c>
      <c r="K88" s="82">
        <f>(VLOOKUP($E88,LOGIT!$A$2:$N$499,14,FALSE)/VLOOKUP($E$4,LOGIT!$A$2:$N$49,14,FALSE))*100</f>
        <v>99.912180091075086</v>
      </c>
      <c r="L88" s="82">
        <f>(VLOOKUP($E88,RF!$A$2:$N$499,14,FALSE)/VLOOKUP($E$4,RF!$A$2:$N$49,14,FALSE))*100</f>
        <v>104.99892965216155</v>
      </c>
      <c r="M88" s="82">
        <f>(VLOOKUP($E88,'RF 20VAR'!$A$2:$N$499,14,FALSE)/VLOOKUP($E$4,'RF 20VAR'!$A$2:$N$499,14,FALSE))*100</f>
        <v>91.733623104248394</v>
      </c>
      <c r="N88" s="82">
        <f>(VLOOKUP($E88,'RF opt'!$A$2:$N$499,14,FALSE)/VLOOKUP($E$4,'RF opt'!$A$2:$N$499,14,FALSE))*100</f>
        <v>106.21391793382917</v>
      </c>
      <c r="O88" s="82">
        <f>(VLOOKUP($E88,'LSTM 1'!$A$2:$N$499,14,FALSE)/VLOOKUP($E$4,'LSTM 1'!$A$2:$N$499,14,FALSE))*100</f>
        <v>99.531569051078733</v>
      </c>
      <c r="P88" s="82">
        <f>(VLOOKUP($E88,'LSTM 2'!$A$2:$N$499,14,FALSE)/VLOOKUP($E$4,'LSTM 2'!$A$2:$N$499,14,FALSE))*100</f>
        <v>94.946380747839228</v>
      </c>
    </row>
    <row r="89" spans="5:16" x14ac:dyDescent="0.3">
      <c r="E89" s="10">
        <v>44827</v>
      </c>
      <c r="F89" s="82">
        <f>(VLOOKUP($E89,'ARIMA daily'!$A$3:$N$499,13,FALSE)/VLOOKUP($E$4,'ARIMA daily'!$A$3:$N$499,13,FALSE))*100</f>
        <v>94.665190568868965</v>
      </c>
      <c r="G89" s="82">
        <f>(VLOOKUP($E89,'ARIMA daily'!$A$3:$N$499,14,FALSE)/VLOOKUP($E$4,'ARIMA daily'!$A$3:$N$499,14,FALSE))*100</f>
        <v>95.456679573004919</v>
      </c>
      <c r="H89" s="82">
        <f>(VLOOKUP($E89,'ARIMAX daily'!$A$2:$N$499,14,FALSE)/VLOOKUP($E$4,'ARIMAX daily'!$A$2:$N$49,14,FALSE))*100</f>
        <v>99.52641308713504</v>
      </c>
      <c r="I89" s="82">
        <f>(VLOOKUP($E89,Prophet!$A$2:$N$499,14,FALSE)/VLOOKUP($E$4,Prophet!$A$2:$N$49,14,FALSE))*100</f>
        <v>96.360300642378135</v>
      </c>
      <c r="J89" s="82">
        <f>(VLOOKUP($E89,ProphetX!$A$2:$N$499,14,FALSE)/VLOOKUP($E$4,ProphetX!$A$2:$N$49,14,FALSE))*100</f>
        <v>94.665190568869093</v>
      </c>
      <c r="K89" s="82">
        <f>(VLOOKUP($E89,LOGIT!$A$2:$N$499,14,FALSE)/VLOOKUP($E$4,LOGIT!$A$2:$N$49,14,FALSE))*100</f>
        <v>99.912180091075086</v>
      </c>
      <c r="L89" s="82">
        <f>(VLOOKUP($E89,RF!$A$2:$N$499,14,FALSE)/VLOOKUP($E$4,RF!$A$2:$N$49,14,FALSE))*100</f>
        <v>103.18952310043478</v>
      </c>
      <c r="M89" s="82">
        <f>(VLOOKUP($E89,'RF 20VAR'!$A$2:$N$499,14,FALSE)/VLOOKUP($E$4,'RF 20VAR'!$A$2:$N$499,14,FALSE))*100</f>
        <v>91.733623104248394</v>
      </c>
      <c r="N89" s="82">
        <f>(VLOOKUP($E89,'RF opt'!$A$2:$N$499,14,FALSE)/VLOOKUP($E$4,'RF opt'!$A$2:$N$499,14,FALSE))*100</f>
        <v>104.38357395193619</v>
      </c>
      <c r="O89" s="82">
        <f>(VLOOKUP($E89,'LSTM 1'!$A$2:$N$499,14,FALSE)/VLOOKUP($E$4,'LSTM 1'!$A$2:$N$499,14,FALSE))*100</f>
        <v>97.816379441610579</v>
      </c>
      <c r="P89" s="82">
        <f>(VLOOKUP($E89,'LSTM 2'!$A$2:$N$499,14,FALSE)/VLOOKUP($E$4,'LSTM 2'!$A$2:$N$499,14,FALSE))*100</f>
        <v>94.946380747839228</v>
      </c>
    </row>
    <row r="90" spans="5:16" x14ac:dyDescent="0.3">
      <c r="E90" s="10">
        <v>44830</v>
      </c>
      <c r="F90" s="82">
        <f>(VLOOKUP($E90,'ARIMA daily'!$A$3:$N$499,13,FALSE)/VLOOKUP($E$4,'ARIMA daily'!$A$3:$N$499,13,FALSE))*100</f>
        <v>93.686302684779548</v>
      </c>
      <c r="G90" s="82">
        <f>(VLOOKUP($E90,'ARIMA daily'!$A$3:$N$499,14,FALSE)/VLOOKUP($E$4,'ARIMA daily'!$A$3:$N$499,14,FALSE))*100</f>
        <v>94.469607276124677</v>
      </c>
      <c r="H90" s="82">
        <f>(VLOOKUP($E90,'ARIMAX daily'!$A$2:$N$499,14,FALSE)/VLOOKUP($E$4,'ARIMAX daily'!$A$2:$N$49,14,FALSE))*100</f>
        <v>99.52641308713504</v>
      </c>
      <c r="I90" s="82">
        <f>(VLOOKUP($E90,Prophet!$A$2:$N$499,14,FALSE)/VLOOKUP($E$4,Prophet!$A$2:$N$49,14,FALSE))*100</f>
        <v>95.363884428147699</v>
      </c>
      <c r="J90" s="82">
        <f>(VLOOKUP($E90,ProphetX!$A$2:$N$499,14,FALSE)/VLOOKUP($E$4,ProphetX!$A$2:$N$49,14,FALSE))*100</f>
        <v>93.68630268477969</v>
      </c>
      <c r="K90" s="82">
        <f>(VLOOKUP($E90,LOGIT!$A$2:$N$499,14,FALSE)/VLOOKUP($E$4,LOGIT!$A$2:$N$49,14,FALSE))*100</f>
        <v>98.879035574316717</v>
      </c>
      <c r="L90" s="82">
        <f>(VLOOKUP($E90,RF!$A$2:$N$499,14,FALSE)/VLOOKUP($E$4,RF!$A$2:$N$49,14,FALSE))*100</f>
        <v>103.18952310043478</v>
      </c>
      <c r="M90" s="82">
        <f>(VLOOKUP($E90,'RF 20VAR'!$A$2:$N$499,14,FALSE)/VLOOKUP($E$4,'RF 20VAR'!$A$2:$N$499,14,FALSE))*100</f>
        <v>90.785049170358249</v>
      </c>
      <c r="N90" s="82">
        <f>(VLOOKUP($E90,'RF opt'!$A$2:$N$499,14,FALSE)/VLOOKUP($E$4,'RF opt'!$A$2:$N$499,14,FALSE))*100</f>
        <v>103.30419286977204</v>
      </c>
      <c r="O90" s="82">
        <f>(VLOOKUP($E90,'LSTM 1'!$A$2:$N$499,14,FALSE)/VLOOKUP($E$4,'LSTM 1'!$A$2:$N$499,14,FALSE))*100</f>
        <v>96.804906606395335</v>
      </c>
      <c r="P90" s="82">
        <f>(VLOOKUP($E90,'LSTM 2'!$A$2:$N$499,14,FALSE)/VLOOKUP($E$4,'LSTM 2'!$A$2:$N$499,14,FALSE))*100</f>
        <v>93.964585209334672</v>
      </c>
    </row>
    <row r="91" spans="5:16" x14ac:dyDescent="0.3">
      <c r="E91" s="10">
        <v>44831</v>
      </c>
      <c r="F91" s="82">
        <f>(VLOOKUP($E91,'ARIMA daily'!$A$3:$N$499,13,FALSE)/VLOOKUP($E$4,'ARIMA daily'!$A$3:$N$499,13,FALSE))*100</f>
        <v>93.487654013890236</v>
      </c>
      <c r="G91" s="82">
        <f>(VLOOKUP($E91,'ARIMA daily'!$A$3:$N$499,14,FALSE)/VLOOKUP($E$4,'ARIMA daily'!$A$3:$N$499,14,FALSE))*100</f>
        <v>94.469607276124677</v>
      </c>
      <c r="H91" s="82">
        <f>(VLOOKUP($E91,'ARIMAX daily'!$A$2:$N$499,14,FALSE)/VLOOKUP($E$4,'ARIMAX daily'!$A$2:$N$49,14,FALSE))*100</f>
        <v>99.315381280867015</v>
      </c>
      <c r="I91" s="82">
        <f>(VLOOKUP($E91,Prophet!$A$2:$N$499,14,FALSE)/VLOOKUP($E$4,Prophet!$A$2:$N$49,14,FALSE))*100</f>
        <v>95.161678680353006</v>
      </c>
      <c r="J91" s="82">
        <f>(VLOOKUP($E91,ProphetX!$A$2:$N$499,14,FALSE)/VLOOKUP($E$4,ProphetX!$A$2:$N$49,14,FALSE))*100</f>
        <v>93.487654013890378</v>
      </c>
      <c r="K91" s="82">
        <f>(VLOOKUP($E91,LOGIT!$A$2:$N$499,14,FALSE)/VLOOKUP($E$4,LOGIT!$A$2:$N$49,14,FALSE))*100</f>
        <v>98.669376441308302</v>
      </c>
      <c r="L91" s="82">
        <f>(VLOOKUP($E91,RF!$A$2:$N$499,14,FALSE)/VLOOKUP($E$4,RF!$A$2:$N$49,14,FALSE))*100</f>
        <v>103.18952310043478</v>
      </c>
      <c r="M91" s="82">
        <f>(VLOOKUP($E91,'RF 20VAR'!$A$2:$N$499,14,FALSE)/VLOOKUP($E$4,'RF 20VAR'!$A$2:$N$499,14,FALSE))*100</f>
        <v>90.592552200817323</v>
      </c>
      <c r="N91" s="82">
        <f>(VLOOKUP($E91,'RF opt'!$A$2:$N$499,14,FALSE)/VLOOKUP($E$4,'RF opt'!$A$2:$N$499,14,FALSE))*100</f>
        <v>103.08515081108473</v>
      </c>
      <c r="O91" s="82">
        <f>(VLOOKUP($E91,'LSTM 1'!$A$2:$N$499,14,FALSE)/VLOOKUP($E$4,'LSTM 1'!$A$2:$N$499,14,FALSE))*100</f>
        <v>96.599645373089672</v>
      </c>
      <c r="P91" s="82">
        <f>(VLOOKUP($E91,'LSTM 2'!$A$2:$N$499,14,FALSE)/VLOOKUP($E$4,'LSTM 2'!$A$2:$N$499,14,FALSE))*100</f>
        <v>93.765346479364666</v>
      </c>
    </row>
    <row r="92" spans="5:16" x14ac:dyDescent="0.3">
      <c r="E92" s="10">
        <v>44832</v>
      </c>
      <c r="F92" s="82">
        <f>(VLOOKUP($E92,'ARIMA daily'!$A$3:$N$499,13,FALSE)/VLOOKUP($E$4,'ARIMA daily'!$A$3:$N$499,13,FALSE))*100</f>
        <v>95.326756225026898</v>
      </c>
      <c r="G92" s="82">
        <f>(VLOOKUP($E92,'ARIMA daily'!$A$3:$N$499,14,FALSE)/VLOOKUP($E$4,'ARIMA daily'!$A$3:$N$499,14,FALSE))*100</f>
        <v>94.469607276124677</v>
      </c>
      <c r="H92" s="82">
        <f>(VLOOKUP($E92,'ARIMAX daily'!$A$2:$N$499,14,FALSE)/VLOOKUP($E$4,'ARIMAX daily'!$A$2:$N$49,14,FALSE))*100</f>
        <v>99.315381280867015</v>
      </c>
      <c r="I92" s="82">
        <f>(VLOOKUP($E92,Prophet!$A$2:$N$499,14,FALSE)/VLOOKUP($E$4,Prophet!$A$2:$N$49,14,FALSE))*100</f>
        <v>97.033712538968302</v>
      </c>
      <c r="J92" s="82">
        <f>(VLOOKUP($E92,ProphetX!$A$2:$N$499,14,FALSE)/VLOOKUP($E$4,ProphetX!$A$2:$N$49,14,FALSE))*100</f>
        <v>95.32675622502704</v>
      </c>
      <c r="K92" s="82">
        <f>(VLOOKUP($E92,LOGIT!$A$2:$N$499,14,FALSE)/VLOOKUP($E$4,LOGIT!$A$2:$N$49,14,FALSE))*100</f>
        <v>100.61041422109602</v>
      </c>
      <c r="L92" s="82">
        <f>(VLOOKUP($E92,RF!$A$2:$N$499,14,FALSE)/VLOOKUP($E$4,RF!$A$2:$N$49,14,FALSE))*100</f>
        <v>103.18952310043478</v>
      </c>
      <c r="M92" s="82">
        <f>(VLOOKUP($E92,'RF 20VAR'!$A$2:$N$499,14,FALSE)/VLOOKUP($E$4,'RF 20VAR'!$A$2:$N$499,14,FALSE))*100</f>
        <v>90.592552200817323</v>
      </c>
      <c r="N92" s="82">
        <f>(VLOOKUP($E92,'RF opt'!$A$2:$N$499,14,FALSE)/VLOOKUP($E$4,'RF opt'!$A$2:$N$499,14,FALSE))*100</f>
        <v>103.08515081108473</v>
      </c>
      <c r="O92" s="82">
        <f>(VLOOKUP($E92,'LSTM 1'!$A$2:$N$499,14,FALSE)/VLOOKUP($E$4,'LSTM 1'!$A$2:$N$499,14,FALSE))*100</f>
        <v>98.499967113693742</v>
      </c>
      <c r="P92" s="82">
        <f>(VLOOKUP($E92,'LSTM 2'!$A$2:$N$499,14,FALSE)/VLOOKUP($E$4,'LSTM 2'!$A$2:$N$499,14,FALSE))*100</f>
        <v>95.609911495538611</v>
      </c>
    </row>
    <row r="93" spans="5:16" x14ac:dyDescent="0.3">
      <c r="E93" s="10">
        <v>44833</v>
      </c>
      <c r="F93" s="82">
        <f>(VLOOKUP($E93,'ARIMA daily'!$A$3:$N$499,13,FALSE)/VLOOKUP($E$4,'ARIMA daily'!$A$3:$N$499,13,FALSE))*100</f>
        <v>93.312841431314069</v>
      </c>
      <c r="G93" s="82">
        <f>(VLOOKUP($E93,'ARIMA daily'!$A$3:$N$499,14,FALSE)/VLOOKUP($E$4,'ARIMA daily'!$A$3:$N$499,14,FALSE))*100</f>
        <v>94.469607276124677</v>
      </c>
      <c r="H93" s="82">
        <f>(VLOOKUP($E93,'ARIMAX daily'!$A$2:$N$499,14,FALSE)/VLOOKUP($E$4,'ARIMAX daily'!$A$2:$N$49,14,FALSE))*100</f>
        <v>97.217201047684412</v>
      </c>
      <c r="I93" s="82">
        <f>(VLOOKUP($E93,Prophet!$A$2:$N$499,14,FALSE)/VLOOKUP($E$4,Prophet!$A$2:$N$49,14,FALSE))*100</f>
        <v>94.983735838724712</v>
      </c>
      <c r="J93" s="82">
        <f>(VLOOKUP($E93,ProphetX!$A$2:$N$499,14,FALSE)/VLOOKUP($E$4,ProphetX!$A$2:$N$49,14,FALSE))*100</f>
        <v>93.312841431314226</v>
      </c>
      <c r="K93" s="82">
        <f>(VLOOKUP($E93,LOGIT!$A$2:$N$499,14,FALSE)/VLOOKUP($E$4,LOGIT!$A$2:$N$49,14,FALSE))*100</f>
        <v>98.484874554948803</v>
      </c>
      <c r="L93" s="82">
        <f>(VLOOKUP($E93,RF!$A$2:$N$499,14,FALSE)/VLOOKUP($E$4,RF!$A$2:$N$49,14,FALSE))*100</f>
        <v>101.00949605076184</v>
      </c>
      <c r="M93" s="82">
        <f>(VLOOKUP($E93,'RF 20VAR'!$A$2:$N$499,14,FALSE)/VLOOKUP($E$4,'RF 20VAR'!$A$2:$N$499,14,FALSE))*100</f>
        <v>90.592552200817323</v>
      </c>
      <c r="N93" s="82">
        <f>(VLOOKUP($E93,'RF opt'!$A$2:$N$499,14,FALSE)/VLOOKUP($E$4,'RF opt'!$A$2:$N$499,14,FALSE))*100</f>
        <v>100.90732877609918</v>
      </c>
      <c r="O93" s="82">
        <f>(VLOOKUP($E93,'LSTM 1'!$A$2:$N$499,14,FALSE)/VLOOKUP($E$4,'LSTM 1'!$A$2:$N$499,14,FALSE))*100</f>
        <v>96.419013677260594</v>
      </c>
      <c r="P93" s="82">
        <f>(VLOOKUP($E93,'LSTM 2'!$A$2:$N$499,14,FALSE)/VLOOKUP($E$4,'LSTM 2'!$A$2:$N$499,14,FALSE))*100</f>
        <v>93.590014639592852</v>
      </c>
    </row>
    <row r="94" spans="5:16" x14ac:dyDescent="0.3">
      <c r="E94" s="10">
        <v>44834</v>
      </c>
      <c r="F94" s="82">
        <f>(VLOOKUP($E94,'ARIMA daily'!$A$3:$N$499,13,FALSE)/VLOOKUP($E$4,'ARIMA daily'!$A$3:$N$499,13,FALSE))*100</f>
        <v>91.906925237849251</v>
      </c>
      <c r="G94" s="82">
        <f>(VLOOKUP($E94,'ARIMA daily'!$A$3:$N$499,14,FALSE)/VLOOKUP($E$4,'ARIMA daily'!$A$3:$N$499,14,FALSE))*100</f>
        <v>93.046262443596689</v>
      </c>
      <c r="H94" s="82">
        <f>(VLOOKUP($E94,'ARIMAX daily'!$A$2:$N$499,14,FALSE)/VLOOKUP($E$4,'ARIMAX daily'!$A$2:$N$49,14,FALSE))*100</f>
        <v>95.75245905569534</v>
      </c>
      <c r="I94" s="82">
        <f>(VLOOKUP($E94,Prophet!$A$2:$N$499,14,FALSE)/VLOOKUP($E$4,Prophet!$A$2:$N$49,14,FALSE))*100</f>
        <v>93.552644787556332</v>
      </c>
      <c r="J94" s="82">
        <f>(VLOOKUP($E94,ProphetX!$A$2:$N$499,14,FALSE)/VLOOKUP($E$4,ProphetX!$A$2:$N$49,14,FALSE))*100</f>
        <v>91.906925237849407</v>
      </c>
      <c r="K94" s="82">
        <f>(VLOOKUP($E94,LOGIT!$A$2:$N$499,14,FALSE)/VLOOKUP($E$4,LOGIT!$A$2:$N$49,14,FALSE))*100</f>
        <v>97.001032911887592</v>
      </c>
      <c r="L94" s="82">
        <f>(VLOOKUP($E94,RF!$A$2:$N$499,14,FALSE)/VLOOKUP($E$4,RF!$A$2:$N$49,14,FALSE))*100</f>
        <v>99.487616703683798</v>
      </c>
      <c r="M94" s="82">
        <f>(VLOOKUP($E94,'RF 20VAR'!$A$2:$N$499,14,FALSE)/VLOOKUP($E$4,'RF 20VAR'!$A$2:$N$499,14,FALSE))*100</f>
        <v>89.22762177760022</v>
      </c>
      <c r="N94" s="82">
        <f>(VLOOKUP($E94,'RF opt'!$A$2:$N$499,14,FALSE)/VLOOKUP($E$4,'RF opt'!$A$2:$N$499,14,FALSE))*100</f>
        <v>99.386988752266333</v>
      </c>
      <c r="O94" s="82">
        <f>(VLOOKUP($E94,'LSTM 1'!$A$2:$N$499,14,FALSE)/VLOOKUP($E$4,'LSTM 1'!$A$2:$N$499,14,FALSE))*100</f>
        <v>94.966297731550739</v>
      </c>
      <c r="P94" s="82">
        <f>(VLOOKUP($E94,'LSTM 2'!$A$2:$N$499,14,FALSE)/VLOOKUP($E$4,'LSTM 2'!$A$2:$N$499,14,FALSE))*100</f>
        <v>92.179922361722774</v>
      </c>
    </row>
    <row r="95" spans="5:16" x14ac:dyDescent="0.3">
      <c r="E95" s="10">
        <v>44837</v>
      </c>
      <c r="F95" s="82">
        <f>(VLOOKUP($E95,'ARIMA daily'!$A$3:$N$499,13,FALSE)/VLOOKUP($E$4,'ARIMA daily'!$A$3:$N$499,13,FALSE))*100</f>
        <v>94.285834436119899</v>
      </c>
      <c r="G95" s="82">
        <f>(VLOOKUP($E95,'ARIMA daily'!$A$3:$N$499,14,FALSE)/VLOOKUP($E$4,'ARIMA daily'!$A$3:$N$499,14,FALSE))*100</f>
        <v>95.454662126416466</v>
      </c>
      <c r="H95" s="82">
        <f>(VLOOKUP($E95,'ARIMAX daily'!$A$2:$N$499,14,FALSE)/VLOOKUP($E$4,'ARIMAX daily'!$A$2:$N$49,14,FALSE))*100</f>
        <v>95.75245905569534</v>
      </c>
      <c r="I95" s="82">
        <f>(VLOOKUP($E95,Prophet!$A$2:$N$499,14,FALSE)/VLOOKUP($E$4,Prophet!$A$2:$N$49,14,FALSE))*100</f>
        <v>95.974151617772989</v>
      </c>
      <c r="J95" s="82">
        <f>(VLOOKUP($E95,ProphetX!$A$2:$N$499,14,FALSE)/VLOOKUP($E$4,ProphetX!$A$2:$N$49,14,FALSE))*100</f>
        <v>94.285834436120055</v>
      </c>
      <c r="K95" s="82">
        <f>(VLOOKUP($E95,LOGIT!$A$2:$N$499,14,FALSE)/VLOOKUP($E$4,LOGIT!$A$2:$N$49,14,FALSE))*100</f>
        <v>99.511797458070149</v>
      </c>
      <c r="L95" s="82">
        <f>(VLOOKUP($E95,RF!$A$2:$N$499,14,FALSE)/VLOOKUP($E$4,RF!$A$2:$N$49,14,FALSE))*100</f>
        <v>99.487616703683798</v>
      </c>
      <c r="M95" s="82">
        <f>(VLOOKUP($E95,'RF 20VAR'!$A$2:$N$499,14,FALSE)/VLOOKUP($E$4,'RF 20VAR'!$A$2:$N$499,14,FALSE))*100</f>
        <v>91.537180166559693</v>
      </c>
      <c r="N95" s="82">
        <f>(VLOOKUP($E95,'RF opt'!$A$2:$N$499,14,FALSE)/VLOOKUP($E$4,'RF opt'!$A$2:$N$499,14,FALSE))*100</f>
        <v>101.95951112878272</v>
      </c>
      <c r="O95" s="82">
        <f>(VLOOKUP($E95,'LSTM 1'!$A$2:$N$499,14,FALSE)/VLOOKUP($E$4,'LSTM 1'!$A$2:$N$499,14,FALSE))*100</f>
        <v>97.424395406069138</v>
      </c>
      <c r="P95" s="82">
        <f>(VLOOKUP($E95,'LSTM 2'!$A$2:$N$499,14,FALSE)/VLOOKUP($E$4,'LSTM 2'!$A$2:$N$499,14,FALSE))*100</f>
        <v>94.565897788870103</v>
      </c>
    </row>
    <row r="96" spans="5:16" x14ac:dyDescent="0.3">
      <c r="E96" s="10">
        <v>44838</v>
      </c>
      <c r="F96" s="82">
        <f>(VLOOKUP($E96,'ARIMA daily'!$A$3:$N$499,13,FALSE)/VLOOKUP($E$4,'ARIMA daily'!$A$3:$N$499,13,FALSE))*100</f>
        <v>97.169444174835945</v>
      </c>
      <c r="G96" s="82">
        <f>(VLOOKUP($E96,'ARIMA daily'!$A$3:$N$499,14,FALSE)/VLOOKUP($E$4,'ARIMA daily'!$A$3:$N$499,14,FALSE))*100</f>
        <v>95.454662126416466</v>
      </c>
      <c r="H96" s="82">
        <f>(VLOOKUP($E96,'ARIMAX daily'!$A$2:$N$499,14,FALSE)/VLOOKUP($E$4,'ARIMAX daily'!$A$2:$N$49,14,FALSE))*100</f>
        <v>95.75245905569534</v>
      </c>
      <c r="I96" s="82">
        <f>(VLOOKUP($E96,Prophet!$A$2:$N$499,14,FALSE)/VLOOKUP($E$4,Prophet!$A$2:$N$49,14,FALSE))*100</f>
        <v>98.909396343824866</v>
      </c>
      <c r="J96" s="82">
        <f>(VLOOKUP($E96,ProphetX!$A$2:$N$499,14,FALSE)/VLOOKUP($E$4,ProphetX!$A$2:$N$49,14,FALSE))*100</f>
        <v>97.169444174836102</v>
      </c>
      <c r="K96" s="82">
        <f>(VLOOKUP($E96,LOGIT!$A$2:$N$499,14,FALSE)/VLOOKUP($E$4,LOGIT!$A$2:$N$49,14,FALSE))*100</f>
        <v>102.55523648561193</v>
      </c>
      <c r="L96" s="82">
        <f>(VLOOKUP($E96,RF!$A$2:$N$499,14,FALSE)/VLOOKUP($E$4,RF!$A$2:$N$49,14,FALSE))*100</f>
        <v>102.53031619427122</v>
      </c>
      <c r="M96" s="82">
        <f>(VLOOKUP($E96,'RF 20VAR'!$A$2:$N$499,14,FALSE)/VLOOKUP($E$4,'RF 20VAR'!$A$2:$N$499,14,FALSE))*100</f>
        <v>94.336725885823938</v>
      </c>
      <c r="N96" s="82">
        <f>(VLOOKUP($E96,'RF opt'!$A$2:$N$499,14,FALSE)/VLOOKUP($E$4,'RF opt'!$A$2:$N$499,14,FALSE))*100</f>
        <v>105.07781029857881</v>
      </c>
      <c r="O96" s="82">
        <f>(VLOOKUP($E96,'LSTM 1'!$A$2:$N$499,14,FALSE)/VLOOKUP($E$4,'LSTM 1'!$A$2:$N$499,14,FALSE))*100</f>
        <v>100.40399395405464</v>
      </c>
      <c r="P96" s="82">
        <f>(VLOOKUP($E96,'LSTM 2'!$A$2:$N$499,14,FALSE)/VLOOKUP($E$4,'LSTM 2'!$A$2:$N$499,14,FALSE))*100</f>
        <v>97.458072901337971</v>
      </c>
    </row>
    <row r="97" spans="5:16" x14ac:dyDescent="0.3">
      <c r="E97" s="10">
        <v>44839</v>
      </c>
      <c r="F97" s="82">
        <f>(VLOOKUP($E97,'ARIMA daily'!$A$3:$N$499,13,FALSE)/VLOOKUP($E$4,'ARIMA daily'!$A$3:$N$499,13,FALSE))*100</f>
        <v>96.973361215736702</v>
      </c>
      <c r="G97" s="82">
        <f>(VLOOKUP($E97,'ARIMA daily'!$A$3:$N$499,14,FALSE)/VLOOKUP($E$4,'ARIMA daily'!$A$3:$N$499,14,FALSE))*100</f>
        <v>95.454662126416466</v>
      </c>
      <c r="H97" s="82">
        <f>(VLOOKUP($E97,'ARIMAX daily'!$A$2:$N$499,14,FALSE)/VLOOKUP($E$4,'ARIMAX daily'!$A$2:$N$49,14,FALSE))*100</f>
        <v>95.559235499956074</v>
      </c>
      <c r="I97" s="82">
        <f>(VLOOKUP($E97,Prophet!$A$2:$N$499,14,FALSE)/VLOOKUP($E$4,Prophet!$A$2:$N$49,14,FALSE))*100</f>
        <v>98.709802250408828</v>
      </c>
      <c r="J97" s="82">
        <f>(VLOOKUP($E97,ProphetX!$A$2:$N$499,14,FALSE)/VLOOKUP($E$4,ProphetX!$A$2:$N$49,14,FALSE))*100</f>
        <v>96.973361215736873</v>
      </c>
      <c r="K97" s="82">
        <f>(VLOOKUP($E97,LOGIT!$A$2:$N$499,14,FALSE)/VLOOKUP($E$4,LOGIT!$A$2:$N$49,14,FALSE))*100</f>
        <v>102.34828527361326</v>
      </c>
      <c r="L97" s="82">
        <f>(VLOOKUP($E97,RF!$A$2:$N$499,14,FALSE)/VLOOKUP($E$4,RF!$A$2:$N$49,14,FALSE))*100</f>
        <v>102.32341527014349</v>
      </c>
      <c r="M97" s="82">
        <f>(VLOOKUP($E97,'RF 20VAR'!$A$2:$N$499,14,FALSE)/VLOOKUP($E$4,'RF 20VAR'!$A$2:$N$499,14,FALSE))*100</f>
        <v>94.336725885823938</v>
      </c>
      <c r="N97" s="82">
        <f>(VLOOKUP($E97,'RF opt'!$A$2:$N$499,14,FALSE)/VLOOKUP($E$4,'RF opt'!$A$2:$N$499,14,FALSE))*100</f>
        <v>104.86576866188962</v>
      </c>
      <c r="O97" s="82">
        <f>(VLOOKUP($E97,'LSTM 1'!$A$2:$N$499,14,FALSE)/VLOOKUP($E$4,'LSTM 1'!$A$2:$N$499,14,FALSE))*100</f>
        <v>100.20138383924868</v>
      </c>
      <c r="P97" s="82">
        <f>(VLOOKUP($E97,'LSTM 2'!$A$2:$N$499,14,FALSE)/VLOOKUP($E$4,'LSTM 2'!$A$2:$N$499,14,FALSE))*100</f>
        <v>97.261407504258827</v>
      </c>
    </row>
    <row r="98" spans="5:16" x14ac:dyDescent="0.3">
      <c r="E98" s="10">
        <v>44840</v>
      </c>
      <c r="F98" s="82">
        <f>(VLOOKUP($E98,'ARIMA daily'!$A$3:$N$499,13,FALSE)/VLOOKUP($E$4,'ARIMA daily'!$A$3:$N$499,13,FALSE))*100</f>
        <v>95.979861290111188</v>
      </c>
      <c r="G98" s="82">
        <f>(VLOOKUP($E98,'ARIMA daily'!$A$3:$N$499,14,FALSE)/VLOOKUP($E$4,'ARIMA daily'!$A$3:$N$499,14,FALSE))*100</f>
        <v>94.476721395742743</v>
      </c>
      <c r="H98" s="82">
        <f>(VLOOKUP($E98,'ARIMAX daily'!$A$2:$N$499,14,FALSE)/VLOOKUP($E$4,'ARIMAX daily'!$A$2:$N$49,14,FALSE))*100</f>
        <v>94.580223406616042</v>
      </c>
      <c r="I98" s="82">
        <f>(VLOOKUP($E98,Prophet!$A$2:$N$499,14,FALSE)/VLOOKUP($E$4,Prophet!$A$2:$N$49,14,FALSE))*100</f>
        <v>97.698512345997685</v>
      </c>
      <c r="J98" s="82">
        <f>(VLOOKUP($E98,ProphetX!$A$2:$N$499,14,FALSE)/VLOOKUP($E$4,ProphetX!$A$2:$N$49,14,FALSE))*100</f>
        <v>95.979861290111344</v>
      </c>
      <c r="K98" s="82">
        <f>(VLOOKUP($E98,LOGIT!$A$2:$N$499,14,FALSE)/VLOOKUP($E$4,LOGIT!$A$2:$N$49,14,FALSE))*100</f>
        <v>102.34828527361326</v>
      </c>
      <c r="L98" s="82">
        <f>(VLOOKUP($E98,RF!$A$2:$N$499,14,FALSE)/VLOOKUP($E$4,RF!$A$2:$N$49,14,FALSE))*100</f>
        <v>102.32341527014349</v>
      </c>
      <c r="M98" s="82">
        <f>(VLOOKUP($E98,'RF 20VAR'!$A$2:$N$499,14,FALSE)/VLOOKUP($E$4,'RF 20VAR'!$A$2:$N$499,14,FALSE))*100</f>
        <v>93.370238502316482</v>
      </c>
      <c r="N98" s="82">
        <f>(VLOOKUP($E98,'RF opt'!$A$2:$N$499,14,FALSE)/VLOOKUP($E$4,'RF opt'!$A$2:$N$499,14,FALSE))*100</f>
        <v>103.79141038390362</v>
      </c>
      <c r="O98" s="82">
        <f>(VLOOKUP($E98,'LSTM 1'!$A$2:$N$499,14,FALSE)/VLOOKUP($E$4,'LSTM 1'!$A$2:$N$499,14,FALSE))*100</f>
        <v>99.174812560870521</v>
      </c>
      <c r="P98" s="82">
        <f>(VLOOKUP($E98,'LSTM 2'!$A$2:$N$499,14,FALSE)/VLOOKUP($E$4,'LSTM 2'!$A$2:$N$499,14,FALSE))*100</f>
        <v>96.264956521119828</v>
      </c>
    </row>
    <row r="99" spans="5:16" x14ac:dyDescent="0.3">
      <c r="E99" s="10">
        <v>44841</v>
      </c>
      <c r="F99" s="82">
        <f>(VLOOKUP($E99,'ARIMA daily'!$A$3:$N$499,13,FALSE)/VLOOKUP($E$4,'ARIMA daily'!$A$3:$N$499,13,FALSE))*100</f>
        <v>93.292077939315249</v>
      </c>
      <c r="G99" s="82">
        <f>(VLOOKUP($E99,'ARIMA daily'!$A$3:$N$499,14,FALSE)/VLOOKUP($E$4,'ARIMA daily'!$A$3:$N$499,14,FALSE))*100</f>
        <v>91.831031400028749</v>
      </c>
      <c r="H99" s="82">
        <f>(VLOOKUP($E99,'ARIMAX daily'!$A$2:$N$499,14,FALSE)/VLOOKUP($E$4,'ARIMAX daily'!$A$2:$N$49,14,FALSE))*100</f>
        <v>94.580223406616042</v>
      </c>
      <c r="I99" s="82">
        <f>(VLOOKUP($E99,Prophet!$A$2:$N$499,14,FALSE)/VLOOKUP($E$4,Prophet!$A$2:$N$49,14,FALSE))*100</f>
        <v>94.962600547923842</v>
      </c>
      <c r="J99" s="82">
        <f>(VLOOKUP($E99,ProphetX!$A$2:$N$499,14,FALSE)/VLOOKUP($E$4,ProphetX!$A$2:$N$49,14,FALSE))*100</f>
        <v>93.292077939315405</v>
      </c>
      <c r="K99" s="82">
        <f>(VLOOKUP($E99,LOGIT!$A$2:$N$499,14,FALSE)/VLOOKUP($E$4,LOGIT!$A$2:$N$49,14,FALSE))*100</f>
        <v>99.482163011679177</v>
      </c>
      <c r="L99" s="82">
        <f>(VLOOKUP($E99,RF!$A$2:$N$499,14,FALSE)/VLOOKUP($E$4,RF!$A$2:$N$49,14,FALSE))*100</f>
        <v>102.32341527014349</v>
      </c>
      <c r="M99" s="82">
        <f>(VLOOKUP($E99,'RF 20VAR'!$A$2:$N$499,14,FALSE)/VLOOKUP($E$4,'RF 20VAR'!$A$2:$N$499,14,FALSE))*100</f>
        <v>90.755534030637605</v>
      </c>
      <c r="N99" s="82">
        <f>(VLOOKUP($E99,'RF opt'!$A$2:$N$499,14,FALSE)/VLOOKUP($E$4,'RF opt'!$A$2:$N$499,14,FALSE))*100</f>
        <v>103.79141038390362</v>
      </c>
      <c r="O99" s="82">
        <f>(VLOOKUP($E99,'LSTM 1'!$A$2:$N$499,14,FALSE)/VLOOKUP($E$4,'LSTM 1'!$A$2:$N$499,14,FALSE))*100</f>
        <v>96.397559015840869</v>
      </c>
      <c r="P99" s="82">
        <f>(VLOOKUP($E99,'LSTM 2'!$A$2:$N$499,14,FALSE)/VLOOKUP($E$4,'LSTM 2'!$A$2:$N$499,14,FALSE))*100</f>
        <v>96.264956521119828</v>
      </c>
    </row>
    <row r="100" spans="5:16" x14ac:dyDescent="0.3">
      <c r="E100" s="10">
        <v>44845</v>
      </c>
      <c r="F100" s="82">
        <f>(VLOOKUP($E100,'ARIMA daily'!$A$3:$N$499,13,FALSE)/VLOOKUP($E$4,'ARIMA daily'!$A$3:$N$499,13,FALSE))*100</f>
        <v>91.989459805652814</v>
      </c>
      <c r="G100" s="82">
        <f>(VLOOKUP($E100,'ARIMA daily'!$A$3:$N$499,14,FALSE)/VLOOKUP($E$4,'ARIMA daily'!$A$3:$N$499,14,FALSE))*100</f>
        <v>90.54881355927688</v>
      </c>
      <c r="H100" s="82">
        <f>(VLOOKUP($E100,'ARIMAX daily'!$A$2:$N$499,14,FALSE)/VLOOKUP($E$4,'ARIMAX daily'!$A$2:$N$49,14,FALSE))*100</f>
        <v>94.580223406616042</v>
      </c>
      <c r="I100" s="82">
        <f>(VLOOKUP($E100,Prophet!$A$2:$N$499,14,FALSE)/VLOOKUP($E$4,Prophet!$A$2:$N$49,14,FALSE))*100</f>
        <v>93.636657249995238</v>
      </c>
      <c r="J100" s="82">
        <f>(VLOOKUP($E100,ProphetX!$A$2:$N$499,14,FALSE)/VLOOKUP($E$4,ProphetX!$A$2:$N$49,14,FALSE))*100</f>
        <v>91.989459805652956</v>
      </c>
      <c r="K100" s="82">
        <f>(VLOOKUP($E100,LOGIT!$A$2:$N$499,14,FALSE)/VLOOKUP($E$4,LOGIT!$A$2:$N$49,14,FALSE))*100</f>
        <v>98.09311399082587</v>
      </c>
      <c r="L100" s="82">
        <f>(VLOOKUP($E100,RF!$A$2:$N$499,14,FALSE)/VLOOKUP($E$4,RF!$A$2:$N$49,14,FALSE))*100</f>
        <v>100.8946944272455</v>
      </c>
      <c r="M100" s="82">
        <f>(VLOOKUP($E100,'RF 20VAR'!$A$2:$N$499,14,FALSE)/VLOOKUP($E$4,'RF 20VAR'!$A$2:$N$499,14,FALSE))*100</f>
        <v>89.488333138880989</v>
      </c>
      <c r="N100" s="82">
        <f>(VLOOKUP($E100,'RF opt'!$A$2:$N$499,14,FALSE)/VLOOKUP($E$4,'RF opt'!$A$2:$N$499,14,FALSE))*100</f>
        <v>102.34219222657606</v>
      </c>
      <c r="O100" s="82">
        <f>(VLOOKUP($E100,'LSTM 1'!$A$2:$N$499,14,FALSE)/VLOOKUP($E$4,'LSTM 1'!$A$2:$N$499,14,FALSE))*100</f>
        <v>95.051579687386948</v>
      </c>
      <c r="P100" s="82">
        <f>(VLOOKUP($E100,'LSTM 2'!$A$2:$N$499,14,FALSE)/VLOOKUP($E$4,'LSTM 2'!$A$2:$N$499,14,FALSE))*100</f>
        <v>96.264956521119828</v>
      </c>
    </row>
    <row r="101" spans="5:16" x14ac:dyDescent="0.3">
      <c r="E101" s="10">
        <v>44846</v>
      </c>
      <c r="F101" s="82">
        <f>(VLOOKUP($E101,'ARIMA daily'!$A$3:$N$499,13,FALSE)/VLOOKUP($E$4,'ARIMA daily'!$A$3:$N$499,13,FALSE))*100</f>
        <v>91.686743361423964</v>
      </c>
      <c r="G101" s="82">
        <f>(VLOOKUP($E101,'ARIMA daily'!$A$3:$N$499,14,FALSE)/VLOOKUP($E$4,'ARIMA daily'!$A$3:$N$499,14,FALSE))*100</f>
        <v>90.54881355927688</v>
      </c>
      <c r="H101" s="82">
        <f>(VLOOKUP($E101,'ARIMAX daily'!$A$2:$N$499,14,FALSE)/VLOOKUP($E$4,'ARIMAX daily'!$A$2:$N$49,14,FALSE))*100</f>
        <v>94.580223406616042</v>
      </c>
      <c r="I101" s="82">
        <f>(VLOOKUP($E101,Prophet!$A$2:$N$499,14,FALSE)/VLOOKUP($E$4,Prophet!$A$2:$N$49,14,FALSE))*100</f>
        <v>93.328520252647067</v>
      </c>
      <c r="J101" s="82">
        <f>(VLOOKUP($E101,ProphetX!$A$2:$N$499,14,FALSE)/VLOOKUP($E$4,ProphetX!$A$2:$N$49,14,FALSE))*100</f>
        <v>91.686743361424092</v>
      </c>
      <c r="K101" s="82">
        <f>(VLOOKUP($E101,LOGIT!$A$2:$N$499,14,FALSE)/VLOOKUP($E$4,LOGIT!$A$2:$N$49,14,FALSE))*100</f>
        <v>97.770311805299698</v>
      </c>
      <c r="L101" s="82">
        <f>(VLOOKUP($E101,RF!$A$2:$N$499,14,FALSE)/VLOOKUP($E$4,RF!$A$2:$N$49,14,FALSE))*100</f>
        <v>100.8946944272455</v>
      </c>
      <c r="M101" s="82">
        <f>(VLOOKUP($E101,'RF 20VAR'!$A$2:$N$499,14,FALSE)/VLOOKUP($E$4,'RF 20VAR'!$A$2:$N$499,14,FALSE))*100</f>
        <v>89.193847335126947</v>
      </c>
      <c r="N101" s="82">
        <f>(VLOOKUP($E101,'RF opt'!$A$2:$N$499,14,FALSE)/VLOOKUP($E$4,'RF opt'!$A$2:$N$499,14,FALSE))*100</f>
        <v>102.00540728848786</v>
      </c>
      <c r="O101" s="82">
        <f>(VLOOKUP($E101,'LSTM 1'!$A$2:$N$499,14,FALSE)/VLOOKUP($E$4,'LSTM 1'!$A$2:$N$499,14,FALSE))*100</f>
        <v>94.738786501275285</v>
      </c>
      <c r="P101" s="82">
        <f>(VLOOKUP($E101,'LSTM 2'!$A$2:$N$499,14,FALSE)/VLOOKUP($E$4,'LSTM 2'!$A$2:$N$499,14,FALSE))*100</f>
        <v>95.948170387105293</v>
      </c>
    </row>
    <row r="102" spans="5:16" x14ac:dyDescent="0.3">
      <c r="E102" s="10">
        <v>44847</v>
      </c>
      <c r="F102" s="82">
        <f>(VLOOKUP($E102,'ARIMA daily'!$A$3:$N$499,13,FALSE)/VLOOKUP($E$4,'ARIMA daily'!$A$3:$N$499,13,FALSE))*100</f>
        <v>94.067448557947785</v>
      </c>
      <c r="G102" s="82">
        <f>(VLOOKUP($E102,'ARIMA daily'!$A$3:$N$499,14,FALSE)/VLOOKUP($E$4,'ARIMA daily'!$A$3:$N$499,14,FALSE))*100</f>
        <v>90.54881355927688</v>
      </c>
      <c r="H102" s="82">
        <f>(VLOOKUP($E102,'ARIMAX daily'!$A$2:$N$499,14,FALSE)/VLOOKUP($E$4,'ARIMAX daily'!$A$2:$N$49,14,FALSE))*100</f>
        <v>94.580223406616042</v>
      </c>
      <c r="I102" s="82">
        <f>(VLOOKUP($E102,Prophet!$A$2:$N$499,14,FALSE)/VLOOKUP($E$4,Prophet!$A$2:$N$49,14,FALSE))*100</f>
        <v>95.751855240928904</v>
      </c>
      <c r="J102" s="82">
        <f>(VLOOKUP($E102,ProphetX!$A$2:$N$499,14,FALSE)/VLOOKUP($E$4,ProphetX!$A$2:$N$49,14,FALSE))*100</f>
        <v>94.067448557947912</v>
      </c>
      <c r="K102" s="82">
        <f>(VLOOKUP($E102,LOGIT!$A$2:$N$499,14,FALSE)/VLOOKUP($E$4,LOGIT!$A$2:$N$49,14,FALSE))*100</f>
        <v>100.30898076492338</v>
      </c>
      <c r="L102" s="82">
        <f>(VLOOKUP($E102,RF!$A$2:$N$499,14,FALSE)/VLOOKUP($E$4,RF!$A$2:$N$49,14,FALSE))*100</f>
        <v>100.8946944272455</v>
      </c>
      <c r="M102" s="82">
        <f>(VLOOKUP($E102,'RF 20VAR'!$A$2:$N$499,14,FALSE)/VLOOKUP($E$4,'RF 20VAR'!$A$2:$N$499,14,FALSE))*100</f>
        <v>89.193847335126947</v>
      </c>
      <c r="N102" s="82">
        <f>(VLOOKUP($E102,'RF opt'!$A$2:$N$499,14,FALSE)/VLOOKUP($E$4,'RF opt'!$A$2:$N$499,14,FALSE))*100</f>
        <v>104.65404322321565</v>
      </c>
      <c r="O102" s="82">
        <f>(VLOOKUP($E102,'LSTM 1'!$A$2:$N$499,14,FALSE)/VLOOKUP($E$4,'LSTM 1'!$A$2:$N$499,14,FALSE))*100</f>
        <v>97.198739958743616</v>
      </c>
      <c r="P102" s="82">
        <f>(VLOOKUP($E102,'LSTM 2'!$A$2:$N$499,14,FALSE)/VLOOKUP($E$4,'LSTM 2'!$A$2:$N$499,14,FALSE))*100</f>
        <v>98.439526274151021</v>
      </c>
    </row>
    <row r="103" spans="5:16" x14ac:dyDescent="0.3">
      <c r="E103" s="10">
        <v>44848</v>
      </c>
      <c r="F103" s="82">
        <f>(VLOOKUP($E103,'ARIMA daily'!$A$3:$N$499,13,FALSE)/VLOOKUP($E$4,'ARIMA daily'!$A$3:$N$499,13,FALSE))*100</f>
        <v>91.841562165538178</v>
      </c>
      <c r="G103" s="82">
        <f>(VLOOKUP($E103,'ARIMA daily'!$A$3:$N$499,14,FALSE)/VLOOKUP($E$4,'ARIMA daily'!$A$3:$N$499,14,FALSE))*100</f>
        <v>90.54881355927688</v>
      </c>
      <c r="H103" s="82">
        <f>(VLOOKUP($E103,'ARIMAX daily'!$A$2:$N$499,14,FALSE)/VLOOKUP($E$4,'ARIMAX daily'!$A$2:$N$49,14,FALSE))*100</f>
        <v>94.580223406616042</v>
      </c>
      <c r="I103" s="82">
        <f>(VLOOKUP($E103,Prophet!$A$2:$N$499,14,FALSE)/VLOOKUP($E$4,Prophet!$A$2:$N$49,14,FALSE))*100</f>
        <v>93.486111299787964</v>
      </c>
      <c r="J103" s="82">
        <f>(VLOOKUP($E103,ProphetX!$A$2:$N$499,14,FALSE)/VLOOKUP($E$4,ProphetX!$A$2:$N$49,14,FALSE))*100</f>
        <v>91.841562165538321</v>
      </c>
      <c r="K103" s="82">
        <f>(VLOOKUP($E103,LOGIT!$A$2:$N$499,14,FALSE)/VLOOKUP($E$4,LOGIT!$A$2:$N$49,14,FALSE))*100</f>
        <v>97.93540309545385</v>
      </c>
      <c r="L103" s="82">
        <f>(VLOOKUP($E103,RF!$A$2:$N$499,14,FALSE)/VLOOKUP($E$4,RF!$A$2:$N$49,14,FALSE))*100</f>
        <v>98.507257212409343</v>
      </c>
      <c r="M103" s="82">
        <f>(VLOOKUP($E103,'RF 20VAR'!$A$2:$N$499,14,FALSE)/VLOOKUP($E$4,'RF 20VAR'!$A$2:$N$499,14,FALSE))*100</f>
        <v>89.193847335126947</v>
      </c>
      <c r="N103" s="82">
        <f>(VLOOKUP($E103,'RF opt'!$A$2:$N$499,14,FALSE)/VLOOKUP($E$4,'RF opt'!$A$2:$N$499,14,FALSE))*100</f>
        <v>102.17764980240653</v>
      </c>
      <c r="O103" s="82">
        <f>(VLOOKUP($E103,'LSTM 1'!$A$2:$N$499,14,FALSE)/VLOOKUP($E$4,'LSTM 1'!$A$2:$N$499,14,FALSE))*100</f>
        <v>94.898758871234392</v>
      </c>
      <c r="P103" s="82">
        <f>(VLOOKUP($E103,'LSTM 2'!$A$2:$N$499,14,FALSE)/VLOOKUP($E$4,'LSTM 2'!$A$2:$N$499,14,FALSE))*100</f>
        <v>96.110184877441398</v>
      </c>
    </row>
    <row r="104" spans="5:16" x14ac:dyDescent="0.3">
      <c r="E104" s="10">
        <v>44851</v>
      </c>
      <c r="F104" s="82">
        <f>(VLOOKUP($E104,'ARIMA daily'!$A$3:$N$499,13,FALSE)/VLOOKUP($E$4,'ARIMA daily'!$A$3:$N$499,13,FALSE))*100</f>
        <v>94.273531535194735</v>
      </c>
      <c r="G104" s="82">
        <f>(VLOOKUP($E104,'ARIMA daily'!$A$3:$N$499,14,FALSE)/VLOOKUP($E$4,'ARIMA daily'!$A$3:$N$499,14,FALSE))*100</f>
        <v>92.946550878226091</v>
      </c>
      <c r="H104" s="82">
        <f>(VLOOKUP($E104,'ARIMAX daily'!$A$2:$N$499,14,FALSE)/VLOOKUP($E$4,'ARIMAX daily'!$A$2:$N$49,14,FALSE))*100</f>
        <v>97.084712669174266</v>
      </c>
      <c r="I104" s="82">
        <f>(VLOOKUP($E104,Prophet!$A$2:$N$499,14,FALSE)/VLOOKUP($E$4,Prophet!$A$2:$N$49,14,FALSE))*100</f>
        <v>95.961628416532946</v>
      </c>
      <c r="J104" s="82">
        <f>(VLOOKUP($E104,ProphetX!$A$2:$N$499,14,FALSE)/VLOOKUP($E$4,ProphetX!$A$2:$N$49,14,FALSE))*100</f>
        <v>94.273531535194863</v>
      </c>
      <c r="K104" s="82">
        <f>(VLOOKUP($E104,LOGIT!$A$2:$N$499,14,FALSE)/VLOOKUP($E$4,LOGIT!$A$2:$N$49,14,FALSE))*100</f>
        <v>100.52873769165566</v>
      </c>
      <c r="L104" s="82">
        <f>(VLOOKUP($E104,RF!$A$2:$N$499,14,FALSE)/VLOOKUP($E$4,RF!$A$2:$N$49,14,FALSE))*100</f>
        <v>101.11573453553737</v>
      </c>
      <c r="M104" s="82">
        <f>(VLOOKUP($E104,'RF 20VAR'!$A$2:$N$499,14,FALSE)/VLOOKUP($E$4,'RF 20VAR'!$A$2:$N$499,14,FALSE))*100</f>
        <v>91.555705077592975</v>
      </c>
      <c r="N104" s="82">
        <f>(VLOOKUP($E104,'RF opt'!$A$2:$N$499,14,FALSE)/VLOOKUP($E$4,'RF opt'!$A$2:$N$499,14,FALSE))*100</f>
        <v>104.88331931328719</v>
      </c>
      <c r="O104" s="82">
        <f>(VLOOKUP($E104,'LSTM 1'!$A$2:$N$499,14,FALSE)/VLOOKUP($E$4,'LSTM 1'!$A$2:$N$499,14,FALSE))*100</f>
        <v>97.411682969555798</v>
      </c>
      <c r="P104" s="82">
        <f>(VLOOKUP($E104,'LSTM 2'!$A$2:$N$499,14,FALSE)/VLOOKUP($E$4,'LSTM 2'!$A$2:$N$499,14,FALSE))*100</f>
        <v>98.655187599767373</v>
      </c>
    </row>
    <row r="105" spans="5:16" x14ac:dyDescent="0.3">
      <c r="E105" s="10">
        <v>44852</v>
      </c>
      <c r="F105" s="82">
        <f>(VLOOKUP($E105,'ARIMA daily'!$A$3:$N$499,13,FALSE)/VLOOKUP($E$4,'ARIMA daily'!$A$3:$N$499,13,FALSE))*100</f>
        <v>95.350848884519209</v>
      </c>
      <c r="G105" s="82">
        <f>(VLOOKUP($E105,'ARIMA daily'!$A$3:$N$499,14,FALSE)/VLOOKUP($E$4,'ARIMA daily'!$A$3:$N$499,14,FALSE))*100</f>
        <v>92.946550878226091</v>
      </c>
      <c r="H105" s="82">
        <f>(VLOOKUP($E105,'ARIMAX daily'!$A$2:$N$499,14,FALSE)/VLOOKUP($E$4,'ARIMAX daily'!$A$2:$N$49,14,FALSE))*100</f>
        <v>97.084712669174266</v>
      </c>
      <c r="I105" s="82">
        <f>(VLOOKUP($E105,Prophet!$A$2:$N$499,14,FALSE)/VLOOKUP($E$4,Prophet!$A$2:$N$49,14,FALSE))*100</f>
        <v>97.058236610572706</v>
      </c>
      <c r="J105" s="82">
        <f>(VLOOKUP($E105,ProphetX!$A$2:$N$499,14,FALSE)/VLOOKUP($E$4,ProphetX!$A$2:$N$49,14,FALSE))*100</f>
        <v>95.350848884519351</v>
      </c>
      <c r="K105" s="82">
        <f>(VLOOKUP($E105,LOGIT!$A$2:$N$499,14,FALSE)/VLOOKUP($E$4,LOGIT!$A$2:$N$49,14,FALSE))*100</f>
        <v>101.67753684511138</v>
      </c>
      <c r="L105" s="82">
        <f>(VLOOKUP($E105,RF!$A$2:$N$499,14,FALSE)/VLOOKUP($E$4,RF!$A$2:$N$49,14,FALSE))*100</f>
        <v>101.11573453553737</v>
      </c>
      <c r="M105" s="82">
        <f>(VLOOKUP($E105,'RF 20VAR'!$A$2:$N$499,14,FALSE)/VLOOKUP($E$4,'RF 20VAR'!$A$2:$N$499,14,FALSE))*100</f>
        <v>91.555705077592975</v>
      </c>
      <c r="N105" s="82">
        <f>(VLOOKUP($E105,'RF opt'!$A$2:$N$499,14,FALSE)/VLOOKUP($E$4,'RF opt'!$A$2:$N$499,14,FALSE))*100</f>
        <v>104.88331931328719</v>
      </c>
      <c r="O105" s="82">
        <f>(VLOOKUP($E105,'LSTM 1'!$A$2:$N$499,14,FALSE)/VLOOKUP($E$4,'LSTM 1'!$A$2:$N$499,14,FALSE))*100</f>
        <v>98.524861763020439</v>
      </c>
      <c r="P105" s="82">
        <f>(VLOOKUP($E105,'LSTM 2'!$A$2:$N$499,14,FALSE)/VLOOKUP($E$4,'LSTM 2'!$A$2:$N$499,14,FALSE))*100</f>
        <v>99.782576629024362</v>
      </c>
    </row>
    <row r="106" spans="5:16" x14ac:dyDescent="0.3">
      <c r="E106" s="10">
        <v>44853</v>
      </c>
      <c r="F106" s="82">
        <f>(VLOOKUP($E106,'ARIMA daily'!$A$3:$N$499,13,FALSE)/VLOOKUP($E$4,'ARIMA daily'!$A$3:$N$499,13,FALSE))*100</f>
        <v>94.714658743748487</v>
      </c>
      <c r="G106" s="82">
        <f>(VLOOKUP($E106,'ARIMA daily'!$A$3:$N$499,14,FALSE)/VLOOKUP($E$4,'ARIMA daily'!$A$3:$N$499,14,FALSE))*100</f>
        <v>92.326402447675804</v>
      </c>
      <c r="H106" s="82">
        <f>(VLOOKUP($E106,'ARIMAX daily'!$A$2:$N$499,14,FALSE)/VLOOKUP($E$4,'ARIMAX daily'!$A$2:$N$49,14,FALSE))*100</f>
        <v>96.436954020538735</v>
      </c>
      <c r="I106" s="82">
        <f>(VLOOKUP($E106,Prophet!$A$2:$N$499,14,FALSE)/VLOOKUP($E$4,Prophet!$A$2:$N$49,14,FALSE))*100</f>
        <v>96.410654612776128</v>
      </c>
      <c r="J106" s="82">
        <f>(VLOOKUP($E106,ProphetX!$A$2:$N$499,14,FALSE)/VLOOKUP($E$4,ProphetX!$A$2:$N$49,14,FALSE))*100</f>
        <v>94.714658743748629</v>
      </c>
      <c r="K106" s="82">
        <f>(VLOOKUP($E106,LOGIT!$A$2:$N$499,14,FALSE)/VLOOKUP($E$4,LOGIT!$A$2:$N$49,14,FALSE))*100</f>
        <v>100.99913442672228</v>
      </c>
      <c r="L106" s="82">
        <f>(VLOOKUP($E106,RF!$A$2:$N$499,14,FALSE)/VLOOKUP($E$4,RF!$A$2:$N$49,14,FALSE))*100</f>
        <v>101.11573453553737</v>
      </c>
      <c r="M106" s="82">
        <f>(VLOOKUP($E106,'RF 20VAR'!$A$2:$N$499,14,FALSE)/VLOOKUP($E$4,'RF 20VAR'!$A$2:$N$499,14,FALSE))*100</f>
        <v>90.9448365055447</v>
      </c>
      <c r="N106" s="82">
        <f>(VLOOKUP($E106,'RF opt'!$A$2:$N$499,14,FALSE)/VLOOKUP($E$4,'RF opt'!$A$2:$N$499,14,FALSE))*100</f>
        <v>104.18352760236877</v>
      </c>
      <c r="O106" s="82">
        <f>(VLOOKUP($E106,'LSTM 1'!$A$2:$N$499,14,FALSE)/VLOOKUP($E$4,'LSTM 1'!$A$2:$N$499,14,FALSE))*100</f>
        <v>97.867494299513695</v>
      </c>
      <c r="P106" s="82">
        <f>(VLOOKUP($E106,'LSTM 2'!$A$2:$N$499,14,FALSE)/VLOOKUP($E$4,'LSTM 2'!$A$2:$N$499,14,FALSE))*100</f>
        <v>99.782576629024362</v>
      </c>
    </row>
    <row r="107" spans="5:16" x14ac:dyDescent="0.3">
      <c r="E107" s="10">
        <v>44854</v>
      </c>
      <c r="F107" s="82">
        <f>(VLOOKUP($E107,'ARIMA daily'!$A$3:$N$499,13,FALSE)/VLOOKUP($E$4,'ARIMA daily'!$A$3:$N$499,13,FALSE))*100</f>
        <v>93.961591044188836</v>
      </c>
      <c r="G107" s="82">
        <f>(VLOOKUP($E107,'ARIMA daily'!$A$3:$N$499,14,FALSE)/VLOOKUP($E$4,'ARIMA daily'!$A$3:$N$499,14,FALSE))*100</f>
        <v>91.592323558282345</v>
      </c>
      <c r="H107" s="82">
        <f>(VLOOKUP($E107,'ARIMAX daily'!$A$2:$N$499,14,FALSE)/VLOOKUP($E$4,'ARIMAX daily'!$A$2:$N$49,14,FALSE))*100</f>
        <v>95.670192506745281</v>
      </c>
      <c r="I107" s="82">
        <f>(VLOOKUP($E107,Prophet!$A$2:$N$499,14,FALSE)/VLOOKUP($E$4,Prophet!$A$2:$N$49,14,FALSE))*100</f>
        <v>95.644102203199111</v>
      </c>
      <c r="J107" s="82">
        <f>(VLOOKUP($E107,ProphetX!$A$2:$N$499,14,FALSE)/VLOOKUP($E$4,ProphetX!$A$2:$N$49,14,FALSE))*100</f>
        <v>93.96159104418895</v>
      </c>
      <c r="K107" s="82">
        <f>(VLOOKUP($E107,LOGIT!$A$2:$N$499,14,FALSE)/VLOOKUP($E$4,LOGIT!$A$2:$N$49,14,FALSE))*100</f>
        <v>100.99913442672228</v>
      </c>
      <c r="L107" s="82">
        <f>(VLOOKUP($E107,RF!$A$2:$N$499,14,FALSE)/VLOOKUP($E$4,RF!$A$2:$N$49,14,FALSE))*100</f>
        <v>101.11573453553737</v>
      </c>
      <c r="M107" s="82">
        <f>(VLOOKUP($E107,'RF 20VAR'!$A$2:$N$499,14,FALSE)/VLOOKUP($E$4,'RF 20VAR'!$A$2:$N$499,14,FALSE))*100</f>
        <v>90.9448365055447</v>
      </c>
      <c r="N107" s="82">
        <f>(VLOOKUP($E107,'RF opt'!$A$2:$N$499,14,FALSE)/VLOOKUP($E$4,'RF opt'!$A$2:$N$499,14,FALSE))*100</f>
        <v>104.18352760236877</v>
      </c>
      <c r="O107" s="82">
        <f>(VLOOKUP($E107,'LSTM 1'!$A$2:$N$499,14,FALSE)/VLOOKUP($E$4,'LSTM 1'!$A$2:$N$499,14,FALSE))*100</f>
        <v>97.089358689130492</v>
      </c>
      <c r="P107" s="82">
        <f>(VLOOKUP($E107,'LSTM 2'!$A$2:$N$499,14,FALSE)/VLOOKUP($E$4,'LSTM 2'!$A$2:$N$499,14,FALSE))*100</f>
        <v>98.989214371958582</v>
      </c>
    </row>
    <row r="108" spans="5:16" x14ac:dyDescent="0.3">
      <c r="E108" s="10">
        <v>44855</v>
      </c>
      <c r="F108" s="82">
        <f>(VLOOKUP($E108,'ARIMA daily'!$A$3:$N$499,13,FALSE)/VLOOKUP($E$4,'ARIMA daily'!$A$3:$N$499,13,FALSE))*100</f>
        <v>96.190812861925664</v>
      </c>
      <c r="G108" s="82">
        <f>(VLOOKUP($E108,'ARIMA daily'!$A$3:$N$499,14,FALSE)/VLOOKUP($E$4,'ARIMA daily'!$A$3:$N$499,14,FALSE))*100</f>
        <v>93.765334931805313</v>
      </c>
      <c r="H108" s="82">
        <f>(VLOOKUP($E108,'ARIMAX daily'!$A$2:$N$499,14,FALSE)/VLOOKUP($E$4,'ARIMAX daily'!$A$2:$N$49,14,FALSE))*100</f>
        <v>95.670192506745281</v>
      </c>
      <c r="I108" s="82">
        <f>(VLOOKUP($E108,Prophet!$A$2:$N$499,14,FALSE)/VLOOKUP($E$4,Prophet!$A$2:$N$49,14,FALSE))*100</f>
        <v>97.913241295032421</v>
      </c>
      <c r="J108" s="82">
        <f>(VLOOKUP($E108,ProphetX!$A$2:$N$499,14,FALSE)/VLOOKUP($E$4,ProphetX!$A$2:$N$49,14,FALSE))*100</f>
        <v>96.190812861925792</v>
      </c>
      <c r="K108" s="82">
        <f>(VLOOKUP($E108,LOGIT!$A$2:$N$499,14,FALSE)/VLOOKUP($E$4,LOGIT!$A$2:$N$49,14,FALSE))*100</f>
        <v>103.3953206932011</v>
      </c>
      <c r="L108" s="82">
        <f>(VLOOKUP($E108,RF!$A$2:$N$499,14,FALSE)/VLOOKUP($E$4,RF!$A$2:$N$49,14,FALSE))*100</f>
        <v>101.11573453553737</v>
      </c>
      <c r="M108" s="82">
        <f>(VLOOKUP($E108,'RF 20VAR'!$A$2:$N$499,14,FALSE)/VLOOKUP($E$4,'RF 20VAR'!$A$2:$N$499,14,FALSE))*100</f>
        <v>90.9448365055447</v>
      </c>
      <c r="N108" s="82">
        <f>(VLOOKUP($E108,'RF opt'!$A$2:$N$499,14,FALSE)/VLOOKUP($E$4,'RF opt'!$A$2:$N$499,14,FALSE))*100</f>
        <v>104.18352760236877</v>
      </c>
      <c r="O108" s="82">
        <f>(VLOOKUP($E108,'LSTM 1'!$A$2:$N$499,14,FALSE)/VLOOKUP($E$4,'LSTM 1'!$A$2:$N$499,14,FALSE))*100</f>
        <v>99.392786230689481</v>
      </c>
      <c r="P108" s="82">
        <f>(VLOOKUP($E108,'LSTM 2'!$A$2:$N$499,14,FALSE)/VLOOKUP($E$4,'LSTM 2'!$A$2:$N$499,14,FALSE))*100</f>
        <v>98.989214371958582</v>
      </c>
    </row>
    <row r="109" spans="5:16" x14ac:dyDescent="0.3">
      <c r="E109" s="10">
        <v>44858</v>
      </c>
      <c r="F109" s="82">
        <f>(VLOOKUP($E109,'ARIMA daily'!$A$3:$N$499,13,FALSE)/VLOOKUP($E$4,'ARIMA daily'!$A$3:$N$499,13,FALSE))*100</f>
        <v>97.33374985473985</v>
      </c>
      <c r="G109" s="82">
        <f>(VLOOKUP($E109,'ARIMA daily'!$A$3:$N$499,14,FALSE)/VLOOKUP($E$4,'ARIMA daily'!$A$3:$N$499,14,FALSE))*100</f>
        <v>93.765334931805313</v>
      </c>
      <c r="H109" s="82">
        <f>(VLOOKUP($E109,'ARIMAX daily'!$A$2:$N$499,14,FALSE)/VLOOKUP($E$4,'ARIMAX daily'!$A$2:$N$49,14,FALSE))*100</f>
        <v>95.670192506745281</v>
      </c>
      <c r="I109" s="82">
        <f>(VLOOKUP($E109,Prophet!$A$2:$N$499,14,FALSE)/VLOOKUP($E$4,Prophet!$A$2:$N$49,14,FALSE))*100</f>
        <v>99.076644142278042</v>
      </c>
      <c r="J109" s="82">
        <f>(VLOOKUP($E109,ProphetX!$A$2:$N$499,14,FALSE)/VLOOKUP($E$4,ProphetX!$A$2:$N$49,14,FALSE))*100</f>
        <v>97.333749854739978</v>
      </c>
      <c r="K109" s="82">
        <f>(VLOOKUP($E109,LOGIT!$A$2:$N$499,14,FALSE)/VLOOKUP($E$4,LOGIT!$A$2:$N$49,14,FALSE))*100</f>
        <v>104.62386147987452</v>
      </c>
      <c r="L109" s="82">
        <f>(VLOOKUP($E109,RF!$A$2:$N$499,14,FALSE)/VLOOKUP($E$4,RF!$A$2:$N$49,14,FALSE))*100</f>
        <v>102.31718933270324</v>
      </c>
      <c r="M109" s="82">
        <f>(VLOOKUP($E109,'RF 20VAR'!$A$2:$N$499,14,FALSE)/VLOOKUP($E$4,'RF 20VAR'!$A$2:$N$499,14,FALSE))*100</f>
        <v>90.9448365055447</v>
      </c>
      <c r="N109" s="82">
        <f>(VLOOKUP($E109,'RF opt'!$A$2:$N$499,14,FALSE)/VLOOKUP($E$4,'RF opt'!$A$2:$N$499,14,FALSE))*100</f>
        <v>104.18352760236877</v>
      </c>
      <c r="O109" s="82">
        <f>(VLOOKUP($E109,'LSTM 1'!$A$2:$N$499,14,FALSE)/VLOOKUP($E$4,'LSTM 1'!$A$2:$N$499,14,FALSE))*100</f>
        <v>100.57376899632003</v>
      </c>
      <c r="P109" s="82">
        <f>(VLOOKUP($E109,'LSTM 2'!$A$2:$N$499,14,FALSE)/VLOOKUP($E$4,'LSTM 2'!$A$2:$N$499,14,FALSE))*100</f>
        <v>100.16540190618521</v>
      </c>
    </row>
    <row r="110" spans="5:16" x14ac:dyDescent="0.3">
      <c r="E110" s="10">
        <v>44859</v>
      </c>
      <c r="F110" s="82">
        <f>(VLOOKUP($E110,'ARIMA daily'!$A$3:$N$499,13,FALSE)/VLOOKUP($E$4,'ARIMA daily'!$A$3:$N$499,13,FALSE))*100</f>
        <v>98.917044342570904</v>
      </c>
      <c r="G110" s="82">
        <f>(VLOOKUP($E110,'ARIMA daily'!$A$3:$N$499,14,FALSE)/VLOOKUP($E$4,'ARIMA daily'!$A$3:$N$499,14,FALSE))*100</f>
        <v>95.29058324668803</v>
      </c>
      <c r="H110" s="82">
        <f>(VLOOKUP($E110,'ARIMAX daily'!$A$2:$N$499,14,FALSE)/VLOOKUP($E$4,'ARIMAX daily'!$A$2:$N$49,14,FALSE))*100</f>
        <v>97.226426481823012</v>
      </c>
      <c r="I110" s="82">
        <f>(VLOOKUP($E110,Prophet!$A$2:$N$499,14,FALSE)/VLOOKUP($E$4,Prophet!$A$2:$N$49,14,FALSE))*100</f>
        <v>100.68828968945334</v>
      </c>
      <c r="J110" s="82">
        <f>(VLOOKUP($E110,ProphetX!$A$2:$N$499,14,FALSE)/VLOOKUP($E$4,ProphetX!$A$2:$N$49,14,FALSE))*100</f>
        <v>98.917044342571032</v>
      </c>
      <c r="K110" s="82">
        <f>(VLOOKUP($E110,LOGIT!$A$2:$N$499,14,FALSE)/VLOOKUP($E$4,LOGIT!$A$2:$N$49,14,FALSE))*100</f>
        <v>106.32574169535887</v>
      </c>
      <c r="L110" s="82">
        <f>(VLOOKUP($E110,RF!$A$2:$N$499,14,FALSE)/VLOOKUP($E$4,RF!$A$2:$N$49,14,FALSE))*100</f>
        <v>102.31718933270324</v>
      </c>
      <c r="M110" s="82">
        <f>(VLOOKUP($E110,'RF 20VAR'!$A$2:$N$499,14,FALSE)/VLOOKUP($E$4,'RF 20VAR'!$A$2:$N$499,14,FALSE))*100</f>
        <v>90.9448365055447</v>
      </c>
      <c r="N110" s="82">
        <f>(VLOOKUP($E110,'RF opt'!$A$2:$N$499,14,FALSE)/VLOOKUP($E$4,'RF opt'!$A$2:$N$499,14,FALSE))*100</f>
        <v>104.18352760236877</v>
      </c>
      <c r="O110" s="82">
        <f>(VLOOKUP($E110,'LSTM 1'!$A$2:$N$499,14,FALSE)/VLOOKUP($E$4,'LSTM 1'!$A$2:$N$499,14,FALSE))*100</f>
        <v>102.20976775635869</v>
      </c>
      <c r="P110" s="82">
        <f>(VLOOKUP($E110,'LSTM 2'!$A$2:$N$499,14,FALSE)/VLOOKUP($E$4,'LSTM 2'!$A$2:$N$499,14,FALSE))*100</f>
        <v>101.79475789982695</v>
      </c>
    </row>
    <row r="111" spans="5:16" x14ac:dyDescent="0.3">
      <c r="E111" s="10">
        <v>44860</v>
      </c>
      <c r="F111" s="82">
        <f>(VLOOKUP($E111,'ARIMA daily'!$A$3:$N$499,13,FALSE)/VLOOKUP($E$4,'ARIMA daily'!$A$3:$N$499,13,FALSE))*100</f>
        <v>98.186273304250619</v>
      </c>
      <c r="G111" s="82">
        <f>(VLOOKUP($E111,'ARIMA daily'!$A$3:$N$499,14,FALSE)/VLOOKUP($E$4,'ARIMA daily'!$A$3:$N$499,14,FALSE))*100</f>
        <v>95.29058324668803</v>
      </c>
      <c r="H111" s="82">
        <f>(VLOOKUP($E111,'ARIMAX daily'!$A$2:$N$499,14,FALSE)/VLOOKUP($E$4,'ARIMAX daily'!$A$2:$N$49,14,FALSE))*100</f>
        <v>96.508145248244816</v>
      </c>
      <c r="I111" s="82">
        <f>(VLOOKUP($E111,Prophet!$A$2:$N$499,14,FALSE)/VLOOKUP($E$4,Prophet!$A$2:$N$49,14,FALSE))*100</f>
        <v>99.944433193415804</v>
      </c>
      <c r="J111" s="82">
        <f>(VLOOKUP($E111,ProphetX!$A$2:$N$499,14,FALSE)/VLOOKUP($E$4,ProphetX!$A$2:$N$49,14,FALSE))*100</f>
        <v>98.186273304250747</v>
      </c>
      <c r="K111" s="82">
        <f>(VLOOKUP($E111,LOGIT!$A$2:$N$499,14,FALSE)/VLOOKUP($E$4,LOGIT!$A$2:$N$49,14,FALSE))*100</f>
        <v>105.54023730453012</v>
      </c>
      <c r="L111" s="82">
        <f>(VLOOKUP($E111,RF!$A$2:$N$499,14,FALSE)/VLOOKUP($E$4,RF!$A$2:$N$49,14,FALSE))*100</f>
        <v>102.31718933270324</v>
      </c>
      <c r="M111" s="82">
        <f>(VLOOKUP($E111,'RF 20VAR'!$A$2:$N$499,14,FALSE)/VLOOKUP($E$4,'RF 20VAR'!$A$2:$N$499,14,FALSE))*100</f>
        <v>90.9448365055447</v>
      </c>
      <c r="N111" s="82">
        <f>(VLOOKUP($E111,'RF opt'!$A$2:$N$499,14,FALSE)/VLOOKUP($E$4,'RF opt'!$A$2:$N$499,14,FALSE))*100</f>
        <v>104.18352760236877</v>
      </c>
      <c r="O111" s="82">
        <f>(VLOOKUP($E111,'LSTM 1'!$A$2:$N$499,14,FALSE)/VLOOKUP($E$4,'LSTM 1'!$A$2:$N$499,14,FALSE))*100</f>
        <v>101.45467101235252</v>
      </c>
      <c r="P111" s="82">
        <f>(VLOOKUP($E111,'LSTM 2'!$A$2:$N$499,14,FALSE)/VLOOKUP($E$4,'LSTM 2'!$A$2:$N$499,14,FALSE))*100</f>
        <v>101.04272713080809</v>
      </c>
    </row>
    <row r="112" spans="5:16" x14ac:dyDescent="0.3">
      <c r="E112" s="10">
        <v>44861</v>
      </c>
      <c r="F112" s="82">
        <f>(VLOOKUP($E112,'ARIMA daily'!$A$3:$N$499,13,FALSE)/VLOOKUP($E$4,'ARIMA daily'!$A$3:$N$499,13,FALSE))*100</f>
        <v>97.58904443568747</v>
      </c>
      <c r="G112" s="82">
        <f>(VLOOKUP($E112,'ARIMA daily'!$A$3:$N$499,14,FALSE)/VLOOKUP($E$4,'ARIMA daily'!$A$3:$N$499,14,FALSE))*100</f>
        <v>94.710967733216066</v>
      </c>
      <c r="H112" s="82">
        <f>(VLOOKUP($E112,'ARIMAX daily'!$A$2:$N$499,14,FALSE)/VLOOKUP($E$4,'ARIMAX daily'!$A$2:$N$49,14,FALSE))*100</f>
        <v>95.921123779213829</v>
      </c>
      <c r="I112" s="82">
        <f>(VLOOKUP($E112,Prophet!$A$2:$N$499,14,FALSE)/VLOOKUP($E$4,Prophet!$A$2:$N$49,14,FALSE))*100</f>
        <v>99.336510122842299</v>
      </c>
      <c r="J112" s="82">
        <f>(VLOOKUP($E112,ProphetX!$A$2:$N$499,14,FALSE)/VLOOKUP($E$4,ProphetX!$A$2:$N$49,14,FALSE))*100</f>
        <v>97.589044435687583</v>
      </c>
      <c r="K112" s="82">
        <f>(VLOOKUP($E112,LOGIT!$A$2:$N$499,14,FALSE)/VLOOKUP($E$4,LOGIT!$A$2:$N$49,14,FALSE))*100</f>
        <v>104.8982771364529</v>
      </c>
      <c r="L112" s="82">
        <f>(VLOOKUP($E112,RF!$A$2:$N$499,14,FALSE)/VLOOKUP($E$4,RF!$A$2:$N$49,14,FALSE))*100</f>
        <v>102.31718933270324</v>
      </c>
      <c r="M112" s="82">
        <f>(VLOOKUP($E112,'RF 20VAR'!$A$2:$N$499,14,FALSE)/VLOOKUP($E$4,'RF 20VAR'!$A$2:$N$499,14,FALSE))*100</f>
        <v>90.391654477344474</v>
      </c>
      <c r="N112" s="82">
        <f>(VLOOKUP($E112,'RF opt'!$A$2:$N$499,14,FALSE)/VLOOKUP($E$4,'RF opt'!$A$2:$N$499,14,FALSE))*100</f>
        <v>103.54981977113175</v>
      </c>
      <c r="O112" s="82">
        <f>(VLOOKUP($E112,'LSTM 1'!$A$2:$N$499,14,FALSE)/VLOOKUP($E$4,'LSTM 1'!$A$2:$N$499,14,FALSE))*100</f>
        <v>100.83756175318553</v>
      </c>
      <c r="P112" s="82">
        <f>(VLOOKUP($E112,'LSTM 2'!$A$2:$N$499,14,FALSE)/VLOOKUP($E$4,'LSTM 2'!$A$2:$N$499,14,FALSE))*100</f>
        <v>101.04272713080809</v>
      </c>
    </row>
    <row r="113" spans="5:16" x14ac:dyDescent="0.3">
      <c r="E113" s="10">
        <v>44862</v>
      </c>
      <c r="F113" s="82">
        <f>(VLOOKUP($E113,'ARIMA daily'!$A$3:$N$499,13,FALSE)/VLOOKUP($E$4,'ARIMA daily'!$A$3:$N$499,13,FALSE))*100</f>
        <v>99.992309122463325</v>
      </c>
      <c r="G113" s="82">
        <f>(VLOOKUP($E113,'ARIMA daily'!$A$3:$N$499,14,FALSE)/VLOOKUP($E$4,'ARIMA daily'!$A$3:$N$499,14,FALSE))*100</f>
        <v>97.043355815503389</v>
      </c>
      <c r="H113" s="82">
        <f>(VLOOKUP($E113,'ARIMAX daily'!$A$2:$N$499,14,FALSE)/VLOOKUP($E$4,'ARIMAX daily'!$A$2:$N$49,14,FALSE))*100</f>
        <v>95.921123779213829</v>
      </c>
      <c r="I113" s="82">
        <f>(VLOOKUP($E113,Prophet!$A$2:$N$499,14,FALSE)/VLOOKUP($E$4,Prophet!$A$2:$N$49,14,FALSE))*100</f>
        <v>101.78280855999017</v>
      </c>
      <c r="J113" s="82">
        <f>(VLOOKUP($E113,ProphetX!$A$2:$N$499,14,FALSE)/VLOOKUP($E$4,ProphetX!$A$2:$N$49,14,FALSE))*100</f>
        <v>99.992309122463453</v>
      </c>
      <c r="K113" s="82">
        <f>(VLOOKUP($E113,LOGIT!$A$2:$N$499,14,FALSE)/VLOOKUP($E$4,LOGIT!$A$2:$N$49,14,FALSE))*100</f>
        <v>107.48154174984708</v>
      </c>
      <c r="L113" s="82">
        <f>(VLOOKUP($E113,RF!$A$2:$N$499,14,FALSE)/VLOOKUP($E$4,RF!$A$2:$N$49,14,FALSE))*100</f>
        <v>102.31718933270324</v>
      </c>
      <c r="M113" s="82">
        <f>(VLOOKUP($E113,'RF 20VAR'!$A$2:$N$499,14,FALSE)/VLOOKUP($E$4,'RF 20VAR'!$A$2:$N$499,14,FALSE))*100</f>
        <v>92.617673519141803</v>
      </c>
      <c r="N113" s="82">
        <f>(VLOOKUP($E113,'RF opt'!$A$2:$N$499,14,FALSE)/VLOOKUP($E$4,'RF opt'!$A$2:$N$499,14,FALSE))*100</f>
        <v>103.54981977113175</v>
      </c>
      <c r="O113" s="82">
        <f>(VLOOKUP($E113,'LSTM 1'!$A$2:$N$499,14,FALSE)/VLOOKUP($E$4,'LSTM 1'!$A$2:$N$499,14,FALSE))*100</f>
        <v>100.83756175318553</v>
      </c>
      <c r="P113" s="82">
        <f>(VLOOKUP($E113,'LSTM 2'!$A$2:$N$499,14,FALSE)/VLOOKUP($E$4,'LSTM 2'!$A$2:$N$499,14,FALSE))*100</f>
        <v>103.5310435127666</v>
      </c>
    </row>
    <row r="114" spans="5:16" x14ac:dyDescent="0.3">
      <c r="E114" s="10">
        <v>44865</v>
      </c>
      <c r="F114" s="82">
        <f>(VLOOKUP($E114,'ARIMA daily'!$A$3:$N$499,13,FALSE)/VLOOKUP($E$4,'ARIMA daily'!$A$3:$N$499,13,FALSE))*100</f>
        <v>99.246926042606674</v>
      </c>
      <c r="G114" s="82">
        <f>(VLOOKUP($E114,'ARIMA daily'!$A$3:$N$499,14,FALSE)/VLOOKUP($E$4,'ARIMA daily'!$A$3:$N$499,14,FALSE))*100</f>
        <v>97.043355815503389</v>
      </c>
      <c r="H114" s="82">
        <f>(VLOOKUP($E114,'ARIMAX daily'!$A$2:$N$499,14,FALSE)/VLOOKUP($E$4,'ARIMAX daily'!$A$2:$N$49,14,FALSE))*100</f>
        <v>95.921123779213829</v>
      </c>
      <c r="I114" s="82">
        <f>(VLOOKUP($E114,Prophet!$A$2:$N$499,14,FALSE)/VLOOKUP($E$4,Prophet!$A$2:$N$49,14,FALSE))*100</f>
        <v>101.02407837377167</v>
      </c>
      <c r="J114" s="82">
        <f>(VLOOKUP($E114,ProphetX!$A$2:$N$499,14,FALSE)/VLOOKUP($E$4,ProphetX!$A$2:$N$49,14,FALSE))*100</f>
        <v>99.246926042606802</v>
      </c>
      <c r="K114" s="82">
        <f>(VLOOKUP($E114,LOGIT!$A$2:$N$499,14,FALSE)/VLOOKUP($E$4,LOGIT!$A$2:$N$49,14,FALSE))*100</f>
        <v>107.48154174984708</v>
      </c>
      <c r="L114" s="82">
        <f>(VLOOKUP($E114,RF!$A$2:$N$499,14,FALSE)/VLOOKUP($E$4,RF!$A$2:$N$49,14,FALSE))*100</f>
        <v>102.31718933270324</v>
      </c>
      <c r="M114" s="82">
        <f>(VLOOKUP($E114,'RF 20VAR'!$A$2:$N$499,14,FALSE)/VLOOKUP($E$4,'RF 20VAR'!$A$2:$N$499,14,FALSE))*100</f>
        <v>92.617673519141803</v>
      </c>
      <c r="N114" s="82">
        <f>(VLOOKUP($E114,'RF opt'!$A$2:$N$499,14,FALSE)/VLOOKUP($E$4,'RF opt'!$A$2:$N$499,14,FALSE))*100</f>
        <v>103.54981977113175</v>
      </c>
      <c r="O114" s="82">
        <f>(VLOOKUP($E114,'LSTM 1'!$A$2:$N$499,14,FALSE)/VLOOKUP($E$4,'LSTM 1'!$A$2:$N$499,14,FALSE))*100</f>
        <v>100.08587781864642</v>
      </c>
      <c r="P114" s="82">
        <f>(VLOOKUP($E114,'LSTM 2'!$A$2:$N$499,14,FALSE)/VLOOKUP($E$4,'LSTM 2'!$A$2:$N$499,14,FALSE))*100</f>
        <v>103.5310435127666</v>
      </c>
    </row>
    <row r="115" spans="5:16" x14ac:dyDescent="0.3">
      <c r="E115" s="10">
        <v>44866</v>
      </c>
      <c r="F115" s="82">
        <f>(VLOOKUP($E115,'ARIMA daily'!$A$3:$N$499,13,FALSE)/VLOOKUP($E$4,'ARIMA daily'!$A$3:$N$499,13,FALSE))*100</f>
        <v>98.839891511692954</v>
      </c>
      <c r="G115" s="82">
        <f>(VLOOKUP($E115,'ARIMA daily'!$A$3:$N$499,14,FALSE)/VLOOKUP($E$4,'ARIMA daily'!$A$3:$N$499,14,FALSE))*100</f>
        <v>96.645358634253668</v>
      </c>
      <c r="H115" s="82">
        <f>(VLOOKUP($E115,'ARIMAX daily'!$A$2:$N$499,14,FALSE)/VLOOKUP($E$4,'ARIMAX daily'!$A$2:$N$49,14,FALSE))*100</f>
        <v>95.527729130341513</v>
      </c>
      <c r="I115" s="82">
        <f>(VLOOKUP($E115,Prophet!$A$2:$N$499,14,FALSE)/VLOOKUP($E$4,Prophet!$A$2:$N$49,14,FALSE))*100</f>
        <v>100.60975533132091</v>
      </c>
      <c r="J115" s="82">
        <f>(VLOOKUP($E115,ProphetX!$A$2:$N$499,14,FALSE)/VLOOKUP($E$4,ProphetX!$A$2:$N$49,14,FALSE))*100</f>
        <v>98.839891511693082</v>
      </c>
      <c r="K115" s="82">
        <f>(VLOOKUP($E115,LOGIT!$A$2:$N$499,14,FALSE)/VLOOKUP($E$4,LOGIT!$A$2:$N$49,14,FALSE))*100</f>
        <v>107.48154174984708</v>
      </c>
      <c r="L115" s="82">
        <f>(VLOOKUP($E115,RF!$A$2:$N$499,14,FALSE)/VLOOKUP($E$4,RF!$A$2:$N$49,14,FALSE))*100</f>
        <v>102.31718933270324</v>
      </c>
      <c r="M115" s="82">
        <f>(VLOOKUP($E115,'RF 20VAR'!$A$2:$N$499,14,FALSE)/VLOOKUP($E$4,'RF 20VAR'!$A$2:$N$499,14,FALSE))*100</f>
        <v>92.237827081590666</v>
      </c>
      <c r="N115" s="82">
        <f>(VLOOKUP($E115,'RF opt'!$A$2:$N$499,14,FALSE)/VLOOKUP($E$4,'RF opt'!$A$2:$N$499,14,FALSE))*100</f>
        <v>103.12513808075228</v>
      </c>
      <c r="O115" s="82">
        <f>(VLOOKUP($E115,'LSTM 1'!$A$2:$N$499,14,FALSE)/VLOOKUP($E$4,'LSTM 1'!$A$2:$N$499,14,FALSE))*100</f>
        <v>100.08587781864642</v>
      </c>
      <c r="P115" s="82">
        <f>(VLOOKUP($E115,'LSTM 2'!$A$2:$N$499,14,FALSE)/VLOOKUP($E$4,'LSTM 2'!$A$2:$N$499,14,FALSE))*100</f>
        <v>103.10643882815262</v>
      </c>
    </row>
    <row r="116" spans="5:16" x14ac:dyDescent="0.3">
      <c r="E116" s="10">
        <v>44867</v>
      </c>
      <c r="F116" s="82">
        <f>(VLOOKUP($E116,'ARIMA daily'!$A$3:$N$499,13,FALSE)/VLOOKUP($E$4,'ARIMA daily'!$A$3:$N$499,13,FALSE))*100</f>
        <v>96.368698040816199</v>
      </c>
      <c r="G116" s="82">
        <f>(VLOOKUP($E116,'ARIMA daily'!$A$3:$N$499,14,FALSE)/VLOOKUP($E$4,'ARIMA daily'!$A$3:$N$499,14,FALSE))*100</f>
        <v>94.229032841147585</v>
      </c>
      <c r="H116" s="82">
        <f>(VLOOKUP($E116,'ARIMAX daily'!$A$2:$N$499,14,FALSE)/VLOOKUP($E$4,'ARIMAX daily'!$A$2:$N$49,14,FALSE))*100</f>
        <v>93.139346293168359</v>
      </c>
      <c r="I116" s="82">
        <f>(VLOOKUP($E116,Prophet!$A$2:$N$499,14,FALSE)/VLOOKUP($E$4,Prophet!$A$2:$N$49,14,FALSE))*100</f>
        <v>98.094311752026258</v>
      </c>
      <c r="J116" s="82">
        <f>(VLOOKUP($E116,ProphetX!$A$2:$N$499,14,FALSE)/VLOOKUP($E$4,ProphetX!$A$2:$N$49,14,FALSE))*100</f>
        <v>96.368698040816312</v>
      </c>
      <c r="K116" s="82">
        <f>(VLOOKUP($E116,LOGIT!$A$2:$N$499,14,FALSE)/VLOOKUP($E$4,LOGIT!$A$2:$N$49,14,FALSE))*100</f>
        <v>104.79428987057355</v>
      </c>
      <c r="L116" s="82">
        <f>(VLOOKUP($E116,RF!$A$2:$N$499,14,FALSE)/VLOOKUP($E$4,RF!$A$2:$N$49,14,FALSE))*100</f>
        <v>102.31718933270324</v>
      </c>
      <c r="M116" s="82">
        <f>(VLOOKUP($E116,'RF 20VAR'!$A$2:$N$499,14,FALSE)/VLOOKUP($E$4,'RF 20VAR'!$A$2:$N$499,14,FALSE))*100</f>
        <v>89.931698325622534</v>
      </c>
      <c r="N116" s="82">
        <f>(VLOOKUP($E116,'RF opt'!$A$2:$N$499,14,FALSE)/VLOOKUP($E$4,'RF opt'!$A$2:$N$499,14,FALSE))*100</f>
        <v>100.5468049400459</v>
      </c>
      <c r="O116" s="82">
        <f>(VLOOKUP($E116,'LSTM 1'!$A$2:$N$499,14,FALSE)/VLOOKUP($E$4,'LSTM 1'!$A$2:$N$499,14,FALSE))*100</f>
        <v>100.08587781864642</v>
      </c>
      <c r="P116" s="82">
        <f>(VLOOKUP($E116,'LSTM 2'!$A$2:$N$499,14,FALSE)/VLOOKUP($E$4,'LSTM 2'!$A$2:$N$499,14,FALSE))*100</f>
        <v>100.5285732058766</v>
      </c>
    </row>
    <row r="117" spans="5:16" x14ac:dyDescent="0.3">
      <c r="E117" s="10">
        <v>44868</v>
      </c>
      <c r="F117" s="82">
        <f>(VLOOKUP($E117,'ARIMA daily'!$A$3:$N$499,13,FALSE)/VLOOKUP($E$4,'ARIMA daily'!$A$3:$N$499,13,FALSE))*100</f>
        <v>95.348539743908034</v>
      </c>
      <c r="G117" s="82">
        <f>(VLOOKUP($E117,'ARIMA daily'!$A$3:$N$499,14,FALSE)/VLOOKUP($E$4,'ARIMA daily'!$A$3:$N$499,14,FALSE))*100</f>
        <v>93.23152502360071</v>
      </c>
      <c r="H117" s="82">
        <f>(VLOOKUP($E117,'ARIMAX daily'!$A$2:$N$499,14,FALSE)/VLOOKUP($E$4,'ARIMAX daily'!$A$2:$N$49,14,FALSE))*100</f>
        <v>93.139346293168359</v>
      </c>
      <c r="I117" s="82">
        <f>(VLOOKUP($E117,Prophet!$A$2:$N$499,14,FALSE)/VLOOKUP($E$4,Prophet!$A$2:$N$49,14,FALSE))*100</f>
        <v>97.055886121631801</v>
      </c>
      <c r="J117" s="82">
        <f>(VLOOKUP($E117,ProphetX!$A$2:$N$499,14,FALSE)/VLOOKUP($E$4,ProphetX!$A$2:$N$49,14,FALSE))*100</f>
        <v>95.348539743908148</v>
      </c>
      <c r="K117" s="82">
        <f>(VLOOKUP($E117,LOGIT!$A$2:$N$499,14,FALSE)/VLOOKUP($E$4,LOGIT!$A$2:$N$49,14,FALSE))*100</f>
        <v>103.68493832330259</v>
      </c>
      <c r="L117" s="82">
        <f>(VLOOKUP($E117,RF!$A$2:$N$499,14,FALSE)/VLOOKUP($E$4,RF!$A$2:$N$49,14,FALSE))*100</f>
        <v>102.31718933270324</v>
      </c>
      <c r="M117" s="82">
        <f>(VLOOKUP($E117,'RF 20VAR'!$A$2:$N$499,14,FALSE)/VLOOKUP($E$4,'RF 20VAR'!$A$2:$N$499,14,FALSE))*100</f>
        <v>88.979682058233834</v>
      </c>
      <c r="N117" s="82">
        <f>(VLOOKUP($E117,'RF opt'!$A$2:$N$499,14,FALSE)/VLOOKUP($E$4,'RF opt'!$A$2:$N$499,14,FALSE))*100</f>
        <v>99.482417235609432</v>
      </c>
      <c r="O117" s="82">
        <f>(VLOOKUP($E117,'LSTM 1'!$A$2:$N$499,14,FALSE)/VLOOKUP($E$4,'LSTM 1'!$A$2:$N$499,14,FALSE))*100</f>
        <v>100.08587781864642</v>
      </c>
      <c r="P117" s="82">
        <f>(VLOOKUP($E117,'LSTM 2'!$A$2:$N$499,14,FALSE)/VLOOKUP($E$4,'LSTM 2'!$A$2:$N$499,14,FALSE))*100</f>
        <v>99.464378502437953</v>
      </c>
    </row>
    <row r="118" spans="5:16" x14ac:dyDescent="0.3">
      <c r="E118" s="10">
        <v>44869</v>
      </c>
      <c r="F118" s="82">
        <f>(VLOOKUP($E118,'ARIMA daily'!$A$3:$N$499,13,FALSE)/VLOOKUP($E$4,'ARIMA daily'!$A$3:$N$499,13,FALSE))*100</f>
        <v>96.647065254373587</v>
      </c>
      <c r="G118" s="82">
        <f>(VLOOKUP($E118,'ARIMA daily'!$A$3:$N$499,14,FALSE)/VLOOKUP($E$4,'ARIMA daily'!$A$3:$N$499,14,FALSE))*100</f>
        <v>93.23152502360071</v>
      </c>
      <c r="H118" s="82">
        <f>(VLOOKUP($E118,'ARIMAX daily'!$A$2:$N$499,14,FALSE)/VLOOKUP($E$4,'ARIMAX daily'!$A$2:$N$49,14,FALSE))*100</f>
        <v>93.139346293168359</v>
      </c>
      <c r="I118" s="82">
        <f>(VLOOKUP($E118,Prophet!$A$2:$N$499,14,FALSE)/VLOOKUP($E$4,Prophet!$A$2:$N$49,14,FALSE))*100</f>
        <v>98.37766351233202</v>
      </c>
      <c r="J118" s="82">
        <f>(VLOOKUP($E118,ProphetX!$A$2:$N$499,14,FALSE)/VLOOKUP($E$4,ProphetX!$A$2:$N$49,14,FALSE))*100</f>
        <v>96.6470652543737</v>
      </c>
      <c r="K118" s="82">
        <f>(VLOOKUP($E118,LOGIT!$A$2:$N$499,14,FALSE)/VLOOKUP($E$4,LOGIT!$A$2:$N$49,14,FALSE))*100</f>
        <v>105.0969949507609</v>
      </c>
      <c r="L118" s="82">
        <f>(VLOOKUP($E118,RF!$A$2:$N$499,14,FALSE)/VLOOKUP($E$4,RF!$A$2:$N$49,14,FALSE))*100</f>
        <v>102.31718933270324</v>
      </c>
      <c r="M118" s="82">
        <f>(VLOOKUP($E118,'RF 20VAR'!$A$2:$N$499,14,FALSE)/VLOOKUP($E$4,'RF 20VAR'!$A$2:$N$499,14,FALSE))*100</f>
        <v>88.979682058233834</v>
      </c>
      <c r="N118" s="82">
        <f>(VLOOKUP($E118,'RF opt'!$A$2:$N$499,14,FALSE)/VLOOKUP($E$4,'RF opt'!$A$2:$N$499,14,FALSE))*100</f>
        <v>100.83724088545426</v>
      </c>
      <c r="O118" s="82">
        <f>(VLOOKUP($E118,'LSTM 1'!$A$2:$N$499,14,FALSE)/VLOOKUP($E$4,'LSTM 1'!$A$2:$N$499,14,FALSE))*100</f>
        <v>101.44891983202086</v>
      </c>
      <c r="P118" s="82">
        <f>(VLOOKUP($E118,'LSTM 2'!$A$2:$N$499,14,FALSE)/VLOOKUP($E$4,'LSTM 2'!$A$2:$N$499,14,FALSE))*100</f>
        <v>100.81895648774235</v>
      </c>
    </row>
    <row r="119" spans="5:16" x14ac:dyDescent="0.3">
      <c r="E119" s="10">
        <v>44872</v>
      </c>
      <c r="F119" s="82">
        <f>(VLOOKUP($E119,'ARIMA daily'!$A$3:$N$499,13,FALSE)/VLOOKUP($E$4,'ARIMA daily'!$A$3:$N$499,13,FALSE))*100</f>
        <v>97.576228392404303</v>
      </c>
      <c r="G119" s="82">
        <f>(VLOOKUP($E119,'ARIMA daily'!$A$3:$N$499,14,FALSE)/VLOOKUP($E$4,'ARIMA daily'!$A$3:$N$499,14,FALSE))*100</f>
        <v>93.23152502360071</v>
      </c>
      <c r="H119" s="82">
        <f>(VLOOKUP($E119,'ARIMAX daily'!$A$2:$N$499,14,FALSE)/VLOOKUP($E$4,'ARIMAX daily'!$A$2:$N$49,14,FALSE))*100</f>
        <v>93.139346293168359</v>
      </c>
      <c r="I119" s="82">
        <f>(VLOOKUP($E119,Prophet!$A$2:$N$499,14,FALSE)/VLOOKUP($E$4,Prophet!$A$2:$N$49,14,FALSE))*100</f>
        <v>99.323464590726502</v>
      </c>
      <c r="J119" s="82">
        <f>(VLOOKUP($E119,ProphetX!$A$2:$N$499,14,FALSE)/VLOOKUP($E$4,ProphetX!$A$2:$N$49,14,FALSE))*100</f>
        <v>97.576228392404417</v>
      </c>
      <c r="K119" s="82">
        <f>(VLOOKUP($E119,LOGIT!$A$2:$N$499,14,FALSE)/VLOOKUP($E$4,LOGIT!$A$2:$N$49,14,FALSE))*100</f>
        <v>106.10739556012267</v>
      </c>
      <c r="L119" s="82">
        <f>(VLOOKUP($E119,RF!$A$2:$N$499,14,FALSE)/VLOOKUP($E$4,RF!$A$2:$N$49,14,FALSE))*100</f>
        <v>102.31718933270324</v>
      </c>
      <c r="M119" s="82">
        <f>(VLOOKUP($E119,'RF 20VAR'!$A$2:$N$499,14,FALSE)/VLOOKUP($E$4,'RF 20VAR'!$A$2:$N$499,14,FALSE))*100</f>
        <v>88.979682058233834</v>
      </c>
      <c r="N119" s="82">
        <f>(VLOOKUP($E119,'RF opt'!$A$2:$N$499,14,FALSE)/VLOOKUP($E$4,'RF opt'!$A$2:$N$499,14,FALSE))*100</f>
        <v>101.80668829624618</v>
      </c>
      <c r="O119" s="82">
        <f>(VLOOKUP($E119,'LSTM 1'!$A$2:$N$499,14,FALSE)/VLOOKUP($E$4,'LSTM 1'!$A$2:$N$499,14,FALSE))*100</f>
        <v>102.42424791314623</v>
      </c>
      <c r="P119" s="82">
        <f>(VLOOKUP($E119,'LSTM 2'!$A$2:$N$499,14,FALSE)/VLOOKUP($E$4,'LSTM 2'!$A$2:$N$499,14,FALSE))*100</f>
        <v>101.78822811266521</v>
      </c>
    </row>
    <row r="120" spans="5:16" x14ac:dyDescent="0.3">
      <c r="E120" s="10">
        <v>44873</v>
      </c>
      <c r="F120" s="82">
        <f>(VLOOKUP($E120,'ARIMA daily'!$A$3:$N$499,13,FALSE)/VLOOKUP($E$4,'ARIMA daily'!$A$3:$N$499,13,FALSE))*100</f>
        <v>98.122449659013583</v>
      </c>
      <c r="G120" s="82">
        <f>(VLOOKUP($E120,'ARIMA daily'!$A$3:$N$499,14,FALSE)/VLOOKUP($E$4,'ARIMA daily'!$A$3:$N$499,14,FALSE))*100</f>
        <v>93.23152502360071</v>
      </c>
      <c r="H120" s="82">
        <f>(VLOOKUP($E120,'ARIMAX daily'!$A$2:$N$499,14,FALSE)/VLOOKUP($E$4,'ARIMAX daily'!$A$2:$N$49,14,FALSE))*100</f>
        <v>93.660730369408967</v>
      </c>
      <c r="I120" s="82">
        <f>(VLOOKUP($E120,Prophet!$A$2:$N$499,14,FALSE)/VLOOKUP($E$4,Prophet!$A$2:$N$49,14,FALSE))*100</f>
        <v>99.879466698274584</v>
      </c>
      <c r="J120" s="82">
        <f>(VLOOKUP($E120,ProphetX!$A$2:$N$499,14,FALSE)/VLOOKUP($E$4,ProphetX!$A$2:$N$49,14,FALSE))*100</f>
        <v>98.122449659013711</v>
      </c>
      <c r="K120" s="82">
        <f>(VLOOKUP($E120,LOGIT!$A$2:$N$499,14,FALSE)/VLOOKUP($E$4,LOGIT!$A$2:$N$49,14,FALSE))*100</f>
        <v>106.70137338601675</v>
      </c>
      <c r="L120" s="82">
        <f>(VLOOKUP($E120,RF!$A$2:$N$499,14,FALSE)/VLOOKUP($E$4,RF!$A$2:$N$49,14,FALSE))*100</f>
        <v>102.88994999043697</v>
      </c>
      <c r="M120" s="82">
        <f>(VLOOKUP($E120,'RF 20VAR'!$A$2:$N$499,14,FALSE)/VLOOKUP($E$4,'RF 20VAR'!$A$2:$N$499,14,FALSE))*100</f>
        <v>89.47778077999304</v>
      </c>
      <c r="N120" s="82">
        <f>(VLOOKUP($E120,'RF opt'!$A$2:$N$499,14,FALSE)/VLOOKUP($E$4,'RF opt'!$A$2:$N$499,14,FALSE))*100</f>
        <v>102.37659122390228</v>
      </c>
      <c r="O120" s="82">
        <f>(VLOOKUP($E120,'LSTM 1'!$A$2:$N$499,14,FALSE)/VLOOKUP($E$4,'LSTM 1'!$A$2:$N$499,14,FALSE))*100</f>
        <v>102.99760787333689</v>
      </c>
      <c r="P120" s="82">
        <f>(VLOOKUP($E120,'LSTM 2'!$A$2:$N$499,14,FALSE)/VLOOKUP($E$4,'LSTM 2'!$A$2:$N$499,14,FALSE))*100</f>
        <v>102.35802770219253</v>
      </c>
    </row>
    <row r="121" spans="5:16" x14ac:dyDescent="0.3">
      <c r="E121" s="10">
        <v>44874</v>
      </c>
      <c r="F121" s="82">
        <f>(VLOOKUP($E121,'ARIMA daily'!$A$3:$N$499,13,FALSE)/VLOOKUP($E$4,'ARIMA daily'!$A$3:$N$499,13,FALSE))*100</f>
        <v>96.08367249227156</v>
      </c>
      <c r="G121" s="82">
        <f>(VLOOKUP($E121,'ARIMA daily'!$A$3:$N$499,14,FALSE)/VLOOKUP($E$4,'ARIMA daily'!$A$3:$N$499,14,FALSE))*100</f>
        <v>91.294370936037666</v>
      </c>
      <c r="H121" s="82">
        <f>(VLOOKUP($E121,'ARIMAX daily'!$A$2:$N$499,14,FALSE)/VLOOKUP($E$4,'ARIMAX daily'!$A$2:$N$49,14,FALSE))*100</f>
        <v>91.714658301690321</v>
      </c>
      <c r="I121" s="82">
        <f>(VLOOKUP($E121,Prophet!$A$2:$N$499,14,FALSE)/VLOOKUP($E$4,Prophet!$A$2:$N$49,14,FALSE))*100</f>
        <v>97.80418243011313</v>
      </c>
      <c r="J121" s="82">
        <f>(VLOOKUP($E121,ProphetX!$A$2:$N$499,14,FALSE)/VLOOKUP($E$4,ProphetX!$A$2:$N$49,14,FALSE))*100</f>
        <v>96.083672492271674</v>
      </c>
      <c r="K121" s="82">
        <f>(VLOOKUP($E121,LOGIT!$A$2:$N$499,14,FALSE)/VLOOKUP($E$4,LOGIT!$A$2:$N$49,14,FALSE))*100</f>
        <v>104.48434431188127</v>
      </c>
      <c r="L121" s="82">
        <f>(VLOOKUP($E121,RF!$A$2:$N$499,14,FALSE)/VLOOKUP($E$4,RF!$A$2:$N$49,14,FALSE))*100</f>
        <v>100.75211424075169</v>
      </c>
      <c r="M121" s="82">
        <f>(VLOOKUP($E121,'RF 20VAR'!$A$2:$N$499,14,FALSE)/VLOOKUP($E$4,'RF 20VAR'!$A$2:$N$499,14,FALSE))*100</f>
        <v>89.47778077999304</v>
      </c>
      <c r="N121" s="82">
        <f>(VLOOKUP($E121,'RF opt'!$A$2:$N$499,14,FALSE)/VLOOKUP($E$4,'RF opt'!$A$2:$N$499,14,FALSE))*100</f>
        <v>102.37659122390228</v>
      </c>
      <c r="O121" s="82">
        <f>(VLOOKUP($E121,'LSTM 1'!$A$2:$N$499,14,FALSE)/VLOOKUP($E$4,'LSTM 1'!$A$2:$N$499,14,FALSE))*100</f>
        <v>100.85753522033094</v>
      </c>
      <c r="P121" s="82">
        <f>(VLOOKUP($E121,'LSTM 2'!$A$2:$N$499,14,FALSE)/VLOOKUP($E$4,'LSTM 2'!$A$2:$N$499,14,FALSE))*100</f>
        <v>100.23124417368112</v>
      </c>
    </row>
    <row r="122" spans="5:16" x14ac:dyDescent="0.3">
      <c r="E122" s="10">
        <v>44875</v>
      </c>
      <c r="F122" s="82">
        <f>(VLOOKUP($E122,'ARIMA daily'!$A$3:$N$499,13,FALSE)/VLOOKUP($E$4,'ARIMA daily'!$A$3:$N$499,13,FALSE))*100</f>
        <v>101.41002133232901</v>
      </c>
      <c r="G122" s="82">
        <f>(VLOOKUP($E122,'ARIMA daily'!$A$3:$N$499,14,FALSE)/VLOOKUP($E$4,'ARIMA daily'!$A$3:$N$499,14,FALSE))*100</f>
        <v>96.355227313879084</v>
      </c>
      <c r="H122" s="82">
        <f>(VLOOKUP($E122,'ARIMAX daily'!$A$2:$N$499,14,FALSE)/VLOOKUP($E$4,'ARIMAX daily'!$A$2:$N$49,14,FALSE))*100</f>
        <v>96.798813092929876</v>
      </c>
      <c r="I122" s="82">
        <f>(VLOOKUP($E122,Prophet!$A$2:$N$499,14,FALSE)/VLOOKUP($E$4,Prophet!$A$2:$N$49,14,FALSE))*100</f>
        <v>103.22590685141168</v>
      </c>
      <c r="J122" s="82">
        <f>(VLOOKUP($E122,ProphetX!$A$2:$N$499,14,FALSE)/VLOOKUP($E$4,ProphetX!$A$2:$N$49,14,FALSE))*100</f>
        <v>101.41002133232915</v>
      </c>
      <c r="K122" s="82">
        <f>(VLOOKUP($E122,LOGIT!$A$2:$N$499,14,FALSE)/VLOOKUP($E$4,LOGIT!$A$2:$N$49,14,FALSE))*100</f>
        <v>110.27638006253927</v>
      </c>
      <c r="L122" s="82">
        <f>(VLOOKUP($E122,RF!$A$2:$N$499,14,FALSE)/VLOOKUP($E$4,RF!$A$2:$N$49,14,FALSE))*100</f>
        <v>100.75211424075169</v>
      </c>
      <c r="M122" s="82">
        <f>(VLOOKUP($E122,'RF 20VAR'!$A$2:$N$499,14,FALSE)/VLOOKUP($E$4,'RF 20VAR'!$A$2:$N$499,14,FALSE))*100</f>
        <v>94.437935419240063</v>
      </c>
      <c r="N122" s="82">
        <f>(VLOOKUP($E122,'RF opt'!$A$2:$N$499,14,FALSE)/VLOOKUP($E$4,'RF opt'!$A$2:$N$499,14,FALSE))*100</f>
        <v>108.05178476896926</v>
      </c>
      <c r="O122" s="82">
        <f>(VLOOKUP($E122,'LSTM 1'!$A$2:$N$499,14,FALSE)/VLOOKUP($E$4,'LSTM 1'!$A$2:$N$499,14,FALSE))*100</f>
        <v>106.44852067912545</v>
      </c>
      <c r="P122" s="82">
        <f>(VLOOKUP($E122,'LSTM 2'!$A$2:$N$499,14,FALSE)/VLOOKUP($E$4,'LSTM 2'!$A$2:$N$499,14,FALSE))*100</f>
        <v>105.78751151124509</v>
      </c>
    </row>
    <row r="123" spans="5:16" x14ac:dyDescent="0.3">
      <c r="E123" s="10">
        <v>44879</v>
      </c>
      <c r="F123" s="82">
        <f>(VLOOKUP($E123,'ARIMA daily'!$A$3:$N$499,13,FALSE)/VLOOKUP($E$4,'ARIMA daily'!$A$3:$N$499,13,FALSE))*100</f>
        <v>101.43257456474728</v>
      </c>
      <c r="G123" s="82">
        <f>(VLOOKUP($E123,'ARIMA daily'!$A$3:$N$499,14,FALSE)/VLOOKUP($E$4,'ARIMA daily'!$A$3:$N$499,14,FALSE))*100</f>
        <v>96.355227313879084</v>
      </c>
      <c r="H123" s="82">
        <f>(VLOOKUP($E123,'ARIMAX daily'!$A$2:$N$499,14,FALSE)/VLOOKUP($E$4,'ARIMAX daily'!$A$2:$N$49,14,FALSE))*100</f>
        <v>96.798813092929876</v>
      </c>
      <c r="I123" s="82">
        <f>(VLOOKUP($E123,Prophet!$A$2:$N$499,14,FALSE)/VLOOKUP($E$4,Prophet!$A$2:$N$49,14,FALSE))*100</f>
        <v>103.24886393038888</v>
      </c>
      <c r="J123" s="82">
        <f>(VLOOKUP($E123,ProphetX!$A$2:$N$499,14,FALSE)/VLOOKUP($E$4,ProphetX!$A$2:$N$49,14,FALSE))*100</f>
        <v>101.4325745647474</v>
      </c>
      <c r="K123" s="82">
        <f>(VLOOKUP($E123,LOGIT!$A$2:$N$499,14,FALSE)/VLOOKUP($E$4,LOGIT!$A$2:$N$49,14,FALSE))*100</f>
        <v>110.30090514198527</v>
      </c>
      <c r="L123" s="82">
        <f>(VLOOKUP($E123,RF!$A$2:$N$499,14,FALSE)/VLOOKUP($E$4,RF!$A$2:$N$49,14,FALSE))*100</f>
        <v>100.75211424075169</v>
      </c>
      <c r="M123" s="82">
        <f>(VLOOKUP($E123,'RF 20VAR'!$A$2:$N$499,14,FALSE)/VLOOKUP($E$4,'RF 20VAR'!$A$2:$N$499,14,FALSE))*100</f>
        <v>94.437935419240063</v>
      </c>
      <c r="N123" s="82">
        <f>(VLOOKUP($E123,'RF opt'!$A$2:$N$499,14,FALSE)/VLOOKUP($E$4,'RF opt'!$A$2:$N$499,14,FALSE))*100</f>
        <v>108.05178476896926</v>
      </c>
      <c r="O123" s="82">
        <f>(VLOOKUP($E123,'LSTM 1'!$A$2:$N$499,14,FALSE)/VLOOKUP($E$4,'LSTM 1'!$A$2:$N$499,14,FALSE))*100</f>
        <v>106.47219445609454</v>
      </c>
      <c r="P123" s="82">
        <f>(VLOOKUP($E123,'LSTM 2'!$A$2:$N$499,14,FALSE)/VLOOKUP($E$4,'LSTM 2'!$A$2:$N$499,14,FALSE))*100</f>
        <v>105.81103828209785</v>
      </c>
    </row>
    <row r="124" spans="5:16" x14ac:dyDescent="0.3">
      <c r="E124" s="10">
        <v>44880</v>
      </c>
      <c r="F124" s="82">
        <f>(VLOOKUP($E124,'ARIMA daily'!$A$3:$N$499,13,FALSE)/VLOOKUP($E$4,'ARIMA daily'!$A$3:$N$499,13,FALSE))*100</f>
        <v>102.31636840892887</v>
      </c>
      <c r="G124" s="82">
        <f>(VLOOKUP($E124,'ARIMA daily'!$A$3:$N$499,14,FALSE)/VLOOKUP($E$4,'ARIMA daily'!$A$3:$N$499,14,FALSE))*100</f>
        <v>97.19478163969741</v>
      </c>
      <c r="H124" s="82">
        <f>(VLOOKUP($E124,'ARIMAX daily'!$A$2:$N$499,14,FALSE)/VLOOKUP($E$4,'ARIMAX daily'!$A$2:$N$49,14,FALSE))*100</f>
        <v>97.642232433341121</v>
      </c>
      <c r="I124" s="82">
        <f>(VLOOKUP($E124,Prophet!$A$2:$N$499,14,FALSE)/VLOOKUP($E$4,Prophet!$A$2:$N$49,14,FALSE))*100</f>
        <v>104.14848331550242</v>
      </c>
      <c r="J124" s="82">
        <f>(VLOOKUP($E124,ProphetX!$A$2:$N$499,14,FALSE)/VLOOKUP($E$4,ProphetX!$A$2:$N$49,14,FALSE))*100</f>
        <v>102.31636840892897</v>
      </c>
      <c r="K124" s="82">
        <f>(VLOOKUP($E124,LOGIT!$A$2:$N$499,14,FALSE)/VLOOKUP($E$4,LOGIT!$A$2:$N$49,14,FALSE))*100</f>
        <v>111.26196978409308</v>
      </c>
      <c r="L124" s="82">
        <f>(VLOOKUP($E124,RF!$A$2:$N$499,14,FALSE)/VLOOKUP($E$4,RF!$A$2:$N$49,14,FALSE))*100</f>
        <v>100.75211424075169</v>
      </c>
      <c r="M124" s="82">
        <f>(VLOOKUP($E124,'RF 20VAR'!$A$2:$N$499,14,FALSE)/VLOOKUP($E$4,'RF 20VAR'!$A$2:$N$499,14,FALSE))*100</f>
        <v>95.260784157319407</v>
      </c>
      <c r="N124" s="82">
        <f>(VLOOKUP($E124,'RF opt'!$A$2:$N$499,14,FALSE)/VLOOKUP($E$4,'RF opt'!$A$2:$N$499,14,FALSE))*100</f>
        <v>108.99325256313131</v>
      </c>
      <c r="O124" s="82">
        <f>(VLOOKUP($E124,'LSTM 1'!$A$2:$N$499,14,FALSE)/VLOOKUP($E$4,'LSTM 1'!$A$2:$N$499,14,FALSE))*100</f>
        <v>106.47219445609454</v>
      </c>
      <c r="P124" s="82">
        <f>(VLOOKUP($E124,'LSTM 2'!$A$2:$N$499,14,FALSE)/VLOOKUP($E$4,'LSTM 2'!$A$2:$N$499,14,FALSE))*100</f>
        <v>106.73298219096009</v>
      </c>
    </row>
    <row r="125" spans="5:16" x14ac:dyDescent="0.3">
      <c r="E125" s="10">
        <v>44881</v>
      </c>
      <c r="F125" s="82">
        <f>(VLOOKUP($E125,'ARIMA daily'!$A$3:$N$499,13,FALSE)/VLOOKUP($E$4,'ARIMA daily'!$A$3:$N$499,13,FALSE))*100</f>
        <v>101.47204897931286</v>
      </c>
      <c r="G125" s="82">
        <f>(VLOOKUP($E125,'ARIMA daily'!$A$3:$N$499,14,FALSE)/VLOOKUP($E$4,'ARIMA daily'!$A$3:$N$499,14,FALSE))*100</f>
        <v>97.19478163969741</v>
      </c>
      <c r="H125" s="82">
        <f>(VLOOKUP($E125,'ARIMAX daily'!$A$2:$N$499,14,FALSE)/VLOOKUP($E$4,'ARIMAX daily'!$A$2:$N$49,14,FALSE))*100</f>
        <v>96.836484191133621</v>
      </c>
      <c r="I125" s="82">
        <f>(VLOOKUP($E125,Prophet!$A$2:$N$499,14,FALSE)/VLOOKUP($E$4,Prophet!$A$2:$N$49,14,FALSE))*100</f>
        <v>103.28904518848772</v>
      </c>
      <c r="J125" s="82">
        <f>(VLOOKUP($E125,ProphetX!$A$2:$N$499,14,FALSE)/VLOOKUP($E$4,ProphetX!$A$2:$N$49,14,FALSE))*100</f>
        <v>101.47204897931299</v>
      </c>
      <c r="K125" s="82">
        <f>(VLOOKUP($E125,LOGIT!$A$2:$N$499,14,FALSE)/VLOOKUP($E$4,LOGIT!$A$2:$N$49,14,FALSE))*100</f>
        <v>110.34383083597676</v>
      </c>
      <c r="L125" s="82">
        <f>(VLOOKUP($E125,RF!$A$2:$N$499,14,FALSE)/VLOOKUP($E$4,RF!$A$2:$N$49,14,FALSE))*100</f>
        <v>99.920703109266171</v>
      </c>
      <c r="M125" s="82">
        <f>(VLOOKUP($E125,'RF 20VAR'!$A$2:$N$499,14,FALSE)/VLOOKUP($E$4,'RF 20VAR'!$A$2:$N$499,14,FALSE))*100</f>
        <v>95.260784157319407</v>
      </c>
      <c r="N125" s="82">
        <f>(VLOOKUP($E125,'RF opt'!$A$2:$N$499,14,FALSE)/VLOOKUP($E$4,'RF opt'!$A$2:$N$499,14,FALSE))*100</f>
        <v>108.09383517501314</v>
      </c>
      <c r="O125" s="82">
        <f>(VLOOKUP($E125,'LSTM 1'!$A$2:$N$499,14,FALSE)/VLOOKUP($E$4,'LSTM 1'!$A$2:$N$499,14,FALSE))*100</f>
        <v>106.47219445609454</v>
      </c>
      <c r="P125" s="82">
        <f>(VLOOKUP($E125,'LSTM 2'!$A$2:$N$499,14,FALSE)/VLOOKUP($E$4,'LSTM 2'!$A$2:$N$499,14,FALSE))*100</f>
        <v>105.85221665905111</v>
      </c>
    </row>
    <row r="126" spans="5:16" x14ac:dyDescent="0.3">
      <c r="E126" s="10">
        <v>44882</v>
      </c>
      <c r="F126" s="82">
        <f>(VLOOKUP($E126,'ARIMA daily'!$A$3:$N$499,13,FALSE)/VLOOKUP($E$4,'ARIMA daily'!$A$3:$N$499,13,FALSE))*100</f>
        <v>101.15856906123291</v>
      </c>
      <c r="G126" s="82">
        <f>(VLOOKUP($E126,'ARIMA daily'!$A$3:$N$499,14,FALSE)/VLOOKUP($E$4,'ARIMA daily'!$A$3:$N$499,14,FALSE))*100</f>
        <v>96.8945155812834</v>
      </c>
      <c r="H126" s="82">
        <f>(VLOOKUP($E126,'ARIMAX daily'!$A$2:$N$499,14,FALSE)/VLOOKUP($E$4,'ARIMAX daily'!$A$2:$N$49,14,FALSE))*100</f>
        <v>96.53732502920937</v>
      </c>
      <c r="I126" s="82">
        <f>(VLOOKUP($E126,Prophet!$A$2:$N$499,14,FALSE)/VLOOKUP($E$4,Prophet!$A$2:$N$49,14,FALSE))*100</f>
        <v>102.96995198252669</v>
      </c>
      <c r="J126" s="82">
        <f>(VLOOKUP($E126,ProphetX!$A$2:$N$499,14,FALSE)/VLOOKUP($E$4,ProphetX!$A$2:$N$49,14,FALSE))*100</f>
        <v>101.15856906123304</v>
      </c>
      <c r="K126" s="82">
        <f>(VLOOKUP($E126,LOGIT!$A$2:$N$499,14,FALSE)/VLOOKUP($E$4,LOGIT!$A$2:$N$49,14,FALSE))*100</f>
        <v>110.00294311961515</v>
      </c>
      <c r="L126" s="82">
        <f>(VLOOKUP($E126,RF!$A$2:$N$499,14,FALSE)/VLOOKUP($E$4,RF!$A$2:$N$49,14,FALSE))*100</f>
        <v>99.920703109266171</v>
      </c>
      <c r="M126" s="82">
        <f>(VLOOKUP($E126,'RF 20VAR'!$A$2:$N$499,14,FALSE)/VLOOKUP($E$4,'RF 20VAR'!$A$2:$N$499,14,FALSE))*100</f>
        <v>94.966492841491572</v>
      </c>
      <c r="N126" s="82">
        <f>(VLOOKUP($E126,'RF opt'!$A$2:$N$499,14,FALSE)/VLOOKUP($E$4,'RF opt'!$A$2:$N$499,14,FALSE))*100</f>
        <v>107.75989842162681</v>
      </c>
      <c r="O126" s="82">
        <f>(VLOOKUP($E126,'LSTM 1'!$A$2:$N$499,14,FALSE)/VLOOKUP($E$4,'LSTM 1'!$A$2:$N$499,14,FALSE))*100</f>
        <v>106.14326747441221</v>
      </c>
      <c r="P126" s="82">
        <f>(VLOOKUP($E126,'LSTM 2'!$A$2:$N$499,14,FALSE)/VLOOKUP($E$4,'LSTM 2'!$A$2:$N$499,14,FALSE))*100</f>
        <v>105.52520498893469</v>
      </c>
    </row>
    <row r="127" spans="5:16" x14ac:dyDescent="0.3">
      <c r="E127" s="10">
        <v>44883</v>
      </c>
      <c r="F127" s="82">
        <f>(VLOOKUP($E127,'ARIMA daily'!$A$3:$N$499,13,FALSE)/VLOOKUP($E$4,'ARIMA daily'!$A$3:$N$499,13,FALSE))*100</f>
        <v>101.63994039788915</v>
      </c>
      <c r="G127" s="82">
        <f>(VLOOKUP($E127,'ARIMA daily'!$A$3:$N$499,14,FALSE)/VLOOKUP($E$4,'ARIMA daily'!$A$3:$N$499,14,FALSE))*100</f>
        <v>96.8945155812834</v>
      </c>
      <c r="H127" s="82">
        <f>(VLOOKUP($E127,'ARIMAX daily'!$A$2:$N$499,14,FALSE)/VLOOKUP($E$4,'ARIMAX daily'!$A$2:$N$49,14,FALSE))*100</f>
        <v>96.53732502920937</v>
      </c>
      <c r="I127" s="82">
        <f>(VLOOKUP($E127,Prophet!$A$2:$N$499,14,FALSE)/VLOOKUP($E$4,Prophet!$A$2:$N$49,14,FALSE))*100</f>
        <v>103.45994293318212</v>
      </c>
      <c r="J127" s="82">
        <f>(VLOOKUP($E127,ProphetX!$A$2:$N$499,14,FALSE)/VLOOKUP($E$4,ProphetX!$A$2:$N$49,14,FALSE))*100</f>
        <v>101.63994039788926</v>
      </c>
      <c r="K127" s="82">
        <f>(VLOOKUP($E127,LOGIT!$A$2:$N$499,14,FALSE)/VLOOKUP($E$4,LOGIT!$A$2:$N$49,14,FALSE))*100</f>
        <v>110.52640113466039</v>
      </c>
      <c r="L127" s="82">
        <f>(VLOOKUP($E127,RF!$A$2:$N$499,14,FALSE)/VLOOKUP($E$4,RF!$A$2:$N$49,14,FALSE))*100</f>
        <v>99.920703109266171</v>
      </c>
      <c r="M127" s="82">
        <f>(VLOOKUP($E127,'RF 20VAR'!$A$2:$N$499,14,FALSE)/VLOOKUP($E$4,'RF 20VAR'!$A$2:$N$499,14,FALSE))*100</f>
        <v>95.418398676270556</v>
      </c>
      <c r="N127" s="82">
        <f>(VLOOKUP($E127,'RF opt'!$A$2:$N$499,14,FALSE)/VLOOKUP($E$4,'RF opt'!$A$2:$N$499,14,FALSE))*100</f>
        <v>108.27268272475152</v>
      </c>
      <c r="O127" s="82">
        <f>(VLOOKUP($E127,'LSTM 1'!$A$2:$N$499,14,FALSE)/VLOOKUP($E$4,'LSTM 1'!$A$2:$N$499,14,FALSE))*100</f>
        <v>106.64835890675828</v>
      </c>
      <c r="P127" s="82">
        <f>(VLOOKUP($E127,'LSTM 2'!$A$2:$N$499,14,FALSE)/VLOOKUP($E$4,'LSTM 2'!$A$2:$N$499,14,FALSE))*100</f>
        <v>106.02735532031886</v>
      </c>
    </row>
    <row r="128" spans="5:16" x14ac:dyDescent="0.3">
      <c r="E128" s="10">
        <v>44886</v>
      </c>
      <c r="F128" s="82">
        <f>(VLOOKUP($E128,'ARIMA daily'!$A$3:$N$499,13,FALSE)/VLOOKUP($E$4,'ARIMA daily'!$A$3:$N$499,13,FALSE))*100</f>
        <v>101.24520251006707</v>
      </c>
      <c r="G128" s="82">
        <f>(VLOOKUP($E128,'ARIMA daily'!$A$3:$N$499,14,FALSE)/VLOOKUP($E$4,'ARIMA daily'!$A$3:$N$499,14,FALSE))*100</f>
        <v>96.8945155812834</v>
      </c>
      <c r="H128" s="82">
        <f>(VLOOKUP($E128,'ARIMAX daily'!$A$2:$N$499,14,FALSE)/VLOOKUP($E$4,'ARIMAX daily'!$A$2:$N$49,14,FALSE))*100</f>
        <v>96.53732502920937</v>
      </c>
      <c r="I128" s="82">
        <f>(VLOOKUP($E128,Prophet!$A$2:$N$499,14,FALSE)/VLOOKUP($E$4,Prophet!$A$2:$N$49,14,FALSE))*100</f>
        <v>103.05813672208279</v>
      </c>
      <c r="J128" s="82">
        <f>(VLOOKUP($E128,ProphetX!$A$2:$N$499,14,FALSE)/VLOOKUP($E$4,ProphetX!$A$2:$N$49,14,FALSE))*100</f>
        <v>101.24520251006722</v>
      </c>
      <c r="K128" s="82">
        <f>(VLOOKUP($E128,LOGIT!$A$2:$N$499,14,FALSE)/VLOOKUP($E$4,LOGIT!$A$2:$N$49,14,FALSE))*100</f>
        <v>110.09715099970678</v>
      </c>
      <c r="L128" s="82">
        <f>(VLOOKUP($E128,RF!$A$2:$N$499,14,FALSE)/VLOOKUP($E$4,RF!$A$2:$N$49,14,FALSE))*100</f>
        <v>99.920703109266171</v>
      </c>
      <c r="M128" s="82">
        <f>(VLOOKUP($E128,'RF 20VAR'!$A$2:$N$499,14,FALSE)/VLOOKUP($E$4,'RF 20VAR'!$A$2:$N$499,14,FALSE))*100</f>
        <v>95.418398676270556</v>
      </c>
      <c r="N128" s="82">
        <f>(VLOOKUP($E128,'RF opt'!$A$2:$N$499,14,FALSE)/VLOOKUP($E$4,'RF opt'!$A$2:$N$499,14,FALSE))*100</f>
        <v>107.85218533051568</v>
      </c>
      <c r="O128" s="82">
        <f>(VLOOKUP($E128,'LSTM 1'!$A$2:$N$499,14,FALSE)/VLOOKUP($E$4,'LSTM 1'!$A$2:$N$499,14,FALSE))*100</f>
        <v>106.64835890675828</v>
      </c>
      <c r="P128" s="82">
        <f>(VLOOKUP($E128,'LSTM 2'!$A$2:$N$499,14,FALSE)/VLOOKUP($E$4,'LSTM 2'!$A$2:$N$499,14,FALSE))*100</f>
        <v>105.61557807874769</v>
      </c>
    </row>
    <row r="129" spans="5:16" x14ac:dyDescent="0.3">
      <c r="E129" s="10">
        <v>44887</v>
      </c>
      <c r="F129" s="82">
        <f>(VLOOKUP($E129,'ARIMA daily'!$A$3:$N$499,13,FALSE)/VLOOKUP($E$4,'ARIMA daily'!$A$3:$N$499,13,FALSE))*100</f>
        <v>102.62011113787372</v>
      </c>
      <c r="G129" s="82">
        <f>(VLOOKUP($E129,'ARIMA daily'!$A$3:$N$499,14,FALSE)/VLOOKUP($E$4,'ARIMA daily'!$A$3:$N$499,14,FALSE))*100</f>
        <v>98.210341933120716</v>
      </c>
      <c r="H129" s="82">
        <f>(VLOOKUP($E129,'ARIMAX daily'!$A$2:$N$499,14,FALSE)/VLOOKUP($E$4,'ARIMAX daily'!$A$2:$N$49,14,FALSE))*100</f>
        <v>96.53732502920937</v>
      </c>
      <c r="I129" s="82">
        <f>(VLOOKUP($E129,Prophet!$A$2:$N$499,14,FALSE)/VLOOKUP($E$4,Prophet!$A$2:$N$49,14,FALSE))*100</f>
        <v>104.45766497460201</v>
      </c>
      <c r="J129" s="82">
        <f>(VLOOKUP($E129,ProphetX!$A$2:$N$499,14,FALSE)/VLOOKUP($E$4,ProphetX!$A$2:$N$49,14,FALSE))*100</f>
        <v>102.62011113787383</v>
      </c>
      <c r="K129" s="82">
        <f>(VLOOKUP($E129,LOGIT!$A$2:$N$499,14,FALSE)/VLOOKUP($E$4,LOGIT!$A$2:$N$49,14,FALSE))*100</f>
        <v>111.59226898113779</v>
      </c>
      <c r="L129" s="82">
        <f>(VLOOKUP($E129,RF!$A$2:$N$499,14,FALSE)/VLOOKUP($E$4,RF!$A$2:$N$49,14,FALSE))*100</f>
        <v>99.920703109266171</v>
      </c>
      <c r="M129" s="82">
        <f>(VLOOKUP($E129,'RF 20VAR'!$A$2:$N$499,14,FALSE)/VLOOKUP($E$4,'RF 20VAR'!$A$2:$N$499,14,FALSE))*100</f>
        <v>95.418398676270556</v>
      </c>
      <c r="N129" s="82">
        <f>(VLOOKUP($E129,'RF opt'!$A$2:$N$499,14,FALSE)/VLOOKUP($E$4,'RF opt'!$A$2:$N$499,14,FALSE))*100</f>
        <v>109.31681670526139</v>
      </c>
      <c r="O129" s="82">
        <f>(VLOOKUP($E129,'LSTM 1'!$A$2:$N$499,14,FALSE)/VLOOKUP($E$4,'LSTM 1'!$A$2:$N$499,14,FALSE))*100</f>
        <v>108.09664233320251</v>
      </c>
      <c r="P129" s="82">
        <f>(VLOOKUP($E129,'LSTM 2'!$A$2:$N$499,14,FALSE)/VLOOKUP($E$4,'LSTM 2'!$A$2:$N$499,14,FALSE))*100</f>
        <v>107.04983635401575</v>
      </c>
    </row>
    <row r="130" spans="5:16" x14ac:dyDescent="0.3">
      <c r="E130" s="10">
        <v>44888</v>
      </c>
      <c r="F130" s="82">
        <f>(VLOOKUP($E130,'ARIMA daily'!$A$3:$N$499,13,FALSE)/VLOOKUP($E$4,'ARIMA daily'!$A$3:$N$499,13,FALSE))*100</f>
        <v>103.2270771955717</v>
      </c>
      <c r="G130" s="82">
        <f>(VLOOKUP($E130,'ARIMA daily'!$A$3:$N$499,14,FALSE)/VLOOKUP($E$4,'ARIMA daily'!$A$3:$N$499,14,FALSE))*100</f>
        <v>98.210341933120716</v>
      </c>
      <c r="H130" s="82">
        <f>(VLOOKUP($E130,'ARIMAX daily'!$A$2:$N$499,14,FALSE)/VLOOKUP($E$4,'ARIMAX daily'!$A$2:$N$49,14,FALSE))*100</f>
        <v>96.53732502920937</v>
      </c>
      <c r="I130" s="82">
        <f>(VLOOKUP($E130,Prophet!$A$2:$N$499,14,FALSE)/VLOOKUP($E$4,Prophet!$A$2:$N$49,14,FALSE))*100</f>
        <v>105.07549959203666</v>
      </c>
      <c r="J130" s="82">
        <f>(VLOOKUP($E130,ProphetX!$A$2:$N$499,14,FALSE)/VLOOKUP($E$4,ProphetX!$A$2:$N$49,14,FALSE))*100</f>
        <v>103.22707719557181</v>
      </c>
      <c r="K130" s="82">
        <f>(VLOOKUP($E130,LOGIT!$A$2:$N$499,14,FALSE)/VLOOKUP($E$4,LOGIT!$A$2:$N$49,14,FALSE))*100</f>
        <v>112.25230256346408</v>
      </c>
      <c r="L130" s="82">
        <f>(VLOOKUP($E130,RF!$A$2:$N$499,14,FALSE)/VLOOKUP($E$4,RF!$A$2:$N$49,14,FALSE))*100</f>
        <v>99.920703109266171</v>
      </c>
      <c r="M130" s="82">
        <f>(VLOOKUP($E130,'RF 20VAR'!$A$2:$N$499,14,FALSE)/VLOOKUP($E$4,'RF 20VAR'!$A$2:$N$499,14,FALSE))*100</f>
        <v>95.418398676270556</v>
      </c>
      <c r="N130" s="82">
        <f>(VLOOKUP($E130,'RF opt'!$A$2:$N$499,14,FALSE)/VLOOKUP($E$4,'RF opt'!$A$2:$N$499,14,FALSE))*100</f>
        <v>109.96339169470511</v>
      </c>
      <c r="O130" s="82">
        <f>(VLOOKUP($E130,'LSTM 1'!$A$2:$N$499,14,FALSE)/VLOOKUP($E$4,'LSTM 1'!$A$2:$N$499,14,FALSE))*100</f>
        <v>108.73600037052933</v>
      </c>
      <c r="P130" s="82">
        <f>(VLOOKUP($E130,'LSTM 2'!$A$2:$N$499,14,FALSE)/VLOOKUP($E$4,'LSTM 2'!$A$2:$N$499,14,FALSE))*100</f>
        <v>107.68300285937758</v>
      </c>
    </row>
    <row r="131" spans="5:16" x14ac:dyDescent="0.3">
      <c r="E131" s="10">
        <v>44890</v>
      </c>
      <c r="F131" s="82">
        <f>(VLOOKUP($E131,'ARIMA daily'!$A$3:$N$499,13,FALSE)/VLOOKUP($E$4,'ARIMA daily'!$A$3:$N$499,13,FALSE))*100</f>
        <v>103.19785937033295</v>
      </c>
      <c r="G131" s="82">
        <f>(VLOOKUP($E131,'ARIMA daily'!$A$3:$N$499,14,FALSE)/VLOOKUP($E$4,'ARIMA daily'!$A$3:$N$499,14,FALSE))*100</f>
        <v>98.182544065689072</v>
      </c>
      <c r="H131" s="82">
        <f>(VLOOKUP($E131,'ARIMAX daily'!$A$2:$N$499,14,FALSE)/VLOOKUP($E$4,'ARIMAX daily'!$A$2:$N$49,14,FALSE))*100</f>
        <v>96.510000699504928</v>
      </c>
      <c r="I131" s="82">
        <f>(VLOOKUP($E131,Prophet!$A$2:$N$499,14,FALSE)/VLOOKUP($E$4,Prophet!$A$2:$N$49,14,FALSE))*100</f>
        <v>105.04575858156382</v>
      </c>
      <c r="J131" s="82">
        <f>(VLOOKUP($E131,ProphetX!$A$2:$N$499,14,FALSE)/VLOOKUP($E$4,ProphetX!$A$2:$N$49,14,FALSE))*100</f>
        <v>103.19785937033308</v>
      </c>
      <c r="K131" s="82">
        <f>(VLOOKUP($E131,LOGIT!$A$2:$N$499,14,FALSE)/VLOOKUP($E$4,LOGIT!$A$2:$N$49,14,FALSE))*100</f>
        <v>112.22053020055264</v>
      </c>
      <c r="L131" s="82">
        <f>(VLOOKUP($E131,RF!$A$2:$N$499,14,FALSE)/VLOOKUP($E$4,RF!$A$2:$N$49,14,FALSE))*100</f>
        <v>99.920703109266171</v>
      </c>
      <c r="M131" s="82">
        <f>(VLOOKUP($E131,'RF 20VAR'!$A$2:$N$499,14,FALSE)/VLOOKUP($E$4,'RF 20VAR'!$A$2:$N$499,14,FALSE))*100</f>
        <v>95.418398676270556</v>
      </c>
      <c r="N131" s="82">
        <f>(VLOOKUP($E131,'RF opt'!$A$2:$N$499,14,FALSE)/VLOOKUP($E$4,'RF opt'!$A$2:$N$499,14,FALSE))*100</f>
        <v>109.96339169470511</v>
      </c>
      <c r="O131" s="82">
        <f>(VLOOKUP($E131,'LSTM 1'!$A$2:$N$499,14,FALSE)/VLOOKUP($E$4,'LSTM 1'!$A$2:$N$499,14,FALSE))*100</f>
        <v>108.70522327655073</v>
      </c>
      <c r="P131" s="82">
        <f>(VLOOKUP($E131,'LSTM 2'!$A$2:$N$499,14,FALSE)/VLOOKUP($E$4,'LSTM 2'!$A$2:$N$499,14,FALSE))*100</f>
        <v>107.65252381023463</v>
      </c>
    </row>
    <row r="132" spans="5:16" x14ac:dyDescent="0.3">
      <c r="E132" s="10">
        <v>44893</v>
      </c>
      <c r="F132" s="82">
        <f>(VLOOKUP($E132,'ARIMA daily'!$A$3:$N$499,13,FALSE)/VLOOKUP($E$4,'ARIMA daily'!$A$3:$N$499,13,FALSE))*100</f>
        <v>101.60405172199616</v>
      </c>
      <c r="G132" s="82">
        <f>(VLOOKUP($E132,'ARIMA daily'!$A$3:$N$499,14,FALSE)/VLOOKUP($E$4,'ARIMA daily'!$A$3:$N$499,14,FALSE))*100</f>
        <v>96.666193914437343</v>
      </c>
      <c r="H132" s="82">
        <f>(VLOOKUP($E132,'ARIMAX daily'!$A$2:$N$499,14,FALSE)/VLOOKUP($E$4,'ARIMAX daily'!$A$2:$N$49,14,FALSE))*100</f>
        <v>95.019481630656117</v>
      </c>
      <c r="I132" s="82">
        <f>(VLOOKUP($E132,Prophet!$A$2:$N$499,14,FALSE)/VLOOKUP($E$4,Prophet!$A$2:$N$49,14,FALSE))*100</f>
        <v>103.42341162132477</v>
      </c>
      <c r="J132" s="82">
        <f>(VLOOKUP($E132,ProphetX!$A$2:$N$499,14,FALSE)/VLOOKUP($E$4,ProphetX!$A$2:$N$49,14,FALSE))*100</f>
        <v>101.60405172199631</v>
      </c>
      <c r="K132" s="82">
        <f>(VLOOKUP($E132,LOGIT!$A$2:$N$499,14,FALSE)/VLOOKUP($E$4,LOGIT!$A$2:$N$49,14,FALSE))*100</f>
        <v>110.48737468332234</v>
      </c>
      <c r="L132" s="82">
        <f>(VLOOKUP($E132,RF!$A$2:$N$499,14,FALSE)/VLOOKUP($E$4,RF!$A$2:$N$49,14,FALSE))*100</f>
        <v>99.920703109266171</v>
      </c>
      <c r="M132" s="82">
        <f>(VLOOKUP($E132,'RF 20VAR'!$A$2:$N$499,14,FALSE)/VLOOKUP($E$4,'RF 20VAR'!$A$2:$N$499,14,FALSE))*100</f>
        <v>95.418398676270556</v>
      </c>
      <c r="N132" s="82">
        <f>(VLOOKUP($E132,'RF opt'!$A$2:$N$499,14,FALSE)/VLOOKUP($E$4,'RF opt'!$A$2:$N$499,14,FALSE))*100</f>
        <v>108.26509585999074</v>
      </c>
      <c r="O132" s="82">
        <f>(VLOOKUP($E132,'LSTM 1'!$A$2:$N$499,14,FALSE)/VLOOKUP($E$4,'LSTM 1'!$A$2:$N$499,14,FALSE))*100</f>
        <v>107.02635883760354</v>
      </c>
      <c r="P132" s="82">
        <f>(VLOOKUP($E132,'LSTM 2'!$A$2:$N$499,14,FALSE)/VLOOKUP($E$4,'LSTM 2'!$A$2:$N$499,14,FALSE))*100</f>
        <v>105.98991746492476</v>
      </c>
    </row>
    <row r="133" spans="5:16" x14ac:dyDescent="0.3">
      <c r="E133" s="10">
        <v>44894</v>
      </c>
      <c r="F133" s="82">
        <f>(VLOOKUP($E133,'ARIMA daily'!$A$3:$N$499,13,FALSE)/VLOOKUP($E$4,'ARIMA daily'!$A$3:$N$499,13,FALSE))*100</f>
        <v>101.44231175388232</v>
      </c>
      <c r="G133" s="82">
        <f>(VLOOKUP($E133,'ARIMA daily'!$A$3:$N$499,14,FALSE)/VLOOKUP($E$4,'ARIMA daily'!$A$3:$N$499,14,FALSE))*100</f>
        <v>96.512314351010218</v>
      </c>
      <c r="H133" s="82">
        <f>(VLOOKUP($E133,'ARIMAX daily'!$A$2:$N$499,14,FALSE)/VLOOKUP($E$4,'ARIMAX daily'!$A$2:$N$49,14,FALSE))*100</f>
        <v>94.86822341143484</v>
      </c>
      <c r="I133" s="82">
        <f>(VLOOKUP($E133,Prophet!$A$2:$N$499,14,FALSE)/VLOOKUP($E$4,Prophet!$A$2:$N$49,14,FALSE))*100</f>
        <v>103.25877547725024</v>
      </c>
      <c r="J133" s="82">
        <f>(VLOOKUP($E133,ProphetX!$A$2:$N$499,14,FALSE)/VLOOKUP($E$4,ProphetX!$A$2:$N$49,14,FALSE))*100</f>
        <v>101.44231175388248</v>
      </c>
      <c r="K133" s="82">
        <f>(VLOOKUP($E133,LOGIT!$A$2:$N$499,14,FALSE)/VLOOKUP($E$4,LOGIT!$A$2:$N$49,14,FALSE))*100</f>
        <v>110.31149366130211</v>
      </c>
      <c r="L133" s="82">
        <f>(VLOOKUP($E133,RF!$A$2:$N$499,14,FALSE)/VLOOKUP($E$4,RF!$A$2:$N$49,14,FALSE))*100</f>
        <v>99.920703109266171</v>
      </c>
      <c r="M133" s="82">
        <f>(VLOOKUP($E133,'RF 20VAR'!$A$2:$N$499,14,FALSE)/VLOOKUP($E$4,'RF 20VAR'!$A$2:$N$499,14,FALSE))*100</f>
        <v>95.418398676270556</v>
      </c>
      <c r="N133" s="82">
        <f>(VLOOKUP($E133,'RF opt'!$A$2:$N$499,14,FALSE)/VLOOKUP($E$4,'RF opt'!$A$2:$N$499,14,FALSE))*100</f>
        <v>108.09275240660024</v>
      </c>
      <c r="O133" s="82">
        <f>(VLOOKUP($E133,'LSTM 1'!$A$2:$N$499,14,FALSE)/VLOOKUP($E$4,'LSTM 1'!$A$2:$N$499,14,FALSE))*100</f>
        <v>106.85598728674159</v>
      </c>
      <c r="P133" s="82">
        <f>(VLOOKUP($E133,'LSTM 2'!$A$2:$N$499,14,FALSE)/VLOOKUP($E$4,'LSTM 2'!$A$2:$N$499,14,FALSE))*100</f>
        <v>105.82119578915862</v>
      </c>
    </row>
    <row r="134" spans="5:16" x14ac:dyDescent="0.3">
      <c r="E134" s="10">
        <v>44895</v>
      </c>
      <c r="F134" s="82">
        <f>(VLOOKUP($E134,'ARIMA daily'!$A$3:$N$499,13,FALSE)/VLOOKUP($E$4,'ARIMA daily'!$A$3:$N$499,13,FALSE))*100</f>
        <v>104.5817354737375</v>
      </c>
      <c r="G134" s="82">
        <f>(VLOOKUP($E134,'ARIMA daily'!$A$3:$N$499,14,FALSE)/VLOOKUP($E$4,'ARIMA daily'!$A$3:$N$499,14,FALSE))*100</f>
        <v>96.512314351010218</v>
      </c>
      <c r="H134" s="82">
        <f>(VLOOKUP($E134,'ARIMAX daily'!$A$2:$N$499,14,FALSE)/VLOOKUP($E$4,'ARIMAX daily'!$A$2:$N$49,14,FALSE))*100</f>
        <v>94.86822341143484</v>
      </c>
      <c r="I134" s="82">
        <f>(VLOOKUP($E134,Prophet!$A$2:$N$499,14,FALSE)/VLOOKUP($E$4,Prophet!$A$2:$N$49,14,FALSE))*100</f>
        <v>106.45441488463069</v>
      </c>
      <c r="J134" s="82">
        <f>(VLOOKUP($E134,ProphetX!$A$2:$N$499,14,FALSE)/VLOOKUP($E$4,ProphetX!$A$2:$N$49,14,FALSE))*100</f>
        <v>104.58173547373765</v>
      </c>
      <c r="K134" s="82">
        <f>(VLOOKUP($E134,LOGIT!$A$2:$N$499,14,FALSE)/VLOOKUP($E$4,LOGIT!$A$2:$N$49,14,FALSE))*100</f>
        <v>113.72539969109732</v>
      </c>
      <c r="L134" s="82">
        <f>(VLOOKUP($E134,RF!$A$2:$N$499,14,FALSE)/VLOOKUP($E$4,RF!$A$2:$N$49,14,FALSE))*100</f>
        <v>99.920703109266171</v>
      </c>
      <c r="M134" s="82">
        <f>(VLOOKUP($E134,'RF 20VAR'!$A$2:$N$499,14,FALSE)/VLOOKUP($E$4,'RF 20VAR'!$A$2:$N$499,14,FALSE))*100</f>
        <v>95.418398676270556</v>
      </c>
      <c r="N134" s="82">
        <f>(VLOOKUP($E134,'RF opt'!$A$2:$N$499,14,FALSE)/VLOOKUP($E$4,'RF opt'!$A$2:$N$499,14,FALSE))*100</f>
        <v>111.43799311516212</v>
      </c>
      <c r="O134" s="82">
        <f>(VLOOKUP($E134,'LSTM 1'!$A$2:$N$499,14,FALSE)/VLOOKUP($E$4,'LSTM 1'!$A$2:$N$499,14,FALSE))*100</f>
        <v>106.85598728674159</v>
      </c>
      <c r="P134" s="82">
        <f>(VLOOKUP($E134,'LSTM 2'!$A$2:$N$499,14,FALSE)/VLOOKUP($E$4,'LSTM 2'!$A$2:$N$499,14,FALSE))*100</f>
        <v>109.0961366533805</v>
      </c>
    </row>
    <row r="135" spans="5:16" x14ac:dyDescent="0.3">
      <c r="E135" s="10">
        <v>44896</v>
      </c>
      <c r="F135" s="82">
        <f>(VLOOKUP($E135,'ARIMA daily'!$A$3:$N$499,13,FALSE)/VLOOKUP($E$4,'ARIMA daily'!$A$3:$N$499,13,FALSE))*100</f>
        <v>104.49099688603918</v>
      </c>
      <c r="G135" s="82">
        <f>(VLOOKUP($E135,'ARIMA daily'!$A$3:$N$499,14,FALSE)/VLOOKUP($E$4,'ARIMA daily'!$A$3:$N$499,14,FALSE))*100</f>
        <v>96.512314351010218</v>
      </c>
      <c r="H135" s="82">
        <f>(VLOOKUP($E135,'ARIMAX daily'!$A$2:$N$499,14,FALSE)/VLOOKUP($E$4,'ARIMAX daily'!$A$2:$N$49,14,FALSE))*100</f>
        <v>94.86822341143484</v>
      </c>
      <c r="I135" s="82">
        <f>(VLOOKUP($E135,Prophet!$A$2:$N$499,14,FALSE)/VLOOKUP($E$4,Prophet!$A$2:$N$49,14,FALSE))*100</f>
        <v>106.36205149806872</v>
      </c>
      <c r="J135" s="82">
        <f>(VLOOKUP($E135,ProphetX!$A$2:$N$499,14,FALSE)/VLOOKUP($E$4,ProphetX!$A$2:$N$49,14,FALSE))*100</f>
        <v>104.49099688603934</v>
      </c>
      <c r="K135" s="82">
        <f>(VLOOKUP($E135,LOGIT!$A$2:$N$499,14,FALSE)/VLOOKUP($E$4,LOGIT!$A$2:$N$49,14,FALSE))*100</f>
        <v>113.62672775658933</v>
      </c>
      <c r="L135" s="82">
        <f>(VLOOKUP($E135,RF!$A$2:$N$499,14,FALSE)/VLOOKUP($E$4,RF!$A$2:$N$49,14,FALSE))*100</f>
        <v>99.834008588077694</v>
      </c>
      <c r="M135" s="82">
        <f>(VLOOKUP($E135,'RF 20VAR'!$A$2:$N$499,14,FALSE)/VLOOKUP($E$4,'RF 20VAR'!$A$2:$N$499,14,FALSE))*100</f>
        <v>95.335610503965896</v>
      </c>
      <c r="N135" s="82">
        <f>(VLOOKUP($E135,'RF opt'!$A$2:$N$499,14,FALSE)/VLOOKUP($E$4,'RF opt'!$A$2:$N$499,14,FALSE))*100</f>
        <v>111.43799311516212</v>
      </c>
      <c r="O135" s="82">
        <f>(VLOOKUP($E135,'LSTM 1'!$A$2:$N$499,14,FALSE)/VLOOKUP($E$4,'LSTM 1'!$A$2:$N$499,14,FALSE))*100</f>
        <v>106.76327548262412</v>
      </c>
      <c r="P135" s="82">
        <f>(VLOOKUP($E135,'LSTM 2'!$A$2:$N$499,14,FALSE)/VLOOKUP($E$4,'LSTM 2'!$A$2:$N$499,14,FALSE))*100</f>
        <v>109.00148122125913</v>
      </c>
    </row>
    <row r="136" spans="5:16" x14ac:dyDescent="0.3">
      <c r="E136" s="10">
        <v>44897</v>
      </c>
      <c r="F136" s="82">
        <f>(VLOOKUP($E136,'ARIMA daily'!$A$3:$N$499,13,FALSE)/VLOOKUP($E$4,'ARIMA daily'!$A$3:$N$499,13,FALSE))*100</f>
        <v>104.36616562070084</v>
      </c>
      <c r="G136" s="82">
        <f>(VLOOKUP($E136,'ARIMA daily'!$A$3:$N$499,14,FALSE)/VLOOKUP($E$4,'ARIMA daily'!$A$3:$N$499,14,FALSE))*100</f>
        <v>96.397014902443303</v>
      </c>
      <c r="H136" s="82">
        <f>(VLOOKUP($E136,'ARIMAX daily'!$A$2:$N$499,14,FALSE)/VLOOKUP($E$4,'ARIMAX daily'!$A$2:$N$49,14,FALSE))*100</f>
        <v>94.754888093352236</v>
      </c>
      <c r="I136" s="82">
        <f>(VLOOKUP($E136,Prophet!$A$2:$N$499,14,FALSE)/VLOOKUP($E$4,Prophet!$A$2:$N$49,14,FALSE))*100</f>
        <v>106.2349849577144</v>
      </c>
      <c r="J136" s="82">
        <f>(VLOOKUP($E136,ProphetX!$A$2:$N$499,14,FALSE)/VLOOKUP($E$4,ProphetX!$A$2:$N$49,14,FALSE))*100</f>
        <v>104.366165620701</v>
      </c>
      <c r="K136" s="82">
        <f>(VLOOKUP($E136,LOGIT!$A$2:$N$499,14,FALSE)/VLOOKUP($E$4,LOGIT!$A$2:$N$49,14,FALSE))*100</f>
        <v>113.49098239455036</v>
      </c>
      <c r="L136" s="82">
        <f>(VLOOKUP($E136,RF!$A$2:$N$499,14,FALSE)/VLOOKUP($E$4,RF!$A$2:$N$49,14,FALSE))*100</f>
        <v>99.834008588077694</v>
      </c>
      <c r="M136" s="82">
        <f>(VLOOKUP($E136,'RF 20VAR'!$A$2:$N$499,14,FALSE)/VLOOKUP($E$4,'RF 20VAR'!$A$2:$N$499,14,FALSE))*100</f>
        <v>95.221716816991204</v>
      </c>
      <c r="N136" s="82">
        <f>(VLOOKUP($E136,'RF opt'!$A$2:$N$499,14,FALSE)/VLOOKUP($E$4,'RF opt'!$A$2:$N$499,14,FALSE))*100</f>
        <v>111.30486254791809</v>
      </c>
      <c r="O136" s="82">
        <f>(VLOOKUP($E136,'LSTM 1'!$A$2:$N$499,14,FALSE)/VLOOKUP($E$4,'LSTM 1'!$A$2:$N$499,14,FALSE))*100</f>
        <v>106.63572961582855</v>
      </c>
      <c r="P136" s="82">
        <f>(VLOOKUP($E136,'LSTM 2'!$A$2:$N$499,14,FALSE)/VLOOKUP($E$4,'LSTM 2'!$A$2:$N$499,14,FALSE))*100</f>
        <v>108.87126145850348</v>
      </c>
    </row>
    <row r="137" spans="5:16" x14ac:dyDescent="0.3">
      <c r="E137" s="10">
        <v>44900</v>
      </c>
      <c r="F137" s="82">
        <f>(VLOOKUP($E137,'ARIMA daily'!$A$3:$N$499,13,FALSE)/VLOOKUP($E$4,'ARIMA daily'!$A$3:$N$499,13,FALSE))*100</f>
        <v>102.49861529786234</v>
      </c>
      <c r="G137" s="82">
        <f>(VLOOKUP($E137,'ARIMA daily'!$A$3:$N$499,14,FALSE)/VLOOKUP($E$4,'ARIMA daily'!$A$3:$N$499,14,FALSE))*100</f>
        <v>94.672066254277013</v>
      </c>
      <c r="H137" s="82">
        <f>(VLOOKUP($E137,'ARIMAX daily'!$A$2:$N$499,14,FALSE)/VLOOKUP($E$4,'ARIMAX daily'!$A$2:$N$49,14,FALSE))*100</f>
        <v>94.754888093352236</v>
      </c>
      <c r="I137" s="82">
        <f>(VLOOKUP($E137,Prophet!$A$2:$N$499,14,FALSE)/VLOOKUP($E$4,Prophet!$A$2:$N$49,14,FALSE))*100</f>
        <v>104.33399358493973</v>
      </c>
      <c r="J137" s="82">
        <f>(VLOOKUP($E137,ProphetX!$A$2:$N$499,14,FALSE)/VLOOKUP($E$4,ProphetX!$A$2:$N$49,14,FALSE))*100</f>
        <v>102.49861529786249</v>
      </c>
      <c r="K137" s="82">
        <f>(VLOOKUP($E137,LOGIT!$A$2:$N$499,14,FALSE)/VLOOKUP($E$4,LOGIT!$A$2:$N$49,14,FALSE))*100</f>
        <v>111.46015066331194</v>
      </c>
      <c r="L137" s="82">
        <f>(VLOOKUP($E137,RF!$A$2:$N$499,14,FALSE)/VLOOKUP($E$4,RF!$A$2:$N$49,14,FALSE))*100</f>
        <v>99.834008588077694</v>
      </c>
      <c r="M137" s="82">
        <f>(VLOOKUP($E137,'RF 20VAR'!$A$2:$N$499,14,FALSE)/VLOOKUP($E$4,'RF 20VAR'!$A$2:$N$499,14,FALSE))*100</f>
        <v>93.517799202262481</v>
      </c>
      <c r="N137" s="82">
        <f>(VLOOKUP($E137,'RF opt'!$A$2:$N$499,14,FALSE)/VLOOKUP($E$4,'RF opt'!$A$2:$N$499,14,FALSE))*100</f>
        <v>109.31314970929265</v>
      </c>
      <c r="O137" s="82">
        <f>(VLOOKUP($E137,'LSTM 1'!$A$2:$N$499,14,FALSE)/VLOOKUP($E$4,'LSTM 1'!$A$2:$N$499,14,FALSE))*100</f>
        <v>106.63572961582855</v>
      </c>
      <c r="P137" s="82">
        <f>(VLOOKUP($E137,'LSTM 2'!$A$2:$N$499,14,FALSE)/VLOOKUP($E$4,'LSTM 2'!$A$2:$N$499,14,FALSE))*100</f>
        <v>106.92309599438552</v>
      </c>
    </row>
    <row r="138" spans="5:16" x14ac:dyDescent="0.3">
      <c r="E138" s="10">
        <v>44901</v>
      </c>
      <c r="F138" s="82">
        <f>(VLOOKUP($E138,'ARIMA daily'!$A$3:$N$499,13,FALSE)/VLOOKUP($E$4,'ARIMA daily'!$A$3:$N$499,13,FALSE))*100</f>
        <v>101.02271775086429</v>
      </c>
      <c r="G138" s="82">
        <f>(VLOOKUP($E138,'ARIMA daily'!$A$3:$N$499,14,FALSE)/VLOOKUP($E$4,'ARIMA daily'!$A$3:$N$499,14,FALSE))*100</f>
        <v>93.308864712989092</v>
      </c>
      <c r="H138" s="82">
        <f>(VLOOKUP($E138,'ARIMAX daily'!$A$2:$N$499,14,FALSE)/VLOOKUP($E$4,'ARIMAX daily'!$A$2:$N$49,14,FALSE))*100</f>
        <v>93.390493984254746</v>
      </c>
      <c r="I138" s="82">
        <f>(VLOOKUP($E138,Prophet!$A$2:$N$499,14,FALSE)/VLOOKUP($E$4,Prophet!$A$2:$N$49,14,FALSE))*100</f>
        <v>102.8316680681214</v>
      </c>
      <c r="J138" s="82">
        <f>(VLOOKUP($E138,ProphetX!$A$2:$N$499,14,FALSE)/VLOOKUP($E$4,ProphetX!$A$2:$N$49,14,FALSE))*100</f>
        <v>101.02271775086444</v>
      </c>
      <c r="K138" s="82">
        <f>(VLOOKUP($E138,LOGIT!$A$2:$N$499,14,FALSE)/VLOOKUP($E$4,LOGIT!$A$2:$N$49,14,FALSE))*100</f>
        <v>109.85521422125402</v>
      </c>
      <c r="L138" s="82">
        <f>(VLOOKUP($E138,RF!$A$2:$N$499,14,FALSE)/VLOOKUP($E$4,RF!$A$2:$N$49,14,FALSE))*100</f>
        <v>99.834008588077694</v>
      </c>
      <c r="M138" s="82">
        <f>(VLOOKUP($E138,'RF 20VAR'!$A$2:$N$499,14,FALSE)/VLOOKUP($E$4,'RF 20VAR'!$A$2:$N$499,14,FALSE))*100</f>
        <v>92.171218177317101</v>
      </c>
      <c r="N138" s="82">
        <f>(VLOOKUP($E138,'RF opt'!$A$2:$N$499,14,FALSE)/VLOOKUP($E$4,'RF opt'!$A$2:$N$499,14,FALSE))*100</f>
        <v>107.73912835259691</v>
      </c>
      <c r="O138" s="82">
        <f>(VLOOKUP($E138,'LSTM 1'!$A$2:$N$499,14,FALSE)/VLOOKUP($E$4,'LSTM 1'!$A$2:$N$499,14,FALSE))*100</f>
        <v>106.63572961582855</v>
      </c>
      <c r="P138" s="82">
        <f>(VLOOKUP($E138,'LSTM 2'!$A$2:$N$499,14,FALSE)/VLOOKUP($E$4,'LSTM 2'!$A$2:$N$499,14,FALSE))*100</f>
        <v>105.38348948714675</v>
      </c>
    </row>
    <row r="139" spans="5:16" x14ac:dyDescent="0.3">
      <c r="E139" s="10">
        <v>44902</v>
      </c>
      <c r="F139" s="82">
        <f>(VLOOKUP($E139,'ARIMA daily'!$A$3:$N$499,13,FALSE)/VLOOKUP($E$4,'ARIMA daily'!$A$3:$N$499,13,FALSE))*100</f>
        <v>100.83457598264718</v>
      </c>
      <c r="G139" s="82">
        <f>(VLOOKUP($E139,'ARIMA daily'!$A$3:$N$499,14,FALSE)/VLOOKUP($E$4,'ARIMA daily'!$A$3:$N$499,14,FALSE))*100</f>
        <v>93.135089000077414</v>
      </c>
      <c r="H139" s="82">
        <f>(VLOOKUP($E139,'ARIMAX daily'!$A$2:$N$499,14,FALSE)/VLOOKUP($E$4,'ARIMAX daily'!$A$2:$N$49,14,FALSE))*100</f>
        <v>93.390493984254746</v>
      </c>
      <c r="I139" s="82">
        <f>(VLOOKUP($E139,Prophet!$A$2:$N$499,14,FALSE)/VLOOKUP($E$4,Prophet!$A$2:$N$49,14,FALSE))*100</f>
        <v>102.64015736350186</v>
      </c>
      <c r="J139" s="82">
        <f>(VLOOKUP($E139,ProphetX!$A$2:$N$499,14,FALSE)/VLOOKUP($E$4,ProphetX!$A$2:$N$49,14,FALSE))*100</f>
        <v>100.83457598264734</v>
      </c>
      <c r="K139" s="82">
        <f>(VLOOKUP($E139,LOGIT!$A$2:$N$499,14,FALSE)/VLOOKUP($E$4,LOGIT!$A$2:$N$49,14,FALSE))*100</f>
        <v>109.6506230687726</v>
      </c>
      <c r="L139" s="82">
        <f>(VLOOKUP($E139,RF!$A$2:$N$499,14,FALSE)/VLOOKUP($E$4,RF!$A$2:$N$49,14,FALSE))*100</f>
        <v>99.834008588077694</v>
      </c>
      <c r="M139" s="82">
        <f>(VLOOKUP($E139,'RF 20VAR'!$A$2:$N$499,14,FALSE)/VLOOKUP($E$4,'RF 20VAR'!$A$2:$N$499,14,FALSE))*100</f>
        <v>91.99956118419037</v>
      </c>
      <c r="N139" s="82">
        <f>(VLOOKUP($E139,'RF opt'!$A$2:$N$499,14,FALSE)/VLOOKUP($E$4,'RF opt'!$A$2:$N$499,14,FALSE))*100</f>
        <v>107.53847813682648</v>
      </c>
      <c r="O139" s="82">
        <f>(VLOOKUP($E139,'LSTM 1'!$A$2:$N$499,14,FALSE)/VLOOKUP($E$4,'LSTM 1'!$A$2:$N$499,14,FALSE))*100</f>
        <v>106.63572961582855</v>
      </c>
      <c r="P139" s="82">
        <f>(VLOOKUP($E139,'LSTM 2'!$A$2:$N$499,14,FALSE)/VLOOKUP($E$4,'LSTM 2'!$A$2:$N$499,14,FALSE))*100</f>
        <v>105.18722634461383</v>
      </c>
    </row>
    <row r="140" spans="5:16" x14ac:dyDescent="0.3">
      <c r="E140" s="10">
        <v>44903</v>
      </c>
      <c r="F140" s="82">
        <f>(VLOOKUP($E140,'ARIMA daily'!$A$3:$N$499,13,FALSE)/VLOOKUP($E$4,'ARIMA daily'!$A$3:$N$499,13,FALSE))*100</f>
        <v>101.59303167696589</v>
      </c>
      <c r="G140" s="82">
        <f>(VLOOKUP($E140,'ARIMA daily'!$A$3:$N$499,14,FALSE)/VLOOKUP($E$4,'ARIMA daily'!$A$3:$N$499,14,FALSE))*100</f>
        <v>93.135089000077414</v>
      </c>
      <c r="H140" s="82">
        <f>(VLOOKUP($E140,'ARIMAX daily'!$A$2:$N$499,14,FALSE)/VLOOKUP($E$4,'ARIMAX daily'!$A$2:$N$49,14,FALSE))*100</f>
        <v>93.390493984254746</v>
      </c>
      <c r="I140" s="82">
        <f>(VLOOKUP($E140,Prophet!$A$2:$N$499,14,FALSE)/VLOOKUP($E$4,Prophet!$A$2:$N$49,14,FALSE))*100</f>
        <v>103.41219424727386</v>
      </c>
      <c r="J140" s="82">
        <f>(VLOOKUP($E140,ProphetX!$A$2:$N$499,14,FALSE)/VLOOKUP($E$4,ProphetX!$A$2:$N$49,14,FALSE))*100</f>
        <v>101.59303167696605</v>
      </c>
      <c r="K140" s="82">
        <f>(VLOOKUP($E140,LOGIT!$A$2:$N$499,14,FALSE)/VLOOKUP($E$4,LOGIT!$A$2:$N$49,14,FALSE))*100</f>
        <v>110.4753911470002</v>
      </c>
      <c r="L140" s="82">
        <f>(VLOOKUP($E140,RF!$A$2:$N$499,14,FALSE)/VLOOKUP($E$4,RF!$A$2:$N$49,14,FALSE))*100</f>
        <v>99.834008588077694</v>
      </c>
      <c r="M140" s="82">
        <f>(VLOOKUP($E140,'RF 20VAR'!$A$2:$N$499,14,FALSE)/VLOOKUP($E$4,'RF 20VAR'!$A$2:$N$499,14,FALSE))*100</f>
        <v>92.691561823603777</v>
      </c>
      <c r="N140" s="82">
        <f>(VLOOKUP($E140,'RF opt'!$A$2:$N$499,14,FALSE)/VLOOKUP($E$4,'RF opt'!$A$2:$N$499,14,FALSE))*100</f>
        <v>108.34735912141336</v>
      </c>
      <c r="O140" s="82">
        <f>(VLOOKUP($E140,'LSTM 1'!$A$2:$N$499,14,FALSE)/VLOOKUP($E$4,'LSTM 1'!$A$2:$N$499,14,FALSE))*100</f>
        <v>107.43782032287803</v>
      </c>
      <c r="P140" s="82">
        <f>(VLOOKUP($E140,'LSTM 2'!$A$2:$N$499,14,FALSE)/VLOOKUP($E$4,'LSTM 2'!$A$2:$N$499,14,FALSE))*100</f>
        <v>105.97842172589252</v>
      </c>
    </row>
    <row r="141" spans="5:16" x14ac:dyDescent="0.3">
      <c r="E141" s="10">
        <v>44904</v>
      </c>
      <c r="F141" s="82">
        <f>(VLOOKUP($E141,'ARIMA daily'!$A$3:$N$499,13,FALSE)/VLOOKUP($E$4,'ARIMA daily'!$A$3:$N$499,13,FALSE))*100</f>
        <v>100.84636574121433</v>
      </c>
      <c r="G141" s="82">
        <f>(VLOOKUP($E141,'ARIMA daily'!$A$3:$N$499,14,FALSE)/VLOOKUP($E$4,'ARIMA daily'!$A$3:$N$499,14,FALSE))*100</f>
        <v>93.135089000077414</v>
      </c>
      <c r="H141" s="82">
        <f>(VLOOKUP($E141,'ARIMAX daily'!$A$2:$N$499,14,FALSE)/VLOOKUP($E$4,'ARIMAX daily'!$A$2:$N$49,14,FALSE))*100</f>
        <v>93.390493984254746</v>
      </c>
      <c r="I141" s="82">
        <f>(VLOOKUP($E141,Prophet!$A$2:$N$499,14,FALSE)/VLOOKUP($E$4,Prophet!$A$2:$N$49,14,FALSE))*100</f>
        <v>102.65215823386617</v>
      </c>
      <c r="J141" s="82">
        <f>(VLOOKUP($E141,ProphetX!$A$2:$N$499,14,FALSE)/VLOOKUP($E$4,ProphetX!$A$2:$N$49,14,FALSE))*100</f>
        <v>100.84636574121448</v>
      </c>
      <c r="K141" s="82">
        <f>(VLOOKUP($E141,LOGIT!$A$2:$N$499,14,FALSE)/VLOOKUP($E$4,LOGIT!$A$2:$N$49,14,FALSE))*100</f>
        <v>109.66344361529762</v>
      </c>
      <c r="L141" s="82">
        <f>(VLOOKUP($E141,RF!$A$2:$N$499,14,FALSE)/VLOOKUP($E$4,RF!$A$2:$N$49,14,FALSE))*100</f>
        <v>99.834008588077694</v>
      </c>
      <c r="M141" s="82">
        <f>(VLOOKUP($E141,'RF 20VAR'!$A$2:$N$499,14,FALSE)/VLOOKUP($E$4,'RF 20VAR'!$A$2:$N$499,14,FALSE))*100</f>
        <v>92.010317937060847</v>
      </c>
      <c r="N141" s="82">
        <f>(VLOOKUP($E141,'RF opt'!$A$2:$N$499,14,FALSE)/VLOOKUP($E$4,'RF opt'!$A$2:$N$499,14,FALSE))*100</f>
        <v>107.55105172759687</v>
      </c>
      <c r="O141" s="82">
        <f>(VLOOKUP($E141,'LSTM 1'!$A$2:$N$499,14,FALSE)/VLOOKUP($E$4,'LSTM 1'!$A$2:$N$499,14,FALSE))*100</f>
        <v>107.43782032287803</v>
      </c>
      <c r="P141" s="82">
        <f>(VLOOKUP($E141,'LSTM 2'!$A$2:$N$499,14,FALSE)/VLOOKUP($E$4,'LSTM 2'!$A$2:$N$499,14,FALSE))*100</f>
        <v>105.19952502282879</v>
      </c>
    </row>
    <row r="142" spans="5:16" x14ac:dyDescent="0.3">
      <c r="E142" s="10">
        <v>44907</v>
      </c>
      <c r="F142" s="82">
        <f>(VLOOKUP($E142,'ARIMA daily'!$A$3:$N$499,13,FALSE)/VLOOKUP($E$4,'ARIMA daily'!$A$3:$N$499,13,FALSE))*100</f>
        <v>102.28638087015291</v>
      </c>
      <c r="G142" s="82">
        <f>(VLOOKUP($E142,'ARIMA daily'!$A$3:$N$499,14,FALSE)/VLOOKUP($E$4,'ARIMA daily'!$A$3:$N$499,14,FALSE))*100</f>
        <v>94.464992524209478</v>
      </c>
      <c r="H142" s="82">
        <f>(VLOOKUP($E142,'ARIMAX daily'!$A$2:$N$499,14,FALSE)/VLOOKUP($E$4,'ARIMAX daily'!$A$2:$N$49,14,FALSE))*100</f>
        <v>94.724044511811471</v>
      </c>
      <c r="I142" s="82">
        <f>(VLOOKUP($E142,Prophet!$A$2:$N$499,14,FALSE)/VLOOKUP($E$4,Prophet!$A$2:$N$49,14,FALSE))*100</f>
        <v>104.11795880871577</v>
      </c>
      <c r="J142" s="82">
        <f>(VLOOKUP($E142,ProphetX!$A$2:$N$499,14,FALSE)/VLOOKUP($E$4,ProphetX!$A$2:$N$49,14,FALSE))*100</f>
        <v>102.28638087015307</v>
      </c>
      <c r="K142" s="82">
        <f>(VLOOKUP($E142,LOGIT!$A$2:$N$499,14,FALSE)/VLOOKUP($E$4,LOGIT!$A$2:$N$49,14,FALSE))*100</f>
        <v>111.2293604109784</v>
      </c>
      <c r="L142" s="82">
        <f>(VLOOKUP($E142,RF!$A$2:$N$499,14,FALSE)/VLOOKUP($E$4,RF!$A$2:$N$49,14,FALSE))*100</f>
        <v>99.834008588077694</v>
      </c>
      <c r="M142" s="82">
        <f>(VLOOKUP($E142,'RF 20VAR'!$A$2:$N$499,14,FALSE)/VLOOKUP($E$4,'RF 20VAR'!$A$2:$N$499,14,FALSE))*100</f>
        <v>93.324160522006551</v>
      </c>
      <c r="N142" s="82">
        <f>(VLOOKUP($E142,'RF opt'!$A$2:$N$499,14,FALSE)/VLOOKUP($E$4,'RF opt'!$A$2:$N$499,14,FALSE))*100</f>
        <v>109.0868050537844</v>
      </c>
      <c r="O142" s="82">
        <f>(VLOOKUP($E142,'LSTM 1'!$A$2:$N$499,14,FALSE)/VLOOKUP($E$4,'LSTM 1'!$A$2:$N$499,14,FALSE))*100</f>
        <v>107.43782032287803</v>
      </c>
      <c r="P142" s="82">
        <f>(VLOOKUP($E142,'LSTM 2'!$A$2:$N$499,14,FALSE)/VLOOKUP($E$4,'LSTM 2'!$A$2:$N$499,14,FALSE))*100</f>
        <v>106.70170020263416</v>
      </c>
    </row>
    <row r="143" spans="5:16" x14ac:dyDescent="0.3">
      <c r="E143" s="10">
        <v>44908</v>
      </c>
      <c r="F143" s="82">
        <f>(VLOOKUP($E143,'ARIMA daily'!$A$3:$N$499,13,FALSE)/VLOOKUP($E$4,'ARIMA daily'!$A$3:$N$499,13,FALSE))*100</f>
        <v>103.03201426335495</v>
      </c>
      <c r="G143" s="82">
        <f>(VLOOKUP($E143,'ARIMA daily'!$A$3:$N$499,14,FALSE)/VLOOKUP($E$4,'ARIMA daily'!$A$3:$N$499,14,FALSE))*100</f>
        <v>94.464992524209478</v>
      </c>
      <c r="H143" s="82">
        <f>(VLOOKUP($E143,'ARIMAX daily'!$A$2:$N$499,14,FALSE)/VLOOKUP($E$4,'ARIMAX daily'!$A$2:$N$49,14,FALSE))*100</f>
        <v>94.724044511811471</v>
      </c>
      <c r="I143" s="82">
        <f>(VLOOKUP($E143,Prophet!$A$2:$N$499,14,FALSE)/VLOOKUP($E$4,Prophet!$A$2:$N$49,14,FALSE))*100</f>
        <v>104.87694379048342</v>
      </c>
      <c r="J143" s="82">
        <f>(VLOOKUP($E143,ProphetX!$A$2:$N$499,14,FALSE)/VLOOKUP($E$4,ProphetX!$A$2:$N$49,14,FALSE))*100</f>
        <v>103.03201426335511</v>
      </c>
      <c r="K143" s="82">
        <f>(VLOOKUP($E143,LOGIT!$A$2:$N$499,14,FALSE)/VLOOKUP($E$4,LOGIT!$A$2:$N$49,14,FALSE))*100</f>
        <v>112.04018512411605</v>
      </c>
      <c r="L143" s="82">
        <f>(VLOOKUP($E143,RF!$A$2:$N$499,14,FALSE)/VLOOKUP($E$4,RF!$A$2:$N$49,14,FALSE))*100</f>
        <v>99.834008588077694</v>
      </c>
      <c r="M143" s="82">
        <f>(VLOOKUP($E143,'RF 20VAR'!$A$2:$N$499,14,FALSE)/VLOOKUP($E$4,'RF 20VAR'!$A$2:$N$499,14,FALSE))*100</f>
        <v>93.324160522006551</v>
      </c>
      <c r="N143" s="82">
        <f>(VLOOKUP($E143,'RF opt'!$A$2:$N$499,14,FALSE)/VLOOKUP($E$4,'RF opt'!$A$2:$N$499,14,FALSE))*100</f>
        <v>109.0868050537844</v>
      </c>
      <c r="O143" s="82">
        <f>(VLOOKUP($E143,'LSTM 1'!$A$2:$N$499,14,FALSE)/VLOOKUP($E$4,'LSTM 1'!$A$2:$N$499,14,FALSE))*100</f>
        <v>107.43782032287803</v>
      </c>
      <c r="P143" s="82">
        <f>(VLOOKUP($E143,'LSTM 2'!$A$2:$N$499,14,FALSE)/VLOOKUP($E$4,'LSTM 2'!$A$2:$N$499,14,FALSE))*100</f>
        <v>107.4795197921601</v>
      </c>
    </row>
    <row r="144" spans="5:16" x14ac:dyDescent="0.3">
      <c r="E144" s="10">
        <v>44909</v>
      </c>
      <c r="F144" s="82">
        <f>(VLOOKUP($E144,'ARIMA daily'!$A$3:$N$499,13,FALSE)/VLOOKUP($E$4,'ARIMA daily'!$A$3:$N$499,13,FALSE))*100</f>
        <v>102.40838985252203</v>
      </c>
      <c r="G144" s="82">
        <f>(VLOOKUP($E144,'ARIMA daily'!$A$3:$N$499,14,FALSE)/VLOOKUP($E$4,'ARIMA daily'!$A$3:$N$499,14,FALSE))*100</f>
        <v>94.464992524209478</v>
      </c>
      <c r="H144" s="82">
        <f>(VLOOKUP($E144,'ARIMAX daily'!$A$2:$N$499,14,FALSE)/VLOOKUP($E$4,'ARIMAX daily'!$A$2:$N$49,14,FALSE))*100</f>
        <v>94.150705954153096</v>
      </c>
      <c r="I144" s="82">
        <f>(VLOOKUP($E144,Prophet!$A$2:$N$499,14,FALSE)/VLOOKUP($E$4,Prophet!$A$2:$N$49,14,FALSE))*100</f>
        <v>104.24215252925349</v>
      </c>
      <c r="J144" s="82">
        <f>(VLOOKUP($E144,ProphetX!$A$2:$N$499,14,FALSE)/VLOOKUP($E$4,ProphetX!$A$2:$N$49,14,FALSE))*100</f>
        <v>102.40838985252221</v>
      </c>
      <c r="K144" s="82">
        <f>(VLOOKUP($E144,LOGIT!$A$2:$N$499,14,FALSE)/VLOOKUP($E$4,LOGIT!$A$2:$N$49,14,FALSE))*100</f>
        <v>111.36203673560601</v>
      </c>
      <c r="L144" s="82">
        <f>(VLOOKUP($E144,RF!$A$2:$N$499,14,FALSE)/VLOOKUP($E$4,RF!$A$2:$N$49,14,FALSE))*100</f>
        <v>99.834008588077694</v>
      </c>
      <c r="M144" s="82">
        <f>(VLOOKUP($E144,'RF 20VAR'!$A$2:$N$499,14,FALSE)/VLOOKUP($E$4,'RF 20VAR'!$A$2:$N$499,14,FALSE))*100</f>
        <v>93.324160522006551</v>
      </c>
      <c r="N144" s="82">
        <f>(VLOOKUP($E144,'RF opt'!$A$2:$N$499,14,FALSE)/VLOOKUP($E$4,'RF opt'!$A$2:$N$499,14,FALSE))*100</f>
        <v>108.42653266157996</v>
      </c>
      <c r="O144" s="82">
        <f>(VLOOKUP($E144,'LSTM 1'!$A$2:$N$499,14,FALSE)/VLOOKUP($E$4,'LSTM 1'!$A$2:$N$499,14,FALSE))*100</f>
        <v>107.43782032287803</v>
      </c>
      <c r="P144" s="82">
        <f>(VLOOKUP($E144,'LSTM 2'!$A$2:$N$499,14,FALSE)/VLOOKUP($E$4,'LSTM 2'!$A$2:$N$499,14,FALSE))*100</f>
        <v>106.82897585505269</v>
      </c>
    </row>
    <row r="145" spans="5:16" x14ac:dyDescent="0.3">
      <c r="E145" s="10">
        <v>44910</v>
      </c>
      <c r="F145" s="82">
        <f>(VLOOKUP($E145,'ARIMA daily'!$A$3:$N$499,13,FALSE)/VLOOKUP($E$4,'ARIMA daily'!$A$3:$N$499,13,FALSE))*100</f>
        <v>99.856201240915794</v>
      </c>
      <c r="G145" s="82">
        <f>(VLOOKUP($E145,'ARIMA daily'!$A$3:$N$499,14,FALSE)/VLOOKUP($E$4,'ARIMA daily'!$A$3:$N$499,14,FALSE))*100</f>
        <v>92.110766679403667</v>
      </c>
      <c r="H145" s="82">
        <f>(VLOOKUP($E145,'ARIMAX daily'!$A$2:$N$499,14,FALSE)/VLOOKUP($E$4,'ARIMAX daily'!$A$2:$N$49,14,FALSE))*100</f>
        <v>94.150705954153096</v>
      </c>
      <c r="I145" s="82">
        <f>(VLOOKUP($E145,Prophet!$A$2:$N$499,14,FALSE)/VLOOKUP($E$4,Prophet!$A$2:$N$49,14,FALSE))*100</f>
        <v>101.64426348014712</v>
      </c>
      <c r="J145" s="82">
        <f>(VLOOKUP($E145,ProphetX!$A$2:$N$499,14,FALSE)/VLOOKUP($E$4,ProphetX!$A$2:$N$49,14,FALSE))*100</f>
        <v>99.856201240915965</v>
      </c>
      <c r="K145" s="82">
        <f>(VLOOKUP($E145,LOGIT!$A$2:$N$499,14,FALSE)/VLOOKUP($E$4,LOGIT!$A$2:$N$49,14,FALSE))*100</f>
        <v>108.58670824610246</v>
      </c>
      <c r="L145" s="82">
        <f>(VLOOKUP($E145,RF!$A$2:$N$499,14,FALSE)/VLOOKUP($E$4,RF!$A$2:$N$49,14,FALSE))*100</f>
        <v>99.834008588077694</v>
      </c>
      <c r="M145" s="82">
        <f>(VLOOKUP($E145,'RF 20VAR'!$A$2:$N$499,14,FALSE)/VLOOKUP($E$4,'RF 20VAR'!$A$2:$N$499,14,FALSE))*100</f>
        <v>90.9983661216163</v>
      </c>
      <c r="N145" s="82">
        <f>(VLOOKUP($E145,'RF opt'!$A$2:$N$499,14,FALSE)/VLOOKUP($E$4,'RF opt'!$A$2:$N$499,14,FALSE))*100</f>
        <v>105.72436185064007</v>
      </c>
      <c r="O145" s="82">
        <f>(VLOOKUP($E145,'LSTM 1'!$A$2:$N$499,14,FALSE)/VLOOKUP($E$4,'LSTM 1'!$A$2:$N$499,14,FALSE))*100</f>
        <v>107.43782032287803</v>
      </c>
      <c r="P145" s="82">
        <f>(VLOOKUP($E145,'LSTM 2'!$A$2:$N$499,14,FALSE)/VLOOKUP($E$4,'LSTM 2'!$A$2:$N$499,14,FALSE))*100</f>
        <v>104.16661883567701</v>
      </c>
    </row>
    <row r="146" spans="5:16" x14ac:dyDescent="0.3">
      <c r="E146" s="10">
        <v>44911</v>
      </c>
      <c r="F146" s="82">
        <f>(VLOOKUP($E146,'ARIMA daily'!$A$3:$N$499,13,FALSE)/VLOOKUP($E$4,'ARIMA daily'!$A$3:$N$499,13,FALSE))*100</f>
        <v>98.744027758247896</v>
      </c>
      <c r="G146" s="82">
        <f>(VLOOKUP($E146,'ARIMA daily'!$A$3:$N$499,14,FALSE)/VLOOKUP($E$4,'ARIMA daily'!$A$3:$N$499,14,FALSE))*100</f>
        <v>91.084859916518852</v>
      </c>
      <c r="H146" s="82">
        <f>(VLOOKUP($E146,'ARIMAX daily'!$A$2:$N$499,14,FALSE)/VLOOKUP($E$4,'ARIMAX daily'!$A$2:$N$49,14,FALSE))*100</f>
        <v>94.150705954153096</v>
      </c>
      <c r="I146" s="82">
        <f>(VLOOKUP($E146,Prophet!$A$2:$N$499,14,FALSE)/VLOOKUP($E$4,Prophet!$A$2:$N$49,14,FALSE))*100</f>
        <v>100.51217500589011</v>
      </c>
      <c r="J146" s="82">
        <f>(VLOOKUP($E146,ProphetX!$A$2:$N$499,14,FALSE)/VLOOKUP($E$4,ProphetX!$A$2:$N$49,14,FALSE))*100</f>
        <v>98.744027758248066</v>
      </c>
      <c r="K146" s="82">
        <f>(VLOOKUP($E146,LOGIT!$A$2:$N$499,14,FALSE)/VLOOKUP($E$4,LOGIT!$A$2:$N$49,14,FALSE))*100</f>
        <v>107.3772965522794</v>
      </c>
      <c r="L146" s="82">
        <f>(VLOOKUP($E146,RF!$A$2:$N$499,14,FALSE)/VLOOKUP($E$4,RF!$A$2:$N$49,14,FALSE))*100</f>
        <v>99.834008588077694</v>
      </c>
      <c r="M146" s="82">
        <f>(VLOOKUP($E146,'RF 20VAR'!$A$2:$N$499,14,FALSE)/VLOOKUP($E$4,'RF 20VAR'!$A$2:$N$499,14,FALSE))*100</f>
        <v>89.984848998905079</v>
      </c>
      <c r="N146" s="82">
        <f>(VLOOKUP($E146,'RF opt'!$A$2:$N$499,14,FALSE)/VLOOKUP($E$4,'RF opt'!$A$2:$N$499,14,FALSE))*100</f>
        <v>104.54683025759878</v>
      </c>
      <c r="O146" s="82">
        <f>(VLOOKUP($E146,'LSTM 1'!$A$2:$N$499,14,FALSE)/VLOOKUP($E$4,'LSTM 1'!$A$2:$N$499,14,FALSE))*100</f>
        <v>107.43782032287803</v>
      </c>
      <c r="P146" s="82">
        <f>(VLOOKUP($E146,'LSTM 2'!$A$2:$N$499,14,FALSE)/VLOOKUP($E$4,'LSTM 2'!$A$2:$N$499,14,FALSE))*100</f>
        <v>103.00643699610646</v>
      </c>
    </row>
    <row r="147" spans="5:16" x14ac:dyDescent="0.3">
      <c r="E147" s="10">
        <v>44914</v>
      </c>
      <c r="F147" s="82">
        <f>(VLOOKUP($E147,'ARIMA daily'!$A$3:$N$499,13,FALSE)/VLOOKUP($E$4,'ARIMA daily'!$A$3:$N$499,13,FALSE))*100</f>
        <v>97.854589348128115</v>
      </c>
      <c r="G147" s="82">
        <f>(VLOOKUP($E147,'ARIMA daily'!$A$3:$N$499,14,FALSE)/VLOOKUP($E$4,'ARIMA daily'!$A$3:$N$499,14,FALSE))*100</f>
        <v>91.084859916518852</v>
      </c>
      <c r="H147" s="82">
        <f>(VLOOKUP($E147,'ARIMAX daily'!$A$2:$N$499,14,FALSE)/VLOOKUP($E$4,'ARIMAX daily'!$A$2:$N$49,14,FALSE))*100</f>
        <v>94.150705954153096</v>
      </c>
      <c r="I147" s="82">
        <f>(VLOOKUP($E147,Prophet!$A$2:$N$499,14,FALSE)/VLOOKUP($E$4,Prophet!$A$2:$N$49,14,FALSE))*100</f>
        <v>99.606809981143584</v>
      </c>
      <c r="J147" s="82">
        <f>(VLOOKUP($E147,ProphetX!$A$2:$N$499,14,FALSE)/VLOOKUP($E$4,ProphetX!$A$2:$N$49,14,FALSE))*100</f>
        <v>97.8545893481283</v>
      </c>
      <c r="K147" s="82">
        <f>(VLOOKUP($E147,LOGIT!$A$2:$N$499,14,FALSE)/VLOOKUP($E$4,LOGIT!$A$2:$N$49,14,FALSE))*100</f>
        <v>106.41009383534912</v>
      </c>
      <c r="L147" s="82">
        <f>(VLOOKUP($E147,RF!$A$2:$N$499,14,FALSE)/VLOOKUP($E$4,RF!$A$2:$N$49,14,FALSE))*100</f>
        <v>99.834008588077694</v>
      </c>
      <c r="M147" s="82">
        <f>(VLOOKUP($E147,'RF 20VAR'!$A$2:$N$499,14,FALSE)/VLOOKUP($E$4,'RF 20VAR'!$A$2:$N$499,14,FALSE))*100</f>
        <v>89.174309031623181</v>
      </c>
      <c r="N147" s="82">
        <f>(VLOOKUP($E147,'RF opt'!$A$2:$N$499,14,FALSE)/VLOOKUP($E$4,'RF opt'!$A$2:$N$499,14,FALSE))*100</f>
        <v>103.60512301111051</v>
      </c>
      <c r="O147" s="82">
        <f>(VLOOKUP($E147,'LSTM 1'!$A$2:$N$499,14,FALSE)/VLOOKUP($E$4,'LSTM 1'!$A$2:$N$499,14,FALSE))*100</f>
        <v>106.47007243711558</v>
      </c>
      <c r="P147" s="82">
        <f>(VLOOKUP($E147,'LSTM 2'!$A$2:$N$499,14,FALSE)/VLOOKUP($E$4,'LSTM 2'!$A$2:$N$499,14,FALSE))*100</f>
        <v>102.07860486657022</v>
      </c>
    </row>
    <row r="148" spans="5:16" x14ac:dyDescent="0.3">
      <c r="E148" s="10">
        <v>44915</v>
      </c>
      <c r="F148" s="82">
        <f>(VLOOKUP($E148,'ARIMA daily'!$A$3:$N$499,13,FALSE)/VLOOKUP($E$4,'ARIMA daily'!$A$3:$N$499,13,FALSE))*100</f>
        <v>97.956097667511315</v>
      </c>
      <c r="G148" s="82">
        <f>(VLOOKUP($E148,'ARIMA daily'!$A$3:$N$499,14,FALSE)/VLOOKUP($E$4,'ARIMA daily'!$A$3:$N$499,14,FALSE))*100</f>
        <v>91.084859916518852</v>
      </c>
      <c r="H148" s="82">
        <f>(VLOOKUP($E148,'ARIMAX daily'!$A$2:$N$499,14,FALSE)/VLOOKUP($E$4,'ARIMAX daily'!$A$2:$N$49,14,FALSE))*100</f>
        <v>94.150705954153096</v>
      </c>
      <c r="I148" s="82">
        <f>(VLOOKUP($E148,Prophet!$A$2:$N$499,14,FALSE)/VLOOKUP($E$4,Prophet!$A$2:$N$49,14,FALSE))*100</f>
        <v>99.710135946207288</v>
      </c>
      <c r="J148" s="82">
        <f>(VLOOKUP($E148,ProphetX!$A$2:$N$499,14,FALSE)/VLOOKUP($E$4,ProphetX!$A$2:$N$49,14,FALSE))*100</f>
        <v>97.956097667511486</v>
      </c>
      <c r="K148" s="82">
        <f>(VLOOKUP($E148,LOGIT!$A$2:$N$499,14,FALSE)/VLOOKUP($E$4,LOGIT!$A$2:$N$49,14,FALSE))*100</f>
        <v>106.5204771077392</v>
      </c>
      <c r="L148" s="82">
        <f>(VLOOKUP($E148,RF!$A$2:$N$499,14,FALSE)/VLOOKUP($E$4,RF!$A$2:$N$49,14,FALSE))*100</f>
        <v>99.834008588077694</v>
      </c>
      <c r="M148" s="82">
        <f>(VLOOKUP($E148,'RF 20VAR'!$A$2:$N$499,14,FALSE)/VLOOKUP($E$4,'RF 20VAR'!$A$2:$N$499,14,FALSE))*100</f>
        <v>89.266812963245172</v>
      </c>
      <c r="N148" s="82">
        <f>(VLOOKUP($E148,'RF opt'!$A$2:$N$499,14,FALSE)/VLOOKUP($E$4,'RF opt'!$A$2:$N$499,14,FALSE))*100</f>
        <v>103.71259657966164</v>
      </c>
      <c r="O148" s="82">
        <f>(VLOOKUP($E148,'LSTM 1'!$A$2:$N$499,14,FALSE)/VLOOKUP($E$4,'LSTM 1'!$A$2:$N$499,14,FALSE))*100</f>
        <v>106.47007243711558</v>
      </c>
      <c r="P148" s="82">
        <f>(VLOOKUP($E148,'LSTM 2'!$A$2:$N$499,14,FALSE)/VLOOKUP($E$4,'LSTM 2'!$A$2:$N$499,14,FALSE))*100</f>
        <v>102.18449491929043</v>
      </c>
    </row>
    <row r="149" spans="5:16" x14ac:dyDescent="0.3">
      <c r="E149" s="10">
        <v>44916</v>
      </c>
      <c r="F149" s="82">
        <f>(VLOOKUP($E149,'ARIMA daily'!$A$3:$N$499,13,FALSE)/VLOOKUP($E$4,'ARIMA daily'!$A$3:$N$499,13,FALSE))*100</f>
        <v>99.412508320571945</v>
      </c>
      <c r="G149" s="82">
        <f>(VLOOKUP($E149,'ARIMA daily'!$A$3:$N$499,14,FALSE)/VLOOKUP($E$4,'ARIMA daily'!$A$3:$N$499,14,FALSE))*100</f>
        <v>91.084859916518852</v>
      </c>
      <c r="H149" s="82">
        <f>(VLOOKUP($E149,'ARIMAX daily'!$A$2:$N$499,14,FALSE)/VLOOKUP($E$4,'ARIMAX daily'!$A$2:$N$49,14,FALSE))*100</f>
        <v>94.150705954153096</v>
      </c>
      <c r="I149" s="82">
        <f>(VLOOKUP($E149,Prophet!$A$2:$N$499,14,FALSE)/VLOOKUP($E$4,Prophet!$A$2:$N$49,14,FALSE))*100</f>
        <v>101.19262562952534</v>
      </c>
      <c r="J149" s="82">
        <f>(VLOOKUP($E149,ProphetX!$A$2:$N$499,14,FALSE)/VLOOKUP($E$4,ProphetX!$A$2:$N$49,14,FALSE))*100</f>
        <v>99.41250832057213</v>
      </c>
      <c r="K149" s="82">
        <f>(VLOOKUP($E149,LOGIT!$A$2:$N$499,14,FALSE)/VLOOKUP($E$4,LOGIT!$A$2:$N$49,14,FALSE))*100</f>
        <v>108.10422290124141</v>
      </c>
      <c r="L149" s="82">
        <f>(VLOOKUP($E149,RF!$A$2:$N$499,14,FALSE)/VLOOKUP($E$4,RF!$A$2:$N$49,14,FALSE))*100</f>
        <v>99.834008588077694</v>
      </c>
      <c r="M149" s="82">
        <f>(VLOOKUP($E149,'RF 20VAR'!$A$2:$N$499,14,FALSE)/VLOOKUP($E$4,'RF 20VAR'!$A$2:$N$499,14,FALSE))*100</f>
        <v>89.266812963245172</v>
      </c>
      <c r="N149" s="82">
        <f>(VLOOKUP($E149,'RF opt'!$A$2:$N$499,14,FALSE)/VLOOKUP($E$4,'RF opt'!$A$2:$N$499,14,FALSE))*100</f>
        <v>105.25459482287356</v>
      </c>
      <c r="O149" s="82">
        <f>(VLOOKUP($E149,'LSTM 1'!$A$2:$N$499,14,FALSE)/VLOOKUP($E$4,'LSTM 1'!$A$2:$N$499,14,FALSE))*100</f>
        <v>108.05306881428731</v>
      </c>
      <c r="P149" s="82">
        <f>(VLOOKUP($E149,'LSTM 2'!$A$2:$N$499,14,FALSE)/VLOOKUP($E$4,'LSTM 2'!$A$2:$N$499,14,FALSE))*100</f>
        <v>103.70377335648601</v>
      </c>
    </row>
    <row r="150" spans="5:16" x14ac:dyDescent="0.3">
      <c r="E150" s="10">
        <v>44917</v>
      </c>
      <c r="F150" s="82">
        <f>(VLOOKUP($E150,'ARIMA daily'!$A$3:$N$499,13,FALSE)/VLOOKUP($E$4,'ARIMA daily'!$A$3:$N$499,13,FALSE))*100</f>
        <v>97.975828616960342</v>
      </c>
      <c r="G150" s="82">
        <f>(VLOOKUP($E150,'ARIMA daily'!$A$3:$N$499,14,FALSE)/VLOOKUP($E$4,'ARIMA daily'!$A$3:$N$499,14,FALSE))*100</f>
        <v>91.084859916518852</v>
      </c>
      <c r="H150" s="82">
        <f>(VLOOKUP($E150,'ARIMAX daily'!$A$2:$N$499,14,FALSE)/VLOOKUP($E$4,'ARIMAX daily'!$A$2:$N$49,14,FALSE))*100</f>
        <v>94.150705954153096</v>
      </c>
      <c r="I150" s="82">
        <f>(VLOOKUP($E150,Prophet!$A$2:$N$499,14,FALSE)/VLOOKUP($E$4,Prophet!$A$2:$N$49,14,FALSE))*100</f>
        <v>99.730220205367843</v>
      </c>
      <c r="J150" s="82">
        <f>(VLOOKUP($E150,ProphetX!$A$2:$N$499,14,FALSE)/VLOOKUP($E$4,ProphetX!$A$2:$N$49,14,FALSE))*100</f>
        <v>97.975828616960527</v>
      </c>
      <c r="K150" s="82">
        <f>(VLOOKUP($E150,LOGIT!$A$2:$N$499,14,FALSE)/VLOOKUP($E$4,LOGIT!$A$2:$N$49,14,FALSE))*100</f>
        <v>106.5419331497738</v>
      </c>
      <c r="L150" s="82">
        <f>(VLOOKUP($E150,RF!$A$2:$N$499,14,FALSE)/VLOOKUP($E$4,RF!$A$2:$N$49,14,FALSE))*100</f>
        <v>99.834008588077694</v>
      </c>
      <c r="M150" s="82">
        <f>(VLOOKUP($E150,'RF 20VAR'!$A$2:$N$499,14,FALSE)/VLOOKUP($E$4,'RF 20VAR'!$A$2:$N$499,14,FALSE))*100</f>
        <v>89.266812963245172</v>
      </c>
      <c r="N150" s="82">
        <f>(VLOOKUP($E150,'RF opt'!$A$2:$N$499,14,FALSE)/VLOOKUP($E$4,'RF opt'!$A$2:$N$499,14,FALSE))*100</f>
        <v>105.25459482287356</v>
      </c>
      <c r="O150" s="82">
        <f>(VLOOKUP($E150,'LSTM 1'!$A$2:$N$499,14,FALSE)/VLOOKUP($E$4,'LSTM 1'!$A$2:$N$499,14,FALSE))*100</f>
        <v>106.49151832631607</v>
      </c>
      <c r="P150" s="82">
        <f>(VLOOKUP($E150,'LSTM 2'!$A$2:$N$499,14,FALSE)/VLOOKUP($E$4,'LSTM 2'!$A$2:$N$499,14,FALSE))*100</f>
        <v>102.20507757980609</v>
      </c>
    </row>
    <row r="151" spans="5:16" x14ac:dyDescent="0.3">
      <c r="E151" s="10">
        <v>44918</v>
      </c>
      <c r="F151" s="82">
        <f>(VLOOKUP($E151,'ARIMA daily'!$A$3:$N$499,13,FALSE)/VLOOKUP($E$4,'ARIMA daily'!$A$3:$N$499,13,FALSE))*100</f>
        <v>98.550760824284126</v>
      </c>
      <c r="G151" s="82">
        <f>(VLOOKUP($E151,'ARIMA daily'!$A$3:$N$499,14,FALSE)/VLOOKUP($E$4,'ARIMA daily'!$A$3:$N$499,14,FALSE))*100</f>
        <v>91.619355213009939</v>
      </c>
      <c r="H151" s="82">
        <f>(VLOOKUP($E151,'ARIMAX daily'!$A$2:$N$499,14,FALSE)/VLOOKUP($E$4,'ARIMAX daily'!$A$2:$N$49,14,FALSE))*100</f>
        <v>94.703191949519749</v>
      </c>
      <c r="I151" s="82">
        <f>(VLOOKUP($E151,Prophet!$A$2:$N$499,14,FALSE)/VLOOKUP($E$4,Prophet!$A$2:$N$49,14,FALSE))*100</f>
        <v>100.3154473624019</v>
      </c>
      <c r="J151" s="82">
        <f>(VLOOKUP($E151,ProphetX!$A$2:$N$499,14,FALSE)/VLOOKUP($E$4,ProphetX!$A$2:$N$49,14,FALSE))*100</f>
        <v>98.550760824284296</v>
      </c>
      <c r="K151" s="82">
        <f>(VLOOKUP($E151,LOGIT!$A$2:$N$499,14,FALSE)/VLOOKUP($E$4,LOGIT!$A$2:$N$49,14,FALSE))*100</f>
        <v>107.1671321367384</v>
      </c>
      <c r="L151" s="82">
        <f>(VLOOKUP($E151,RF!$A$2:$N$499,14,FALSE)/VLOOKUP($E$4,RF!$A$2:$N$49,14,FALSE))*100</f>
        <v>99.834008588077694</v>
      </c>
      <c r="M151" s="82">
        <f>(VLOOKUP($E151,'RF 20VAR'!$A$2:$N$499,14,FALSE)/VLOOKUP($E$4,'RF 20VAR'!$A$2:$N$499,14,FALSE))*100</f>
        <v>89.790639773818654</v>
      </c>
      <c r="N151" s="82">
        <f>(VLOOKUP($E151,'RF opt'!$A$2:$N$499,14,FALSE)/VLOOKUP($E$4,'RF opt'!$A$2:$N$499,14,FALSE))*100</f>
        <v>105.87223957655121</v>
      </c>
      <c r="O151" s="82">
        <f>(VLOOKUP($E151,'LSTM 1'!$A$2:$N$499,14,FALSE)/VLOOKUP($E$4,'LSTM 1'!$A$2:$N$499,14,FALSE))*100</f>
        <v>107.11642147392783</v>
      </c>
      <c r="P151" s="82">
        <f>(VLOOKUP($E151,'LSTM 2'!$A$2:$N$499,14,FALSE)/VLOOKUP($E$4,'LSTM 2'!$A$2:$N$499,14,FALSE))*100</f>
        <v>102.20507757980609</v>
      </c>
    </row>
    <row r="152" spans="5:16" x14ac:dyDescent="0.3">
      <c r="E152" s="10">
        <v>44922</v>
      </c>
      <c r="F152" s="82">
        <f>(VLOOKUP($E152,'ARIMA daily'!$A$3:$N$499,13,FALSE)/VLOOKUP($E$4,'ARIMA daily'!$A$3:$N$499,13,FALSE))*100</f>
        <v>98.151667484252542</v>
      </c>
      <c r="G152" s="82">
        <f>(VLOOKUP($E152,'ARIMA daily'!$A$3:$N$499,14,FALSE)/VLOOKUP($E$4,'ARIMA daily'!$A$3:$N$499,14,FALSE))*100</f>
        <v>91.619355213009939</v>
      </c>
      <c r="H152" s="82">
        <f>(VLOOKUP($E152,'ARIMAX daily'!$A$2:$N$499,14,FALSE)/VLOOKUP($E$4,'ARIMAX daily'!$A$2:$N$49,14,FALSE))*100</f>
        <v>94.703191949519749</v>
      </c>
      <c r="I152" s="82">
        <f>(VLOOKUP($E152,Prophet!$A$2:$N$499,14,FALSE)/VLOOKUP($E$4,Prophet!$A$2:$N$49,14,FALSE))*100</f>
        <v>99.909207708747601</v>
      </c>
      <c r="J152" s="82">
        <f>(VLOOKUP($E152,ProphetX!$A$2:$N$499,14,FALSE)/VLOOKUP($E$4,ProphetX!$A$2:$N$49,14,FALSE))*100</f>
        <v>98.151667484252712</v>
      </c>
      <c r="K152" s="82">
        <f>(VLOOKUP($E152,LOGIT!$A$2:$N$499,14,FALSE)/VLOOKUP($E$4,LOGIT!$A$2:$N$49,14,FALSE))*100</f>
        <v>106.73314574892842</v>
      </c>
      <c r="L152" s="82">
        <f>(VLOOKUP($E152,RF!$A$2:$N$499,14,FALSE)/VLOOKUP($E$4,RF!$A$2:$N$49,14,FALSE))*100</f>
        <v>99.834008588077694</v>
      </c>
      <c r="M152" s="82">
        <f>(VLOOKUP($E152,'RF 20VAR'!$A$2:$N$499,14,FALSE)/VLOOKUP($E$4,'RF 20VAR'!$A$2:$N$499,14,FALSE))*100</f>
        <v>89.427021613682882</v>
      </c>
      <c r="N152" s="82">
        <f>(VLOOKUP($E152,'RF opt'!$A$2:$N$499,14,FALSE)/VLOOKUP($E$4,'RF opt'!$A$2:$N$499,14,FALSE))*100</f>
        <v>105.44349701428355</v>
      </c>
      <c r="O152" s="82">
        <f>(VLOOKUP($E152,'LSTM 1'!$A$2:$N$499,14,FALSE)/VLOOKUP($E$4,'LSTM 1'!$A$2:$N$499,14,FALSE))*100</f>
        <v>107.11642147392783</v>
      </c>
      <c r="P152" s="82">
        <f>(VLOOKUP($E152,'LSTM 2'!$A$2:$N$499,14,FALSE)/VLOOKUP($E$4,'LSTM 2'!$A$2:$N$499,14,FALSE))*100</f>
        <v>101.79118563784289</v>
      </c>
    </row>
    <row r="153" spans="5:16" x14ac:dyDescent="0.3">
      <c r="E153" s="10">
        <v>44923</v>
      </c>
      <c r="F153" s="82">
        <f>(VLOOKUP($E153,'ARIMA daily'!$A$3:$N$499,13,FALSE)/VLOOKUP($E$4,'ARIMA daily'!$A$3:$N$499,13,FALSE))*100</f>
        <v>96.971821788662609</v>
      </c>
      <c r="G153" s="82">
        <f>(VLOOKUP($E153,'ARIMA daily'!$A$3:$N$499,14,FALSE)/VLOOKUP($E$4,'ARIMA daily'!$A$3:$N$499,14,FALSE))*100</f>
        <v>90.518032080642996</v>
      </c>
      <c r="H153" s="82">
        <f>(VLOOKUP($E153,'ARIMAX daily'!$A$2:$N$499,14,FALSE)/VLOOKUP($E$4,'ARIMAX daily'!$A$2:$N$49,14,FALSE))*100</f>
        <v>94.703191949519749</v>
      </c>
      <c r="I153" s="82">
        <f>(VLOOKUP($E153,Prophet!$A$2:$N$499,14,FALSE)/VLOOKUP($E$4,Prophet!$A$2:$N$49,14,FALSE))*100</f>
        <v>98.708235257781567</v>
      </c>
      <c r="J153" s="82">
        <f>(VLOOKUP($E153,ProphetX!$A$2:$N$499,14,FALSE)/VLOOKUP($E$4,ProphetX!$A$2:$N$49,14,FALSE))*100</f>
        <v>96.971821788662766</v>
      </c>
      <c r="K153" s="82">
        <f>(VLOOKUP($E153,LOGIT!$A$2:$N$499,14,FALSE)/VLOOKUP($E$4,LOGIT!$A$2:$N$49,14,FALSE))*100</f>
        <v>105.45014520684543</v>
      </c>
      <c r="L153" s="82">
        <f>(VLOOKUP($E153,RF!$A$2:$N$499,14,FALSE)/VLOOKUP($E$4,RF!$A$2:$N$49,14,FALSE))*100</f>
        <v>99.834008588077694</v>
      </c>
      <c r="M153" s="82">
        <f>(VLOOKUP($E153,'RF 20VAR'!$A$2:$N$499,14,FALSE)/VLOOKUP($E$4,'RF 20VAR'!$A$2:$N$499,14,FALSE))*100</f>
        <v>88.352051730595974</v>
      </c>
      <c r="N153" s="82">
        <f>(VLOOKUP($E153,'RF opt'!$A$2:$N$499,14,FALSE)/VLOOKUP($E$4,'RF opt'!$A$2:$N$499,14,FALSE))*100</f>
        <v>104.17599887320294</v>
      </c>
      <c r="O153" s="82">
        <f>(VLOOKUP($E153,'LSTM 1'!$A$2:$N$499,14,FALSE)/VLOOKUP($E$4,'LSTM 1'!$A$2:$N$499,14,FALSE))*100</f>
        <v>105.82881371297678</v>
      </c>
      <c r="P153" s="82">
        <f>(VLOOKUP($E153,'LSTM 2'!$A$2:$N$499,14,FALSE)/VLOOKUP($E$4,'LSTM 2'!$A$2:$N$499,14,FALSE))*100</f>
        <v>100.56759061086005</v>
      </c>
    </row>
    <row r="154" spans="5:16" x14ac:dyDescent="0.3">
      <c r="E154" s="10">
        <v>44924</v>
      </c>
      <c r="F154" s="82">
        <f>(VLOOKUP($E154,'ARIMA daily'!$A$3:$N$499,13,FALSE)/VLOOKUP($E$4,'ARIMA daily'!$A$3:$N$499,13,FALSE))*100</f>
        <v>98.665078929116731</v>
      </c>
      <c r="G154" s="82">
        <f>(VLOOKUP($E154,'ARIMA daily'!$A$3:$N$499,14,FALSE)/VLOOKUP($E$4,'ARIMA daily'!$A$3:$N$499,14,FALSE))*100</f>
        <v>92.098597458639475</v>
      </c>
      <c r="H154" s="82">
        <f>(VLOOKUP($E154,'ARIMAX daily'!$A$2:$N$499,14,FALSE)/VLOOKUP($E$4,'ARIMAX daily'!$A$2:$N$49,14,FALSE))*100</f>
        <v>96.356835791973282</v>
      </c>
      <c r="I154" s="82">
        <f>(VLOOKUP($E154,Prophet!$A$2:$N$499,14,FALSE)/VLOOKUP($E$4,Prophet!$A$2:$N$49,14,FALSE))*100</f>
        <v>100.4318124896925</v>
      </c>
      <c r="J154" s="82">
        <f>(VLOOKUP($E154,ProphetX!$A$2:$N$499,14,FALSE)/VLOOKUP($E$4,ProphetX!$A$2:$N$49,14,FALSE))*100</f>
        <v>98.665078929116916</v>
      </c>
      <c r="K154" s="82">
        <f>(VLOOKUP($E154,LOGIT!$A$2:$N$499,14,FALSE)/VLOOKUP($E$4,LOGIT!$A$2:$N$49,14,FALSE))*100</f>
        <v>107.29144516429649</v>
      </c>
      <c r="L154" s="82">
        <f>(VLOOKUP($E154,RF!$A$2:$N$499,14,FALSE)/VLOOKUP($E$4,RF!$A$2:$N$49,14,FALSE))*100</f>
        <v>101.57724332146584</v>
      </c>
      <c r="M154" s="82">
        <f>(VLOOKUP($E154,'RF 20VAR'!$A$2:$N$499,14,FALSE)/VLOOKUP($E$4,'RF 20VAR'!$A$2:$N$499,14,FALSE))*100</f>
        <v>89.894796207364109</v>
      </c>
      <c r="N154" s="82">
        <f>(VLOOKUP($E154,'RF opt'!$A$2:$N$499,14,FALSE)/VLOOKUP($E$4,'RF opt'!$A$2:$N$499,14,FALSE))*100</f>
        <v>105.99505053895824</v>
      </c>
      <c r="O154" s="82">
        <f>(VLOOKUP($E154,'LSTM 1'!$A$2:$N$499,14,FALSE)/VLOOKUP($E$4,'LSTM 1'!$A$2:$N$499,14,FALSE))*100</f>
        <v>107.67672572679685</v>
      </c>
      <c r="P154" s="82">
        <f>(VLOOKUP($E154,'LSTM 2'!$A$2:$N$499,14,FALSE)/VLOOKUP($E$4,'LSTM 2'!$A$2:$N$499,14,FALSE))*100</f>
        <v>102.32363466323666</v>
      </c>
    </row>
    <row r="155" spans="5:16" x14ac:dyDescent="0.3">
      <c r="E155" s="10">
        <v>44925</v>
      </c>
      <c r="F155" s="82">
        <f>(VLOOKUP($E155,'ARIMA daily'!$A$3:$N$499,13,FALSE)/VLOOKUP($E$4,'ARIMA daily'!$A$3:$N$499,13,FALSE))*100</f>
        <v>98.414396371557785</v>
      </c>
      <c r="G155" s="82">
        <f>(VLOOKUP($E155,'ARIMA daily'!$A$3:$N$499,14,FALSE)/VLOOKUP($E$4,'ARIMA daily'!$A$3:$N$499,14,FALSE))*100</f>
        <v>92.098597458639475</v>
      </c>
      <c r="H155" s="82">
        <f>(VLOOKUP($E155,'ARIMAX daily'!$A$2:$N$499,14,FALSE)/VLOOKUP($E$4,'ARIMAX daily'!$A$2:$N$49,14,FALSE))*100</f>
        <v>96.356835791973282</v>
      </c>
      <c r="I155" s="82">
        <f>(VLOOKUP($E155,Prophet!$A$2:$N$499,14,FALSE)/VLOOKUP($E$4,Prophet!$A$2:$N$49,14,FALSE))*100</f>
        <v>100.17664111712121</v>
      </c>
      <c r="J155" s="82">
        <f>(VLOOKUP($E155,ProphetX!$A$2:$N$499,14,FALSE)/VLOOKUP($E$4,ProphetX!$A$2:$N$49,14,FALSE))*100</f>
        <v>98.414396371557942</v>
      </c>
      <c r="K155" s="82">
        <f>(VLOOKUP($E155,LOGIT!$A$2:$N$499,14,FALSE)/VLOOKUP($E$4,LOGIT!$A$2:$N$49,14,FALSE))*100</f>
        <v>107.01884523157557</v>
      </c>
      <c r="L155" s="82">
        <f>(VLOOKUP($E155,RF!$A$2:$N$499,14,FALSE)/VLOOKUP($E$4,RF!$A$2:$N$49,14,FALSE))*100</f>
        <v>101.57724332146584</v>
      </c>
      <c r="M155" s="82">
        <f>(VLOOKUP($E155,'RF 20VAR'!$A$2:$N$499,14,FALSE)/VLOOKUP($E$4,'RF 20VAR'!$A$2:$N$499,14,FALSE))*100</f>
        <v>89.894796207364109</v>
      </c>
      <c r="N155" s="82">
        <f>(VLOOKUP($E155,'RF opt'!$A$2:$N$499,14,FALSE)/VLOOKUP($E$4,'RF opt'!$A$2:$N$499,14,FALSE))*100</f>
        <v>105.72574441113581</v>
      </c>
      <c r="O155" s="82">
        <f>(VLOOKUP($E155,'LSTM 1'!$A$2:$N$499,14,FALSE)/VLOOKUP($E$4,'LSTM 1'!$A$2:$N$499,14,FALSE))*100</f>
        <v>107.40314689538314</v>
      </c>
      <c r="P155" s="82">
        <f>(VLOOKUP($E155,'LSTM 2'!$A$2:$N$499,14,FALSE)/VLOOKUP($E$4,'LSTM 2'!$A$2:$N$499,14,FALSE))*100</f>
        <v>102.06365665770001</v>
      </c>
    </row>
    <row r="156" spans="5:16" x14ac:dyDescent="0.3">
      <c r="E156" s="10">
        <v>44929</v>
      </c>
      <c r="F156" s="82">
        <f>(VLOOKUP($E156,'ARIMA daily'!$A$3:$N$499,13,FALSE)/VLOOKUP($E$4,'ARIMA daily'!$A$3:$N$499,13,FALSE))*100</f>
        <v>98.020684768451488</v>
      </c>
      <c r="G156" s="82">
        <f>(VLOOKUP($E156,'ARIMA daily'!$A$3:$N$499,14,FALSE)/VLOOKUP($E$4,'ARIMA daily'!$A$3:$N$499,14,FALSE))*100</f>
        <v>91.73015251779583</v>
      </c>
      <c r="H156" s="82">
        <f>(VLOOKUP($E156,'ARIMAX daily'!$A$2:$N$499,14,FALSE)/VLOOKUP($E$4,'ARIMAX daily'!$A$2:$N$49,14,FALSE))*100</f>
        <v>95.971355560537631</v>
      </c>
      <c r="I156" s="82">
        <f>(VLOOKUP($E156,Prophet!$A$2:$N$499,14,FALSE)/VLOOKUP($E$4,Prophet!$A$2:$N$49,14,FALSE))*100</f>
        <v>99.775879567773103</v>
      </c>
      <c r="J156" s="82">
        <f>(VLOOKUP($E156,ProphetX!$A$2:$N$499,14,FALSE)/VLOOKUP($E$4,ProphetX!$A$2:$N$49,14,FALSE))*100</f>
        <v>98.020684768451645</v>
      </c>
      <c r="K156" s="82">
        <f>(VLOOKUP($E156,LOGIT!$A$2:$N$499,14,FALSE)/VLOOKUP($E$4,LOGIT!$A$2:$N$49,14,FALSE))*100</f>
        <v>106.59071111022578</v>
      </c>
      <c r="L156" s="82">
        <f>(VLOOKUP($E156,RF!$A$2:$N$499,14,FALSE)/VLOOKUP($E$4,RF!$A$2:$N$49,14,FALSE))*100</f>
        <v>101.57724332146584</v>
      </c>
      <c r="M156" s="82">
        <f>(VLOOKUP($E156,'RF 20VAR'!$A$2:$N$499,14,FALSE)/VLOOKUP($E$4,'RF 20VAR'!$A$2:$N$499,14,FALSE))*100</f>
        <v>89.535167681146348</v>
      </c>
      <c r="N156" s="82">
        <f>(VLOOKUP($E156,'RF opt'!$A$2:$N$499,14,FALSE)/VLOOKUP($E$4,'RF opt'!$A$2:$N$499,14,FALSE))*100</f>
        <v>105.30278340282395</v>
      </c>
      <c r="O156" s="82">
        <f>(VLOOKUP($E156,'LSTM 1'!$A$2:$N$499,14,FALSE)/VLOOKUP($E$4,'LSTM 1'!$A$2:$N$499,14,FALSE))*100</f>
        <v>106.9734753564429</v>
      </c>
      <c r="P156" s="82">
        <f>(VLOOKUP($E156,'LSTM 2'!$A$2:$N$499,14,FALSE)/VLOOKUP($E$4,'LSTM 2'!$A$2:$N$499,14,FALSE))*100</f>
        <v>101.6553460104459</v>
      </c>
    </row>
    <row r="157" spans="5:16" x14ac:dyDescent="0.3">
      <c r="E157" s="10">
        <v>44930</v>
      </c>
      <c r="F157" s="82">
        <f>(VLOOKUP($E157,'ARIMA daily'!$A$3:$N$499,13,FALSE)/VLOOKUP($E$4,'ARIMA daily'!$A$3:$N$499,13,FALSE))*100</f>
        <v>98.75965982666655</v>
      </c>
      <c r="G157" s="82">
        <f>(VLOOKUP($E157,'ARIMA daily'!$A$3:$N$499,14,FALSE)/VLOOKUP($E$4,'ARIMA daily'!$A$3:$N$499,14,FALSE))*100</f>
        <v>92.421703438471809</v>
      </c>
      <c r="H157" s="82">
        <f>(VLOOKUP($E157,'ARIMAX daily'!$A$2:$N$499,14,FALSE)/VLOOKUP($E$4,'ARIMAX daily'!$A$2:$N$49,14,FALSE))*100</f>
        <v>96.69488078615565</v>
      </c>
      <c r="I157" s="82">
        <f>(VLOOKUP($E157,Prophet!$A$2:$N$499,14,FALSE)/VLOOKUP($E$4,Prophet!$A$2:$N$49,14,FALSE))*100</f>
        <v>100.52808698793372</v>
      </c>
      <c r="J157" s="82">
        <f>(VLOOKUP($E157,ProphetX!$A$2:$N$499,14,FALSE)/VLOOKUP($E$4,ProphetX!$A$2:$N$49,14,FALSE))*100</f>
        <v>98.759659826666706</v>
      </c>
      <c r="K157" s="82">
        <f>(VLOOKUP($E157,LOGIT!$A$2:$N$499,14,FALSE)/VLOOKUP($E$4,LOGIT!$A$2:$N$49,14,FALSE))*100</f>
        <v>107.39429534485882</v>
      </c>
      <c r="L157" s="82">
        <f>(VLOOKUP($E157,RF!$A$2:$N$499,14,FALSE)/VLOOKUP($E$4,RF!$A$2:$N$49,14,FALSE))*100</f>
        <v>102.34303116996048</v>
      </c>
      <c r="M157" s="82">
        <f>(VLOOKUP($E157,'RF 20VAR'!$A$2:$N$499,14,FALSE)/VLOOKUP($E$4,'RF 20VAR'!$A$2:$N$499,14,FALSE))*100</f>
        <v>90.210170675726161</v>
      </c>
      <c r="N157" s="82">
        <f>(VLOOKUP($E157,'RF opt'!$A$2:$N$499,14,FALSE)/VLOOKUP($E$4,'RF opt'!$A$2:$N$499,14,FALSE))*100</f>
        <v>105.30278340282395</v>
      </c>
      <c r="O157" s="82">
        <f>(VLOOKUP($E157,'LSTM 1'!$A$2:$N$499,14,FALSE)/VLOOKUP($E$4,'LSTM 1'!$A$2:$N$499,14,FALSE))*100</f>
        <v>107.77994523946536</v>
      </c>
      <c r="P157" s="82">
        <f>(VLOOKUP($E157,'LSTM 2'!$A$2:$N$499,14,FALSE)/VLOOKUP($E$4,'LSTM 2'!$A$2:$N$499,14,FALSE))*100</f>
        <v>102.4217226728146</v>
      </c>
    </row>
    <row r="158" spans="5:16" x14ac:dyDescent="0.3">
      <c r="E158" s="10">
        <v>44931</v>
      </c>
      <c r="F158" s="82">
        <f>(VLOOKUP($E158,'ARIMA daily'!$A$3:$N$499,13,FALSE)/VLOOKUP($E$4,'ARIMA daily'!$A$3:$N$499,13,FALSE))*100</f>
        <v>97.609551356507367</v>
      </c>
      <c r="G158" s="82">
        <f>(VLOOKUP($E158,'ARIMA daily'!$A$3:$N$499,14,FALSE)/VLOOKUP($E$4,'ARIMA daily'!$A$3:$N$499,14,FALSE))*100</f>
        <v>92.421703438471809</v>
      </c>
      <c r="H158" s="82">
        <f>(VLOOKUP($E158,'ARIMAX daily'!$A$2:$N$499,14,FALSE)/VLOOKUP($E$4,'ARIMAX daily'!$A$2:$N$49,14,FALSE))*100</f>
        <v>96.69488078615565</v>
      </c>
      <c r="I158" s="82">
        <f>(VLOOKUP($E158,Prophet!$A$2:$N$499,14,FALSE)/VLOOKUP($E$4,Prophet!$A$2:$N$49,14,FALSE))*100</f>
        <v>99.357384248205349</v>
      </c>
      <c r="J158" s="82">
        <f>(VLOOKUP($E158,ProphetX!$A$2:$N$499,14,FALSE)/VLOOKUP($E$4,ProphetX!$A$2:$N$49,14,FALSE))*100</f>
        <v>97.609551356507524</v>
      </c>
      <c r="K158" s="82">
        <f>(VLOOKUP($E158,LOGIT!$A$2:$N$499,14,FALSE)/VLOOKUP($E$4,LOGIT!$A$2:$N$49,14,FALSE))*100</f>
        <v>106.14363197745071</v>
      </c>
      <c r="L158" s="82">
        <f>(VLOOKUP($E158,RF!$A$2:$N$499,14,FALSE)/VLOOKUP($E$4,RF!$A$2:$N$49,14,FALSE))*100</f>
        <v>102.34303116996048</v>
      </c>
      <c r="M158" s="82">
        <f>(VLOOKUP($E158,'RF 20VAR'!$A$2:$N$499,14,FALSE)/VLOOKUP($E$4,'RF 20VAR'!$A$2:$N$499,14,FALSE))*100</f>
        <v>90.210170675726161</v>
      </c>
      <c r="N158" s="82">
        <f>(VLOOKUP($E158,'RF opt'!$A$2:$N$499,14,FALSE)/VLOOKUP($E$4,'RF opt'!$A$2:$N$499,14,FALSE))*100</f>
        <v>104.07647679812844</v>
      </c>
      <c r="O158" s="82">
        <f>(VLOOKUP($E158,'LSTM 1'!$A$2:$N$499,14,FALSE)/VLOOKUP($E$4,'LSTM 1'!$A$2:$N$499,14,FALSE))*100</f>
        <v>106.52479077507412</v>
      </c>
      <c r="P158" s="82">
        <f>(VLOOKUP($E158,'LSTM 2'!$A$2:$N$499,14,FALSE)/VLOOKUP($E$4,'LSTM 2'!$A$2:$N$499,14,FALSE))*100</f>
        <v>101.22896754403993</v>
      </c>
    </row>
    <row r="159" spans="5:16" x14ac:dyDescent="0.3">
      <c r="E159" s="10">
        <v>44932</v>
      </c>
      <c r="F159" s="82">
        <f>(VLOOKUP($E159,'ARIMA daily'!$A$3:$N$499,13,FALSE)/VLOOKUP($E$4,'ARIMA daily'!$A$3:$N$499,13,FALSE))*100</f>
        <v>99.839029745423105</v>
      </c>
      <c r="G159" s="82">
        <f>(VLOOKUP($E159,'ARIMA daily'!$A$3:$N$499,14,FALSE)/VLOOKUP($E$4,'ARIMA daily'!$A$3:$N$499,14,FALSE))*100</f>
        <v>94.532687329077675</v>
      </c>
      <c r="H159" s="82">
        <f>(VLOOKUP($E159,'ARIMAX daily'!$A$2:$N$499,14,FALSE)/VLOOKUP($E$4,'ARIMAX daily'!$A$2:$N$49,14,FALSE))*100</f>
        <v>98.903467384859894</v>
      </c>
      <c r="I159" s="82">
        <f>(VLOOKUP($E159,Prophet!$A$2:$N$499,14,FALSE)/VLOOKUP($E$4,Prophet!$A$2:$N$49,14,FALSE))*100</f>
        <v>101.62678450547639</v>
      </c>
      <c r="J159" s="82">
        <f>(VLOOKUP($E159,ProphetX!$A$2:$N$499,14,FALSE)/VLOOKUP($E$4,ProphetX!$A$2:$N$49,14,FALSE))*100</f>
        <v>99.839029745423275</v>
      </c>
      <c r="K159" s="82">
        <f>(VLOOKUP($E159,LOGIT!$A$2:$N$499,14,FALSE)/VLOOKUP($E$4,LOGIT!$A$2:$N$49,14,FALSE))*100</f>
        <v>108.56803543311699</v>
      </c>
      <c r="L159" s="82">
        <f>(VLOOKUP($E159,RF!$A$2:$N$499,14,FALSE)/VLOOKUP($E$4,RF!$A$2:$N$49,14,FALSE))*100</f>
        <v>102.34303116996048</v>
      </c>
      <c r="M159" s="82">
        <f>(VLOOKUP($E159,'RF 20VAR'!$A$2:$N$499,14,FALSE)/VLOOKUP($E$4,'RF 20VAR'!$A$2:$N$499,14,FALSE))*100</f>
        <v>92.270641430758715</v>
      </c>
      <c r="N159" s="82">
        <f>(VLOOKUP($E159,'RF opt'!$A$2:$N$499,14,FALSE)/VLOOKUP($E$4,'RF opt'!$A$2:$N$499,14,FALSE))*100</f>
        <v>106.45366481498995</v>
      </c>
      <c r="O159" s="82">
        <f>(VLOOKUP($E159,'LSTM 1'!$A$2:$N$499,14,FALSE)/VLOOKUP($E$4,'LSTM 1'!$A$2:$N$499,14,FALSE))*100</f>
        <v>108.95790019537436</v>
      </c>
      <c r="P159" s="82">
        <f>(VLOOKUP($E159,'LSTM 2'!$A$2:$N$499,14,FALSE)/VLOOKUP($E$4,'LSTM 2'!$A$2:$N$499,14,FALSE))*100</f>
        <v>103.54111622554952</v>
      </c>
    </row>
    <row r="160" spans="5:16" x14ac:dyDescent="0.3">
      <c r="E160" s="10">
        <v>44935</v>
      </c>
      <c r="F160" s="82">
        <f>(VLOOKUP($E160,'ARIMA daily'!$A$3:$N$499,13,FALSE)/VLOOKUP($E$4,'ARIMA daily'!$A$3:$N$499,13,FALSE))*100</f>
        <v>99.762390056902888</v>
      </c>
      <c r="G160" s="82">
        <f>(VLOOKUP($E160,'ARIMA daily'!$A$3:$N$499,14,FALSE)/VLOOKUP($E$4,'ARIMA daily'!$A$3:$N$499,14,FALSE))*100</f>
        <v>94.532687329077675</v>
      </c>
      <c r="H160" s="82">
        <f>(VLOOKUP($E160,'ARIMAX daily'!$A$2:$N$499,14,FALSE)/VLOOKUP($E$4,'ARIMAX daily'!$A$2:$N$49,14,FALSE))*100</f>
        <v>98.903467384859894</v>
      </c>
      <c r="I160" s="82">
        <f>(VLOOKUP($E160,Prophet!$A$2:$N$499,14,FALSE)/VLOOKUP($E$4,Prophet!$A$2:$N$49,14,FALSE))*100</f>
        <v>101.54877247821941</v>
      </c>
      <c r="J160" s="82">
        <f>(VLOOKUP($E160,ProphetX!$A$2:$N$499,14,FALSE)/VLOOKUP($E$4,ProphetX!$A$2:$N$49,14,FALSE))*100</f>
        <v>99.762390056903058</v>
      </c>
      <c r="K160" s="82">
        <f>(VLOOKUP($E160,LOGIT!$A$2:$N$499,14,FALSE)/VLOOKUP($E$4,LOGIT!$A$2:$N$49,14,FALSE))*100</f>
        <v>108.4846950757431</v>
      </c>
      <c r="L160" s="82">
        <f>(VLOOKUP($E160,RF!$A$2:$N$499,14,FALSE)/VLOOKUP($E$4,RF!$A$2:$N$49,14,FALSE))*100</f>
        <v>102.34303116996048</v>
      </c>
      <c r="M160" s="82">
        <f>(VLOOKUP($E160,'RF 20VAR'!$A$2:$N$499,14,FALSE)/VLOOKUP($E$4,'RF 20VAR'!$A$2:$N$499,14,FALSE))*100</f>
        <v>92.270641430758715</v>
      </c>
      <c r="N160" s="82">
        <f>(VLOOKUP($E160,'RF opt'!$A$2:$N$499,14,FALSE)/VLOOKUP($E$4,'RF opt'!$A$2:$N$499,14,FALSE))*100</f>
        <v>106.45366481498995</v>
      </c>
      <c r="O160" s="82">
        <f>(VLOOKUP($E160,'LSTM 1'!$A$2:$N$499,14,FALSE)/VLOOKUP($E$4,'LSTM 1'!$A$2:$N$499,14,FALSE))*100</f>
        <v>108.87426056512072</v>
      </c>
      <c r="P160" s="82">
        <f>(VLOOKUP($E160,'LSTM 2'!$A$2:$N$499,14,FALSE)/VLOOKUP($E$4,'LSTM 2'!$A$2:$N$499,14,FALSE))*100</f>
        <v>103.46163469496177</v>
      </c>
    </row>
    <row r="161" spans="5:16" x14ac:dyDescent="0.3">
      <c r="E161" s="10">
        <v>44936</v>
      </c>
      <c r="F161" s="82">
        <f>(VLOOKUP($E161,'ARIMA daily'!$A$3:$N$499,13,FALSE)/VLOOKUP($E$4,'ARIMA daily'!$A$3:$N$499,13,FALSE))*100</f>
        <v>100.45855527522536</v>
      </c>
      <c r="G161" s="82">
        <f>(VLOOKUP($E161,'ARIMA daily'!$A$3:$N$499,14,FALSE)/VLOOKUP($E$4,'ARIMA daily'!$A$3:$N$499,14,FALSE))*100</f>
        <v>95.192358462412813</v>
      </c>
      <c r="H161" s="82">
        <f>(VLOOKUP($E161,'ARIMAX daily'!$A$2:$N$499,14,FALSE)/VLOOKUP($E$4,'ARIMAX daily'!$A$2:$N$49,14,FALSE))*100</f>
        <v>99.593638840511275</v>
      </c>
      <c r="I161" s="82">
        <f>(VLOOKUP($E161,Prophet!$A$2:$N$499,14,FALSE)/VLOOKUP($E$4,Prophet!$A$2:$N$49,14,FALSE))*100</f>
        <v>102.25740348958909</v>
      </c>
      <c r="J161" s="82">
        <f>(VLOOKUP($E161,ProphetX!$A$2:$N$499,14,FALSE)/VLOOKUP($E$4,ProphetX!$A$2:$N$49,14,FALSE))*100</f>
        <v>100.45855527522554</v>
      </c>
      <c r="K161" s="82">
        <f>(VLOOKUP($E161,LOGIT!$A$2:$N$499,14,FALSE)/VLOOKUP($E$4,LOGIT!$A$2:$N$49,14,FALSE))*100</f>
        <v>109.24172657217153</v>
      </c>
      <c r="L161" s="82">
        <f>(VLOOKUP($E161,RF!$A$2:$N$499,14,FALSE)/VLOOKUP($E$4,RF!$A$2:$N$49,14,FALSE))*100</f>
        <v>102.34303116996048</v>
      </c>
      <c r="M161" s="82">
        <f>(VLOOKUP($E161,'RF 20VAR'!$A$2:$N$499,14,FALSE)/VLOOKUP($E$4,'RF 20VAR'!$A$2:$N$499,14,FALSE))*100</f>
        <v>92.914527480398874</v>
      </c>
      <c r="N161" s="82">
        <f>(VLOOKUP($E161,'RF opt'!$A$2:$N$499,14,FALSE)/VLOOKUP($E$4,'RF opt'!$A$2:$N$499,14,FALSE))*100</f>
        <v>107.19652330870571</v>
      </c>
      <c r="O161" s="82">
        <f>(VLOOKUP($E161,'LSTM 1'!$A$2:$N$499,14,FALSE)/VLOOKUP($E$4,'LSTM 1'!$A$2:$N$499,14,FALSE))*100</f>
        <v>109.63401054036474</v>
      </c>
      <c r="P161" s="82">
        <f>(VLOOKUP($E161,'LSTM 2'!$A$2:$N$499,14,FALSE)/VLOOKUP($E$4,'LSTM 2'!$A$2:$N$499,14,FALSE))*100</f>
        <v>103.46163469496177</v>
      </c>
    </row>
    <row r="162" spans="5:16" x14ac:dyDescent="0.3">
      <c r="E162" s="10">
        <v>44937</v>
      </c>
      <c r="F162" s="82">
        <f>(VLOOKUP($E162,'ARIMA daily'!$A$3:$N$499,13,FALSE)/VLOOKUP($E$4,'ARIMA daily'!$A$3:$N$499,13,FALSE))*100</f>
        <v>101.74938990815417</v>
      </c>
      <c r="G162" s="82">
        <f>(VLOOKUP($E162,'ARIMA daily'!$A$3:$N$499,14,FALSE)/VLOOKUP($E$4,'ARIMA daily'!$A$3:$N$499,14,FALSE))*100</f>
        <v>95.192358462412813</v>
      </c>
      <c r="H162" s="82">
        <f>(VLOOKUP($E162,'ARIMAX daily'!$A$2:$N$499,14,FALSE)/VLOOKUP($E$4,'ARIMAX daily'!$A$2:$N$49,14,FALSE))*100</f>
        <v>100.87335979491405</v>
      </c>
      <c r="I162" s="82">
        <f>(VLOOKUP($E162,Prophet!$A$2:$N$499,14,FALSE)/VLOOKUP($E$4,Prophet!$A$2:$N$49,14,FALSE))*100</f>
        <v>103.57135228704199</v>
      </c>
      <c r="J162" s="82">
        <f>(VLOOKUP($E162,ProphetX!$A$2:$N$499,14,FALSE)/VLOOKUP($E$4,ProphetX!$A$2:$N$49,14,FALSE))*100</f>
        <v>101.74938990815437</v>
      </c>
      <c r="K162" s="82">
        <f>(VLOOKUP($E162,LOGIT!$A$2:$N$499,14,FALSE)/VLOOKUP($E$4,LOGIT!$A$2:$N$49,14,FALSE))*100</f>
        <v>109.24172657217153</v>
      </c>
      <c r="L162" s="82">
        <f>(VLOOKUP($E162,RF!$A$2:$N$499,14,FALSE)/VLOOKUP($E$4,RF!$A$2:$N$49,14,FALSE))*100</f>
        <v>102.34303116996048</v>
      </c>
      <c r="M162" s="82">
        <f>(VLOOKUP($E162,'RF 20VAR'!$A$2:$N$499,14,FALSE)/VLOOKUP($E$4,'RF 20VAR'!$A$2:$N$499,14,FALSE))*100</f>
        <v>94.108425696885504</v>
      </c>
      <c r="N162" s="82">
        <f>(VLOOKUP($E162,'RF opt'!$A$2:$N$499,14,FALSE)/VLOOKUP($E$4,'RF opt'!$A$2:$N$499,14,FALSE))*100</f>
        <v>108.5739369539382</v>
      </c>
      <c r="O162" s="82">
        <f>(VLOOKUP($E162,'LSTM 1'!$A$2:$N$499,14,FALSE)/VLOOKUP($E$4,'LSTM 1'!$A$2:$N$499,14,FALSE))*100</f>
        <v>111.04274449403017</v>
      </c>
      <c r="P162" s="82">
        <f>(VLOOKUP($E162,'LSTM 2'!$A$2:$N$499,14,FALSE)/VLOOKUP($E$4,'LSTM 2'!$A$2:$N$499,14,FALSE))*100</f>
        <v>103.46163469496177</v>
      </c>
    </row>
    <row r="163" spans="5:16" x14ac:dyDescent="0.3">
      <c r="E163" s="10">
        <v>44938</v>
      </c>
      <c r="F163" s="82">
        <f>(VLOOKUP($E163,'ARIMA daily'!$A$3:$N$499,13,FALSE)/VLOOKUP($E$4,'ARIMA daily'!$A$3:$N$499,13,FALSE))*100</f>
        <v>102.09695624604065</v>
      </c>
      <c r="G163" s="82">
        <f>(VLOOKUP($E163,'ARIMA daily'!$A$3:$N$499,14,FALSE)/VLOOKUP($E$4,'ARIMA daily'!$A$3:$N$499,14,FALSE))*100</f>
        <v>95.192358462412813</v>
      </c>
      <c r="H163" s="82">
        <f>(VLOOKUP($E163,'ARIMAX daily'!$A$2:$N$499,14,FALSE)/VLOOKUP($E$4,'ARIMAX daily'!$A$2:$N$49,14,FALSE))*100</f>
        <v>101.21793369639759</v>
      </c>
      <c r="I163" s="82">
        <f>(VLOOKUP($E163,Prophet!$A$2:$N$499,14,FALSE)/VLOOKUP($E$4,Prophet!$A$2:$N$49,14,FALSE))*100</f>
        <v>103.92514227690681</v>
      </c>
      <c r="J163" s="82">
        <f>(VLOOKUP($E163,ProphetX!$A$2:$N$499,14,FALSE)/VLOOKUP($E$4,ProphetX!$A$2:$N$49,14,FALSE))*100</f>
        <v>102.09695624604085</v>
      </c>
      <c r="K163" s="82">
        <f>(VLOOKUP($E163,LOGIT!$A$2:$N$499,14,FALSE)/VLOOKUP($E$4,LOGIT!$A$2:$N$49,14,FALSE))*100</f>
        <v>109.61488602682141</v>
      </c>
      <c r="L163" s="82">
        <f>(VLOOKUP($E163,RF!$A$2:$N$499,14,FALSE)/VLOOKUP($E$4,RF!$A$2:$N$49,14,FALSE))*100</f>
        <v>102.34303116996048</v>
      </c>
      <c r="M163" s="82">
        <f>(VLOOKUP($E163,'RF 20VAR'!$A$2:$N$499,14,FALSE)/VLOOKUP($E$4,'RF 20VAR'!$A$2:$N$499,14,FALSE))*100</f>
        <v>94.429891220298003</v>
      </c>
      <c r="N163" s="82">
        <f>(VLOOKUP($E163,'RF opt'!$A$2:$N$499,14,FALSE)/VLOOKUP($E$4,'RF opt'!$A$2:$N$499,14,FALSE))*100</f>
        <v>108.94481530211367</v>
      </c>
      <c r="O163" s="82">
        <f>(VLOOKUP($E163,'LSTM 1'!$A$2:$N$499,14,FALSE)/VLOOKUP($E$4,'LSTM 1'!$A$2:$N$499,14,FALSE))*100</f>
        <v>111.42205605636477</v>
      </c>
      <c r="P163" s="82">
        <f>(VLOOKUP($E163,'LSTM 2'!$A$2:$N$499,14,FALSE)/VLOOKUP($E$4,'LSTM 2'!$A$2:$N$499,14,FALSE))*100</f>
        <v>103.81504989986014</v>
      </c>
    </row>
    <row r="164" spans="5:16" x14ac:dyDescent="0.3">
      <c r="E164" s="10">
        <v>44939</v>
      </c>
      <c r="F164" s="82">
        <f>(VLOOKUP($E164,'ARIMA daily'!$A$3:$N$499,13,FALSE)/VLOOKUP($E$4,'ARIMA daily'!$A$3:$N$499,13,FALSE))*100</f>
        <v>102.50502331950393</v>
      </c>
      <c r="G164" s="82">
        <f>(VLOOKUP($E164,'ARIMA daily'!$A$3:$N$499,14,FALSE)/VLOOKUP($E$4,'ARIMA daily'!$A$3:$N$499,14,FALSE))*100</f>
        <v>95.572828836477754</v>
      </c>
      <c r="H164" s="82">
        <f>(VLOOKUP($E164,'ARIMAX daily'!$A$2:$N$499,14,FALSE)/VLOOKUP($E$4,'ARIMAX daily'!$A$2:$N$49,14,FALSE))*100</f>
        <v>101.62248744123158</v>
      </c>
      <c r="I164" s="82">
        <f>(VLOOKUP($E164,Prophet!$A$2:$N$499,14,FALSE)/VLOOKUP($E$4,Prophet!$A$2:$N$49,14,FALSE))*100</f>
        <v>104.34051635099766</v>
      </c>
      <c r="J164" s="82">
        <f>(VLOOKUP($E164,ProphetX!$A$2:$N$499,14,FALSE)/VLOOKUP($E$4,ProphetX!$A$2:$N$49,14,FALSE))*100</f>
        <v>102.5050233195041</v>
      </c>
      <c r="K164" s="82">
        <f>(VLOOKUP($E164,LOGIT!$A$2:$N$499,14,FALSE)/VLOOKUP($E$4,LOGIT!$A$2:$N$49,14,FALSE))*100</f>
        <v>110.05300120080545</v>
      </c>
      <c r="L164" s="82">
        <f>(VLOOKUP($E164,RF!$A$2:$N$499,14,FALSE)/VLOOKUP($E$4,RF!$A$2:$N$49,14,FALSE))*100</f>
        <v>102.34303116996048</v>
      </c>
      <c r="M164" s="82">
        <f>(VLOOKUP($E164,'RF 20VAR'!$A$2:$N$499,14,FALSE)/VLOOKUP($E$4,'RF 20VAR'!$A$2:$N$499,14,FALSE))*100</f>
        <v>94.807314120789371</v>
      </c>
      <c r="N164" s="82">
        <f>(VLOOKUP($E164,'RF opt'!$A$2:$N$499,14,FALSE)/VLOOKUP($E$4,'RF opt'!$A$2:$N$499,14,FALSE))*100</f>
        <v>109.38025229831749</v>
      </c>
      <c r="O164" s="82">
        <f>(VLOOKUP($E164,'LSTM 1'!$A$2:$N$499,14,FALSE)/VLOOKUP($E$4,'LSTM 1'!$A$2:$N$499,14,FALSE))*100</f>
        <v>111.86739423299572</v>
      </c>
      <c r="P164" s="82">
        <f>(VLOOKUP($E164,'LSTM 2'!$A$2:$N$499,14,FALSE)/VLOOKUP($E$4,'LSTM 2'!$A$2:$N$499,14,FALSE))*100</f>
        <v>104.22998395031303</v>
      </c>
    </row>
    <row r="165" spans="5:16" x14ac:dyDescent="0.3">
      <c r="E165" s="10">
        <v>44943</v>
      </c>
      <c r="F165" s="82">
        <f>(VLOOKUP($E165,'ARIMA daily'!$A$3:$N$499,13,FALSE)/VLOOKUP($E$4,'ARIMA daily'!$A$3:$N$499,13,FALSE))*100</f>
        <v>102.2968877728249</v>
      </c>
      <c r="G165" s="82">
        <f>(VLOOKUP($E165,'ARIMA daily'!$A$3:$N$499,14,FALSE)/VLOOKUP($E$4,'ARIMA daily'!$A$3:$N$499,14,FALSE))*100</f>
        <v>95.572828836477754</v>
      </c>
      <c r="H165" s="82">
        <f>(VLOOKUP($E165,'ARIMAX daily'!$A$2:$N$499,14,FALSE)/VLOOKUP($E$4,'ARIMAX daily'!$A$2:$N$49,14,FALSE))*100</f>
        <v>101.62248744123158</v>
      </c>
      <c r="I165" s="82">
        <f>(VLOOKUP($E165,Prophet!$A$2:$N$499,14,FALSE)/VLOOKUP($E$4,Prophet!$A$2:$N$49,14,FALSE))*100</f>
        <v>104.12865385189069</v>
      </c>
      <c r="J165" s="82">
        <f>(VLOOKUP($E165,ProphetX!$A$2:$N$499,14,FALSE)/VLOOKUP($E$4,ProphetX!$A$2:$N$49,14,FALSE))*100</f>
        <v>102.29688777282509</v>
      </c>
      <c r="K165" s="82">
        <f>(VLOOKUP($E165,LOGIT!$A$2:$N$499,14,FALSE)/VLOOKUP($E$4,LOGIT!$A$2:$N$49,14,FALSE))*100</f>
        <v>110.05300120080545</v>
      </c>
      <c r="L165" s="82">
        <f>(VLOOKUP($E165,RF!$A$2:$N$499,14,FALSE)/VLOOKUP($E$4,RF!$A$2:$N$49,14,FALSE))*100</f>
        <v>102.34303116996048</v>
      </c>
      <c r="M165" s="82">
        <f>(VLOOKUP($E165,'RF 20VAR'!$A$2:$N$499,14,FALSE)/VLOOKUP($E$4,'RF 20VAR'!$A$2:$N$499,14,FALSE))*100</f>
        <v>94.614808704813868</v>
      </c>
      <c r="N165" s="82">
        <f>(VLOOKUP($E165,'RF opt'!$A$2:$N$499,14,FALSE)/VLOOKUP($E$4,'RF opt'!$A$2:$N$499,14,FALSE))*100</f>
        <v>109.15815665977459</v>
      </c>
      <c r="O165" s="82">
        <f>(VLOOKUP($E165,'LSTM 1'!$A$2:$N$499,14,FALSE)/VLOOKUP($E$4,'LSTM 1'!$A$2:$N$499,14,FALSE))*100</f>
        <v>111.64024847466865</v>
      </c>
      <c r="P165" s="82">
        <f>(VLOOKUP($E165,'LSTM 2'!$A$2:$N$499,14,FALSE)/VLOOKUP($E$4,'LSTM 2'!$A$2:$N$499,14,FALSE))*100</f>
        <v>104.01834588627177</v>
      </c>
    </row>
    <row r="166" spans="5:16" x14ac:dyDescent="0.3">
      <c r="E166" s="10">
        <v>44944</v>
      </c>
      <c r="F166" s="82">
        <f>(VLOOKUP($E166,'ARIMA daily'!$A$3:$N$499,13,FALSE)/VLOOKUP($E$4,'ARIMA daily'!$A$3:$N$499,13,FALSE))*100</f>
        <v>100.70488238057482</v>
      </c>
      <c r="G166" s="82">
        <f>(VLOOKUP($E166,'ARIMA daily'!$A$3:$N$499,14,FALSE)/VLOOKUP($E$4,'ARIMA daily'!$A$3:$N$499,14,FALSE))*100</f>
        <v>94.085467273747142</v>
      </c>
      <c r="H166" s="82">
        <f>(VLOOKUP($E166,'ARIMAX daily'!$A$2:$N$499,14,FALSE)/VLOOKUP($E$4,'ARIMAX daily'!$A$2:$N$49,14,FALSE))*100</f>
        <v>100.04097747057064</v>
      </c>
      <c r="I166" s="82">
        <f>(VLOOKUP($E166,Prophet!$A$2:$N$499,14,FALSE)/VLOOKUP($E$4,Prophet!$A$2:$N$49,14,FALSE))*100</f>
        <v>102.50814141960545</v>
      </c>
      <c r="J166" s="82">
        <f>(VLOOKUP($E166,ProphetX!$A$2:$N$499,14,FALSE)/VLOOKUP($E$4,ProphetX!$A$2:$N$49,14,FALSE))*100</f>
        <v>100.704882380575</v>
      </c>
      <c r="K166" s="82">
        <f>(VLOOKUP($E166,LOGIT!$A$2:$N$499,14,FALSE)/VLOOKUP($E$4,LOGIT!$A$2:$N$49,14,FALSE))*100</f>
        <v>108.34029052935206</v>
      </c>
      <c r="L166" s="82">
        <f>(VLOOKUP($E166,RF!$A$2:$N$499,14,FALSE)/VLOOKUP($E$4,RF!$A$2:$N$49,14,FALSE))*100</f>
        <v>102.34303116996048</v>
      </c>
      <c r="M166" s="82">
        <f>(VLOOKUP($E166,'RF 20VAR'!$A$2:$N$499,14,FALSE)/VLOOKUP($E$4,'RF 20VAR'!$A$2:$N$499,14,FALSE))*100</f>
        <v>94.614808704813868</v>
      </c>
      <c r="N166" s="82">
        <f>(VLOOKUP($E166,'RF opt'!$A$2:$N$499,14,FALSE)/VLOOKUP($E$4,'RF opt'!$A$2:$N$499,14,FALSE))*100</f>
        <v>107.45937209463354</v>
      </c>
      <c r="O166" s="82">
        <f>(VLOOKUP($E166,'LSTM 1'!$A$2:$N$499,14,FALSE)/VLOOKUP($E$4,'LSTM 1'!$A$2:$N$499,14,FALSE))*100</f>
        <v>111.64024847466865</v>
      </c>
      <c r="P166" s="82">
        <f>(VLOOKUP($E166,'LSTM 2'!$A$2:$N$499,14,FALSE)/VLOOKUP($E$4,'LSTM 2'!$A$2:$N$499,14,FALSE))*100</f>
        <v>102.39955013256683</v>
      </c>
    </row>
    <row r="167" spans="5:16" x14ac:dyDescent="0.3">
      <c r="E167" s="10">
        <v>44945</v>
      </c>
      <c r="F167" s="82">
        <f>(VLOOKUP($E167,'ARIMA daily'!$A$3:$N$499,13,FALSE)/VLOOKUP($E$4,'ARIMA daily'!$A$3:$N$499,13,FALSE))*100</f>
        <v>99.93566321240499</v>
      </c>
      <c r="G167" s="82">
        <f>(VLOOKUP($E167,'ARIMA daily'!$A$3:$N$499,14,FALSE)/VLOOKUP($E$4,'ARIMA daily'!$A$3:$N$499,14,FALSE))*100</f>
        <v>93.36680951691983</v>
      </c>
      <c r="H167" s="82">
        <f>(VLOOKUP($E167,'ARIMAX daily'!$A$2:$N$499,14,FALSE)/VLOOKUP($E$4,'ARIMAX daily'!$A$2:$N$49,14,FALSE))*100</f>
        <v>99.276829440666859</v>
      </c>
      <c r="I167" s="82">
        <f>(VLOOKUP($E167,Prophet!$A$2:$N$499,14,FALSE)/VLOOKUP($E$4,Prophet!$A$2:$N$49,14,FALSE))*100</f>
        <v>101.72514832722055</v>
      </c>
      <c r="J167" s="82">
        <f>(VLOOKUP($E167,ProphetX!$A$2:$N$499,14,FALSE)/VLOOKUP($E$4,ProphetX!$A$2:$N$49,14,FALSE))*100</f>
        <v>99.935663212405174</v>
      </c>
      <c r="K167" s="82">
        <f>(VLOOKUP($E167,LOGIT!$A$2:$N$499,14,FALSE)/VLOOKUP($E$4,LOGIT!$A$2:$N$49,14,FALSE))*100</f>
        <v>107.5127494390867</v>
      </c>
      <c r="L167" s="82">
        <f>(VLOOKUP($E167,RF!$A$2:$N$499,14,FALSE)/VLOOKUP($E$4,RF!$A$2:$N$49,14,FALSE))*100</f>
        <v>102.34303116996048</v>
      </c>
      <c r="M167" s="82">
        <f>(VLOOKUP($E167,'RF 20VAR'!$A$2:$N$499,14,FALSE)/VLOOKUP($E$4,'RF 20VAR'!$A$2:$N$499,14,FALSE))*100</f>
        <v>93.89210765270974</v>
      </c>
      <c r="N167" s="82">
        <f>(VLOOKUP($E167,'RF opt'!$A$2:$N$499,14,FALSE)/VLOOKUP($E$4,'RF opt'!$A$2:$N$499,14,FALSE))*100</f>
        <v>106.63855976795504</v>
      </c>
      <c r="O167" s="82">
        <f>(VLOOKUP($E167,'LSTM 1'!$A$2:$N$499,14,FALSE)/VLOOKUP($E$4,'LSTM 1'!$A$2:$N$499,14,FALSE))*100</f>
        <v>110.78750114965395</v>
      </c>
      <c r="P167" s="82">
        <f>(VLOOKUP($E167,'LSTM 2'!$A$2:$N$499,14,FALSE)/VLOOKUP($E$4,'LSTM 2'!$A$2:$N$499,14,FALSE))*100</f>
        <v>101.61738649847145</v>
      </c>
    </row>
    <row r="168" spans="5:16" x14ac:dyDescent="0.3">
      <c r="E168" s="10">
        <v>44946</v>
      </c>
      <c r="F168" s="82">
        <f>(VLOOKUP($E168,'ARIMA daily'!$A$3:$N$499,13,FALSE)/VLOOKUP($E$4,'ARIMA daily'!$A$3:$N$499,13,FALSE))*100</f>
        <v>101.82628616785327</v>
      </c>
      <c r="G168" s="82">
        <f>(VLOOKUP($E168,'ARIMA daily'!$A$3:$N$499,14,FALSE)/VLOOKUP($E$4,'ARIMA daily'!$A$3:$N$499,14,FALSE))*100</f>
        <v>93.36680951691983</v>
      </c>
      <c r="H168" s="82">
        <f>(VLOOKUP($E168,'ARIMAX daily'!$A$2:$N$499,14,FALSE)/VLOOKUP($E$4,'ARIMAX daily'!$A$2:$N$49,14,FALSE))*100</f>
        <v>99.276829440666859</v>
      </c>
      <c r="I168" s="82">
        <f>(VLOOKUP($E168,Prophet!$A$2:$N$499,14,FALSE)/VLOOKUP($E$4,Prophet!$A$2:$N$49,14,FALSE))*100</f>
        <v>103.64962547973673</v>
      </c>
      <c r="J168" s="82">
        <f>(VLOOKUP($E168,ProphetX!$A$2:$N$499,14,FALSE)/VLOOKUP($E$4,ProphetX!$A$2:$N$49,14,FALSE))*100</f>
        <v>101.82628616785345</v>
      </c>
      <c r="K168" s="82">
        <f>(VLOOKUP($E168,LOGIT!$A$2:$N$499,14,FALSE)/VLOOKUP($E$4,LOGIT!$A$2:$N$49,14,FALSE))*100</f>
        <v>109.54671875053133</v>
      </c>
      <c r="L168" s="82">
        <f>(VLOOKUP($E168,RF!$A$2:$N$499,14,FALSE)/VLOOKUP($E$4,RF!$A$2:$N$49,14,FALSE))*100</f>
        <v>102.34303116996048</v>
      </c>
      <c r="M168" s="82">
        <f>(VLOOKUP($E168,'RF 20VAR'!$A$2:$N$499,14,FALSE)/VLOOKUP($E$4,'RF 20VAR'!$A$2:$N$499,14,FALSE))*100</f>
        <v>95.668396200336062</v>
      </c>
      <c r="N168" s="82">
        <f>(VLOOKUP($E168,'RF opt'!$A$2:$N$499,14,FALSE)/VLOOKUP($E$4,'RF opt'!$A$2:$N$499,14,FALSE))*100</f>
        <v>108.65599080861095</v>
      </c>
      <c r="O168" s="82">
        <f>(VLOOKUP($E168,'LSTM 1'!$A$2:$N$499,14,FALSE)/VLOOKUP($E$4,'LSTM 1'!$A$2:$N$499,14,FALSE))*100</f>
        <v>112.88342352728506</v>
      </c>
      <c r="P168" s="82">
        <f>(VLOOKUP($E168,'LSTM 2'!$A$2:$N$499,14,FALSE)/VLOOKUP($E$4,'LSTM 2'!$A$2:$N$499,14,FALSE))*100</f>
        <v>103.53982496949392</v>
      </c>
    </row>
    <row r="169" spans="5:16" x14ac:dyDescent="0.3">
      <c r="E169" s="10">
        <v>44949</v>
      </c>
      <c r="F169" s="82">
        <f>(VLOOKUP($E169,'ARIMA daily'!$A$3:$N$499,13,FALSE)/VLOOKUP($E$4,'ARIMA daily'!$A$3:$N$499,13,FALSE))*100</f>
        <v>103.0361194022191</v>
      </c>
      <c r="G169" s="82">
        <f>(VLOOKUP($E169,'ARIMA daily'!$A$3:$N$499,14,FALSE)/VLOOKUP($E$4,'ARIMA daily'!$A$3:$N$499,14,FALSE))*100</f>
        <v>93.36680951691983</v>
      </c>
      <c r="H169" s="82">
        <f>(VLOOKUP($E169,'ARIMAX daily'!$A$2:$N$499,14,FALSE)/VLOOKUP($E$4,'ARIMAX daily'!$A$2:$N$49,14,FALSE))*100</f>
        <v>99.276829440666859</v>
      </c>
      <c r="I169" s="82">
        <f>(VLOOKUP($E169,Prophet!$A$2:$N$499,14,FALSE)/VLOOKUP($E$4,Prophet!$A$2:$N$49,14,FALSE))*100</f>
        <v>104.88112243748932</v>
      </c>
      <c r="J169" s="82">
        <f>(VLOOKUP($E169,ProphetX!$A$2:$N$499,14,FALSE)/VLOOKUP($E$4,ProphetX!$A$2:$N$49,14,FALSE))*100</f>
        <v>103.03611940221928</v>
      </c>
      <c r="K169" s="82">
        <f>(VLOOKUP($E169,LOGIT!$A$2:$N$499,14,FALSE)/VLOOKUP($E$4,LOGIT!$A$2:$N$49,14,FALSE))*100</f>
        <v>110.84828110783509</v>
      </c>
      <c r="L169" s="82">
        <f>(VLOOKUP($E169,RF!$A$2:$N$499,14,FALSE)/VLOOKUP($E$4,RF!$A$2:$N$49,14,FALSE))*100</f>
        <v>102.34303116996048</v>
      </c>
      <c r="M169" s="82">
        <f>(VLOOKUP($E169,'RF 20VAR'!$A$2:$N$499,14,FALSE)/VLOOKUP($E$4,'RF 20VAR'!$A$2:$N$499,14,FALSE))*100</f>
        <v>96.805065419626345</v>
      </c>
      <c r="N169" s="82">
        <f>(VLOOKUP($E169,'RF opt'!$A$2:$N$499,14,FALSE)/VLOOKUP($E$4,'RF opt'!$A$2:$N$499,14,FALSE))*100</f>
        <v>108.65599080861095</v>
      </c>
      <c r="O169" s="82">
        <f>(VLOOKUP($E169,'LSTM 1'!$A$2:$N$499,14,FALSE)/VLOOKUP($E$4,'LSTM 1'!$A$2:$N$499,14,FALSE))*100</f>
        <v>114.2246304251501</v>
      </c>
      <c r="P169" s="82">
        <f>(VLOOKUP($E169,'LSTM 2'!$A$2:$N$499,14,FALSE)/VLOOKUP($E$4,'LSTM 2'!$A$2:$N$499,14,FALSE))*100</f>
        <v>104.77001734950493</v>
      </c>
    </row>
    <row r="170" spans="5:16" x14ac:dyDescent="0.3">
      <c r="E170" s="10">
        <v>44950</v>
      </c>
      <c r="F170" s="82">
        <f>(VLOOKUP($E170,'ARIMA daily'!$A$3:$N$499,13,FALSE)/VLOOKUP($E$4,'ARIMA daily'!$A$3:$N$499,13,FALSE))*100</f>
        <v>102.96280888119236</v>
      </c>
      <c r="G170" s="82">
        <f>(VLOOKUP($E170,'ARIMA daily'!$A$3:$N$499,14,FALSE)/VLOOKUP($E$4,'ARIMA daily'!$A$3:$N$499,14,FALSE))*100</f>
        <v>93.36680951691983</v>
      </c>
      <c r="H170" s="82">
        <f>(VLOOKUP($E170,'ARIMAX daily'!$A$2:$N$499,14,FALSE)/VLOOKUP($E$4,'ARIMAX daily'!$A$2:$N$49,14,FALSE))*100</f>
        <v>99.206193666198615</v>
      </c>
      <c r="I170" s="82">
        <f>(VLOOKUP($E170,Prophet!$A$2:$N$499,14,FALSE)/VLOOKUP($E$4,Prophet!$A$2:$N$49,14,FALSE))*100</f>
        <v>104.80649919103584</v>
      </c>
      <c r="J170" s="82">
        <f>(VLOOKUP($E170,ProphetX!$A$2:$N$499,14,FALSE)/VLOOKUP($E$4,ProphetX!$A$2:$N$49,14,FALSE))*100</f>
        <v>102.96280888119256</v>
      </c>
      <c r="K170" s="82">
        <f>(VLOOKUP($E170,LOGIT!$A$2:$N$499,14,FALSE)/VLOOKUP($E$4,LOGIT!$A$2:$N$49,14,FALSE))*100</f>
        <v>110.76941220933543</v>
      </c>
      <c r="L170" s="82">
        <f>(VLOOKUP($E170,RF!$A$2:$N$499,14,FALSE)/VLOOKUP($E$4,RF!$A$2:$N$49,14,FALSE))*100</f>
        <v>102.34303116996048</v>
      </c>
      <c r="M170" s="82">
        <f>(VLOOKUP($E170,'RF 20VAR'!$A$2:$N$499,14,FALSE)/VLOOKUP($E$4,'RF 20VAR'!$A$2:$N$499,14,FALSE))*100</f>
        <v>96.736188312985348</v>
      </c>
      <c r="N170" s="82">
        <f>(VLOOKUP($E170,'RF opt'!$A$2:$N$499,14,FALSE)/VLOOKUP($E$4,'RF opt'!$A$2:$N$499,14,FALSE))*100</f>
        <v>108.57868173151188</v>
      </c>
      <c r="O170" s="82">
        <f>(VLOOKUP($E170,'LSTM 1'!$A$2:$N$499,14,FALSE)/VLOOKUP($E$4,'LSTM 1'!$A$2:$N$499,14,FALSE))*100</f>
        <v>114.14335924355731</v>
      </c>
      <c r="P170" s="82">
        <f>(VLOOKUP($E170,'LSTM 2'!$A$2:$N$499,14,FALSE)/VLOOKUP($E$4,'LSTM 2'!$A$2:$N$499,14,FALSE))*100</f>
        <v>104.77001734950493</v>
      </c>
    </row>
    <row r="171" spans="5:16" x14ac:dyDescent="0.3">
      <c r="E171" s="10">
        <v>44951</v>
      </c>
      <c r="F171" s="82">
        <f>(VLOOKUP($E171,'ARIMA daily'!$A$3:$N$499,13,FALSE)/VLOOKUP($E$4,'ARIMA daily'!$A$3:$N$499,13,FALSE))*100</f>
        <v>102.9440979586256</v>
      </c>
      <c r="G171" s="82">
        <f>(VLOOKUP($E171,'ARIMA daily'!$A$3:$N$499,14,FALSE)/VLOOKUP($E$4,'ARIMA daily'!$A$3:$N$499,14,FALSE))*100</f>
        <v>93.349842427908186</v>
      </c>
      <c r="H171" s="82">
        <f>(VLOOKUP($E171,'ARIMAX daily'!$A$2:$N$499,14,FALSE)/VLOOKUP($E$4,'ARIMAX daily'!$A$2:$N$49,14,FALSE))*100</f>
        <v>99.188165414755204</v>
      </c>
      <c r="I171" s="82">
        <f>(VLOOKUP($E171,Prophet!$A$2:$N$499,14,FALSE)/VLOOKUP($E$4,Prophet!$A$2:$N$49,14,FALSE))*100</f>
        <v>104.7874532237379</v>
      </c>
      <c r="J171" s="82">
        <f>(VLOOKUP($E171,ProphetX!$A$2:$N$499,14,FALSE)/VLOOKUP($E$4,ProphetX!$A$2:$N$49,14,FALSE))*100</f>
        <v>102.9440979586258</v>
      </c>
      <c r="K171" s="82">
        <f>(VLOOKUP($E171,LOGIT!$A$2:$N$499,14,FALSE)/VLOOKUP($E$4,LOGIT!$A$2:$N$49,14,FALSE))*100</f>
        <v>110.74928263131463</v>
      </c>
      <c r="L171" s="82">
        <f>(VLOOKUP($E171,RF!$A$2:$N$499,14,FALSE)/VLOOKUP($E$4,RF!$A$2:$N$49,14,FALSE))*100</f>
        <v>102.34303116996048</v>
      </c>
      <c r="M171" s="82">
        <f>(VLOOKUP($E171,'RF 20VAR'!$A$2:$N$499,14,FALSE)/VLOOKUP($E$4,'RF 20VAR'!$A$2:$N$499,14,FALSE))*100</f>
        <v>96.718608923411637</v>
      </c>
      <c r="N171" s="82">
        <f>(VLOOKUP($E171,'RF opt'!$A$2:$N$499,14,FALSE)/VLOOKUP($E$4,'RF opt'!$A$2:$N$499,14,FALSE))*100</f>
        <v>108.55895026411744</v>
      </c>
      <c r="O171" s="82">
        <f>(VLOOKUP($E171,'LSTM 1'!$A$2:$N$499,14,FALSE)/VLOOKUP($E$4,'LSTM 1'!$A$2:$N$499,14,FALSE))*100</f>
        <v>114.12261653481109</v>
      </c>
      <c r="P171" s="82">
        <f>(VLOOKUP($E171,'LSTM 2'!$A$2:$N$499,14,FALSE)/VLOOKUP($E$4,'LSTM 2'!$A$2:$N$499,14,FALSE))*100</f>
        <v>104.75097801187178</v>
      </c>
    </row>
    <row r="172" spans="5:16" x14ac:dyDescent="0.3">
      <c r="E172" s="10">
        <v>44952</v>
      </c>
      <c r="F172" s="82">
        <f>(VLOOKUP($E172,'ARIMA daily'!$A$3:$N$499,13,FALSE)/VLOOKUP($E$4,'ARIMA daily'!$A$3:$N$499,13,FALSE))*100</f>
        <v>104.07729150447121</v>
      </c>
      <c r="G172" s="82">
        <f>(VLOOKUP($E172,'ARIMA daily'!$A$3:$N$499,14,FALSE)/VLOOKUP($E$4,'ARIMA daily'!$A$3:$N$499,14,FALSE))*100</f>
        <v>94.377423814725773</v>
      </c>
      <c r="H172" s="82">
        <f>(VLOOKUP($E172,'ARIMAX daily'!$A$2:$N$499,14,FALSE)/VLOOKUP($E$4,'ARIMAX daily'!$A$2:$N$49,14,FALSE))*100</f>
        <v>99.188165414755204</v>
      </c>
      <c r="I172" s="82">
        <f>(VLOOKUP($E172,Prophet!$A$2:$N$499,14,FALSE)/VLOOKUP($E$4,Prophet!$A$2:$N$49,14,FALSE))*100</f>
        <v>105.94093815423351</v>
      </c>
      <c r="J172" s="82">
        <f>(VLOOKUP($E172,ProphetX!$A$2:$N$499,14,FALSE)/VLOOKUP($E$4,ProphetX!$A$2:$N$49,14,FALSE))*100</f>
        <v>104.07729150447138</v>
      </c>
      <c r="K172" s="82">
        <f>(VLOOKUP($E172,LOGIT!$A$2:$N$499,14,FALSE)/VLOOKUP($E$4,LOGIT!$A$2:$N$49,14,FALSE))*100</f>
        <v>111.96839450633709</v>
      </c>
      <c r="L172" s="82">
        <f>(VLOOKUP($E172,RF!$A$2:$N$499,14,FALSE)/VLOOKUP($E$4,RF!$A$2:$N$49,14,FALSE))*100</f>
        <v>102.34303116996048</v>
      </c>
      <c r="M172" s="82">
        <f>(VLOOKUP($E172,'RF 20VAR'!$A$2:$N$499,14,FALSE)/VLOOKUP($E$4,'RF 20VAR'!$A$2:$N$499,14,FALSE))*100</f>
        <v>96.718608923411637</v>
      </c>
      <c r="N172" s="82">
        <f>(VLOOKUP($E172,'RF opt'!$A$2:$N$499,14,FALSE)/VLOOKUP($E$4,'RF opt'!$A$2:$N$499,14,FALSE))*100</f>
        <v>108.55895026411744</v>
      </c>
      <c r="O172" s="82">
        <f>(VLOOKUP($E172,'LSTM 1'!$A$2:$N$499,14,FALSE)/VLOOKUP($E$4,'LSTM 1'!$A$2:$N$499,14,FALSE))*100</f>
        <v>115.37886157514585</v>
      </c>
      <c r="P172" s="82">
        <f>(VLOOKUP($E172,'LSTM 2'!$A$2:$N$499,14,FALSE)/VLOOKUP($E$4,'LSTM 2'!$A$2:$N$499,14,FALSE))*100</f>
        <v>105.90406142857991</v>
      </c>
    </row>
    <row r="173" spans="5:16" x14ac:dyDescent="0.3">
      <c r="E173" s="10">
        <v>44953</v>
      </c>
      <c r="F173" s="82">
        <f>(VLOOKUP($E173,'ARIMA daily'!$A$3:$N$499,13,FALSE)/VLOOKUP($E$4,'ARIMA daily'!$A$3:$N$499,13,FALSE))*100</f>
        <v>104.33694779546209</v>
      </c>
      <c r="G173" s="82">
        <f>(VLOOKUP($E173,'ARIMA daily'!$A$3:$N$499,14,FALSE)/VLOOKUP($E$4,'ARIMA daily'!$A$3:$N$499,14,FALSE))*100</f>
        <v>94.377423814725773</v>
      </c>
      <c r="H173" s="82">
        <f>(VLOOKUP($E173,'ARIMAX daily'!$A$2:$N$499,14,FALSE)/VLOOKUP($E$4,'ARIMAX daily'!$A$2:$N$49,14,FALSE))*100</f>
        <v>99.188165414755204</v>
      </c>
      <c r="I173" s="82">
        <f>(VLOOKUP($E173,Prophet!$A$2:$N$499,14,FALSE)/VLOOKUP($E$4,Prophet!$A$2:$N$49,14,FALSE))*100</f>
        <v>106.20524394724158</v>
      </c>
      <c r="J173" s="82">
        <f>(VLOOKUP($E173,ProphetX!$A$2:$N$499,14,FALSE)/VLOOKUP($E$4,ProphetX!$A$2:$N$49,14,FALSE))*100</f>
        <v>104.33694779546228</v>
      </c>
      <c r="K173" s="82">
        <f>(VLOOKUP($E173,LOGIT!$A$2:$N$499,14,FALSE)/VLOOKUP($E$4,LOGIT!$A$2:$N$49,14,FALSE))*100</f>
        <v>112.24773784440301</v>
      </c>
      <c r="L173" s="82">
        <f>(VLOOKUP($E173,RF!$A$2:$N$499,14,FALSE)/VLOOKUP($E$4,RF!$A$2:$N$49,14,FALSE))*100</f>
        <v>102.34303116996048</v>
      </c>
      <c r="M173" s="82">
        <f>(VLOOKUP($E173,'RF 20VAR'!$A$2:$N$499,14,FALSE)/VLOOKUP($E$4,'RF 20VAR'!$A$2:$N$499,14,FALSE))*100</f>
        <v>96.95990647160707</v>
      </c>
      <c r="N173" s="82">
        <f>(VLOOKUP($E173,'RF opt'!$A$2:$N$499,14,FALSE)/VLOOKUP($E$4,'RF opt'!$A$2:$N$499,14,FALSE))*100</f>
        <v>108.82978758099971</v>
      </c>
      <c r="O173" s="82">
        <f>(VLOOKUP($E173,'LSTM 1'!$A$2:$N$499,14,FALSE)/VLOOKUP($E$4,'LSTM 1'!$A$2:$N$499,14,FALSE))*100</f>
        <v>115.66671348618513</v>
      </c>
      <c r="P173" s="82">
        <f>(VLOOKUP($E173,'LSTM 2'!$A$2:$N$499,14,FALSE)/VLOOKUP($E$4,'LSTM 2'!$A$2:$N$499,14,FALSE))*100</f>
        <v>106.16827522002194</v>
      </c>
    </row>
    <row r="174" spans="5:16" x14ac:dyDescent="0.3">
      <c r="E174" s="10">
        <v>44956</v>
      </c>
      <c r="F174" s="82">
        <f>(VLOOKUP($E174,'ARIMA daily'!$A$3:$N$499,13,FALSE)/VLOOKUP($E$4,'ARIMA daily'!$A$3:$N$499,13,FALSE))*100</f>
        <v>102.9838289443703</v>
      </c>
      <c r="G174" s="82">
        <f>(VLOOKUP($E174,'ARIMA daily'!$A$3:$N$499,14,FALSE)/VLOOKUP($E$4,'ARIMA daily'!$A$3:$N$499,14,FALSE))*100</f>
        <v>93.153467450470899</v>
      </c>
      <c r="H174" s="82">
        <f>(VLOOKUP($E174,'ARIMAX daily'!$A$2:$N$499,14,FALSE)/VLOOKUP($E$4,'ARIMAX daily'!$A$2:$N$49,14,FALSE))*100</f>
        <v>97.901819788745314</v>
      </c>
      <c r="I174" s="82">
        <f>(VLOOKUP($E174,Prophet!$A$2:$N$499,14,FALSE)/VLOOKUP($E$4,Prophet!$A$2:$N$49,14,FALSE))*100</f>
        <v>104.8278956472747</v>
      </c>
      <c r="J174" s="82">
        <f>(VLOOKUP($E174,ProphetX!$A$2:$N$499,14,FALSE)/VLOOKUP($E$4,ProphetX!$A$2:$N$49,14,FALSE))*100</f>
        <v>102.9838289443705</v>
      </c>
      <c r="K174" s="82">
        <f>(VLOOKUP($E174,LOGIT!$A$2:$N$499,14,FALSE)/VLOOKUP($E$4,LOGIT!$A$2:$N$49,14,FALSE))*100</f>
        <v>110.7920260061823</v>
      </c>
      <c r="L174" s="82">
        <f>(VLOOKUP($E174,RF!$A$2:$N$499,14,FALSE)/VLOOKUP($E$4,RF!$A$2:$N$49,14,FALSE))*100</f>
        <v>102.34303116996048</v>
      </c>
      <c r="M174" s="82">
        <f>(VLOOKUP($E174,'RF 20VAR'!$A$2:$N$499,14,FALSE)/VLOOKUP($E$4,'RF 20VAR'!$A$2:$N$499,14,FALSE))*100</f>
        <v>96.95990647160707</v>
      </c>
      <c r="N174" s="82">
        <f>(VLOOKUP($E174,'RF opt'!$A$2:$N$499,14,FALSE)/VLOOKUP($E$4,'RF opt'!$A$2:$N$499,14,FALSE))*100</f>
        <v>108.82978758099971</v>
      </c>
      <c r="O174" s="82">
        <f>(VLOOKUP($E174,'LSTM 1'!$A$2:$N$499,14,FALSE)/VLOOKUP($E$4,'LSTM 1'!$A$2:$N$499,14,FALSE))*100</f>
        <v>114.1666618384332</v>
      </c>
      <c r="P174" s="82">
        <f>(VLOOKUP($E174,'LSTM 2'!$A$2:$N$499,14,FALSE)/VLOOKUP($E$4,'LSTM 2'!$A$2:$N$499,14,FALSE))*100</f>
        <v>106.16827522002194</v>
      </c>
    </row>
    <row r="175" spans="5:16" x14ac:dyDescent="0.3">
      <c r="E175" s="10">
        <v>44957</v>
      </c>
      <c r="F175" s="82">
        <f>(VLOOKUP($E175,'ARIMA daily'!$A$3:$N$499,13,FALSE)/VLOOKUP($E$4,'ARIMA daily'!$A$3:$N$499,13,FALSE))*100</f>
        <v>104.49176659957631</v>
      </c>
      <c r="G175" s="82">
        <f>(VLOOKUP($E175,'ARIMA daily'!$A$3:$N$499,14,FALSE)/VLOOKUP($E$4,'ARIMA daily'!$A$3:$N$499,14,FALSE))*100</f>
        <v>94.517464329606653</v>
      </c>
      <c r="H175" s="82">
        <f>(VLOOKUP($E175,'ARIMAX daily'!$A$2:$N$499,14,FALSE)/VLOOKUP($E$4,'ARIMAX daily'!$A$2:$N$49,14,FALSE))*100</f>
        <v>99.335344275899402</v>
      </c>
      <c r="I175" s="82">
        <f>(VLOOKUP($E175,Prophet!$A$2:$N$499,14,FALSE)/VLOOKUP($E$4,Prophet!$A$2:$N$49,14,FALSE))*100</f>
        <v>106.36283499438248</v>
      </c>
      <c r="J175" s="82">
        <f>(VLOOKUP($E175,ProphetX!$A$2:$N$499,14,FALSE)/VLOOKUP($E$4,ProphetX!$A$2:$N$49,14,FALSE))*100</f>
        <v>104.49176659957651</v>
      </c>
      <c r="K175" s="82">
        <f>(VLOOKUP($E175,LOGIT!$A$2:$N$499,14,FALSE)/VLOOKUP($E$4,LOGIT!$A$2:$N$49,14,FALSE))*100</f>
        <v>112.4142949548493</v>
      </c>
      <c r="L175" s="82">
        <f>(VLOOKUP($E175,RF!$A$2:$N$499,14,FALSE)/VLOOKUP($E$4,RF!$A$2:$N$49,14,FALSE))*100</f>
        <v>102.34303116996048</v>
      </c>
      <c r="M175" s="82">
        <f>(VLOOKUP($E175,'RF 20VAR'!$A$2:$N$499,14,FALSE)/VLOOKUP($E$4,'RF 20VAR'!$A$2:$N$499,14,FALSE))*100</f>
        <v>98.379639021003413</v>
      </c>
      <c r="N175" s="82">
        <f>(VLOOKUP($E175,'RF opt'!$A$2:$N$499,14,FALSE)/VLOOKUP($E$4,'RF opt'!$A$2:$N$499,14,FALSE))*100</f>
        <v>110.42332451183287</v>
      </c>
      <c r="O175" s="82">
        <f>(VLOOKUP($E175,'LSTM 1'!$A$2:$N$499,14,FALSE)/VLOOKUP($E$4,'LSTM 1'!$A$2:$N$499,14,FALSE))*100</f>
        <v>115.83834379199835</v>
      </c>
      <c r="P175" s="82">
        <f>(VLOOKUP($E175,'LSTM 2'!$A$2:$N$499,14,FALSE)/VLOOKUP($E$4,'LSTM 2'!$A$2:$N$499,14,FALSE))*100</f>
        <v>107.72284103519499</v>
      </c>
    </row>
    <row r="176" spans="5:16" x14ac:dyDescent="0.3">
      <c r="E176" s="10">
        <v>44958</v>
      </c>
      <c r="F176" s="82">
        <f>(VLOOKUP($E176,'ARIMA daily'!$A$3:$N$499,13,FALSE)/VLOOKUP($E$4,'ARIMA daily'!$A$3:$N$499,13,FALSE))*100</f>
        <v>105.58394630378227</v>
      </c>
      <c r="G176" s="82">
        <f>(VLOOKUP($E176,'ARIMA daily'!$A$3:$N$499,14,FALSE)/VLOOKUP($E$4,'ARIMA daily'!$A$3:$N$499,14,FALSE))*100</f>
        <v>94.517464329606653</v>
      </c>
      <c r="H176" s="82">
        <f>(VLOOKUP($E176,'ARIMAX daily'!$A$2:$N$499,14,FALSE)/VLOOKUP($E$4,'ARIMAX daily'!$A$2:$N$49,14,FALSE))*100</f>
        <v>99.335344275899402</v>
      </c>
      <c r="I176" s="82">
        <f>(VLOOKUP($E176,Prophet!$A$2:$N$499,14,FALSE)/VLOOKUP($E$4,Prophet!$A$2:$N$49,14,FALSE))*100</f>
        <v>107.47457167415209</v>
      </c>
      <c r="J176" s="82">
        <f>(VLOOKUP($E176,ProphetX!$A$2:$N$499,14,FALSE)/VLOOKUP($E$4,ProphetX!$A$2:$N$49,14,FALSE))*100</f>
        <v>105.58394630378247</v>
      </c>
      <c r="K176" s="82">
        <f>(VLOOKUP($E176,LOGIT!$A$2:$N$499,14,FALSE)/VLOOKUP($E$4,LOGIT!$A$2:$N$49,14,FALSE))*100</f>
        <v>113.58928333343418</v>
      </c>
      <c r="L176" s="82">
        <f>(VLOOKUP($E176,RF!$A$2:$N$499,14,FALSE)/VLOOKUP($E$4,RF!$A$2:$N$49,14,FALSE))*100</f>
        <v>102.34303116996048</v>
      </c>
      <c r="M176" s="82">
        <f>(VLOOKUP($E176,'RF 20VAR'!$A$2:$N$499,14,FALSE)/VLOOKUP($E$4,'RF 20VAR'!$A$2:$N$499,14,FALSE))*100</f>
        <v>98.379639021003413</v>
      </c>
      <c r="N176" s="82">
        <f>(VLOOKUP($E176,'RF opt'!$A$2:$N$499,14,FALSE)/VLOOKUP($E$4,'RF opt'!$A$2:$N$499,14,FALSE))*100</f>
        <v>110.42332451183287</v>
      </c>
      <c r="O176" s="82">
        <f>(VLOOKUP($E176,'LSTM 1'!$A$2:$N$499,14,FALSE)/VLOOKUP($E$4,'LSTM 1'!$A$2:$N$499,14,FALSE))*100</f>
        <v>117.04912136975028</v>
      </c>
      <c r="P176" s="82">
        <f>(VLOOKUP($E176,'LSTM 2'!$A$2:$N$499,14,FALSE)/VLOOKUP($E$4,'LSTM 2'!$A$2:$N$499,14,FALSE))*100</f>
        <v>108.84879291146963</v>
      </c>
    </row>
    <row r="177" spans="5:16" x14ac:dyDescent="0.3">
      <c r="E177" s="10">
        <v>44959</v>
      </c>
      <c r="F177" s="82">
        <f>(VLOOKUP($E177,'ARIMA daily'!$A$3:$N$499,13,FALSE)/VLOOKUP($E$4,'ARIMA daily'!$A$3:$N$499,13,FALSE))*100</f>
        <v>107.13596413910875</v>
      </c>
      <c r="G177" s="82">
        <f>(VLOOKUP($E177,'ARIMA daily'!$A$3:$N$499,14,FALSE)/VLOOKUP($E$4,'ARIMA daily'!$A$3:$N$499,14,FALSE))*100</f>
        <v>94.517464329606653</v>
      </c>
      <c r="H177" s="82">
        <f>(VLOOKUP($E177,'ARIMAX daily'!$A$2:$N$499,14,FALSE)/VLOOKUP($E$4,'ARIMAX daily'!$A$2:$N$49,14,FALSE))*100</f>
        <v>99.335344275899402</v>
      </c>
      <c r="I177" s="82">
        <f>(VLOOKUP($E177,Prophet!$A$2:$N$499,14,FALSE)/VLOOKUP($E$4,Prophet!$A$2:$N$49,14,FALSE))*100</f>
        <v>109.05438051746276</v>
      </c>
      <c r="J177" s="82">
        <f>(VLOOKUP($E177,ProphetX!$A$2:$N$499,14,FALSE)/VLOOKUP($E$4,ProphetX!$A$2:$N$49,14,FALSE))*100</f>
        <v>107.13596413910894</v>
      </c>
      <c r="K177" s="82">
        <f>(VLOOKUP($E177,LOGIT!$A$2:$N$499,14,FALSE)/VLOOKUP($E$4,LOGIT!$A$2:$N$49,14,FALSE))*100</f>
        <v>115.25897460570602</v>
      </c>
      <c r="L177" s="82">
        <f>(VLOOKUP($E177,RF!$A$2:$N$499,14,FALSE)/VLOOKUP($E$4,RF!$A$2:$N$49,14,FALSE))*100</f>
        <v>102.34303116996048</v>
      </c>
      <c r="M177" s="82">
        <f>(VLOOKUP($E177,'RF 20VAR'!$A$2:$N$499,14,FALSE)/VLOOKUP($E$4,'RF 20VAR'!$A$2:$N$499,14,FALSE))*100</f>
        <v>99.82575805461363</v>
      </c>
      <c r="N177" s="82">
        <f>(VLOOKUP($E177,'RF opt'!$A$2:$N$499,14,FALSE)/VLOOKUP($E$4,'RF opt'!$A$2:$N$499,14,FALSE))*100</f>
        <v>112.04647817370986</v>
      </c>
      <c r="O177" s="82">
        <f>(VLOOKUP($E177,'LSTM 1'!$A$2:$N$499,14,FALSE)/VLOOKUP($E$4,'LSTM 1'!$A$2:$N$499,14,FALSE))*100</f>
        <v>118.76967009268276</v>
      </c>
      <c r="P177" s="82">
        <f>(VLOOKUP($E177,'LSTM 2'!$A$2:$N$499,14,FALSE)/VLOOKUP($E$4,'LSTM 2'!$A$2:$N$499,14,FALSE))*100</f>
        <v>108.84879291146963</v>
      </c>
    </row>
    <row r="178" spans="5:16" x14ac:dyDescent="0.3">
      <c r="E178" s="10">
        <v>44960</v>
      </c>
      <c r="F178" s="82">
        <f>(VLOOKUP($E178,'ARIMA daily'!$A$3:$N$499,13,FALSE)/VLOOKUP($E$4,'ARIMA daily'!$A$3:$N$499,13,FALSE))*100</f>
        <v>106.02661293941007</v>
      </c>
      <c r="G178" s="82">
        <f>(VLOOKUP($E178,'ARIMA daily'!$A$3:$N$499,14,FALSE)/VLOOKUP($E$4,'ARIMA daily'!$A$3:$N$499,14,FALSE))*100</f>
        <v>94.517464329606653</v>
      </c>
      <c r="H178" s="82">
        <f>(VLOOKUP($E178,'ARIMAX daily'!$A$2:$N$499,14,FALSE)/VLOOKUP($E$4,'ARIMAX daily'!$A$2:$N$49,14,FALSE))*100</f>
        <v>98.306765458035144</v>
      </c>
      <c r="I178" s="82">
        <f>(VLOOKUP($E178,Prophet!$A$2:$N$499,14,FALSE)/VLOOKUP($E$4,Prophet!$A$2:$N$49,14,FALSE))*100</f>
        <v>107.92516486302242</v>
      </c>
      <c r="J178" s="82">
        <f>(VLOOKUP($E178,ProphetX!$A$2:$N$499,14,FALSE)/VLOOKUP($E$4,ProphetX!$A$2:$N$49,14,FALSE))*100</f>
        <v>106.02661293941027</v>
      </c>
      <c r="K178" s="82">
        <f>(VLOOKUP($E178,LOGIT!$A$2:$N$499,14,FALSE)/VLOOKUP($E$4,LOGIT!$A$2:$N$49,14,FALSE))*100</f>
        <v>114.06551279498429</v>
      </c>
      <c r="L178" s="82">
        <f>(VLOOKUP($E178,RF!$A$2:$N$499,14,FALSE)/VLOOKUP($E$4,RF!$A$2:$N$49,14,FALSE))*100</f>
        <v>102.34303116996048</v>
      </c>
      <c r="M178" s="82">
        <f>(VLOOKUP($E178,'RF 20VAR'!$A$2:$N$499,14,FALSE)/VLOOKUP($E$4,'RF 20VAR'!$A$2:$N$499,14,FALSE))*100</f>
        <v>99.82575805461363</v>
      </c>
      <c r="N178" s="82">
        <f>(VLOOKUP($E178,'RF opt'!$A$2:$N$499,14,FALSE)/VLOOKUP($E$4,'RF opt'!$A$2:$N$499,14,FALSE))*100</f>
        <v>112.04647817370986</v>
      </c>
      <c r="O178" s="82">
        <f>(VLOOKUP($E178,'LSTM 1'!$A$2:$N$499,14,FALSE)/VLOOKUP($E$4,'LSTM 1'!$A$2:$N$499,14,FALSE))*100</f>
        <v>117.53985639693765</v>
      </c>
      <c r="P178" s="82">
        <f>(VLOOKUP($E178,'LSTM 2'!$A$2:$N$499,14,FALSE)/VLOOKUP($E$4,'LSTM 2'!$A$2:$N$499,14,FALSE))*100</f>
        <v>108.84879291146963</v>
      </c>
    </row>
    <row r="179" spans="5:16" x14ac:dyDescent="0.3">
      <c r="E179" s="10">
        <v>44963</v>
      </c>
      <c r="F179" s="82">
        <f>(VLOOKUP($E179,'ARIMA daily'!$A$3:$N$499,13,FALSE)/VLOOKUP($E$4,'ARIMA daily'!$A$3:$N$499,13,FALSE))*100</f>
        <v>105.37556044375786</v>
      </c>
      <c r="G179" s="82">
        <f>(VLOOKUP($E179,'ARIMA daily'!$A$3:$N$499,14,FALSE)/VLOOKUP($E$4,'ARIMA daily'!$A$3:$N$499,14,FALSE))*100</f>
        <v>93.937083335358793</v>
      </c>
      <c r="H179" s="82">
        <f>(VLOOKUP($E179,'ARIMAX daily'!$A$2:$N$499,14,FALSE)/VLOOKUP($E$4,'ARIMAX daily'!$A$2:$N$49,14,FALSE))*100</f>
        <v>97.703116400345024</v>
      </c>
      <c r="I179" s="82">
        <f>(VLOOKUP($E179,Prophet!$A$2:$N$499,14,FALSE)/VLOOKUP($E$4,Prophet!$A$2:$N$49,14,FALSE))*100</f>
        <v>107.26245437949598</v>
      </c>
      <c r="J179" s="82">
        <f>(VLOOKUP($E179,ProphetX!$A$2:$N$499,14,FALSE)/VLOOKUP($E$4,ProphetX!$A$2:$N$49,14,FALSE))*100</f>
        <v>105.37556044375806</v>
      </c>
      <c r="K179" s="82">
        <f>(VLOOKUP($E179,LOGIT!$A$2:$N$499,14,FALSE)/VLOOKUP($E$4,LOGIT!$A$2:$N$49,14,FALSE))*100</f>
        <v>114.06551279498429</v>
      </c>
      <c r="L179" s="82">
        <f>(VLOOKUP($E179,RF!$A$2:$N$499,14,FALSE)/VLOOKUP($E$4,RF!$A$2:$N$49,14,FALSE))*100</f>
        <v>102.34303116996048</v>
      </c>
      <c r="M179" s="82">
        <f>(VLOOKUP($E179,'RF 20VAR'!$A$2:$N$499,14,FALSE)/VLOOKUP($E$4,'RF 20VAR'!$A$2:$N$499,14,FALSE))*100</f>
        <v>99.212781679059972</v>
      </c>
      <c r="N179" s="82">
        <f>(VLOOKUP($E179,'RF opt'!$A$2:$N$499,14,FALSE)/VLOOKUP($E$4,'RF opt'!$A$2:$N$499,14,FALSE))*100</f>
        <v>112.04647817370986</v>
      </c>
      <c r="O179" s="82">
        <f>(VLOOKUP($E179,'LSTM 1'!$A$2:$N$499,14,FALSE)/VLOOKUP($E$4,'LSTM 1'!$A$2:$N$499,14,FALSE))*100</f>
        <v>117.53985639693765</v>
      </c>
      <c r="P179" s="82">
        <f>(VLOOKUP($E179,'LSTM 2'!$A$2:$N$499,14,FALSE)/VLOOKUP($E$4,'LSTM 2'!$A$2:$N$499,14,FALSE))*100</f>
        <v>108.84879291146963</v>
      </c>
    </row>
    <row r="180" spans="5:16" x14ac:dyDescent="0.3">
      <c r="E180" s="10">
        <v>44964</v>
      </c>
      <c r="F180" s="82">
        <f>(VLOOKUP($E180,'ARIMA daily'!$A$3:$N$499,13,FALSE)/VLOOKUP($E$4,'ARIMA daily'!$A$3:$N$499,13,FALSE))*100</f>
        <v>106.73200846234312</v>
      </c>
      <c r="G180" s="82">
        <f>(VLOOKUP($E180,'ARIMA daily'!$A$3:$N$499,14,FALSE)/VLOOKUP($E$4,'ARIMA daily'!$A$3:$N$499,14,FALSE))*100</f>
        <v>95.14628943614089</v>
      </c>
      <c r="H180" s="82">
        <f>(VLOOKUP($E180,'ARIMAX daily'!$A$2:$N$499,14,FALSE)/VLOOKUP($E$4,'ARIMAX daily'!$A$2:$N$49,14,FALSE))*100</f>
        <v>97.703116400345024</v>
      </c>
      <c r="I180" s="82">
        <f>(VLOOKUP($E180,Prophet!$A$2:$N$499,14,FALSE)/VLOOKUP($E$4,Prophet!$A$2:$N$49,14,FALSE))*100</f>
        <v>108.64319146026638</v>
      </c>
      <c r="J180" s="82">
        <f>(VLOOKUP($E180,ProphetX!$A$2:$N$499,14,FALSE)/VLOOKUP($E$4,ProphetX!$A$2:$N$49,14,FALSE))*100</f>
        <v>106.73200846234332</v>
      </c>
      <c r="K180" s="82">
        <f>(VLOOKUP($E180,LOGIT!$A$2:$N$499,14,FALSE)/VLOOKUP($E$4,LOGIT!$A$2:$N$49,14,FALSE))*100</f>
        <v>115.53382231730707</v>
      </c>
      <c r="L180" s="82">
        <f>(VLOOKUP($E180,RF!$A$2:$N$499,14,FALSE)/VLOOKUP($E$4,RF!$A$2:$N$49,14,FALSE))*100</f>
        <v>102.34303116996048</v>
      </c>
      <c r="M180" s="82">
        <f>(VLOOKUP($E180,'RF 20VAR'!$A$2:$N$499,14,FALSE)/VLOOKUP($E$4,'RF 20VAR'!$A$2:$N$499,14,FALSE))*100</f>
        <v>99.212781679059972</v>
      </c>
      <c r="N180" s="82">
        <f>(VLOOKUP($E180,'RF opt'!$A$2:$N$499,14,FALSE)/VLOOKUP($E$4,'RF opt'!$A$2:$N$499,14,FALSE))*100</f>
        <v>113.48879765147248</v>
      </c>
      <c r="O180" s="82">
        <f>(VLOOKUP($E180,'LSTM 1'!$A$2:$N$499,14,FALSE)/VLOOKUP($E$4,'LSTM 1'!$A$2:$N$499,14,FALSE))*100</f>
        <v>119.05288944409776</v>
      </c>
      <c r="P180" s="82">
        <f>(VLOOKUP($E180,'LSTM 2'!$A$2:$N$499,14,FALSE)/VLOOKUP($E$4,'LSTM 2'!$A$2:$N$499,14,FALSE))*100</f>
        <v>110.24995015180492</v>
      </c>
    </row>
    <row r="181" spans="5:16" x14ac:dyDescent="0.3">
      <c r="E181" s="10">
        <v>44965</v>
      </c>
      <c r="F181" s="82">
        <f>(VLOOKUP($E181,'ARIMA daily'!$A$3:$N$499,13,FALSE)/VLOOKUP($E$4,'ARIMA daily'!$A$3:$N$499,13,FALSE))*100</f>
        <v>105.54934048378422</v>
      </c>
      <c r="G181" s="82">
        <f>(VLOOKUP($E181,'ARIMA daily'!$A$3:$N$499,14,FALSE)/VLOOKUP($E$4,'ARIMA daily'!$A$3:$N$499,14,FALSE))*100</f>
        <v>95.14628943614089</v>
      </c>
      <c r="H181" s="82">
        <f>(VLOOKUP($E181,'ARIMAX daily'!$A$2:$N$499,14,FALSE)/VLOOKUP($E$4,'ARIMAX daily'!$A$2:$N$49,14,FALSE))*100</f>
        <v>97.703116400345024</v>
      </c>
      <c r="I181" s="82">
        <f>(VLOOKUP($E181,Prophet!$A$2:$N$499,14,FALSE)/VLOOKUP($E$4,Prophet!$A$2:$N$49,14,FALSE))*100</f>
        <v>107.43934618948397</v>
      </c>
      <c r="J181" s="82">
        <f>(VLOOKUP($E181,ProphetX!$A$2:$N$499,14,FALSE)/VLOOKUP($E$4,ProphetX!$A$2:$N$49,14,FALSE))*100</f>
        <v>105.54934048378442</v>
      </c>
      <c r="K181" s="82">
        <f>(VLOOKUP($E181,LOGIT!$A$2:$N$499,14,FALSE)/VLOOKUP($E$4,LOGIT!$A$2:$N$49,14,FALSE))*100</f>
        <v>114.25362386453082</v>
      </c>
      <c r="L181" s="82">
        <f>(VLOOKUP($E181,RF!$A$2:$N$499,14,FALSE)/VLOOKUP($E$4,RF!$A$2:$N$49,14,FALSE))*100</f>
        <v>102.34303116996048</v>
      </c>
      <c r="M181" s="82">
        <f>(VLOOKUP($E181,'RF 20VAR'!$A$2:$N$499,14,FALSE)/VLOOKUP($E$4,'RF 20VAR'!$A$2:$N$499,14,FALSE))*100</f>
        <v>99.212781679059972</v>
      </c>
      <c r="N181" s="82">
        <f>(VLOOKUP($E181,'RF opt'!$A$2:$N$499,14,FALSE)/VLOOKUP($E$4,'RF opt'!$A$2:$N$499,14,FALSE))*100</f>
        <v>112.23125955356529</v>
      </c>
      <c r="O181" s="82">
        <f>(VLOOKUP($E181,'LSTM 1'!$A$2:$N$499,14,FALSE)/VLOOKUP($E$4,'LSTM 1'!$A$2:$N$499,14,FALSE))*100</f>
        <v>117.7336971780764</v>
      </c>
      <c r="P181" s="82">
        <f>(VLOOKUP($E181,'LSTM 2'!$A$2:$N$499,14,FALSE)/VLOOKUP($E$4,'LSTM 2'!$A$2:$N$499,14,FALSE))*100</f>
        <v>109.02830083066186</v>
      </c>
    </row>
    <row r="182" spans="5:16" x14ac:dyDescent="0.3">
      <c r="E182" s="10">
        <v>44966</v>
      </c>
      <c r="F182" s="82">
        <f>(VLOOKUP($E182,'ARIMA daily'!$A$3:$N$499,13,FALSE)/VLOOKUP($E$4,'ARIMA daily'!$A$3:$N$499,13,FALSE))*100</f>
        <v>104.61736132061803</v>
      </c>
      <c r="G182" s="82">
        <f>(VLOOKUP($E182,'ARIMA daily'!$A$3:$N$499,14,FALSE)/VLOOKUP($E$4,'ARIMA daily'!$A$3:$N$499,14,FALSE))*100</f>
        <v>94.306167093351988</v>
      </c>
      <c r="H182" s="82">
        <f>(VLOOKUP($E182,'ARIMAX daily'!$A$2:$N$499,14,FALSE)/VLOOKUP($E$4,'ARIMAX daily'!$A$2:$N$49,14,FALSE))*100</f>
        <v>96.840417796600448</v>
      </c>
      <c r="I182" s="82">
        <f>(VLOOKUP($E182,Prophet!$A$2:$N$499,14,FALSE)/VLOOKUP($E$4,Prophet!$A$2:$N$49,14,FALSE))*100</f>
        <v>106.49067866116168</v>
      </c>
      <c r="J182" s="82">
        <f>(VLOOKUP($E182,ProphetX!$A$2:$N$499,14,FALSE)/VLOOKUP($E$4,ProphetX!$A$2:$N$49,14,FALSE))*100</f>
        <v>104.61736132061823</v>
      </c>
      <c r="K182" s="82">
        <f>(VLOOKUP($E182,LOGIT!$A$2:$N$499,14,FALSE)/VLOOKUP($E$4,LOGIT!$A$2:$N$49,14,FALSE))*100</f>
        <v>113.2447876532394</v>
      </c>
      <c r="L182" s="82">
        <f>(VLOOKUP($E182,RF!$A$2:$N$499,14,FALSE)/VLOOKUP($E$4,RF!$A$2:$N$49,14,FALSE))*100</f>
        <v>102.34303116996048</v>
      </c>
      <c r="M182" s="82">
        <f>(VLOOKUP($E182,'RF 20VAR'!$A$2:$N$499,14,FALSE)/VLOOKUP($E$4,'RF 20VAR'!$A$2:$N$499,14,FALSE))*100</f>
        <v>98.336753038607725</v>
      </c>
      <c r="N182" s="82">
        <f>(VLOOKUP($E182,'RF opt'!$A$2:$N$499,14,FALSE)/VLOOKUP($E$4,'RF opt'!$A$2:$N$499,14,FALSE))*100</f>
        <v>111.24028040693683</v>
      </c>
      <c r="O182" s="82">
        <f>(VLOOKUP($E182,'LSTM 1'!$A$2:$N$499,14,FALSE)/VLOOKUP($E$4,'LSTM 1'!$A$2:$N$499,14,FALSE))*100</f>
        <v>116.69413262874279</v>
      </c>
      <c r="P182" s="82">
        <f>(VLOOKUP($E182,'LSTM 2'!$A$2:$N$499,14,FALSE)/VLOOKUP($E$4,'LSTM 2'!$A$2:$N$499,14,FALSE))*100</f>
        <v>108.06560315672233</v>
      </c>
    </row>
    <row r="183" spans="5:16" x14ac:dyDescent="0.3">
      <c r="E183" s="10">
        <v>44967</v>
      </c>
      <c r="F183" s="82">
        <f>(VLOOKUP($E183,'ARIMA daily'!$A$3:$N$499,13,FALSE)/VLOOKUP($E$4,'ARIMA daily'!$A$3:$N$499,13,FALSE))*100</f>
        <v>104.84702381499929</v>
      </c>
      <c r="G183" s="82">
        <f>(VLOOKUP($E183,'ARIMA daily'!$A$3:$N$499,14,FALSE)/VLOOKUP($E$4,'ARIMA daily'!$A$3:$N$499,14,FALSE))*100</f>
        <v>94.513193817184344</v>
      </c>
      <c r="H183" s="82">
        <f>(VLOOKUP($E183,'ARIMAX daily'!$A$2:$N$499,14,FALSE)/VLOOKUP($E$4,'ARIMAX daily'!$A$2:$N$49,14,FALSE))*100</f>
        <v>97.053007864131686</v>
      </c>
      <c r="I183" s="82">
        <f>(VLOOKUP($E183,Prophet!$A$2:$N$499,14,FALSE)/VLOOKUP($E$4,Prophet!$A$2:$N$49,14,FALSE))*100</f>
        <v>106.72445357749439</v>
      </c>
      <c r="J183" s="82">
        <f>(VLOOKUP($E183,ProphetX!$A$2:$N$499,14,FALSE)/VLOOKUP($E$4,ProphetX!$A$2:$N$49,14,FALSE))*100</f>
        <v>104.84702381499949</v>
      </c>
      <c r="K183" s="82">
        <f>(VLOOKUP($E183,LOGIT!$A$2:$N$499,14,FALSE)/VLOOKUP($E$4,LOGIT!$A$2:$N$49,14,FALSE))*100</f>
        <v>113.49338960687128</v>
      </c>
      <c r="L183" s="82">
        <f>(VLOOKUP($E183,RF!$A$2:$N$499,14,FALSE)/VLOOKUP($E$4,RF!$A$2:$N$49,14,FALSE))*100</f>
        <v>102.34303116996048</v>
      </c>
      <c r="M183" s="82">
        <f>(VLOOKUP($E183,'RF 20VAR'!$A$2:$N$499,14,FALSE)/VLOOKUP($E$4,'RF 20VAR'!$A$2:$N$499,14,FALSE))*100</f>
        <v>98.336753038607725</v>
      </c>
      <c r="N183" s="82">
        <f>(VLOOKUP($E183,'RF opt'!$A$2:$N$499,14,FALSE)/VLOOKUP($E$4,'RF opt'!$A$2:$N$499,14,FALSE))*100</f>
        <v>111.48448194243178</v>
      </c>
      <c r="O183" s="82">
        <f>(VLOOKUP($E183,'LSTM 1'!$A$2:$N$499,14,FALSE)/VLOOKUP($E$4,'LSTM 1'!$A$2:$N$499,14,FALSE))*100</f>
        <v>116.95030679755058</v>
      </c>
      <c r="P183" s="82">
        <f>(VLOOKUP($E183,'LSTM 2'!$A$2:$N$499,14,FALSE)/VLOOKUP($E$4,'LSTM 2'!$A$2:$N$499,14,FALSE))*100</f>
        <v>108.30283544459974</v>
      </c>
    </row>
    <row r="184" spans="5:16" x14ac:dyDescent="0.3">
      <c r="E184" s="10">
        <v>44970</v>
      </c>
      <c r="F184" s="82">
        <f>(VLOOKUP($E184,'ARIMA daily'!$A$3:$N$499,13,FALSE)/VLOOKUP($E$4,'ARIMA daily'!$A$3:$N$499,13,FALSE))*100</f>
        <v>106.04737643140891</v>
      </c>
      <c r="G184" s="82">
        <f>(VLOOKUP($E184,'ARIMA daily'!$A$3:$N$499,14,FALSE)/VLOOKUP($E$4,'ARIMA daily'!$A$3:$N$499,14,FALSE))*100</f>
        <v>94.513193817184344</v>
      </c>
      <c r="H184" s="82">
        <f>(VLOOKUP($E184,'ARIMAX daily'!$A$2:$N$499,14,FALSE)/VLOOKUP($E$4,'ARIMAX daily'!$A$2:$N$49,14,FALSE))*100</f>
        <v>97.053007864131686</v>
      </c>
      <c r="I184" s="82">
        <f>(VLOOKUP($E184,Prophet!$A$2:$N$499,14,FALSE)/VLOOKUP($E$4,Prophet!$A$2:$N$49,14,FALSE))*100</f>
        <v>107.94630015382329</v>
      </c>
      <c r="J184" s="82">
        <f>(VLOOKUP($E184,ProphetX!$A$2:$N$499,14,FALSE)/VLOOKUP($E$4,ProphetX!$A$2:$N$49,14,FALSE))*100</f>
        <v>106.04737643140911</v>
      </c>
      <c r="K184" s="82">
        <f>(VLOOKUP($E184,LOGIT!$A$2:$N$499,14,FALSE)/VLOOKUP($E$4,LOGIT!$A$2:$N$49,14,FALSE))*100</f>
        <v>114.79273108746671</v>
      </c>
      <c r="L184" s="82">
        <f>(VLOOKUP($E184,RF!$A$2:$N$499,14,FALSE)/VLOOKUP($E$4,RF!$A$2:$N$49,14,FALSE))*100</f>
        <v>102.34303116996048</v>
      </c>
      <c r="M184" s="82">
        <f>(VLOOKUP($E184,'RF 20VAR'!$A$2:$N$499,14,FALSE)/VLOOKUP($E$4,'RF 20VAR'!$A$2:$N$499,14,FALSE))*100</f>
        <v>99.462572108182812</v>
      </c>
      <c r="N184" s="82">
        <f>(VLOOKUP($E184,'RF opt'!$A$2:$N$499,14,FALSE)/VLOOKUP($E$4,'RF opt'!$A$2:$N$499,14,FALSE))*100</f>
        <v>112.76082422397135</v>
      </c>
      <c r="O184" s="82">
        <f>(VLOOKUP($E184,'LSTM 1'!$A$2:$N$499,14,FALSE)/VLOOKUP($E$4,'LSTM 1'!$A$2:$N$499,14,FALSE))*100</f>
        <v>118.28922517259237</v>
      </c>
      <c r="P184" s="82">
        <f>(VLOOKUP($E184,'LSTM 2'!$A$2:$N$499,14,FALSE)/VLOOKUP($E$4,'LSTM 2'!$A$2:$N$499,14,FALSE))*100</f>
        <v>109.54275229831885</v>
      </c>
    </row>
    <row r="185" spans="5:16" x14ac:dyDescent="0.3">
      <c r="E185" s="10">
        <v>44971</v>
      </c>
      <c r="F185" s="82">
        <f>(VLOOKUP($E185,'ARIMA daily'!$A$3:$N$499,13,FALSE)/VLOOKUP($E$4,'ARIMA daily'!$A$3:$N$499,13,FALSE))*100</f>
        <v>106.0176392059784</v>
      </c>
      <c r="G185" s="82">
        <f>(VLOOKUP($E185,'ARIMA daily'!$A$3:$N$499,14,FALSE)/VLOOKUP($E$4,'ARIMA daily'!$A$3:$N$499,14,FALSE))*100</f>
        <v>94.513193817184344</v>
      </c>
      <c r="H185" s="82">
        <f>(VLOOKUP($E185,'ARIMAX daily'!$A$2:$N$499,14,FALSE)/VLOOKUP($E$4,'ARIMAX daily'!$A$2:$N$49,14,FALSE))*100</f>
        <v>97.025792790353492</v>
      </c>
      <c r="I185" s="82">
        <f>(VLOOKUP($E185,Prophet!$A$2:$N$499,14,FALSE)/VLOOKUP($E$4,Prophet!$A$2:$N$49,14,FALSE))*100</f>
        <v>107.91603044258589</v>
      </c>
      <c r="J185" s="82">
        <f>(VLOOKUP($E185,ProphetX!$A$2:$N$499,14,FALSE)/VLOOKUP($E$4,ProphetX!$A$2:$N$49,14,FALSE))*100</f>
        <v>106.0176392059786</v>
      </c>
      <c r="K185" s="82">
        <f>(VLOOKUP($E185,LOGIT!$A$2:$N$499,14,FALSE)/VLOOKUP($E$4,LOGIT!$A$2:$N$49,14,FALSE))*100</f>
        <v>114.76054153750326</v>
      </c>
      <c r="L185" s="82">
        <f>(VLOOKUP($E185,RF!$A$2:$N$499,14,FALSE)/VLOOKUP($E$4,RF!$A$2:$N$49,14,FALSE))*100</f>
        <v>102.34303116996048</v>
      </c>
      <c r="M185" s="82">
        <f>(VLOOKUP($E185,'RF 20VAR'!$A$2:$N$499,14,FALSE)/VLOOKUP($E$4,'RF 20VAR'!$A$2:$N$499,14,FALSE))*100</f>
        <v>99.462572108182812</v>
      </c>
      <c r="N185" s="82">
        <f>(VLOOKUP($E185,'RF opt'!$A$2:$N$499,14,FALSE)/VLOOKUP($E$4,'RF opt'!$A$2:$N$499,14,FALSE))*100</f>
        <v>112.72920445022005</v>
      </c>
      <c r="O185" s="82">
        <f>(VLOOKUP($E185,'LSTM 1'!$A$2:$N$499,14,FALSE)/VLOOKUP($E$4,'LSTM 1'!$A$2:$N$499,14,FALSE))*100</f>
        <v>118.28922517259237</v>
      </c>
      <c r="P185" s="82">
        <f>(VLOOKUP($E185,'LSTM 2'!$A$2:$N$499,14,FALSE)/VLOOKUP($E$4,'LSTM 2'!$A$2:$N$499,14,FALSE))*100</f>
        <v>109.54275229831885</v>
      </c>
    </row>
    <row r="186" spans="5:16" x14ac:dyDescent="0.3">
      <c r="E186" s="10">
        <v>44972</v>
      </c>
      <c r="F186" s="82">
        <f>(VLOOKUP($E186,'ARIMA daily'!$A$3:$N$499,13,FALSE)/VLOOKUP($E$4,'ARIMA daily'!$A$3:$N$499,13,FALSE))*100</f>
        <v>106.3116447457882</v>
      </c>
      <c r="G186" s="82">
        <f>(VLOOKUP($E186,'ARIMA daily'!$A$3:$N$499,14,FALSE)/VLOOKUP($E$4,'ARIMA daily'!$A$3:$N$499,14,FALSE))*100</f>
        <v>94.775295508709306</v>
      </c>
      <c r="H186" s="82">
        <f>(VLOOKUP($E186,'ARIMAX daily'!$A$2:$N$499,14,FALSE)/VLOOKUP($E$4,'ARIMAX daily'!$A$2:$N$49,14,FALSE))*100</f>
        <v>97.294862360270812</v>
      </c>
      <c r="I186" s="82">
        <f>(VLOOKUP($E186,Prophet!$A$2:$N$499,14,FALSE)/VLOOKUP($E$4,Prophet!$A$2:$N$49,14,FALSE))*100</f>
        <v>108.21530055482411</v>
      </c>
      <c r="J186" s="82">
        <f>(VLOOKUP($E186,ProphetX!$A$2:$N$499,14,FALSE)/VLOOKUP($E$4,ProphetX!$A$2:$N$49,14,FALSE))*100</f>
        <v>106.3116447457884</v>
      </c>
      <c r="K186" s="82">
        <f>(VLOOKUP($E186,LOGIT!$A$2:$N$499,14,FALSE)/VLOOKUP($E$4,LOGIT!$A$2:$N$49,14,FALSE))*100</f>
        <v>115.07879268152321</v>
      </c>
      <c r="L186" s="82">
        <f>(VLOOKUP($E186,RF!$A$2:$N$499,14,FALSE)/VLOOKUP($E$4,RF!$A$2:$N$49,14,FALSE))*100</f>
        <v>102.34303116996048</v>
      </c>
      <c r="M186" s="82">
        <f>(VLOOKUP($E186,'RF 20VAR'!$A$2:$N$499,14,FALSE)/VLOOKUP($E$4,'RF 20VAR'!$A$2:$N$499,14,FALSE))*100</f>
        <v>99.738399295267442</v>
      </c>
      <c r="N186" s="82">
        <f>(VLOOKUP($E186,'RF opt'!$A$2:$N$499,14,FALSE)/VLOOKUP($E$4,'RF opt'!$A$2:$N$499,14,FALSE))*100</f>
        <v>113.04182233961038</v>
      </c>
      <c r="O186" s="82">
        <f>(VLOOKUP($E186,'LSTM 1'!$A$2:$N$499,14,FALSE)/VLOOKUP($E$4,'LSTM 1'!$A$2:$N$499,14,FALSE))*100</f>
        <v>118.28922517259237</v>
      </c>
      <c r="P186" s="82">
        <f>(VLOOKUP($E186,'LSTM 2'!$A$2:$N$499,14,FALSE)/VLOOKUP($E$4,'LSTM 2'!$A$2:$N$499,14,FALSE))*100</f>
        <v>109.54275229831885</v>
      </c>
    </row>
    <row r="187" spans="5:16" x14ac:dyDescent="0.3">
      <c r="E187" s="10">
        <v>44973</v>
      </c>
      <c r="F187" s="82">
        <f>(VLOOKUP($E187,'ARIMA daily'!$A$3:$N$499,13,FALSE)/VLOOKUP($E$4,'ARIMA daily'!$A$3:$N$499,13,FALSE))*100</f>
        <v>104.84574095910411</v>
      </c>
      <c r="G187" s="82">
        <f>(VLOOKUP($E187,'ARIMA daily'!$A$3:$N$499,14,FALSE)/VLOOKUP($E$4,'ARIMA daily'!$A$3:$N$499,14,FALSE))*100</f>
        <v>94.775295508709306</v>
      </c>
      <c r="H187" s="82">
        <f>(VLOOKUP($E187,'ARIMAX daily'!$A$2:$N$499,14,FALSE)/VLOOKUP($E$4,'ARIMAX daily'!$A$2:$N$49,14,FALSE))*100</f>
        <v>97.294862360270812</v>
      </c>
      <c r="I187" s="82">
        <f>(VLOOKUP($E187,Prophet!$A$2:$N$499,14,FALSE)/VLOOKUP($E$4,Prophet!$A$2:$N$49,14,FALSE))*100</f>
        <v>106.72314775030493</v>
      </c>
      <c r="J187" s="82">
        <f>(VLOOKUP($E187,ProphetX!$A$2:$N$499,14,FALSE)/VLOOKUP($E$4,ProphetX!$A$2:$N$49,14,FALSE))*100</f>
        <v>104.8457409591043</v>
      </c>
      <c r="K187" s="82">
        <f>(VLOOKUP($E187,LOGIT!$A$2:$N$499,14,FALSE)/VLOOKUP($E$4,LOGIT!$A$2:$N$49,14,FALSE))*100</f>
        <v>113.4920009583563</v>
      </c>
      <c r="L187" s="82">
        <f>(VLOOKUP($E187,RF!$A$2:$N$499,14,FALSE)/VLOOKUP($E$4,RF!$A$2:$N$49,14,FALSE))*100</f>
        <v>102.34303116996048</v>
      </c>
      <c r="M187" s="82">
        <f>(VLOOKUP($E187,'RF 20VAR'!$A$2:$N$499,14,FALSE)/VLOOKUP($E$4,'RF 20VAR'!$A$2:$N$499,14,FALSE))*100</f>
        <v>99.738399295267442</v>
      </c>
      <c r="N187" s="82">
        <f>(VLOOKUP($E187,'RF opt'!$A$2:$N$499,14,FALSE)/VLOOKUP($E$4,'RF opt'!$A$2:$N$499,14,FALSE))*100</f>
        <v>113.04182233961038</v>
      </c>
      <c r="O187" s="82">
        <f>(VLOOKUP($E187,'LSTM 1'!$A$2:$N$499,14,FALSE)/VLOOKUP($E$4,'LSTM 1'!$A$2:$N$499,14,FALSE))*100</f>
        <v>118.28922517259237</v>
      </c>
      <c r="P187" s="82">
        <f>(VLOOKUP($E187,'LSTM 2'!$A$2:$N$499,14,FALSE)/VLOOKUP($E$4,'LSTM 2'!$A$2:$N$499,14,FALSE))*100</f>
        <v>109.54275229831885</v>
      </c>
    </row>
    <row r="188" spans="5:16" x14ac:dyDescent="0.3">
      <c r="E188" s="10">
        <v>44974</v>
      </c>
      <c r="F188" s="82">
        <f>(VLOOKUP($E188,'ARIMA daily'!$A$3:$N$499,13,FALSE)/VLOOKUP($E$4,'ARIMA daily'!$A$3:$N$499,13,FALSE))*100</f>
        <v>104.55559024481306</v>
      </c>
      <c r="G188" s="82">
        <f>(VLOOKUP($E188,'ARIMA daily'!$A$3:$N$499,14,FALSE)/VLOOKUP($E$4,'ARIMA daily'!$A$3:$N$499,14,FALSE))*100</f>
        <v>94.513013803821337</v>
      </c>
      <c r="H188" s="82">
        <f>(VLOOKUP($E188,'ARIMAX daily'!$A$2:$N$499,14,FALSE)/VLOOKUP($E$4,'ARIMAX daily'!$A$2:$N$49,14,FALSE))*100</f>
        <v>97.025607991400548</v>
      </c>
      <c r="I188" s="82">
        <f>(VLOOKUP($E188,Prophet!$A$2:$N$499,14,FALSE)/VLOOKUP($E$4,Prophet!$A$2:$N$49,14,FALSE))*100</f>
        <v>106.42780148952342</v>
      </c>
      <c r="J188" s="82">
        <f>(VLOOKUP($E188,ProphetX!$A$2:$N$499,14,FALSE)/VLOOKUP($E$4,ProphetX!$A$2:$N$49,14,FALSE))*100</f>
        <v>104.55559024481329</v>
      </c>
      <c r="K188" s="82">
        <f>(VLOOKUP($E188,LOGIT!$A$2:$N$499,14,FALSE)/VLOOKUP($E$4,LOGIT!$A$2:$N$49,14,FALSE))*100</f>
        <v>113.17792253377603</v>
      </c>
      <c r="L188" s="82">
        <f>(VLOOKUP($E188,RF!$A$2:$N$499,14,FALSE)/VLOOKUP($E$4,RF!$A$2:$N$49,14,FALSE))*100</f>
        <v>102.34303116996048</v>
      </c>
      <c r="M188" s="82">
        <f>(VLOOKUP($E188,'RF 20VAR'!$A$2:$N$499,14,FALSE)/VLOOKUP($E$4,'RF 20VAR'!$A$2:$N$499,14,FALSE))*100</f>
        <v>99.738399295267442</v>
      </c>
      <c r="N188" s="82">
        <f>(VLOOKUP($E188,'RF opt'!$A$2:$N$499,14,FALSE)/VLOOKUP($E$4,'RF opt'!$A$2:$N$499,14,FALSE))*100</f>
        <v>113.04182233961038</v>
      </c>
      <c r="O188" s="82">
        <f>(VLOOKUP($E188,'LSTM 1'!$A$2:$N$499,14,FALSE)/VLOOKUP($E$4,'LSTM 1'!$A$2:$N$499,14,FALSE))*100</f>
        <v>118.28922517259237</v>
      </c>
      <c r="P188" s="82">
        <f>(VLOOKUP($E188,'LSTM 2'!$A$2:$N$499,14,FALSE)/VLOOKUP($E$4,'LSTM 2'!$A$2:$N$499,14,FALSE))*100</f>
        <v>109.54275229831885</v>
      </c>
    </row>
    <row r="189" spans="5:16" x14ac:dyDescent="0.3">
      <c r="E189" s="10">
        <v>44978</v>
      </c>
      <c r="F189" s="82">
        <f>(VLOOKUP($E189,'ARIMA daily'!$A$3:$N$499,13,FALSE)/VLOOKUP($E$4,'ARIMA daily'!$A$3:$N$499,13,FALSE))*100</f>
        <v>102.46016716801276</v>
      </c>
      <c r="G189" s="82">
        <f>(VLOOKUP($E189,'ARIMA daily'!$A$3:$N$499,14,FALSE)/VLOOKUP($E$4,'ARIMA daily'!$A$3:$N$499,14,FALSE))*100</f>
        <v>94.513013803821337</v>
      </c>
      <c r="H189" s="82">
        <f>(VLOOKUP($E189,'ARIMAX daily'!$A$2:$N$499,14,FALSE)/VLOOKUP($E$4,'ARIMAX daily'!$A$2:$N$49,14,FALSE))*100</f>
        <v>95.08109505287932</v>
      </c>
      <c r="I189" s="82">
        <f>(VLOOKUP($E189,Prophet!$A$2:$N$499,14,FALSE)/VLOOKUP($E$4,Prophet!$A$2:$N$49,14,FALSE))*100</f>
        <v>104.2948569885924</v>
      </c>
      <c r="J189" s="82">
        <f>(VLOOKUP($E189,ProphetX!$A$2:$N$499,14,FALSE)/VLOOKUP($E$4,ProphetX!$A$2:$N$49,14,FALSE))*100</f>
        <v>102.46016716801296</v>
      </c>
      <c r="K189" s="82">
        <f>(VLOOKUP($E189,LOGIT!$A$2:$N$499,14,FALSE)/VLOOKUP($E$4,LOGIT!$A$2:$N$49,14,FALSE))*100</f>
        <v>110.90969727574533</v>
      </c>
      <c r="L189" s="82">
        <f>(VLOOKUP($E189,RF!$A$2:$N$499,14,FALSE)/VLOOKUP($E$4,RF!$A$2:$N$49,14,FALSE))*100</f>
        <v>102.34303116996048</v>
      </c>
      <c r="M189" s="82">
        <f>(VLOOKUP($E189,'RF 20VAR'!$A$2:$N$499,14,FALSE)/VLOOKUP($E$4,'RF 20VAR'!$A$2:$N$499,14,FALSE))*100</f>
        <v>99.738399295267442</v>
      </c>
      <c r="N189" s="82">
        <f>(VLOOKUP($E189,'RF opt'!$A$2:$N$499,14,FALSE)/VLOOKUP($E$4,'RF opt'!$A$2:$N$499,14,FALSE))*100</f>
        <v>113.04182233961038</v>
      </c>
      <c r="O189" s="82">
        <f>(VLOOKUP($E189,'LSTM 1'!$A$2:$N$499,14,FALSE)/VLOOKUP($E$4,'LSTM 1'!$A$2:$N$499,14,FALSE))*100</f>
        <v>118.28922517259237</v>
      </c>
      <c r="P189" s="82">
        <f>(VLOOKUP($E189,'LSTM 2'!$A$2:$N$499,14,FALSE)/VLOOKUP($E$4,'LSTM 2'!$A$2:$N$499,14,FALSE))*100</f>
        <v>107.34738033853492</v>
      </c>
    </row>
    <row r="190" spans="5:16" x14ac:dyDescent="0.3">
      <c r="E190" s="10">
        <v>44979</v>
      </c>
      <c r="F190" s="82">
        <f>(VLOOKUP($E190,'ARIMA daily'!$A$3:$N$499,13,FALSE)/VLOOKUP($E$4,'ARIMA daily'!$A$3:$N$499,13,FALSE))*100</f>
        <v>102.29894034225693</v>
      </c>
      <c r="G190" s="82">
        <f>(VLOOKUP($E190,'ARIMA daily'!$A$3:$N$499,14,FALSE)/VLOOKUP($E$4,'ARIMA daily'!$A$3:$N$499,14,FALSE))*100</f>
        <v>94.364292270084064</v>
      </c>
      <c r="H190" s="82">
        <f>(VLOOKUP($E190,'ARIMAX daily'!$A$2:$N$499,14,FALSE)/VLOOKUP($E$4,'ARIMAX daily'!$A$2:$N$49,14,FALSE))*100</f>
        <v>95.08109505287932</v>
      </c>
      <c r="I190" s="82">
        <f>(VLOOKUP($E190,Prophet!$A$2:$N$499,14,FALSE)/VLOOKUP($E$4,Prophet!$A$2:$N$49,14,FALSE))*100</f>
        <v>104.13074317539359</v>
      </c>
      <c r="J190" s="82">
        <f>(VLOOKUP($E190,ProphetX!$A$2:$N$499,14,FALSE)/VLOOKUP($E$4,ProphetX!$A$2:$N$49,14,FALSE))*100</f>
        <v>102.29894034225713</v>
      </c>
      <c r="K190" s="82">
        <f>(VLOOKUP($E190,LOGIT!$A$2:$N$499,14,FALSE)/VLOOKUP($E$4,LOGIT!$A$2:$N$49,14,FALSE))*100</f>
        <v>110.73517463995863</v>
      </c>
      <c r="L190" s="82">
        <f>(VLOOKUP($E190,RF!$A$2:$N$499,14,FALSE)/VLOOKUP($E$4,RF!$A$2:$N$49,14,FALSE))*100</f>
        <v>102.34303116996048</v>
      </c>
      <c r="M190" s="82">
        <f>(VLOOKUP($E190,'RF 20VAR'!$A$2:$N$499,14,FALSE)/VLOOKUP($E$4,'RF 20VAR'!$A$2:$N$499,14,FALSE))*100</f>
        <v>99.581455324075463</v>
      </c>
      <c r="N190" s="82">
        <f>(VLOOKUP($E190,'RF opt'!$A$2:$N$499,14,FALSE)/VLOOKUP($E$4,'RF opt'!$A$2:$N$499,14,FALSE))*100</f>
        <v>113.04182233961038</v>
      </c>
      <c r="O190" s="82">
        <f>(VLOOKUP($E190,'LSTM 1'!$A$2:$N$499,14,FALSE)/VLOOKUP($E$4,'LSTM 1'!$A$2:$N$499,14,FALSE))*100</f>
        <v>118.28922517259237</v>
      </c>
      <c r="P190" s="82">
        <f>(VLOOKUP($E190,'LSTM 2'!$A$2:$N$499,14,FALSE)/VLOOKUP($E$4,'LSTM 2'!$A$2:$N$499,14,FALSE))*100</f>
        <v>107.17846320845838</v>
      </c>
    </row>
    <row r="191" spans="5:16" x14ac:dyDescent="0.3">
      <c r="E191" s="10">
        <v>44980</v>
      </c>
      <c r="F191" s="82">
        <f>(VLOOKUP($E191,'ARIMA daily'!$A$3:$N$499,13,FALSE)/VLOOKUP($E$4,'ARIMA daily'!$A$3:$N$499,13,FALSE))*100</f>
        <v>102.8441353241502</v>
      </c>
      <c r="G191" s="82">
        <f>(VLOOKUP($E191,'ARIMA daily'!$A$3:$N$499,14,FALSE)/VLOOKUP($E$4,'ARIMA daily'!$A$3:$N$499,14,FALSE))*100</f>
        <v>94.364292270084064</v>
      </c>
      <c r="H191" s="82">
        <f>(VLOOKUP($E191,'ARIMAX daily'!$A$2:$N$499,14,FALSE)/VLOOKUP($E$4,'ARIMAX daily'!$A$2:$N$49,14,FALSE))*100</f>
        <v>95.08109505287932</v>
      </c>
      <c r="I191" s="82">
        <f>(VLOOKUP($E191,Prophet!$A$2:$N$499,14,FALSE)/VLOOKUP($E$4,Prophet!$A$2:$N$49,14,FALSE))*100</f>
        <v>104.68570062119022</v>
      </c>
      <c r="J191" s="82">
        <f>(VLOOKUP($E191,ProphetX!$A$2:$N$499,14,FALSE)/VLOOKUP($E$4,ProphetX!$A$2:$N$49,14,FALSE))*100</f>
        <v>102.84413532415037</v>
      </c>
      <c r="K191" s="82">
        <f>(VLOOKUP($E191,LOGIT!$A$2:$N$499,14,FALSE)/VLOOKUP($E$4,LOGIT!$A$2:$N$49,14,FALSE))*100</f>
        <v>111.32532993707895</v>
      </c>
      <c r="L191" s="82">
        <f>(VLOOKUP($E191,RF!$A$2:$N$499,14,FALSE)/VLOOKUP($E$4,RF!$A$2:$N$49,14,FALSE))*100</f>
        <v>102.34303116996048</v>
      </c>
      <c r="M191" s="82">
        <f>(VLOOKUP($E191,'RF 20VAR'!$A$2:$N$499,14,FALSE)/VLOOKUP($E$4,'RF 20VAR'!$A$2:$N$499,14,FALSE))*100</f>
        <v>99.581455324075463</v>
      </c>
      <c r="N191" s="82">
        <f>(VLOOKUP($E191,'RF opt'!$A$2:$N$499,14,FALSE)/VLOOKUP($E$4,'RF opt'!$A$2:$N$499,14,FALSE))*100</f>
        <v>113.64427075283375</v>
      </c>
      <c r="O191" s="82">
        <f>(VLOOKUP($E191,'LSTM 1'!$A$2:$N$499,14,FALSE)/VLOOKUP($E$4,'LSTM 1'!$A$2:$N$499,14,FALSE))*100</f>
        <v>118.28922517259237</v>
      </c>
      <c r="P191" s="82">
        <f>(VLOOKUP($E191,'LSTM 2'!$A$2:$N$499,14,FALSE)/VLOOKUP($E$4,'LSTM 2'!$A$2:$N$499,14,FALSE))*100</f>
        <v>107.7496632630512</v>
      </c>
    </row>
    <row r="192" spans="5:16" x14ac:dyDescent="0.3">
      <c r="E192" s="10">
        <v>44981</v>
      </c>
      <c r="F192" s="82">
        <f>(VLOOKUP($E192,'ARIMA daily'!$A$3:$N$499,13,FALSE)/VLOOKUP($E$4,'ARIMA daily'!$A$3:$N$499,13,FALSE))*100</f>
        <v>101.76040995318438</v>
      </c>
      <c r="G192" s="82">
        <f>(VLOOKUP($E192,'ARIMA daily'!$A$3:$N$499,14,FALSE)/VLOOKUP($E$4,'ARIMA daily'!$A$3:$N$499,14,FALSE))*100</f>
        <v>94.364292270084064</v>
      </c>
      <c r="H192" s="82">
        <f>(VLOOKUP($E192,'ARIMAX daily'!$A$2:$N$499,14,FALSE)/VLOOKUP($E$4,'ARIMAX daily'!$A$2:$N$49,14,FALSE))*100</f>
        <v>95.08109505287932</v>
      </c>
      <c r="I192" s="82">
        <f>(VLOOKUP($E192,Prophet!$A$2:$N$499,14,FALSE)/VLOOKUP($E$4,Prophet!$A$2:$N$49,14,FALSE))*100</f>
        <v>103.58256966109285</v>
      </c>
      <c r="J192" s="82">
        <f>(VLOOKUP($E192,ProphetX!$A$2:$N$499,14,FALSE)/VLOOKUP($E$4,ProphetX!$A$2:$N$49,14,FALSE))*100</f>
        <v>101.76040995318456</v>
      </c>
      <c r="K192" s="82">
        <f>(VLOOKUP($E192,LOGIT!$A$2:$N$499,14,FALSE)/VLOOKUP($E$4,LOGIT!$A$2:$N$49,14,FALSE))*100</f>
        <v>110.1522335412204</v>
      </c>
      <c r="L192" s="82">
        <f>(VLOOKUP($E192,RF!$A$2:$N$499,14,FALSE)/VLOOKUP($E$4,RF!$A$2:$N$49,14,FALSE))*100</f>
        <v>102.34303116996048</v>
      </c>
      <c r="M192" s="82">
        <f>(VLOOKUP($E192,'RF 20VAR'!$A$2:$N$499,14,FALSE)/VLOOKUP($E$4,'RF 20VAR'!$A$2:$N$499,14,FALSE))*100</f>
        <v>99.581455324075463</v>
      </c>
      <c r="N192" s="82">
        <f>(VLOOKUP($E192,'RF opt'!$A$2:$N$499,14,FALSE)/VLOOKUP($E$4,'RF opt'!$A$2:$N$499,14,FALSE))*100</f>
        <v>113.64427075283375</v>
      </c>
      <c r="O192" s="82">
        <f>(VLOOKUP($E192,'LSTM 1'!$A$2:$N$499,14,FALSE)/VLOOKUP($E$4,'LSTM 1'!$A$2:$N$499,14,FALSE))*100</f>
        <v>118.28922517259237</v>
      </c>
      <c r="P192" s="82">
        <f>(VLOOKUP($E192,'LSTM 2'!$A$2:$N$499,14,FALSE)/VLOOKUP($E$4,'LSTM 2'!$A$2:$N$499,14,FALSE))*100</f>
        <v>107.7496632630512</v>
      </c>
    </row>
    <row r="193" spans="5:16" x14ac:dyDescent="0.3">
      <c r="E193" s="10">
        <v>44984</v>
      </c>
      <c r="F193" s="82">
        <f>(VLOOKUP($E193,'ARIMA daily'!$A$3:$N$499,13,FALSE)/VLOOKUP($E$4,'ARIMA daily'!$A$3:$N$499,13,FALSE))*100</f>
        <v>102.07312015772717</v>
      </c>
      <c r="G193" s="82">
        <f>(VLOOKUP($E193,'ARIMA daily'!$A$3:$N$499,14,FALSE)/VLOOKUP($E$4,'ARIMA daily'!$A$3:$N$499,14,FALSE))*100</f>
        <v>94.654274171207405</v>
      </c>
      <c r="H193" s="82">
        <f>(VLOOKUP($E193,'ARIMAX daily'!$A$2:$N$499,14,FALSE)/VLOOKUP($E$4,'ARIMAX daily'!$A$2:$N$49,14,FALSE))*100</f>
        <v>95.373279692227939</v>
      </c>
      <c r="I193" s="82">
        <f>(VLOOKUP($E193,Prophet!$A$2:$N$499,14,FALSE)/VLOOKUP($E$4,Prophet!$A$2:$N$49,14,FALSE))*100</f>
        <v>103.90087937074016</v>
      </c>
      <c r="J193" s="82">
        <f>(VLOOKUP($E193,ProphetX!$A$2:$N$499,14,FALSE)/VLOOKUP($E$4,ProphetX!$A$2:$N$49,14,FALSE))*100</f>
        <v>102.07312015772739</v>
      </c>
      <c r="K193" s="82">
        <f>(VLOOKUP($E193,LOGIT!$A$2:$N$499,14,FALSE)/VLOOKUP($E$4,LOGIT!$A$2:$N$49,14,FALSE))*100</f>
        <v>110.49073185797607</v>
      </c>
      <c r="L193" s="82">
        <f>(VLOOKUP($E193,RF!$A$2:$N$499,14,FALSE)/VLOOKUP($E$4,RF!$A$2:$N$49,14,FALSE))*100</f>
        <v>102.34303116996048</v>
      </c>
      <c r="M193" s="82">
        <f>(VLOOKUP($E193,'RF 20VAR'!$A$2:$N$499,14,FALSE)/VLOOKUP($E$4,'RF 20VAR'!$A$2:$N$499,14,FALSE))*100</f>
        <v>99.887469591091374</v>
      </c>
      <c r="N193" s="82">
        <f>(VLOOKUP($E193,'RF opt'!$A$2:$N$499,14,FALSE)/VLOOKUP($E$4,'RF opt'!$A$2:$N$499,14,FALSE))*100</f>
        <v>113.99350011588945</v>
      </c>
      <c r="O193" s="82">
        <f>(VLOOKUP($E193,'LSTM 1'!$A$2:$N$499,14,FALSE)/VLOOKUP($E$4,'LSTM 1'!$A$2:$N$499,14,FALSE))*100</f>
        <v>118.28922517259237</v>
      </c>
      <c r="P193" s="82">
        <f>(VLOOKUP($E193,'LSTM 2'!$A$2:$N$499,14,FALSE)/VLOOKUP($E$4,'LSTM 2'!$A$2:$N$499,14,FALSE))*100</f>
        <v>107.7496632630512</v>
      </c>
    </row>
    <row r="194" spans="5:16" x14ac:dyDescent="0.3">
      <c r="E194" s="10">
        <v>44985</v>
      </c>
      <c r="F194" s="82">
        <f>(VLOOKUP($E194,'ARIMA daily'!$A$3:$N$499,13,FALSE)/VLOOKUP($E$4,'ARIMA daily'!$A$3:$N$499,13,FALSE))*100</f>
        <v>101.76322597831984</v>
      </c>
      <c r="G194" s="82">
        <f>(VLOOKUP($E194,'ARIMA daily'!$A$3:$N$499,14,FALSE)/VLOOKUP($E$4,'ARIMA daily'!$A$3:$N$499,14,FALSE))*100</f>
        <v>94.654274171207405</v>
      </c>
      <c r="H194" s="82">
        <f>(VLOOKUP($E194,'ARIMAX daily'!$A$2:$N$499,14,FALSE)/VLOOKUP($E$4,'ARIMAX daily'!$A$2:$N$49,14,FALSE))*100</f>
        <v>95.373279692227939</v>
      </c>
      <c r="I194" s="82">
        <f>(VLOOKUP($E194,Prophet!$A$2:$N$499,14,FALSE)/VLOOKUP($E$4,Prophet!$A$2:$N$49,14,FALSE))*100</f>
        <v>103.58543611102063</v>
      </c>
      <c r="J194" s="82">
        <f>(VLOOKUP($E194,ProphetX!$A$2:$N$499,14,FALSE)/VLOOKUP($E$4,ProphetX!$A$2:$N$49,14,FALSE))*100</f>
        <v>101.76322597832004</v>
      </c>
      <c r="K194" s="82">
        <f>(VLOOKUP($E194,LOGIT!$A$2:$N$499,14,FALSE)/VLOOKUP($E$4,LOGIT!$A$2:$N$49,14,FALSE))*100</f>
        <v>110.15528179405783</v>
      </c>
      <c r="L194" s="82">
        <f>(VLOOKUP($E194,RF!$A$2:$N$499,14,FALSE)/VLOOKUP($E$4,RF!$A$2:$N$49,14,FALSE))*100</f>
        <v>102.34303116996048</v>
      </c>
      <c r="M194" s="82">
        <f>(VLOOKUP($E194,'RF 20VAR'!$A$2:$N$499,14,FALSE)/VLOOKUP($E$4,'RF 20VAR'!$A$2:$N$499,14,FALSE))*100</f>
        <v>99.584211050800107</v>
      </c>
      <c r="N194" s="82">
        <f>(VLOOKUP($E194,'RF opt'!$A$2:$N$499,14,FALSE)/VLOOKUP($E$4,'RF opt'!$A$2:$N$499,14,FALSE))*100</f>
        <v>113.64741564113648</v>
      </c>
      <c r="O194" s="82">
        <f>(VLOOKUP($E194,'LSTM 1'!$A$2:$N$499,14,FALSE)/VLOOKUP($E$4,'LSTM 1'!$A$2:$N$499,14,FALSE))*100</f>
        <v>118.28922517259237</v>
      </c>
      <c r="P194" s="82">
        <f>(VLOOKUP($E194,'LSTM 2'!$A$2:$N$499,14,FALSE)/VLOOKUP($E$4,'LSTM 2'!$A$2:$N$499,14,FALSE))*100</f>
        <v>107.42253508839832</v>
      </c>
    </row>
    <row r="195" spans="5:16" x14ac:dyDescent="0.3">
      <c r="E195" s="10">
        <v>44986</v>
      </c>
      <c r="F195" s="82">
        <f>(VLOOKUP($E195,'ARIMA daily'!$A$3:$N$499,13,FALSE)/VLOOKUP($E$4,'ARIMA daily'!$A$3:$N$499,13,FALSE))*100</f>
        <v>101.28236778402137</v>
      </c>
      <c r="G195" s="82">
        <f>(VLOOKUP($E195,'ARIMA daily'!$A$3:$N$499,14,FALSE)/VLOOKUP($E$4,'ARIMA daily'!$A$3:$N$499,14,FALSE))*100</f>
        <v>94.207007656972721</v>
      </c>
      <c r="H195" s="82">
        <f>(VLOOKUP($E195,'ARIMAX daily'!$A$2:$N$499,14,FALSE)/VLOOKUP($E$4,'ARIMAX daily'!$A$2:$N$49,14,FALSE))*100</f>
        <v>94.922615686480924</v>
      </c>
      <c r="I195" s="82">
        <f>(VLOOKUP($E195,Prophet!$A$2:$N$499,14,FALSE)/VLOOKUP($E$4,Prophet!$A$2:$N$49,14,FALSE))*100</f>
        <v>103.09596749124066</v>
      </c>
      <c r="J195" s="82">
        <f>(VLOOKUP($E195,ProphetX!$A$2:$N$499,14,FALSE)/VLOOKUP($E$4,ProphetX!$A$2:$N$49,14,FALSE))*100</f>
        <v>101.28236778402157</v>
      </c>
      <c r="K195" s="82">
        <f>(VLOOKUP($E195,LOGIT!$A$2:$N$499,14,FALSE)/VLOOKUP($E$4,LOGIT!$A$2:$N$49,14,FALSE))*100</f>
        <v>109.63476891343025</v>
      </c>
      <c r="L195" s="82">
        <f>(VLOOKUP($E195,RF!$A$2:$N$499,14,FALSE)/VLOOKUP($E$4,RF!$A$2:$N$49,14,FALSE))*100</f>
        <v>101.85943324257263</v>
      </c>
      <c r="M195" s="82">
        <f>(VLOOKUP($E195,'RF 20VAR'!$A$2:$N$499,14,FALSE)/VLOOKUP($E$4,'RF 20VAR'!$A$2:$N$499,14,FALSE))*100</f>
        <v>99.113649279136879</v>
      </c>
      <c r="N195" s="82">
        <f>(VLOOKUP($E195,'RF opt'!$A$2:$N$499,14,FALSE)/VLOOKUP($E$4,'RF opt'!$A$2:$N$499,14,FALSE))*100</f>
        <v>113.11040150320488</v>
      </c>
      <c r="O195" s="82">
        <f>(VLOOKUP($E195,'LSTM 1'!$A$2:$N$499,14,FALSE)/VLOOKUP($E$4,'LSTM 1'!$A$2:$N$499,14,FALSE))*100</f>
        <v>117.73027725526146</v>
      </c>
      <c r="P195" s="82">
        <f>(VLOOKUP($E195,'LSTM 2'!$A$2:$N$499,14,FALSE)/VLOOKUP($E$4,'LSTM 2'!$A$2:$N$499,14,FALSE))*100</f>
        <v>107.42253508839832</v>
      </c>
    </row>
    <row r="196" spans="5:16" x14ac:dyDescent="0.3">
      <c r="E196" s="10">
        <v>44987</v>
      </c>
      <c r="F196" s="82">
        <f>(VLOOKUP($E196,'ARIMA daily'!$A$3:$N$499,13,FALSE)/VLOOKUP($E$4,'ARIMA daily'!$A$3:$N$499,13,FALSE))*100</f>
        <v>102.05031035413006</v>
      </c>
      <c r="G196" s="82">
        <f>(VLOOKUP($E196,'ARIMA daily'!$A$3:$N$499,14,FALSE)/VLOOKUP($E$4,'ARIMA daily'!$A$3:$N$499,14,FALSE))*100</f>
        <v>94.921303473364134</v>
      </c>
      <c r="H196" s="82">
        <f>(VLOOKUP($E196,'ARIMAX daily'!$A$2:$N$499,14,FALSE)/VLOOKUP($E$4,'ARIMAX daily'!$A$2:$N$49,14,FALSE))*100</f>
        <v>94.922615686480924</v>
      </c>
      <c r="I196" s="82">
        <f>(VLOOKUP($E196,Prophet!$A$2:$N$499,14,FALSE)/VLOOKUP($E$4,Prophet!$A$2:$N$49,14,FALSE))*100</f>
        <v>103.87766112632522</v>
      </c>
      <c r="J196" s="82">
        <f>(VLOOKUP($E196,ProphetX!$A$2:$N$499,14,FALSE)/VLOOKUP($E$4,ProphetX!$A$2:$N$49,14,FALSE))*100</f>
        <v>102.05031035413026</v>
      </c>
      <c r="K196" s="82">
        <f>(VLOOKUP($E196,LOGIT!$A$2:$N$499,14,FALSE)/VLOOKUP($E$4,LOGIT!$A$2:$N$49,14,FALSE))*100</f>
        <v>110.46604100999289</v>
      </c>
      <c r="L196" s="82">
        <f>(VLOOKUP($E196,RF!$A$2:$N$499,14,FALSE)/VLOOKUP($E$4,RF!$A$2:$N$49,14,FALSE))*100</f>
        <v>101.85943324257263</v>
      </c>
      <c r="M196" s="82">
        <f>(VLOOKUP($E196,'RF 20VAR'!$A$2:$N$499,14,FALSE)/VLOOKUP($E$4,'RF 20VAR'!$A$2:$N$499,14,FALSE))*100</f>
        <v>99.113649279136879</v>
      </c>
      <c r="N196" s="82">
        <f>(VLOOKUP($E196,'RF opt'!$A$2:$N$499,14,FALSE)/VLOOKUP($E$4,'RF opt'!$A$2:$N$499,14,FALSE))*100</f>
        <v>113.96802652063755</v>
      </c>
      <c r="O196" s="82">
        <f>(VLOOKUP($E196,'LSTM 1'!$A$2:$N$499,14,FALSE)/VLOOKUP($E$4,'LSTM 1'!$A$2:$N$499,14,FALSE))*100</f>
        <v>118.6229310673031</v>
      </c>
      <c r="P196" s="82">
        <f>(VLOOKUP($E196,'LSTM 2'!$A$2:$N$499,14,FALSE)/VLOOKUP($E$4,'LSTM 2'!$A$2:$N$499,14,FALSE))*100</f>
        <v>108.23703359873417</v>
      </c>
    </row>
    <row r="197" spans="5:16" x14ac:dyDescent="0.3">
      <c r="E197" s="10">
        <v>44988</v>
      </c>
      <c r="F197" s="82">
        <f>(VLOOKUP($E197,'ARIMA daily'!$A$3:$N$499,13,FALSE)/VLOOKUP($E$4,'ARIMA daily'!$A$3:$N$499,13,FALSE))*100</f>
        <v>103.69819194290129</v>
      </c>
      <c r="G197" s="82">
        <f>(VLOOKUP($E197,'ARIMA daily'!$A$3:$N$499,14,FALSE)/VLOOKUP($E$4,'ARIMA daily'!$A$3:$N$499,14,FALSE))*100</f>
        <v>94.921303473364134</v>
      </c>
      <c r="H197" s="82">
        <f>(VLOOKUP($E197,'ARIMAX daily'!$A$2:$N$499,14,FALSE)/VLOOKUP($E$4,'ARIMAX daily'!$A$2:$N$49,14,FALSE))*100</f>
        <v>94.922615686480924</v>
      </c>
      <c r="I197" s="82">
        <f>(VLOOKUP($E197,Prophet!$A$2:$N$499,14,FALSE)/VLOOKUP($E$4,Prophet!$A$2:$N$49,14,FALSE))*100</f>
        <v>105.55505029506635</v>
      </c>
      <c r="J197" s="82">
        <f>(VLOOKUP($E197,ProphetX!$A$2:$N$499,14,FALSE)/VLOOKUP($E$4,ProphetX!$A$2:$N$49,14,FALSE))*100</f>
        <v>103.69819194290149</v>
      </c>
      <c r="K197" s="82">
        <f>(VLOOKUP($E197,LOGIT!$A$2:$N$499,14,FALSE)/VLOOKUP($E$4,LOGIT!$A$2:$N$49,14,FALSE))*100</f>
        <v>112.24981760541061</v>
      </c>
      <c r="L197" s="82">
        <f>(VLOOKUP($E197,RF!$A$2:$N$499,14,FALSE)/VLOOKUP($E$4,RF!$A$2:$N$49,14,FALSE))*100</f>
        <v>101.85943324257263</v>
      </c>
      <c r="M197" s="82">
        <f>(VLOOKUP($E197,'RF 20VAR'!$A$2:$N$499,14,FALSE)/VLOOKUP($E$4,'RF 20VAR'!$A$2:$N$499,14,FALSE))*100</f>
        <v>100.71411043673891</v>
      </c>
      <c r="N197" s="82">
        <f>(VLOOKUP($E197,'RF opt'!$A$2:$N$499,14,FALSE)/VLOOKUP($E$4,'RF opt'!$A$2:$N$499,14,FALSE))*100</f>
        <v>115.80835225762193</v>
      </c>
      <c r="O197" s="82">
        <f>(VLOOKUP($E197,'LSTM 1'!$A$2:$N$499,14,FALSE)/VLOOKUP($E$4,'LSTM 1'!$A$2:$N$499,14,FALSE))*100</f>
        <v>118.6229310673031</v>
      </c>
      <c r="P197" s="82">
        <f>(VLOOKUP($E197,'LSTM 2'!$A$2:$N$499,14,FALSE)/VLOOKUP($E$4,'LSTM 2'!$A$2:$N$499,14,FALSE))*100</f>
        <v>108.23703359873417</v>
      </c>
    </row>
    <row r="198" spans="5:16" x14ac:dyDescent="0.3">
      <c r="E198" s="10">
        <v>44991</v>
      </c>
      <c r="F198" s="82">
        <f>(VLOOKUP($E198,'ARIMA daily'!$A$3:$N$499,13,FALSE)/VLOOKUP($E$4,'ARIMA daily'!$A$3:$N$499,13,FALSE))*100</f>
        <v>103.76944989449595</v>
      </c>
      <c r="G198" s="82">
        <f>(VLOOKUP($E198,'ARIMA daily'!$A$3:$N$499,14,FALSE)/VLOOKUP($E$4,'ARIMA daily'!$A$3:$N$499,14,FALSE))*100</f>
        <v>94.921303473364134</v>
      </c>
      <c r="H198" s="82">
        <f>(VLOOKUP($E198,'ARIMAX daily'!$A$2:$N$499,14,FALSE)/VLOOKUP($E$4,'ARIMAX daily'!$A$2:$N$49,14,FALSE))*100</f>
        <v>94.922615686480924</v>
      </c>
      <c r="I198" s="82">
        <f>(VLOOKUP($E198,Prophet!$A$2:$N$499,14,FALSE)/VLOOKUP($E$4,Prophet!$A$2:$N$49,14,FALSE))*100</f>
        <v>105.62758421801691</v>
      </c>
      <c r="J198" s="82">
        <f>(VLOOKUP($E198,ProphetX!$A$2:$N$499,14,FALSE)/VLOOKUP($E$4,ProphetX!$A$2:$N$49,14,FALSE))*100</f>
        <v>103.76944989449615</v>
      </c>
      <c r="K198" s="82">
        <f>(VLOOKUP($E198,LOGIT!$A$2:$N$499,14,FALSE)/VLOOKUP($E$4,LOGIT!$A$2:$N$49,14,FALSE))*100</f>
        <v>112.32695194998861</v>
      </c>
      <c r="L198" s="82">
        <f>(VLOOKUP($E198,RF!$A$2:$N$499,14,FALSE)/VLOOKUP($E$4,RF!$A$2:$N$49,14,FALSE))*100</f>
        <v>101.85943324257263</v>
      </c>
      <c r="M198" s="82">
        <f>(VLOOKUP($E198,'RF 20VAR'!$A$2:$N$499,14,FALSE)/VLOOKUP($E$4,'RF 20VAR'!$A$2:$N$499,14,FALSE))*100</f>
        <v>100.71411043673891</v>
      </c>
      <c r="N198" s="82">
        <f>(VLOOKUP($E198,'RF opt'!$A$2:$N$499,14,FALSE)/VLOOKUP($E$4,'RF opt'!$A$2:$N$499,14,FALSE))*100</f>
        <v>115.8879319089622</v>
      </c>
      <c r="O198" s="82">
        <f>(VLOOKUP($E198,'LSTM 1'!$A$2:$N$499,14,FALSE)/VLOOKUP($E$4,'LSTM 1'!$A$2:$N$499,14,FALSE))*100</f>
        <v>118.70444480367246</v>
      </c>
      <c r="P198" s="82">
        <f>(VLOOKUP($E198,'LSTM 2'!$A$2:$N$499,14,FALSE)/VLOOKUP($E$4,'LSTM 2'!$A$2:$N$499,14,FALSE))*100</f>
        <v>108.31141049148827</v>
      </c>
    </row>
    <row r="199" spans="5:16" x14ac:dyDescent="0.3">
      <c r="E199" s="10">
        <v>44992</v>
      </c>
      <c r="F199" s="82">
        <f>(VLOOKUP($E199,'ARIMA daily'!$A$3:$N$499,13,FALSE)/VLOOKUP($E$4,'ARIMA daily'!$A$3:$N$499,13,FALSE))*100</f>
        <v>102.17898392931993</v>
      </c>
      <c r="G199" s="82">
        <f>(VLOOKUP($E199,'ARIMA daily'!$A$3:$N$499,14,FALSE)/VLOOKUP($E$4,'ARIMA daily'!$A$3:$N$499,14,FALSE))*100</f>
        <v>93.466452332705458</v>
      </c>
      <c r="H199" s="82">
        <f>(VLOOKUP($E199,'ARIMAX daily'!$A$2:$N$499,14,FALSE)/VLOOKUP($E$4,'ARIMAX daily'!$A$2:$N$49,14,FALSE))*100</f>
        <v>93.467744433637947</v>
      </c>
      <c r="I199" s="82">
        <f>(VLOOKUP($E199,Prophet!$A$2:$N$499,14,FALSE)/VLOOKUP($E$4,Prophet!$A$2:$N$49,14,FALSE))*100</f>
        <v>104.00863877835882</v>
      </c>
      <c r="J199" s="82">
        <f>(VLOOKUP($E199,ProphetX!$A$2:$N$499,14,FALSE)/VLOOKUP($E$4,ProphetX!$A$2:$N$49,14,FALSE))*100</f>
        <v>102.17898392932013</v>
      </c>
      <c r="K199" s="82">
        <f>(VLOOKUP($E199,LOGIT!$A$2:$N$499,14,FALSE)/VLOOKUP($E$4,LOGIT!$A$2:$N$49,14,FALSE))*100</f>
        <v>110.60532584297871</v>
      </c>
      <c r="L199" s="82">
        <f>(VLOOKUP($E199,RF!$A$2:$N$499,14,FALSE)/VLOOKUP($E$4,RF!$A$2:$N$49,14,FALSE))*100</f>
        <v>101.85943324257263</v>
      </c>
      <c r="M199" s="82">
        <f>(VLOOKUP($E199,'RF 20VAR'!$A$2:$N$499,14,FALSE)/VLOOKUP($E$4,'RF 20VAR'!$A$2:$N$499,14,FALSE))*100</f>
        <v>100.71411043673891</v>
      </c>
      <c r="N199" s="82">
        <f>(VLOOKUP($E199,'RF opt'!$A$2:$N$499,14,FALSE)/VLOOKUP($E$4,'RF opt'!$A$2:$N$499,14,FALSE))*100</f>
        <v>115.8879319089622</v>
      </c>
      <c r="O199" s="82">
        <f>(VLOOKUP($E199,'LSTM 1'!$A$2:$N$499,14,FALSE)/VLOOKUP($E$4,'LSTM 1'!$A$2:$N$499,14,FALSE))*100</f>
        <v>116.8850713795355</v>
      </c>
      <c r="P199" s="82">
        <f>(VLOOKUP($E199,'LSTM 2'!$A$2:$N$499,14,FALSE)/VLOOKUP($E$4,'LSTM 2'!$A$2:$N$499,14,FALSE))*100</f>
        <v>108.31141049148827</v>
      </c>
    </row>
    <row r="200" spans="5:16" x14ac:dyDescent="0.3">
      <c r="E200" s="10">
        <v>44993</v>
      </c>
      <c r="F200" s="82">
        <f>(VLOOKUP($E200,'ARIMA daily'!$A$3:$N$499,13,FALSE)/VLOOKUP($E$4,'ARIMA daily'!$A$3:$N$499,13,FALSE))*100</f>
        <v>102.3235461441073</v>
      </c>
      <c r="G200" s="82">
        <f>(VLOOKUP($E200,'ARIMA daily'!$A$3:$N$499,14,FALSE)/VLOOKUP($E$4,'ARIMA daily'!$A$3:$N$499,14,FALSE))*100</f>
        <v>93.598688109945925</v>
      </c>
      <c r="H200" s="82">
        <f>(VLOOKUP($E200,'ARIMAX daily'!$A$2:$N$499,14,FALSE)/VLOOKUP($E$4,'ARIMAX daily'!$A$2:$N$49,14,FALSE))*100</f>
        <v>93.599982038935067</v>
      </c>
      <c r="I200" s="82">
        <f>(VLOOKUP($E200,Prophet!$A$2:$N$499,14,FALSE)/VLOOKUP($E$4,Prophet!$A$2:$N$49,14,FALSE))*100</f>
        <v>104.15578957787372</v>
      </c>
      <c r="J200" s="82">
        <f>(VLOOKUP($E200,ProphetX!$A$2:$N$499,14,FALSE)/VLOOKUP($E$4,ProphetX!$A$2:$N$49,14,FALSE))*100</f>
        <v>102.32354614410748</v>
      </c>
      <c r="K200" s="82">
        <f>(VLOOKUP($E200,LOGIT!$A$2:$N$499,14,FALSE)/VLOOKUP($E$4,LOGIT!$A$2:$N$49,14,FALSE))*100</f>
        <v>110.76180959586274</v>
      </c>
      <c r="L200" s="82">
        <f>(VLOOKUP($E200,RF!$A$2:$N$499,14,FALSE)/VLOOKUP($E$4,RF!$A$2:$N$49,14,FALSE))*100</f>
        <v>101.85943324257263</v>
      </c>
      <c r="M200" s="82">
        <f>(VLOOKUP($E200,'RF 20VAR'!$A$2:$N$499,14,FALSE)/VLOOKUP($E$4,'RF 20VAR'!$A$2:$N$499,14,FALSE))*100</f>
        <v>100.71411043673891</v>
      </c>
      <c r="N200" s="82">
        <f>(VLOOKUP($E200,'RF opt'!$A$2:$N$499,14,FALSE)/VLOOKUP($E$4,'RF opt'!$A$2:$N$499,14,FALSE))*100</f>
        <v>115.8879319089622</v>
      </c>
      <c r="O200" s="82">
        <f>(VLOOKUP($E200,'LSTM 1'!$A$2:$N$499,14,FALSE)/VLOOKUP($E$4,'LSTM 1'!$A$2:$N$499,14,FALSE))*100</f>
        <v>116.8850713795355</v>
      </c>
      <c r="P200" s="82">
        <f>(VLOOKUP($E200,'LSTM 2'!$A$2:$N$499,14,FALSE)/VLOOKUP($E$4,'LSTM 2'!$A$2:$N$499,14,FALSE))*100</f>
        <v>108.46464882666513</v>
      </c>
    </row>
    <row r="201" spans="5:16" x14ac:dyDescent="0.3">
      <c r="E201" s="10">
        <v>44994</v>
      </c>
      <c r="F201" s="82">
        <f>(VLOOKUP($E201,'ARIMA daily'!$A$3:$N$499,13,FALSE)/VLOOKUP($E$4,'ARIMA daily'!$A$3:$N$499,13,FALSE))*100</f>
        <v>100.43471918691193</v>
      </c>
      <c r="G201" s="82">
        <f>(VLOOKUP($E201,'ARIMA daily'!$A$3:$N$499,14,FALSE)/VLOOKUP($E$4,'ARIMA daily'!$A$3:$N$499,14,FALSE))*100</f>
        <v>93.598688109945925</v>
      </c>
      <c r="H201" s="82">
        <f>(VLOOKUP($E201,'ARIMAX daily'!$A$2:$N$499,14,FALSE)/VLOOKUP($E$4,'ARIMAX daily'!$A$2:$N$49,14,FALSE))*100</f>
        <v>93.599982038935067</v>
      </c>
      <c r="I201" s="82">
        <f>(VLOOKUP($E201,Prophet!$A$2:$N$499,14,FALSE)/VLOOKUP($E$4,Prophet!$A$2:$N$49,14,FALSE))*100</f>
        <v>102.23314058342245</v>
      </c>
      <c r="J201" s="82">
        <f>(VLOOKUP($E201,ProphetX!$A$2:$N$499,14,FALSE)/VLOOKUP($E$4,ProphetX!$A$2:$N$49,14,FALSE))*100</f>
        <v>100.43471918691212</v>
      </c>
      <c r="K201" s="82">
        <f>(VLOOKUP($E201,LOGIT!$A$2:$N$499,14,FALSE)/VLOOKUP($E$4,LOGIT!$A$2:$N$49,14,FALSE))*100</f>
        <v>108.71721771377763</v>
      </c>
      <c r="L201" s="82">
        <f>(VLOOKUP($E201,RF!$A$2:$N$499,14,FALSE)/VLOOKUP($E$4,RF!$A$2:$N$49,14,FALSE))*100</f>
        <v>101.85943324257263</v>
      </c>
      <c r="M201" s="82">
        <f>(VLOOKUP($E201,'RF 20VAR'!$A$2:$N$499,14,FALSE)/VLOOKUP($E$4,'RF 20VAR'!$A$2:$N$499,14,FALSE))*100</f>
        <v>100.71411043673891</v>
      </c>
      <c r="N201" s="82">
        <f>(VLOOKUP($E201,'RF opt'!$A$2:$N$499,14,FALSE)/VLOOKUP($E$4,'RF opt'!$A$2:$N$499,14,FALSE))*100</f>
        <v>115.8879319089622</v>
      </c>
      <c r="O201" s="82">
        <f>(VLOOKUP($E201,'LSTM 1'!$A$2:$N$499,14,FALSE)/VLOOKUP($E$4,'LSTM 1'!$A$2:$N$499,14,FALSE))*100</f>
        <v>116.8850713795355</v>
      </c>
      <c r="P201" s="82">
        <f>(VLOOKUP($E201,'LSTM 2'!$A$2:$N$499,14,FALSE)/VLOOKUP($E$4,'LSTM 2'!$A$2:$N$499,14,FALSE))*100</f>
        <v>108.46464882666513</v>
      </c>
    </row>
    <row r="202" spans="5:16" x14ac:dyDescent="0.3">
      <c r="E202" s="10">
        <v>44995</v>
      </c>
      <c r="F202" s="82">
        <f>(VLOOKUP($E202,'ARIMA daily'!$A$3:$N$499,13,FALSE)/VLOOKUP($E$4,'ARIMA daily'!$A$3:$N$499,13,FALSE))*100</f>
        <v>98.980611416628761</v>
      </c>
      <c r="G202" s="82">
        <f>(VLOOKUP($E202,'ARIMA daily'!$A$3:$N$499,14,FALSE)/VLOOKUP($E$4,'ARIMA daily'!$A$3:$N$499,14,FALSE))*100</f>
        <v>92.243553344091751</v>
      </c>
      <c r="H202" s="82">
        <f>(VLOOKUP($E202,'ARIMAX daily'!$A$2:$N$499,14,FALSE)/VLOOKUP($E$4,'ARIMAX daily'!$A$2:$N$49,14,FALSE))*100</f>
        <v>92.244828539397844</v>
      </c>
      <c r="I202" s="82">
        <f>(VLOOKUP($E202,Prophet!$A$2:$N$499,14,FALSE)/VLOOKUP($E$4,Prophet!$A$2:$N$49,14,FALSE))*100</f>
        <v>100.75299501915647</v>
      </c>
      <c r="J202" s="82">
        <f>(VLOOKUP($E202,ProphetX!$A$2:$N$499,14,FALSE)/VLOOKUP($E$4,ProphetX!$A$2:$N$49,14,FALSE))*100</f>
        <v>98.980611416628932</v>
      </c>
      <c r="K202" s="82">
        <f>(VLOOKUP($E202,LOGIT!$A$2:$N$499,14,FALSE)/VLOOKUP($E$4,LOGIT!$A$2:$N$49,14,FALSE))*100</f>
        <v>107.14319478305217</v>
      </c>
      <c r="L202" s="82">
        <f>(VLOOKUP($E202,RF!$A$2:$N$499,14,FALSE)/VLOOKUP($E$4,RF!$A$2:$N$49,14,FALSE))*100</f>
        <v>101.85943324257263</v>
      </c>
      <c r="M202" s="82">
        <f>(VLOOKUP($E202,'RF 20VAR'!$A$2:$N$499,14,FALSE)/VLOOKUP($E$4,'RF 20VAR'!$A$2:$N$499,14,FALSE))*100</f>
        <v>99.255957601257023</v>
      </c>
      <c r="N202" s="82">
        <f>(VLOOKUP($E202,'RF opt'!$A$2:$N$499,14,FALSE)/VLOOKUP($E$4,'RF opt'!$A$2:$N$499,14,FALSE))*100</f>
        <v>115.8879319089622</v>
      </c>
      <c r="O202" s="82">
        <f>(VLOOKUP($E202,'LSTM 1'!$A$2:$N$499,14,FALSE)/VLOOKUP($E$4,'LSTM 1'!$A$2:$N$499,14,FALSE))*100</f>
        <v>115.19279313254025</v>
      </c>
      <c r="P202" s="82">
        <f>(VLOOKUP($E202,'LSTM 2'!$A$2:$N$499,14,FALSE)/VLOOKUP($E$4,'LSTM 2'!$A$2:$N$499,14,FALSE))*100</f>
        <v>106.89428262325723</v>
      </c>
    </row>
    <row r="203" spans="5:16" x14ac:dyDescent="0.3">
      <c r="E203" s="10">
        <v>44998</v>
      </c>
      <c r="F203" s="82">
        <f>(VLOOKUP($E203,'ARIMA daily'!$A$3:$N$499,13,FALSE)/VLOOKUP($E$4,'ARIMA daily'!$A$3:$N$499,13,FALSE))*100</f>
        <v>98.83117434944009</v>
      </c>
      <c r="G203" s="82">
        <f>(VLOOKUP($E203,'ARIMA daily'!$A$3:$N$499,14,FALSE)/VLOOKUP($E$4,'ARIMA daily'!$A$3:$N$499,14,FALSE))*100</f>
        <v>92.104287624457228</v>
      </c>
      <c r="H203" s="82">
        <f>(VLOOKUP($E203,'ARIMAX daily'!$A$2:$N$499,14,FALSE)/VLOOKUP($E$4,'ARIMAX daily'!$A$2:$N$49,14,FALSE))*100</f>
        <v>92.10556089452318</v>
      </c>
      <c r="I203" s="82">
        <f>(VLOOKUP($E203,Prophet!$A$2:$N$499,14,FALSE)/VLOOKUP($E$4,Prophet!$A$2:$N$49,14,FALSE))*100</f>
        <v>100.60088207632201</v>
      </c>
      <c r="J203" s="82">
        <f>(VLOOKUP($E203,ProphetX!$A$2:$N$499,14,FALSE)/VLOOKUP($E$4,ProphetX!$A$2:$N$49,14,FALSE))*100</f>
        <v>98.831174349440261</v>
      </c>
      <c r="K203" s="82">
        <f>(VLOOKUP($E203,LOGIT!$A$2:$N$499,14,FALSE)/VLOOKUP($E$4,LOGIT!$A$2:$N$49,14,FALSE))*100</f>
        <v>106.98143416581158</v>
      </c>
      <c r="L203" s="82">
        <f>(VLOOKUP($E203,RF!$A$2:$N$499,14,FALSE)/VLOOKUP($E$4,RF!$A$2:$N$49,14,FALSE))*100</f>
        <v>101.705649842456</v>
      </c>
      <c r="M203" s="82">
        <f>(VLOOKUP($E203,'RF 20VAR'!$A$2:$N$499,14,FALSE)/VLOOKUP($E$4,'RF 20VAR'!$A$2:$N$499,14,FALSE))*100</f>
        <v>99.106104827136434</v>
      </c>
      <c r="N203" s="82">
        <f>(VLOOKUP($E203,'RF opt'!$A$2:$N$499,14,FALSE)/VLOOKUP($E$4,'RF opt'!$A$2:$N$499,14,FALSE))*100</f>
        <v>115.71296882862579</v>
      </c>
      <c r="O203" s="82">
        <f>(VLOOKUP($E203,'LSTM 1'!$A$2:$N$499,14,FALSE)/VLOOKUP($E$4,'LSTM 1'!$A$2:$N$499,14,FALSE))*100</f>
        <v>115.01887954562029</v>
      </c>
      <c r="P203" s="82">
        <f>(VLOOKUP($E203,'LSTM 2'!$A$2:$N$499,14,FALSE)/VLOOKUP($E$4,'LSTM 2'!$A$2:$N$499,14,FALSE))*100</f>
        <v>106.73289780388873</v>
      </c>
    </row>
    <row r="204" spans="5:16" x14ac:dyDescent="0.3">
      <c r="E204" s="10">
        <v>44999</v>
      </c>
      <c r="F204" s="82">
        <f>(VLOOKUP($E204,'ARIMA daily'!$A$3:$N$499,13,FALSE)/VLOOKUP($E$4,'ARIMA daily'!$A$3:$N$499,13,FALSE))*100</f>
        <v>100.4595815599414</v>
      </c>
      <c r="G204" s="82">
        <f>(VLOOKUP($E204,'ARIMA daily'!$A$3:$N$499,14,FALSE)/VLOOKUP($E$4,'ARIMA daily'!$A$3:$N$499,14,FALSE))*100</f>
        <v>92.104287624457228</v>
      </c>
      <c r="H204" s="82">
        <f>(VLOOKUP($E204,'ARIMAX daily'!$A$2:$N$499,14,FALSE)/VLOOKUP($E$4,'ARIMAX daily'!$A$2:$N$49,14,FALSE))*100</f>
        <v>92.10556089452318</v>
      </c>
      <c r="I204" s="82">
        <f>(VLOOKUP($E204,Prophet!$A$2:$N$499,14,FALSE)/VLOOKUP($E$4,Prophet!$A$2:$N$49,14,FALSE))*100</f>
        <v>102.25844815134056</v>
      </c>
      <c r="J204" s="82">
        <f>(VLOOKUP($E204,ProphetX!$A$2:$N$499,14,FALSE)/VLOOKUP($E$4,ProphetX!$A$2:$N$49,14,FALSE))*100</f>
        <v>100.45958155994157</v>
      </c>
      <c r="K204" s="82">
        <f>(VLOOKUP($E204,LOGIT!$A$2:$N$499,14,FALSE)/VLOOKUP($E$4,LOGIT!$A$2:$N$49,14,FALSE))*100</f>
        <v>108.74413039938482</v>
      </c>
      <c r="L204" s="82">
        <f>(VLOOKUP($E204,RF!$A$2:$N$499,14,FALSE)/VLOOKUP($E$4,RF!$A$2:$N$49,14,FALSE))*100</f>
        <v>101.705649842456</v>
      </c>
      <c r="M204" s="82">
        <f>(VLOOKUP($E204,'RF 20VAR'!$A$2:$N$499,14,FALSE)/VLOOKUP($E$4,'RF 20VAR'!$A$2:$N$499,14,FALSE))*100</f>
        <v>100.73904197239986</v>
      </c>
      <c r="N204" s="82">
        <f>(VLOOKUP($E204,'RF opt'!$A$2:$N$499,14,FALSE)/VLOOKUP($E$4,'RF opt'!$A$2:$N$499,14,FALSE))*100</f>
        <v>117.61953155065537</v>
      </c>
      <c r="O204" s="82">
        <f>(VLOOKUP($E204,'LSTM 1'!$A$2:$N$499,14,FALSE)/VLOOKUP($E$4,'LSTM 1'!$A$2:$N$499,14,FALSE))*100</f>
        <v>116.91400599766098</v>
      </c>
      <c r="P204" s="82">
        <f>(VLOOKUP($E204,'LSTM 2'!$A$2:$N$499,14,FALSE)/VLOOKUP($E$4,'LSTM 2'!$A$2:$N$499,14,FALSE))*100</f>
        <v>106.73289780388873</v>
      </c>
    </row>
    <row r="205" spans="5:16" x14ac:dyDescent="0.3">
      <c r="E205" s="10">
        <v>45000</v>
      </c>
      <c r="F205" s="82">
        <f>(VLOOKUP($E205,'ARIMA daily'!$A$3:$N$499,13,FALSE)/VLOOKUP($E$4,'ARIMA daily'!$A$3:$N$499,13,FALSE))*100</f>
        <v>99.758284918038726</v>
      </c>
      <c r="G205" s="82">
        <f>(VLOOKUP($E205,'ARIMA daily'!$A$3:$N$499,14,FALSE)/VLOOKUP($E$4,'ARIMA daily'!$A$3:$N$499,14,FALSE))*100</f>
        <v>92.104287624457228</v>
      </c>
      <c r="H205" s="82">
        <f>(VLOOKUP($E205,'ARIMAX daily'!$A$2:$N$499,14,FALSE)/VLOOKUP($E$4,'ARIMAX daily'!$A$2:$N$49,14,FALSE))*100</f>
        <v>92.10556089452318</v>
      </c>
      <c r="I205" s="82">
        <f>(VLOOKUP($E205,Prophet!$A$2:$N$499,14,FALSE)/VLOOKUP($E$4,Prophet!$A$2:$N$49,14,FALSE))*100</f>
        <v>101.54459383121359</v>
      </c>
      <c r="J205" s="82">
        <f>(VLOOKUP($E205,ProphetX!$A$2:$N$499,14,FALSE)/VLOOKUP($E$4,ProphetX!$A$2:$N$49,14,FALSE))*100</f>
        <v>99.758284918038882</v>
      </c>
      <c r="K205" s="82">
        <f>(VLOOKUP($E205,LOGIT!$A$2:$N$499,14,FALSE)/VLOOKUP($E$4,LOGIT!$A$2:$N$49,14,FALSE))*100</f>
        <v>107.98500028664179</v>
      </c>
      <c r="L205" s="82">
        <f>(VLOOKUP($E205,RF!$A$2:$N$499,14,FALSE)/VLOOKUP($E$4,RF!$A$2:$N$49,14,FALSE))*100</f>
        <v>101.705649842456</v>
      </c>
      <c r="M205" s="82">
        <f>(VLOOKUP($E205,'RF 20VAR'!$A$2:$N$499,14,FALSE)/VLOOKUP($E$4,'RF 20VAR'!$A$2:$N$499,14,FALSE))*100</f>
        <v>100.73904197239986</v>
      </c>
      <c r="N205" s="82">
        <f>(VLOOKUP($E205,'RF opt'!$A$2:$N$499,14,FALSE)/VLOOKUP($E$4,'RF opt'!$A$2:$N$499,14,FALSE))*100</f>
        <v>117.61953155065537</v>
      </c>
      <c r="O205" s="82">
        <f>(VLOOKUP($E205,'LSTM 1'!$A$2:$N$499,14,FALSE)/VLOOKUP($E$4,'LSTM 1'!$A$2:$N$499,14,FALSE))*100</f>
        <v>116.09784293462229</v>
      </c>
      <c r="P205" s="82">
        <f>(VLOOKUP($E205,'LSTM 2'!$A$2:$N$499,14,FALSE)/VLOOKUP($E$4,'LSTM 2'!$A$2:$N$499,14,FALSE))*100</f>
        <v>106.73289780388873</v>
      </c>
    </row>
    <row r="206" spans="5:16" x14ac:dyDescent="0.3">
      <c r="E206" s="10">
        <v>45001</v>
      </c>
      <c r="F206" s="82">
        <f>(VLOOKUP($E206,'ARIMA daily'!$A$3:$N$499,13,FALSE)/VLOOKUP($E$4,'ARIMA daily'!$A$3:$N$499,13,FALSE))*100</f>
        <v>101.51024053798324</v>
      </c>
      <c r="G206" s="82">
        <f>(VLOOKUP($E206,'ARIMA daily'!$A$3:$N$499,14,FALSE)/VLOOKUP($E$4,'ARIMA daily'!$A$3:$N$499,14,FALSE))*100</f>
        <v>93.721823696345666</v>
      </c>
      <c r="H206" s="82">
        <f>(VLOOKUP($E206,'ARIMAX daily'!$A$2:$N$499,14,FALSE)/VLOOKUP($E$4,'ARIMAX daily'!$A$2:$N$49,14,FALSE))*100</f>
        <v>93.723119327588435</v>
      </c>
      <c r="I206" s="82">
        <f>(VLOOKUP($E206,Prophet!$A$2:$N$499,14,FALSE)/VLOOKUP($E$4,Prophet!$A$2:$N$49,14,FALSE))*100</f>
        <v>103.32792061939703</v>
      </c>
      <c r="J206" s="82">
        <f>(VLOOKUP($E206,ProphetX!$A$2:$N$499,14,FALSE)/VLOOKUP($E$4,ProphetX!$A$2:$N$49,14,FALSE))*100</f>
        <v>101.51024053798341</v>
      </c>
      <c r="K206" s="82">
        <f>(VLOOKUP($E206,LOGIT!$A$2:$N$499,14,FALSE)/VLOOKUP($E$4,LOGIT!$A$2:$N$49,14,FALSE))*100</f>
        <v>109.88143353303659</v>
      </c>
      <c r="L206" s="82">
        <f>(VLOOKUP($E206,RF!$A$2:$N$499,14,FALSE)/VLOOKUP($E$4,RF!$A$2:$N$49,14,FALSE))*100</f>
        <v>101.705649842456</v>
      </c>
      <c r="M206" s="82">
        <f>(VLOOKUP($E206,'RF 20VAR'!$A$2:$N$499,14,FALSE)/VLOOKUP($E$4,'RF 20VAR'!$A$2:$N$499,14,FALSE))*100</f>
        <v>100.73904197239986</v>
      </c>
      <c r="N206" s="82">
        <f>(VLOOKUP($E206,'RF opt'!$A$2:$N$499,14,FALSE)/VLOOKUP($E$4,'RF opt'!$A$2:$N$499,14,FALSE))*100</f>
        <v>119.68516649500822</v>
      </c>
      <c r="O206" s="82">
        <f>(VLOOKUP($E206,'LSTM 1'!$A$2:$N$499,14,FALSE)/VLOOKUP($E$4,'LSTM 1'!$A$2:$N$499,14,FALSE))*100</f>
        <v>118.13675397403978</v>
      </c>
      <c r="P206" s="82">
        <f>(VLOOKUP($E206,'LSTM 2'!$A$2:$N$499,14,FALSE)/VLOOKUP($E$4,'LSTM 2'!$A$2:$N$499,14,FALSE))*100</f>
        <v>106.73289780388873</v>
      </c>
    </row>
    <row r="207" spans="5:16" x14ac:dyDescent="0.3">
      <c r="E207" s="10">
        <v>45002</v>
      </c>
      <c r="F207" s="82">
        <f>(VLOOKUP($E207,'ARIMA daily'!$A$3:$N$499,13,FALSE)/VLOOKUP($E$4,'ARIMA daily'!$A$3:$N$499,13,FALSE))*100</f>
        <v>100.39165277584023</v>
      </c>
      <c r="G207" s="82">
        <f>(VLOOKUP($E207,'ARIMA daily'!$A$3:$N$499,14,FALSE)/VLOOKUP($E$4,'ARIMA daily'!$A$3:$N$499,14,FALSE))*100</f>
        <v>93.721823696345666</v>
      </c>
      <c r="H207" s="82">
        <f>(VLOOKUP($E207,'ARIMAX daily'!$A$2:$N$499,14,FALSE)/VLOOKUP($E$4,'ARIMAX daily'!$A$2:$N$49,14,FALSE))*100</f>
        <v>93.723119327588435</v>
      </c>
      <c r="I207" s="82">
        <f>(VLOOKUP($E207,Prophet!$A$2:$N$499,14,FALSE)/VLOOKUP($E$4,Prophet!$A$2:$N$49,14,FALSE))*100</f>
        <v>102.18930300919354</v>
      </c>
      <c r="J207" s="82">
        <f>(VLOOKUP($E207,ProphetX!$A$2:$N$499,14,FALSE)/VLOOKUP($E$4,ProphetX!$A$2:$N$49,14,FALSE))*100</f>
        <v>100.39165277584038</v>
      </c>
      <c r="K207" s="82">
        <f>(VLOOKUP($E207,LOGIT!$A$2:$N$499,14,FALSE)/VLOOKUP($E$4,LOGIT!$A$2:$N$49,14,FALSE))*100</f>
        <v>108.67059976705026</v>
      </c>
      <c r="L207" s="82">
        <f>(VLOOKUP($E207,RF!$A$2:$N$499,14,FALSE)/VLOOKUP($E$4,RF!$A$2:$N$49,14,FALSE))*100</f>
        <v>101.705649842456</v>
      </c>
      <c r="M207" s="82">
        <f>(VLOOKUP($E207,'RF 20VAR'!$A$2:$N$499,14,FALSE)/VLOOKUP($E$4,'RF 20VAR'!$A$2:$N$499,14,FALSE))*100</f>
        <v>100.73904197239986</v>
      </c>
      <c r="N207" s="82">
        <f>(VLOOKUP($E207,'RF opt'!$A$2:$N$499,14,FALSE)/VLOOKUP($E$4,'RF opt'!$A$2:$N$499,14,FALSE))*100</f>
        <v>119.68516649500822</v>
      </c>
      <c r="O207" s="82">
        <f>(VLOOKUP($E207,'LSTM 1'!$A$2:$N$499,14,FALSE)/VLOOKUP($E$4,'LSTM 1'!$A$2:$N$499,14,FALSE))*100</f>
        <v>116.83495105687287</v>
      </c>
      <c r="P207" s="82">
        <f>(VLOOKUP($E207,'LSTM 2'!$A$2:$N$499,14,FALSE)/VLOOKUP($E$4,'LSTM 2'!$A$2:$N$499,14,FALSE))*100</f>
        <v>105.55675919295896</v>
      </c>
    </row>
    <row r="208" spans="5:16" x14ac:dyDescent="0.3">
      <c r="E208" s="10">
        <v>45005</v>
      </c>
      <c r="F208" s="82">
        <f>(VLOOKUP($E208,'ARIMA daily'!$A$3:$N$499,13,FALSE)/VLOOKUP($E$4,'ARIMA daily'!$A$3:$N$499,13,FALSE))*100</f>
        <v>101.2869860652436</v>
      </c>
      <c r="G208" s="82">
        <f>(VLOOKUP($E208,'ARIMA daily'!$A$3:$N$499,14,FALSE)/VLOOKUP($E$4,'ARIMA daily'!$A$3:$N$499,14,FALSE))*100</f>
        <v>94.557672757285943</v>
      </c>
      <c r="H208" s="82">
        <f>(VLOOKUP($E208,'ARIMAX daily'!$A$2:$N$499,14,FALSE)/VLOOKUP($E$4,'ARIMAX daily'!$A$2:$N$49,14,FALSE))*100</f>
        <v>94.558979943491224</v>
      </c>
      <c r="I208" s="82">
        <f>(VLOOKUP($E208,Prophet!$A$2:$N$499,14,FALSE)/VLOOKUP($E$4,Prophet!$A$2:$N$49,14,FALSE))*100</f>
        <v>103.10066846912224</v>
      </c>
      <c r="J208" s="82">
        <f>(VLOOKUP($E208,ProphetX!$A$2:$N$499,14,FALSE)/VLOOKUP($E$4,ProphetX!$A$2:$N$49,14,FALSE))*100</f>
        <v>101.28698606524374</v>
      </c>
      <c r="K208" s="82">
        <f>(VLOOKUP($E208,LOGIT!$A$2:$N$499,14,FALSE)/VLOOKUP($E$4,LOGIT!$A$2:$N$49,14,FALSE))*100</f>
        <v>109.63976804808371</v>
      </c>
      <c r="L208" s="82">
        <f>(VLOOKUP($E208,RF!$A$2:$N$499,14,FALSE)/VLOOKUP($E$4,RF!$A$2:$N$49,14,FALSE))*100</f>
        <v>101.705649842456</v>
      </c>
      <c r="M208" s="82">
        <f>(VLOOKUP($E208,'RF 20VAR'!$A$2:$N$499,14,FALSE)/VLOOKUP($E$4,'RF 20VAR'!$A$2:$N$499,14,FALSE))*100</f>
        <v>101.63747341890553</v>
      </c>
      <c r="N208" s="82">
        <f>(VLOOKUP($E208,'RF opt'!$A$2:$N$499,14,FALSE)/VLOOKUP($E$4,'RF opt'!$A$2:$N$499,14,FALSE))*100</f>
        <v>120.75256712890385</v>
      </c>
      <c r="O208" s="82">
        <f>(VLOOKUP($E208,'LSTM 1'!$A$2:$N$499,14,FALSE)/VLOOKUP($E$4,'LSTM 1'!$A$2:$N$499,14,FALSE))*100</f>
        <v>117.87693231880706</v>
      </c>
      <c r="P208" s="82">
        <f>(VLOOKUP($E208,'LSTM 2'!$A$2:$N$499,14,FALSE)/VLOOKUP($E$4,'LSTM 2'!$A$2:$N$499,14,FALSE))*100</f>
        <v>106.49815698663821</v>
      </c>
    </row>
    <row r="209" spans="5:16" x14ac:dyDescent="0.3">
      <c r="E209" s="10">
        <v>45006</v>
      </c>
      <c r="F209" s="82">
        <f>(VLOOKUP($E209,'ARIMA daily'!$A$3:$N$499,13,FALSE)/VLOOKUP($E$4,'ARIMA daily'!$A$3:$N$499,13,FALSE))*100</f>
        <v>102.60191335766496</v>
      </c>
      <c r="G209" s="82">
        <f>(VLOOKUP($E209,'ARIMA daily'!$A$3:$N$499,14,FALSE)/VLOOKUP($E$4,'ARIMA daily'!$A$3:$N$499,14,FALSE))*100</f>
        <v>94.557672757285943</v>
      </c>
      <c r="H209" s="82">
        <f>(VLOOKUP($E209,'ARIMAX daily'!$A$2:$N$499,14,FALSE)/VLOOKUP($E$4,'ARIMAX daily'!$A$2:$N$49,14,FALSE))*100</f>
        <v>94.558979943491224</v>
      </c>
      <c r="I209" s="82">
        <f>(VLOOKUP($E209,Prophet!$A$2:$N$499,14,FALSE)/VLOOKUP($E$4,Prophet!$A$2:$N$49,14,FALSE))*100</f>
        <v>104.43914133817978</v>
      </c>
      <c r="J209" s="82">
        <f>(VLOOKUP($E209,ProphetX!$A$2:$N$499,14,FALSE)/VLOOKUP($E$4,ProphetX!$A$2:$N$49,14,FALSE))*100</f>
        <v>102.60191335766511</v>
      </c>
      <c r="K209" s="82">
        <f>(VLOOKUP($E209,LOGIT!$A$2:$N$499,14,FALSE)/VLOOKUP($E$4,LOGIT!$A$2:$N$49,14,FALSE))*100</f>
        <v>111.06313277579225</v>
      </c>
      <c r="L209" s="82">
        <f>(VLOOKUP($E209,RF!$A$2:$N$499,14,FALSE)/VLOOKUP($E$4,RF!$A$2:$N$49,14,FALSE))*100</f>
        <v>101.705649842456</v>
      </c>
      <c r="M209" s="82">
        <f>(VLOOKUP($E209,'RF 20VAR'!$A$2:$N$499,14,FALSE)/VLOOKUP($E$4,'RF 20VAR'!$A$2:$N$499,14,FALSE))*100</f>
        <v>101.63747341890553</v>
      </c>
      <c r="N209" s="82">
        <f>(VLOOKUP($E209,'RF opt'!$A$2:$N$499,14,FALSE)/VLOOKUP($E$4,'RF opt'!$A$2:$N$499,14,FALSE))*100</f>
        <v>122.32020036902675</v>
      </c>
      <c r="O209" s="82">
        <f>(VLOOKUP($E209,'LSTM 1'!$A$2:$N$499,14,FALSE)/VLOOKUP($E$4,'LSTM 1'!$A$2:$N$499,14,FALSE))*100</f>
        <v>119.40723351024607</v>
      </c>
      <c r="P209" s="82">
        <f>(VLOOKUP($E209,'LSTM 2'!$A$2:$N$499,14,FALSE)/VLOOKUP($E$4,'LSTM 2'!$A$2:$N$499,14,FALSE))*100</f>
        <v>107.88073671039564</v>
      </c>
    </row>
    <row r="210" spans="5:16" x14ac:dyDescent="0.3">
      <c r="E210" s="10">
        <v>45007</v>
      </c>
      <c r="F210" s="82">
        <f>(VLOOKUP($E210,'ARIMA daily'!$A$3:$N$499,13,FALSE)/VLOOKUP($E$4,'ARIMA daily'!$A$3:$N$499,13,FALSE))*100</f>
        <v>100.91275509824121</v>
      </c>
      <c r="G210" s="82">
        <f>(VLOOKUP($E210,'ARIMA daily'!$A$3:$N$499,14,FALSE)/VLOOKUP($E$4,'ARIMA daily'!$A$3:$N$499,14,FALSE))*100</f>
        <v>94.557672757285943</v>
      </c>
      <c r="H210" s="82">
        <f>(VLOOKUP($E210,'ARIMAX daily'!$A$2:$N$499,14,FALSE)/VLOOKUP($E$4,'ARIMAX daily'!$A$2:$N$49,14,FALSE))*100</f>
        <v>94.558979943491224</v>
      </c>
      <c r="I210" s="82">
        <f>(VLOOKUP($E210,Prophet!$A$2:$N$499,14,FALSE)/VLOOKUP($E$4,Prophet!$A$2:$N$49,14,FALSE))*100</f>
        <v>102.71973638338578</v>
      </c>
      <c r="J210" s="82">
        <f>(VLOOKUP($E210,ProphetX!$A$2:$N$499,14,FALSE)/VLOOKUP($E$4,ProphetX!$A$2:$N$49,14,FALSE))*100</f>
        <v>100.91275509824136</v>
      </c>
      <c r="K210" s="82">
        <f>(VLOOKUP($E210,LOGIT!$A$2:$N$499,14,FALSE)/VLOOKUP($E$4,LOGIT!$A$2:$N$49,14,FALSE))*100</f>
        <v>111.06313277579225</v>
      </c>
      <c r="L210" s="82">
        <f>(VLOOKUP($E210,RF!$A$2:$N$499,14,FALSE)/VLOOKUP($E$4,RF!$A$2:$N$49,14,FALSE))*100</f>
        <v>101.705649842456</v>
      </c>
      <c r="M210" s="82">
        <f>(VLOOKUP($E210,'RF 20VAR'!$A$2:$N$499,14,FALSE)/VLOOKUP($E$4,'RF 20VAR'!$A$2:$N$499,14,FALSE))*100</f>
        <v>99.964192950011793</v>
      </c>
      <c r="N210" s="82">
        <f>(VLOOKUP($E210,'RF opt'!$A$2:$N$499,14,FALSE)/VLOOKUP($E$4,'RF opt'!$A$2:$N$499,14,FALSE))*100</f>
        <v>120.30641553806119</v>
      </c>
      <c r="O210" s="82">
        <f>(VLOOKUP($E210,'LSTM 1'!$A$2:$N$499,14,FALSE)/VLOOKUP($E$4,'LSTM 1'!$A$2:$N$499,14,FALSE))*100</f>
        <v>117.44140550452784</v>
      </c>
      <c r="P210" s="82">
        <f>(VLOOKUP($E210,'LSTM 2'!$A$2:$N$499,14,FALSE)/VLOOKUP($E$4,'LSTM 2'!$A$2:$N$499,14,FALSE))*100</f>
        <v>106.10467200084341</v>
      </c>
    </row>
    <row r="211" spans="5:16" x14ac:dyDescent="0.3">
      <c r="E211" s="10">
        <v>45008</v>
      </c>
      <c r="F211" s="82">
        <f>(VLOOKUP($E211,'ARIMA daily'!$A$3:$N$499,13,FALSE)/VLOOKUP($E$4,'ARIMA daily'!$A$3:$N$499,13,FALSE))*100</f>
        <v>101.21393211539598</v>
      </c>
      <c r="G211" s="82">
        <f>(VLOOKUP($E211,'ARIMA daily'!$A$3:$N$499,14,FALSE)/VLOOKUP($E$4,'ARIMA daily'!$A$3:$N$499,14,FALSE))*100</f>
        <v>94.839882848591188</v>
      </c>
      <c r="H211" s="82">
        <f>(VLOOKUP($E211,'ARIMAX daily'!$A$2:$N$499,14,FALSE)/VLOOKUP($E$4,'ARIMAX daily'!$A$2:$N$49,14,FALSE))*100</f>
        <v>94.841193936131233</v>
      </c>
      <c r="I211" s="82">
        <f>(VLOOKUP($E211,Prophet!$A$2:$N$499,14,FALSE)/VLOOKUP($E$4,Prophet!$A$2:$N$49,14,FALSE))*100</f>
        <v>103.02630638810675</v>
      </c>
      <c r="J211" s="82">
        <f>(VLOOKUP($E211,ProphetX!$A$2:$N$499,14,FALSE)/VLOOKUP($E$4,ProphetX!$A$2:$N$49,14,FALSE))*100</f>
        <v>101.21393211539613</v>
      </c>
      <c r="K211" s="82">
        <f>(VLOOKUP($E211,LOGIT!$A$2:$N$499,14,FALSE)/VLOOKUP($E$4,LOGIT!$A$2:$N$49,14,FALSE))*100</f>
        <v>111.3946038867803</v>
      </c>
      <c r="L211" s="82">
        <f>(VLOOKUP($E211,RF!$A$2:$N$499,14,FALSE)/VLOOKUP($E$4,RF!$A$2:$N$49,14,FALSE))*100</f>
        <v>101.705649842456</v>
      </c>
      <c r="M211" s="82">
        <f>(VLOOKUP($E211,'RF 20VAR'!$A$2:$N$499,14,FALSE)/VLOOKUP($E$4,'RF 20VAR'!$A$2:$N$499,14,FALSE))*100</f>
        <v>100.26253895617978</v>
      </c>
      <c r="N211" s="82">
        <f>(VLOOKUP($E211,'RF opt'!$A$2:$N$499,14,FALSE)/VLOOKUP($E$4,'RF opt'!$A$2:$N$499,14,FALSE))*100</f>
        <v>120.66547349204393</v>
      </c>
      <c r="O211" s="82">
        <f>(VLOOKUP($E211,'LSTM 1'!$A$2:$N$499,14,FALSE)/VLOOKUP($E$4,'LSTM 1'!$A$2:$N$499,14,FALSE))*100</f>
        <v>117.79191275374407</v>
      </c>
      <c r="P211" s="82">
        <f>(VLOOKUP($E211,'LSTM 2'!$A$2:$N$499,14,FALSE)/VLOOKUP($E$4,'LSTM 2'!$A$2:$N$499,14,FALSE))*100</f>
        <v>106.4213444431753</v>
      </c>
    </row>
    <row r="212" spans="5:16" x14ac:dyDescent="0.3">
      <c r="E212" s="10">
        <v>45009</v>
      </c>
      <c r="F212" s="82">
        <f>(VLOOKUP($E212,'ARIMA daily'!$A$3:$N$499,13,FALSE)/VLOOKUP($E$4,'ARIMA daily'!$A$3:$N$499,13,FALSE))*100</f>
        <v>101.78475918385563</v>
      </c>
      <c r="G212" s="82">
        <f>(VLOOKUP($E212,'ARIMA daily'!$A$3:$N$499,14,FALSE)/VLOOKUP($E$4,'ARIMA daily'!$A$3:$N$499,14,FALSE))*100</f>
        <v>94.839882848591188</v>
      </c>
      <c r="H212" s="82">
        <f>(VLOOKUP($E212,'ARIMAX daily'!$A$2:$N$499,14,FALSE)/VLOOKUP($E$4,'ARIMAX daily'!$A$2:$N$49,14,FALSE))*100</f>
        <v>95.376079989585321</v>
      </c>
      <c r="I212" s="82">
        <f>(VLOOKUP($E212,Prophet!$A$2:$N$499,14,FALSE)/VLOOKUP($E$4,Prophet!$A$2:$N$49,14,FALSE))*100</f>
        <v>103.60735489813497</v>
      </c>
      <c r="J212" s="82">
        <f>(VLOOKUP($E212,ProphetX!$A$2:$N$499,14,FALSE)/VLOOKUP($E$4,ProphetX!$A$2:$N$49,14,FALSE))*100</f>
        <v>101.78475918385577</v>
      </c>
      <c r="K212" s="82">
        <f>(VLOOKUP($E212,LOGIT!$A$2:$N$499,14,FALSE)/VLOOKUP($E$4,LOGIT!$A$2:$N$49,14,FALSE))*100</f>
        <v>112.02284798173767</v>
      </c>
      <c r="L212" s="82">
        <f>(VLOOKUP($E212,RF!$A$2:$N$499,14,FALSE)/VLOOKUP($E$4,RF!$A$2:$N$49,14,FALSE))*100</f>
        <v>101.705649842456</v>
      </c>
      <c r="M212" s="82">
        <f>(VLOOKUP($E212,'RF 20VAR'!$A$2:$N$499,14,FALSE)/VLOOKUP($E$4,'RF 20VAR'!$A$2:$N$499,14,FALSE))*100</f>
        <v>100.82800035059951</v>
      </c>
      <c r="N212" s="82">
        <f>(VLOOKUP($E212,'RF opt'!$A$2:$N$499,14,FALSE)/VLOOKUP($E$4,'RF opt'!$A$2:$N$499,14,FALSE))*100</f>
        <v>121.34600350464365</v>
      </c>
      <c r="O212" s="82">
        <f>(VLOOKUP($E212,'LSTM 1'!$A$2:$N$499,14,FALSE)/VLOOKUP($E$4,'LSTM 1'!$A$2:$N$499,14,FALSE))*100</f>
        <v>118.45623643764971</v>
      </c>
      <c r="P212" s="82">
        <f>(VLOOKUP($E212,'LSTM 2'!$A$2:$N$499,14,FALSE)/VLOOKUP($E$4,'LSTM 2'!$A$2:$N$499,14,FALSE))*100</f>
        <v>107.02154031345106</v>
      </c>
    </row>
    <row r="213" spans="5:16" x14ac:dyDescent="0.3">
      <c r="E213" s="10">
        <v>45012</v>
      </c>
      <c r="F213" s="82">
        <f>(VLOOKUP($E213,'ARIMA daily'!$A$3:$N$499,13,FALSE)/VLOOKUP($E$4,'ARIMA daily'!$A$3:$N$499,13,FALSE))*100</f>
        <v>101.95239403125302</v>
      </c>
      <c r="G213" s="82">
        <f>(VLOOKUP($E213,'ARIMA daily'!$A$3:$N$499,14,FALSE)/VLOOKUP($E$4,'ARIMA daily'!$A$3:$N$499,14,FALSE))*100</f>
        <v>94.839882848591188</v>
      </c>
      <c r="H213" s="82">
        <f>(VLOOKUP($E213,'ARIMAX daily'!$A$2:$N$499,14,FALSE)/VLOOKUP($E$4,'ARIMAX daily'!$A$2:$N$49,14,FALSE))*100</f>
        <v>95.376079989585321</v>
      </c>
      <c r="I213" s="82">
        <f>(VLOOKUP($E213,Prophet!$A$2:$N$499,14,FALSE)/VLOOKUP($E$4,Prophet!$A$2:$N$49,14,FALSE))*100</f>
        <v>103.77799147739164</v>
      </c>
      <c r="J213" s="82">
        <f>(VLOOKUP($E213,ProphetX!$A$2:$N$499,14,FALSE)/VLOOKUP($E$4,ProphetX!$A$2:$N$49,14,FALSE))*100</f>
        <v>101.95239403125318</v>
      </c>
      <c r="K213" s="82">
        <f>(VLOOKUP($E213,LOGIT!$A$2:$N$499,14,FALSE)/VLOOKUP($E$4,LOGIT!$A$2:$N$49,14,FALSE))*100</f>
        <v>112.20734449356338</v>
      </c>
      <c r="L213" s="82">
        <f>(VLOOKUP($E213,RF!$A$2:$N$499,14,FALSE)/VLOOKUP($E$4,RF!$A$2:$N$49,14,FALSE))*100</f>
        <v>101.705649842456</v>
      </c>
      <c r="M213" s="82">
        <f>(VLOOKUP($E213,'RF 20VAR'!$A$2:$N$499,14,FALSE)/VLOOKUP($E$4,'RF 20VAR'!$A$2:$N$499,14,FALSE))*100</f>
        <v>100.82800035059951</v>
      </c>
      <c r="N213" s="82">
        <f>(VLOOKUP($E213,'RF opt'!$A$2:$N$499,14,FALSE)/VLOOKUP($E$4,'RF opt'!$A$2:$N$499,14,FALSE))*100</f>
        <v>121.34600350464365</v>
      </c>
      <c r="O213" s="82">
        <f>(VLOOKUP($E213,'LSTM 1'!$A$2:$N$499,14,FALSE)/VLOOKUP($E$4,'LSTM 1'!$A$2:$N$499,14,FALSE))*100</f>
        <v>118.65132844629342</v>
      </c>
      <c r="P213" s="82">
        <f>(VLOOKUP($E213,'LSTM 2'!$A$2:$N$499,14,FALSE)/VLOOKUP($E$4,'LSTM 2'!$A$2:$N$499,14,FALSE))*100</f>
        <v>107.1977999000781</v>
      </c>
    </row>
    <row r="214" spans="5:16" x14ac:dyDescent="0.3">
      <c r="E214" s="10">
        <v>45013</v>
      </c>
      <c r="F214" s="82">
        <f>(VLOOKUP($E214,'ARIMA daily'!$A$3:$N$499,13,FALSE)/VLOOKUP($E$4,'ARIMA daily'!$A$3:$N$499,13,FALSE))*100</f>
        <v>101.79193691903437</v>
      </c>
      <c r="G214" s="82">
        <f>(VLOOKUP($E214,'ARIMA daily'!$A$3:$N$499,14,FALSE)/VLOOKUP($E$4,'ARIMA daily'!$A$3:$N$499,14,FALSE))*100</f>
        <v>94.690619715835552</v>
      </c>
      <c r="H214" s="82">
        <f>(VLOOKUP($E214,'ARIMAX daily'!$A$2:$N$499,14,FALSE)/VLOOKUP($E$4,'ARIMAX daily'!$A$2:$N$49,14,FALSE))*100</f>
        <v>95.376079989585321</v>
      </c>
      <c r="I214" s="82">
        <f>(VLOOKUP($E214,Prophet!$A$2:$N$499,14,FALSE)/VLOOKUP($E$4,Prophet!$A$2:$N$49,14,FALSE))*100</f>
        <v>103.61466116050657</v>
      </c>
      <c r="J214" s="82">
        <f>(VLOOKUP($E214,ProphetX!$A$2:$N$499,14,FALSE)/VLOOKUP($E$4,ProphetX!$A$2:$N$49,14,FALSE))*100</f>
        <v>101.79193691903453</v>
      </c>
      <c r="K214" s="82">
        <f>(VLOOKUP($E214,LOGIT!$A$2:$N$499,14,FALSE)/VLOOKUP($E$4,LOGIT!$A$2:$N$49,14,FALSE))*100</f>
        <v>112.20734449356338</v>
      </c>
      <c r="L214" s="82">
        <f>(VLOOKUP($E214,RF!$A$2:$N$499,14,FALSE)/VLOOKUP($E$4,RF!$A$2:$N$49,14,FALSE))*100</f>
        <v>101.705649842456</v>
      </c>
      <c r="M214" s="82">
        <f>(VLOOKUP($E214,'RF 20VAR'!$A$2:$N$499,14,FALSE)/VLOOKUP($E$4,'RF 20VAR'!$A$2:$N$499,14,FALSE))*100</f>
        <v>100.82800035059951</v>
      </c>
      <c r="N214" s="82">
        <f>(VLOOKUP($E214,'RF opt'!$A$2:$N$499,14,FALSE)/VLOOKUP($E$4,'RF opt'!$A$2:$N$499,14,FALSE))*100</f>
        <v>121.34600350464365</v>
      </c>
      <c r="O214" s="82">
        <f>(VLOOKUP($E214,'LSTM 1'!$A$2:$N$499,14,FALSE)/VLOOKUP($E$4,'LSTM 1'!$A$2:$N$499,14,FALSE))*100</f>
        <v>118.4645898247603</v>
      </c>
      <c r="P214" s="82">
        <f>(VLOOKUP($E214,'LSTM 2'!$A$2:$N$499,14,FALSE)/VLOOKUP($E$4,'LSTM 2'!$A$2:$N$499,14,FALSE))*100</f>
        <v>107.1977999000781</v>
      </c>
    </row>
    <row r="215" spans="5:16" x14ac:dyDescent="0.3">
      <c r="E215" s="10">
        <v>45014</v>
      </c>
      <c r="F215" s="82">
        <f>(VLOOKUP($E215,'ARIMA daily'!$A$3:$N$499,13,FALSE)/VLOOKUP($E$4,'ARIMA daily'!$A$3:$N$499,13,FALSE))*100</f>
        <v>103.24117609475</v>
      </c>
      <c r="G215" s="82">
        <f>(VLOOKUP($E215,'ARIMA daily'!$A$3:$N$499,14,FALSE)/VLOOKUP($E$4,'ARIMA daily'!$A$3:$N$499,14,FALSE))*100</f>
        <v>96.038755529128252</v>
      </c>
      <c r="H215" s="82">
        <f>(VLOOKUP($E215,'ARIMAX daily'!$A$2:$N$499,14,FALSE)/VLOOKUP($E$4,'ARIMAX daily'!$A$2:$N$49,14,FALSE))*100</f>
        <v>95.376079989585321</v>
      </c>
      <c r="I215" s="82">
        <f>(VLOOKUP($E215,Prophet!$A$2:$N$499,14,FALSE)/VLOOKUP($E$4,Prophet!$A$2:$N$49,14,FALSE))*100</f>
        <v>105.08985095134187</v>
      </c>
      <c r="J215" s="82">
        <f>(VLOOKUP($E215,ProphetX!$A$2:$N$499,14,FALSE)/VLOOKUP($E$4,ProphetX!$A$2:$N$49,14,FALSE))*100</f>
        <v>103.24117609475016</v>
      </c>
      <c r="K215" s="82">
        <f>(VLOOKUP($E215,LOGIT!$A$2:$N$499,14,FALSE)/VLOOKUP($E$4,LOGIT!$A$2:$N$49,14,FALSE))*100</f>
        <v>113.80487062741066</v>
      </c>
      <c r="L215" s="82">
        <f>(VLOOKUP($E215,RF!$A$2:$N$499,14,FALSE)/VLOOKUP($E$4,RF!$A$2:$N$49,14,FALSE))*100</f>
        <v>101.705649842456</v>
      </c>
      <c r="M215" s="82">
        <f>(VLOOKUP($E215,'RF 20VAR'!$A$2:$N$499,14,FALSE)/VLOOKUP($E$4,'RF 20VAR'!$A$2:$N$499,14,FALSE))*100</f>
        <v>102.26351570220724</v>
      </c>
      <c r="N215" s="82">
        <f>(VLOOKUP($E215,'RF opt'!$A$2:$N$499,14,FALSE)/VLOOKUP($E$4,'RF opt'!$A$2:$N$499,14,FALSE))*100</f>
        <v>123.07363918403283</v>
      </c>
      <c r="O215" s="82">
        <f>(VLOOKUP($E215,'LSTM 1'!$A$2:$N$499,14,FALSE)/VLOOKUP($E$4,'LSTM 1'!$A$2:$N$499,14,FALSE))*100</f>
        <v>120.15120204283491</v>
      </c>
      <c r="P215" s="82">
        <f>(VLOOKUP($E215,'LSTM 2'!$A$2:$N$499,14,FALSE)/VLOOKUP($E$4,'LSTM 2'!$A$2:$N$499,14,FALSE))*100</f>
        <v>108.72400380058241</v>
      </c>
    </row>
    <row r="216" spans="5:16" x14ac:dyDescent="0.3">
      <c r="E216" s="10">
        <v>45015</v>
      </c>
      <c r="F216" s="82">
        <f>(VLOOKUP($E216,'ARIMA daily'!$A$3:$N$499,13,FALSE)/VLOOKUP($E$4,'ARIMA daily'!$A$3:$N$499,13,FALSE))*100</f>
        <v>103.83122722813442</v>
      </c>
      <c r="G216" s="82">
        <f>(VLOOKUP($E216,'ARIMA daily'!$A$3:$N$499,14,FALSE)/VLOOKUP($E$4,'ARIMA daily'!$A$3:$N$499,14,FALSE))*100</f>
        <v>96.038755529128252</v>
      </c>
      <c r="H216" s="82">
        <f>(VLOOKUP($E216,'ARIMAX daily'!$A$2:$N$499,14,FALSE)/VLOOKUP($E$4,'ARIMAX daily'!$A$2:$N$49,14,FALSE))*100</f>
        <v>95.376079989585321</v>
      </c>
      <c r="I216" s="82">
        <f>(VLOOKUP($E216,Prophet!$A$2:$N$499,14,FALSE)/VLOOKUP($E$4,Prophet!$A$2:$N$49,14,FALSE))*100</f>
        <v>105.69046775954374</v>
      </c>
      <c r="J216" s="82">
        <f>(VLOOKUP($E216,ProphetX!$A$2:$N$499,14,FALSE)/VLOOKUP($E$4,ProphetX!$A$2:$N$49,14,FALSE))*100</f>
        <v>103.83122722813458</v>
      </c>
      <c r="K216" s="82">
        <f>(VLOOKUP($E216,LOGIT!$A$2:$N$499,14,FALSE)/VLOOKUP($E$4,LOGIT!$A$2:$N$49,14,FALSE))*100</f>
        <v>114.45529612078882</v>
      </c>
      <c r="L216" s="82">
        <f>(VLOOKUP($E216,RF!$A$2:$N$499,14,FALSE)/VLOOKUP($E$4,RF!$A$2:$N$49,14,FALSE))*100</f>
        <v>102.28692502965518</v>
      </c>
      <c r="M216" s="82">
        <f>(VLOOKUP($E216,'RF 20VAR'!$A$2:$N$499,14,FALSE)/VLOOKUP($E$4,'RF 20VAR'!$A$2:$N$499,14,FALSE))*100</f>
        <v>102.26351570220724</v>
      </c>
      <c r="N216" s="82">
        <f>(VLOOKUP($E216,'RF opt'!$A$2:$N$499,14,FALSE)/VLOOKUP($E$4,'RF opt'!$A$2:$N$499,14,FALSE))*100</f>
        <v>123.7770381866133</v>
      </c>
      <c r="O216" s="82">
        <f>(VLOOKUP($E216,'LSTM 1'!$A$2:$N$499,14,FALSE)/VLOOKUP($E$4,'LSTM 1'!$A$2:$N$499,14,FALSE))*100</f>
        <v>120.83789852988201</v>
      </c>
      <c r="P216" s="82">
        <f>(VLOOKUP($E216,'LSTM 2'!$A$2:$N$499,14,FALSE)/VLOOKUP($E$4,'LSTM 2'!$A$2:$N$499,14,FALSE))*100</f>
        <v>109.34539077131731</v>
      </c>
    </row>
    <row r="217" spans="5:16" x14ac:dyDescent="0.3">
      <c r="E217" s="10">
        <v>45016</v>
      </c>
      <c r="F217" s="82">
        <f>(VLOOKUP($E217,'ARIMA daily'!$A$3:$N$499,13,FALSE)/VLOOKUP($E$4,'ARIMA daily'!$A$3:$N$499,13,FALSE))*100</f>
        <v>105.33019114990876</v>
      </c>
      <c r="G217" s="82">
        <f>(VLOOKUP($E217,'ARIMA daily'!$A$3:$N$499,14,FALSE)/VLOOKUP($E$4,'ARIMA daily'!$A$3:$N$499,14,FALSE))*100</f>
        <v>97.425223102259849</v>
      </c>
      <c r="H217" s="82">
        <f>(VLOOKUP($E217,'ARIMAX daily'!$A$2:$N$499,14,FALSE)/VLOOKUP($E$4,'ARIMAX daily'!$A$2:$N$49,14,FALSE))*100</f>
        <v>96.752980819145321</v>
      </c>
      <c r="I217" s="82">
        <f>(VLOOKUP($E217,Prophet!$A$2:$N$499,14,FALSE)/VLOOKUP($E$4,Prophet!$A$2:$N$49,14,FALSE))*100</f>
        <v>107.21627268621496</v>
      </c>
      <c r="J217" s="82">
        <f>(VLOOKUP($E217,ProphetX!$A$2:$N$499,14,FALSE)/VLOOKUP($E$4,ProphetX!$A$2:$N$49,14,FALSE))*100</f>
        <v>105.3301911499089</v>
      </c>
      <c r="K217" s="82">
        <f>(VLOOKUP($E217,LOGIT!$A$2:$N$499,14,FALSE)/VLOOKUP($E$4,LOGIT!$A$2:$N$49,14,FALSE))*100</f>
        <v>116.10763486435489</v>
      </c>
      <c r="L217" s="82">
        <f>(VLOOKUP($E217,RF!$A$2:$N$499,14,FALSE)/VLOOKUP($E$4,RF!$A$2:$N$49,14,FALSE))*100</f>
        <v>103.76359456715191</v>
      </c>
      <c r="M217" s="82">
        <f>(VLOOKUP($E217,'RF 20VAR'!$A$2:$N$499,14,FALSE)/VLOOKUP($E$4,'RF 20VAR'!$A$2:$N$499,14,FALSE))*100</f>
        <v>103.73984728995404</v>
      </c>
      <c r="N217" s="82">
        <f>(VLOOKUP($E217,'RF opt'!$A$2:$N$499,14,FALSE)/VLOOKUP($E$4,'RF opt'!$A$2:$N$499,14,FALSE))*100</f>
        <v>123.7770381866133</v>
      </c>
      <c r="O217" s="82">
        <f>(VLOOKUP($E217,'LSTM 1'!$A$2:$N$499,14,FALSE)/VLOOKUP($E$4,'LSTM 1'!$A$2:$N$499,14,FALSE))*100</f>
        <v>122.58237998420734</v>
      </c>
      <c r="P217" s="82">
        <f>(VLOOKUP($E217,'LSTM 2'!$A$2:$N$499,14,FALSE)/VLOOKUP($E$4,'LSTM 2'!$A$2:$N$499,14,FALSE))*100</f>
        <v>110.92396014927903</v>
      </c>
    </row>
    <row r="218" spans="5:16" x14ac:dyDescent="0.3">
      <c r="E218" s="10">
        <v>45019</v>
      </c>
      <c r="F218" s="82">
        <f>(VLOOKUP($E218,'ARIMA daily'!$A$3:$N$499,13,FALSE)/VLOOKUP($E$4,'ARIMA daily'!$A$3:$N$499,13,FALSE))*100</f>
        <v>105.71979135631713</v>
      </c>
      <c r="G218" s="82">
        <f>(VLOOKUP($E218,'ARIMA daily'!$A$3:$N$499,14,FALSE)/VLOOKUP($E$4,'ARIMA daily'!$A$3:$N$499,14,FALSE))*100</f>
        <v>97.425223102259849</v>
      </c>
      <c r="H218" s="82">
        <f>(VLOOKUP($E218,'ARIMAX daily'!$A$2:$N$499,14,FALSE)/VLOOKUP($E$4,'ARIMAX daily'!$A$2:$N$49,14,FALSE))*100</f>
        <v>97.110855241343174</v>
      </c>
      <c r="I218" s="82">
        <f>(VLOOKUP($E218,Prophet!$A$2:$N$499,14,FALSE)/VLOOKUP($E$4,Prophet!$A$2:$N$49,14,FALSE))*100</f>
        <v>107.61284921866839</v>
      </c>
      <c r="J218" s="82">
        <f>(VLOOKUP($E218,ProphetX!$A$2:$N$499,14,FALSE)/VLOOKUP($E$4,ProphetX!$A$2:$N$49,14,FALSE))*100</f>
        <v>105.71979135631729</v>
      </c>
      <c r="K218" s="82">
        <f>(VLOOKUP($E218,LOGIT!$A$2:$N$499,14,FALSE)/VLOOKUP($E$4,LOGIT!$A$2:$N$49,14,FALSE))*100</f>
        <v>116.53709918047259</v>
      </c>
      <c r="L218" s="82">
        <f>(VLOOKUP($E218,RF!$A$2:$N$499,14,FALSE)/VLOOKUP($E$4,RF!$A$2:$N$49,14,FALSE))*100</f>
        <v>103.76359456715191</v>
      </c>
      <c r="M218" s="82">
        <f>(VLOOKUP($E218,'RF 20VAR'!$A$2:$N$499,14,FALSE)/VLOOKUP($E$4,'RF 20VAR'!$A$2:$N$499,14,FALSE))*100</f>
        <v>104.12356505857954</v>
      </c>
      <c r="N218" s="82">
        <f>(VLOOKUP($E218,'RF opt'!$A$2:$N$499,14,FALSE)/VLOOKUP($E$4,'RF opt'!$A$2:$N$499,14,FALSE))*100</f>
        <v>124.23487044818668</v>
      </c>
      <c r="O218" s="82">
        <f>(VLOOKUP($E218,'LSTM 1'!$A$2:$N$499,14,FALSE)/VLOOKUP($E$4,'LSTM 1'!$A$2:$N$499,14,FALSE))*100</f>
        <v>123.03579338849811</v>
      </c>
      <c r="P218" s="82">
        <f>(VLOOKUP($E218,'LSTM 2'!$A$2:$N$499,14,FALSE)/VLOOKUP($E$4,'LSTM 2'!$A$2:$N$499,14,FALSE))*100</f>
        <v>111.33425084844133</v>
      </c>
    </row>
    <row r="219" spans="5:16" x14ac:dyDescent="0.3">
      <c r="E219" s="10">
        <v>45020</v>
      </c>
      <c r="F219" s="82">
        <f>(VLOOKUP($E219,'ARIMA daily'!$A$3:$N$499,13,FALSE)/VLOOKUP($E$4,'ARIMA daily'!$A$3:$N$499,13,FALSE))*100</f>
        <v>105.10693667716909</v>
      </c>
      <c r="G219" s="82">
        <f>(VLOOKUP($E219,'ARIMA daily'!$A$3:$N$499,14,FALSE)/VLOOKUP($E$4,'ARIMA daily'!$A$3:$N$499,14,FALSE))*100</f>
        <v>96.860451803723862</v>
      </c>
      <c r="H219" s="82">
        <f>(VLOOKUP($E219,'ARIMAX daily'!$A$2:$N$499,14,FALSE)/VLOOKUP($E$4,'ARIMAX daily'!$A$2:$N$49,14,FALSE))*100</f>
        <v>96.54790632452081</v>
      </c>
      <c r="I219" s="82">
        <f>(VLOOKUP($E219,Prophet!$A$2:$N$499,14,FALSE)/VLOOKUP($E$4,Prophet!$A$2:$N$49,14,FALSE))*100</f>
        <v>106.98902053594017</v>
      </c>
      <c r="J219" s="82">
        <f>(VLOOKUP($E219,ProphetX!$A$2:$N$499,14,FALSE)/VLOOKUP($E$4,ProphetX!$A$2:$N$49,14,FALSE))*100</f>
        <v>105.10693667716924</v>
      </c>
      <c r="K219" s="82">
        <f>(VLOOKUP($E219,LOGIT!$A$2:$N$499,14,FALSE)/VLOOKUP($E$4,LOGIT!$A$2:$N$49,14,FALSE))*100</f>
        <v>115.86153686985112</v>
      </c>
      <c r="L219" s="82">
        <f>(VLOOKUP($E219,RF!$A$2:$N$499,14,FALSE)/VLOOKUP($E$4,RF!$A$2:$N$49,14,FALSE))*100</f>
        <v>103.76359456715191</v>
      </c>
      <c r="M219" s="82">
        <f>(VLOOKUP($E219,'RF 20VAR'!$A$2:$N$499,14,FALSE)/VLOOKUP($E$4,'RF 20VAR'!$A$2:$N$499,14,FALSE))*100</f>
        <v>104.12356505857954</v>
      </c>
      <c r="N219" s="82">
        <f>(VLOOKUP($E219,'RF opt'!$A$2:$N$499,14,FALSE)/VLOOKUP($E$4,'RF opt'!$A$2:$N$499,14,FALSE))*100</f>
        <v>124.23487044818668</v>
      </c>
      <c r="O219" s="82">
        <f>(VLOOKUP($E219,'LSTM 1'!$A$2:$N$499,14,FALSE)/VLOOKUP($E$4,'LSTM 1'!$A$2:$N$499,14,FALSE))*100</f>
        <v>123.03579338849811</v>
      </c>
      <c r="P219" s="82">
        <f>(VLOOKUP($E219,'LSTM 2'!$A$2:$N$499,14,FALSE)/VLOOKUP($E$4,'LSTM 2'!$A$2:$N$499,14,FALSE))*100</f>
        <v>110.68884930435445</v>
      </c>
    </row>
    <row r="220" spans="5:16" x14ac:dyDescent="0.3">
      <c r="E220" s="10">
        <v>45021</v>
      </c>
      <c r="F220" s="82">
        <f>(VLOOKUP($E220,'ARIMA daily'!$A$3:$N$499,13,FALSE)/VLOOKUP($E$4,'ARIMA daily'!$A$3:$N$499,13,FALSE))*100</f>
        <v>104.84497124556724</v>
      </c>
      <c r="G220" s="82">
        <f>(VLOOKUP($E220,'ARIMA daily'!$A$3:$N$499,14,FALSE)/VLOOKUP($E$4,'ARIMA daily'!$A$3:$N$499,14,FALSE))*100</f>
        <v>96.619039668006806</v>
      </c>
      <c r="H220" s="82">
        <f>(VLOOKUP($E220,'ARIMAX daily'!$A$2:$N$499,14,FALSE)/VLOOKUP($E$4,'ARIMAX daily'!$A$2:$N$49,14,FALSE))*100</f>
        <v>96.54790632452081</v>
      </c>
      <c r="I220" s="82">
        <f>(VLOOKUP($E220,Prophet!$A$2:$N$499,14,FALSE)/VLOOKUP($E$4,Prophet!$A$2:$N$49,14,FALSE))*100</f>
        <v>106.72236425399142</v>
      </c>
      <c r="J220" s="82">
        <f>(VLOOKUP($E220,ProphetX!$A$2:$N$499,14,FALSE)/VLOOKUP($E$4,ProphetX!$A$2:$N$49,14,FALSE))*100</f>
        <v>104.84497124556739</v>
      </c>
      <c r="K220" s="82">
        <f>(VLOOKUP($E220,LOGIT!$A$2:$N$499,14,FALSE)/VLOOKUP($E$4,LOGIT!$A$2:$N$49,14,FALSE))*100</f>
        <v>115.57276698965391</v>
      </c>
      <c r="L220" s="82">
        <f>(VLOOKUP($E220,RF!$A$2:$N$499,14,FALSE)/VLOOKUP($E$4,RF!$A$2:$N$49,14,FALSE))*100</f>
        <v>103.50497724183845</v>
      </c>
      <c r="M220" s="82">
        <f>(VLOOKUP($E220,'RF 20VAR'!$A$2:$N$499,14,FALSE)/VLOOKUP($E$4,'RF 20VAR'!$A$2:$N$499,14,FALSE))*100</f>
        <v>103.86405055342112</v>
      </c>
      <c r="N220" s="82">
        <f>(VLOOKUP($E220,'RF opt'!$A$2:$N$499,14,FALSE)/VLOOKUP($E$4,'RF opt'!$A$2:$N$499,14,FALSE))*100</f>
        <v>123.92523111813067</v>
      </c>
      <c r="O220" s="82">
        <f>(VLOOKUP($E220,'LSTM 1'!$A$2:$N$499,14,FALSE)/VLOOKUP($E$4,'LSTM 1'!$A$2:$N$499,14,FALSE))*100</f>
        <v>122.72914260277035</v>
      </c>
      <c r="P220" s="82">
        <f>(VLOOKUP($E220,'LSTM 2'!$A$2:$N$499,14,FALSE)/VLOOKUP($E$4,'LSTM 2'!$A$2:$N$499,14,FALSE))*100</f>
        <v>110.41297167821273</v>
      </c>
    </row>
    <row r="221" spans="5:16" x14ac:dyDescent="0.3">
      <c r="E221" s="10">
        <v>45022</v>
      </c>
      <c r="F221" s="82">
        <f>(VLOOKUP($E221,'ARIMA daily'!$A$3:$N$499,13,FALSE)/VLOOKUP($E$4,'ARIMA daily'!$A$3:$N$499,13,FALSE))*100</f>
        <v>105.22022849728565</v>
      </c>
      <c r="G221" s="82">
        <f>(VLOOKUP($E221,'ARIMA daily'!$A$3:$N$499,14,FALSE)/VLOOKUP($E$4,'ARIMA daily'!$A$3:$N$499,14,FALSE))*100</f>
        <v>96.619039668006806</v>
      </c>
      <c r="H221" s="82">
        <f>(VLOOKUP($E221,'ARIMAX daily'!$A$2:$N$499,14,FALSE)/VLOOKUP($E$4,'ARIMAX daily'!$A$2:$N$49,14,FALSE))*100</f>
        <v>96.893467027681751</v>
      </c>
      <c r="I221" s="82">
        <f>(VLOOKUP($E221,Prophet!$A$2:$N$499,14,FALSE)/VLOOKUP($E$4,Prophet!$A$2:$N$49,14,FALSE))*100</f>
        <v>107.10434100147933</v>
      </c>
      <c r="J221" s="82">
        <f>(VLOOKUP($E221,ProphetX!$A$2:$N$499,14,FALSE)/VLOOKUP($E$4,ProphetX!$A$2:$N$49,14,FALSE))*100</f>
        <v>105.2202284972858</v>
      </c>
      <c r="K221" s="82">
        <f>(VLOOKUP($E221,LOGIT!$A$2:$N$499,14,FALSE)/VLOOKUP($E$4,LOGIT!$A$2:$N$49,14,FALSE))*100</f>
        <v>115.98642077198411</v>
      </c>
      <c r="L221" s="82">
        <f>(VLOOKUP($E221,RF!$A$2:$N$499,14,FALSE)/VLOOKUP($E$4,RF!$A$2:$N$49,14,FALSE))*100</f>
        <v>103.50497724183845</v>
      </c>
      <c r="M221" s="82">
        <f>(VLOOKUP($E221,'RF 20VAR'!$A$2:$N$499,14,FALSE)/VLOOKUP($E$4,'RF 20VAR'!$A$2:$N$499,14,FALSE))*100</f>
        <v>104.23579692999965</v>
      </c>
      <c r="N221" s="82">
        <f>(VLOOKUP($E221,'RF opt'!$A$2:$N$499,14,FALSE)/VLOOKUP($E$4,'RF opt'!$A$2:$N$499,14,FALSE))*100</f>
        <v>124.36877973181706</v>
      </c>
      <c r="O221" s="82">
        <f>(VLOOKUP($E221,'LSTM 1'!$A$2:$N$499,14,FALSE)/VLOOKUP($E$4,'LSTM 1'!$A$2:$N$499,14,FALSE))*100</f>
        <v>123.16841022058486</v>
      </c>
      <c r="P221" s="82">
        <f>(VLOOKUP($E221,'LSTM 2'!$A$2:$N$499,14,FALSE)/VLOOKUP($E$4,'LSTM 2'!$A$2:$N$499,14,FALSE))*100</f>
        <v>110.80815771158943</v>
      </c>
    </row>
    <row r="222" spans="5:16" x14ac:dyDescent="0.3">
      <c r="E222" s="10">
        <v>45026</v>
      </c>
      <c r="F222" s="82">
        <f>(VLOOKUP($E222,'ARIMA daily'!$A$3:$N$499,13,FALSE)/VLOOKUP($E$4,'ARIMA daily'!$A$3:$N$499,13,FALSE))*100</f>
        <v>105.32505972632858</v>
      </c>
      <c r="G222" s="82">
        <f>(VLOOKUP($E222,'ARIMA daily'!$A$3:$N$499,14,FALSE)/VLOOKUP($E$4,'ARIMA daily'!$A$3:$N$499,14,FALSE))*100</f>
        <v>96.619039668006806</v>
      </c>
      <c r="H222" s="82">
        <f>(VLOOKUP($E222,'ARIMAX daily'!$A$2:$N$499,14,FALSE)/VLOOKUP($E$4,'ARIMAX daily'!$A$2:$N$49,14,FALSE))*100</f>
        <v>96.893467027681751</v>
      </c>
      <c r="I222" s="82">
        <f>(VLOOKUP($E222,Prophet!$A$2:$N$499,14,FALSE)/VLOOKUP($E$4,Prophet!$A$2:$N$49,14,FALSE))*100</f>
        <v>107.21104937745767</v>
      </c>
      <c r="J222" s="82">
        <f>(VLOOKUP($E222,ProphetX!$A$2:$N$499,14,FALSE)/VLOOKUP($E$4,ProphetX!$A$2:$N$49,14,FALSE))*100</f>
        <v>105.32505972632873</v>
      </c>
      <c r="K222" s="82">
        <f>(VLOOKUP($E222,LOGIT!$A$2:$N$499,14,FALSE)/VLOOKUP($E$4,LOGIT!$A$2:$N$49,14,FALSE))*100</f>
        <v>116.1019783906613</v>
      </c>
      <c r="L222" s="82">
        <f>(VLOOKUP($E222,RF!$A$2:$N$499,14,FALSE)/VLOOKUP($E$4,RF!$A$2:$N$49,14,FALSE))*100</f>
        <v>103.60809956091418</v>
      </c>
      <c r="M222" s="82">
        <f>(VLOOKUP($E222,'RF 20VAR'!$A$2:$N$499,14,FALSE)/VLOOKUP($E$4,'RF 20VAR'!$A$2:$N$499,14,FALSE))*100</f>
        <v>104.3396473669213</v>
      </c>
      <c r="N222" s="82">
        <f>(VLOOKUP($E222,'RF opt'!$A$2:$N$499,14,FALSE)/VLOOKUP($E$4,'RF opt'!$A$2:$N$499,14,FALSE))*100</f>
        <v>124.49268871985151</v>
      </c>
      <c r="O222" s="82">
        <f>(VLOOKUP($E222,'LSTM 1'!$A$2:$N$499,14,FALSE)/VLOOKUP($E$4,'LSTM 1'!$A$2:$N$499,14,FALSE))*100</f>
        <v>123.29112327687726</v>
      </c>
      <c r="P222" s="82">
        <f>(VLOOKUP($E222,'LSTM 2'!$A$2:$N$499,14,FALSE)/VLOOKUP($E$4,'LSTM 2'!$A$2:$N$499,14,FALSE))*100</f>
        <v>110.91855621125801</v>
      </c>
    </row>
    <row r="223" spans="5:16" x14ac:dyDescent="0.3">
      <c r="E223" s="10">
        <v>45027</v>
      </c>
      <c r="F223" s="82">
        <f>(VLOOKUP($E223,'ARIMA daily'!$A$3:$N$499,13,FALSE)/VLOOKUP($E$4,'ARIMA daily'!$A$3:$N$499,13,FALSE))*100</f>
        <v>105.32070427411907</v>
      </c>
      <c r="G223" s="82">
        <f>(VLOOKUP($E223,'ARIMA daily'!$A$3:$N$499,14,FALSE)/VLOOKUP($E$4,'ARIMA daily'!$A$3:$N$499,14,FALSE))*100</f>
        <v>96.615044231299748</v>
      </c>
      <c r="H223" s="82">
        <f>(VLOOKUP($E223,'ARIMAX daily'!$A$2:$N$499,14,FALSE)/VLOOKUP($E$4,'ARIMAX daily'!$A$2:$N$49,14,FALSE))*100</f>
        <v>96.889460242723359</v>
      </c>
      <c r="I223" s="82">
        <f>(VLOOKUP($E223,Prophet!$A$2:$N$499,14,FALSE)/VLOOKUP($E$4,Prophet!$A$2:$N$49,14,FALSE))*100</f>
        <v>107.20661593490269</v>
      </c>
      <c r="J223" s="82">
        <f>(VLOOKUP($E223,ProphetX!$A$2:$N$499,14,FALSE)/VLOOKUP($E$4,ProphetX!$A$2:$N$49,14,FALSE))*100</f>
        <v>105.32070427411921</v>
      </c>
      <c r="K223" s="82">
        <f>(VLOOKUP($E223,LOGIT!$A$2:$N$499,14,FALSE)/VLOOKUP($E$4,LOGIT!$A$2:$N$49,14,FALSE))*100</f>
        <v>116.1019783906613</v>
      </c>
      <c r="L223" s="82">
        <f>(VLOOKUP($E223,RF!$A$2:$N$499,14,FALSE)/VLOOKUP($E$4,RF!$A$2:$N$49,14,FALSE))*100</f>
        <v>103.60809956091418</v>
      </c>
      <c r="M223" s="82">
        <f>(VLOOKUP($E223,'RF 20VAR'!$A$2:$N$499,14,FALSE)/VLOOKUP($E$4,'RF 20VAR'!$A$2:$N$499,14,FALSE))*100</f>
        <v>104.3396473669213</v>
      </c>
      <c r="N223" s="82">
        <f>(VLOOKUP($E223,'RF opt'!$A$2:$N$499,14,FALSE)/VLOOKUP($E$4,'RF opt'!$A$2:$N$499,14,FALSE))*100</f>
        <v>124.49268871985151</v>
      </c>
      <c r="O223" s="82">
        <f>(VLOOKUP($E223,'LSTM 1'!$A$2:$N$499,14,FALSE)/VLOOKUP($E$4,'LSTM 1'!$A$2:$N$499,14,FALSE))*100</f>
        <v>123.28602488342098</v>
      </c>
      <c r="P223" s="82">
        <f>(VLOOKUP($E223,'LSTM 2'!$A$2:$N$499,14,FALSE)/VLOOKUP($E$4,'LSTM 2'!$A$2:$N$499,14,FALSE))*100</f>
        <v>110.91855621125801</v>
      </c>
    </row>
    <row r="224" spans="5:16" x14ac:dyDescent="0.3">
      <c r="E224" s="10">
        <v>45028</v>
      </c>
      <c r="F224" s="82">
        <f>(VLOOKUP($E224,'ARIMA daily'!$A$3:$N$499,13,FALSE)/VLOOKUP($E$4,'ARIMA daily'!$A$3:$N$499,13,FALSE))*100</f>
        <v>104.88521537366972</v>
      </c>
      <c r="G224" s="82">
        <f>(VLOOKUP($E224,'ARIMA daily'!$A$3:$N$499,14,FALSE)/VLOOKUP($E$4,'ARIMA daily'!$A$3:$N$499,14,FALSE))*100</f>
        <v>96.215552225723684</v>
      </c>
      <c r="H224" s="82">
        <f>(VLOOKUP($E224,'ARIMAX daily'!$A$2:$N$499,14,FALSE)/VLOOKUP($E$4,'ARIMAX daily'!$A$2:$N$49,14,FALSE))*100</f>
        <v>96.488833558758031</v>
      </c>
      <c r="I224" s="82">
        <f>(VLOOKUP($E224,Prophet!$A$2:$N$499,14,FALSE)/VLOOKUP($E$4,Prophet!$A$2:$N$49,14,FALSE))*100</f>
        <v>106.7633290084037</v>
      </c>
      <c r="J224" s="82">
        <f>(VLOOKUP($E224,ProphetX!$A$2:$N$499,14,FALSE)/VLOOKUP($E$4,ProphetX!$A$2:$N$49,14,FALSE))*100</f>
        <v>104.88521537366988</v>
      </c>
      <c r="K224" s="82">
        <f>(VLOOKUP($E224,LOGIT!$A$2:$N$499,14,FALSE)/VLOOKUP($E$4,LOGIT!$A$2:$N$49,14,FALSE))*100</f>
        <v>115.62191017180716</v>
      </c>
      <c r="L224" s="82">
        <f>(VLOOKUP($E224,RF!$A$2:$N$499,14,FALSE)/VLOOKUP($E$4,RF!$A$2:$N$49,14,FALSE))*100</f>
        <v>103.60809956091418</v>
      </c>
      <c r="M224" s="82">
        <f>(VLOOKUP($E224,'RF 20VAR'!$A$2:$N$499,14,FALSE)/VLOOKUP($E$4,'RF 20VAR'!$A$2:$N$499,14,FALSE))*100</f>
        <v>104.3396473669213</v>
      </c>
      <c r="N224" s="82">
        <f>(VLOOKUP($E224,'RF opt'!$A$2:$N$499,14,FALSE)/VLOOKUP($E$4,'RF opt'!$A$2:$N$499,14,FALSE))*100</f>
        <v>123.9779258866722</v>
      </c>
      <c r="O224" s="82">
        <f>(VLOOKUP($E224,'LSTM 1'!$A$2:$N$499,14,FALSE)/VLOOKUP($E$4,'LSTM 1'!$A$2:$N$499,14,FALSE))*100</f>
        <v>122.77625146529505</v>
      </c>
      <c r="P224" s="82">
        <f>(VLOOKUP($E224,'LSTM 2'!$A$2:$N$499,14,FALSE)/VLOOKUP($E$4,'LSTM 2'!$A$2:$N$499,14,FALSE))*100</f>
        <v>110.45992084210832</v>
      </c>
    </row>
    <row r="225" spans="5:16" x14ac:dyDescent="0.3">
      <c r="E225" s="10">
        <v>45029</v>
      </c>
      <c r="F225" s="82">
        <f>(VLOOKUP($E225,'ARIMA daily'!$A$3:$N$499,13,FALSE)/VLOOKUP($E$4,'ARIMA daily'!$A$3:$N$499,13,FALSE))*100</f>
        <v>106.2762754700868</v>
      </c>
      <c r="G225" s="82">
        <f>(VLOOKUP($E225,'ARIMA daily'!$A$3:$N$499,14,FALSE)/VLOOKUP($E$4,'ARIMA daily'!$A$3:$N$499,14,FALSE))*100</f>
        <v>97.491629267460283</v>
      </c>
      <c r="H225" s="82">
        <f>(VLOOKUP($E225,'ARIMAX daily'!$A$2:$N$499,14,FALSE)/VLOOKUP($E$4,'ARIMAX daily'!$A$2:$N$49,14,FALSE))*100</f>
        <v>97.768535046095693</v>
      </c>
      <c r="I225" s="82">
        <f>(VLOOKUP($E225,Prophet!$A$2:$N$499,14,FALSE)/VLOOKUP($E$4,Prophet!$A$2:$N$49,14,FALSE))*100</f>
        <v>108.17929794373107</v>
      </c>
      <c r="J225" s="82">
        <f>(VLOOKUP($E225,ProphetX!$A$2:$N$499,14,FALSE)/VLOOKUP($E$4,ProphetX!$A$2:$N$49,14,FALSE))*100</f>
        <v>106.27627547008696</v>
      </c>
      <c r="K225" s="82">
        <f>(VLOOKUP($E225,LOGIT!$A$2:$N$499,14,FALSE)/VLOOKUP($E$4,LOGIT!$A$2:$N$49,14,FALSE))*100</f>
        <v>117.15536772288824</v>
      </c>
      <c r="L225" s="82">
        <f>(VLOOKUP($E225,RF!$A$2:$N$499,14,FALSE)/VLOOKUP($E$4,RF!$A$2:$N$49,14,FALSE))*100</f>
        <v>103.60809956091418</v>
      </c>
      <c r="M225" s="82">
        <f>(VLOOKUP($E225,'RF 20VAR'!$A$2:$N$499,14,FALSE)/VLOOKUP($E$4,'RF 20VAR'!$A$2:$N$499,14,FALSE))*100</f>
        <v>104.3396473669213</v>
      </c>
      <c r="N225" s="82">
        <f>(VLOOKUP($E225,'RF opt'!$A$2:$N$499,14,FALSE)/VLOOKUP($E$4,'RF opt'!$A$2:$N$499,14,FALSE))*100</f>
        <v>125.62220668376152</v>
      </c>
      <c r="O225" s="82">
        <f>(VLOOKUP($E225,'LSTM 1'!$A$2:$N$499,14,FALSE)/VLOOKUP($E$4,'LSTM 1'!$A$2:$N$499,14,FALSE))*100</f>
        <v>124.40459482706035</v>
      </c>
      <c r="P225" s="82">
        <f>(VLOOKUP($E225,'LSTM 2'!$A$2:$N$499,14,FALSE)/VLOOKUP($E$4,'LSTM 2'!$A$2:$N$499,14,FALSE))*100</f>
        <v>111.92491652895913</v>
      </c>
    </row>
    <row r="226" spans="5:16" x14ac:dyDescent="0.3">
      <c r="E226" s="10">
        <v>45030</v>
      </c>
      <c r="F226" s="82">
        <f>(VLOOKUP($E226,'ARIMA daily'!$A$3:$N$499,13,FALSE)/VLOOKUP($E$4,'ARIMA daily'!$A$3:$N$499,13,FALSE))*100</f>
        <v>106.05635016484062</v>
      </c>
      <c r="G226" s="82">
        <f>(VLOOKUP($E226,'ARIMA daily'!$A$3:$N$499,14,FALSE)/VLOOKUP($E$4,'ARIMA daily'!$A$3:$N$499,14,FALSE))*100</f>
        <v>97.491629267460283</v>
      </c>
      <c r="H226" s="82">
        <f>(VLOOKUP($E226,'ARIMAX daily'!$A$2:$N$499,14,FALSE)/VLOOKUP($E$4,'ARIMAX daily'!$A$2:$N$49,14,FALSE))*100</f>
        <v>97.768535046095693</v>
      </c>
      <c r="I226" s="82">
        <f>(VLOOKUP($E226,Prophet!$A$2:$N$499,14,FALSE)/VLOOKUP($E$4,Prophet!$A$2:$N$49,14,FALSE))*100</f>
        <v>107.95543457425978</v>
      </c>
      <c r="J226" s="82">
        <f>(VLOOKUP($E226,ProphetX!$A$2:$N$499,14,FALSE)/VLOOKUP($E$4,ProphetX!$A$2:$N$49,14,FALSE))*100</f>
        <v>106.05635016484078</v>
      </c>
      <c r="K226" s="82">
        <f>(VLOOKUP($E226,LOGIT!$A$2:$N$499,14,FALSE)/VLOOKUP($E$4,LOGIT!$A$2:$N$49,14,FALSE))*100</f>
        <v>116.91292951272594</v>
      </c>
      <c r="L226" s="82">
        <f>(VLOOKUP($E226,RF!$A$2:$N$499,14,FALSE)/VLOOKUP($E$4,RF!$A$2:$N$49,14,FALSE))*100</f>
        <v>103.60809956091418</v>
      </c>
      <c r="M226" s="82">
        <f>(VLOOKUP($E226,'RF 20VAR'!$A$2:$N$499,14,FALSE)/VLOOKUP($E$4,'RF 20VAR'!$A$2:$N$499,14,FALSE))*100</f>
        <v>104.3396473669213</v>
      </c>
      <c r="N226" s="82">
        <f>(VLOOKUP($E226,'RF opt'!$A$2:$N$499,14,FALSE)/VLOOKUP($E$4,'RF opt'!$A$2:$N$499,14,FALSE))*100</f>
        <v>125.62220668376152</v>
      </c>
      <c r="O226" s="82">
        <f>(VLOOKUP($E226,'LSTM 1'!$A$2:$N$499,14,FALSE)/VLOOKUP($E$4,'LSTM 1'!$A$2:$N$499,14,FALSE))*100</f>
        <v>124.14715525863036</v>
      </c>
      <c r="P226" s="82">
        <f>(VLOOKUP($E226,'LSTM 2'!$A$2:$N$499,14,FALSE)/VLOOKUP($E$4,'LSTM 2'!$A$2:$N$499,14,FALSE))*100</f>
        <v>111.69330207574832</v>
      </c>
    </row>
    <row r="227" spans="5:16" x14ac:dyDescent="0.3">
      <c r="E227" s="10">
        <v>45033</v>
      </c>
      <c r="F227" s="82">
        <f>(VLOOKUP($E227,'ARIMA daily'!$A$3:$N$499,13,FALSE)/VLOOKUP($E$4,'ARIMA daily'!$A$3:$N$499,13,FALSE))*100</f>
        <v>106.40698909904145</v>
      </c>
      <c r="G227" s="82">
        <f>(VLOOKUP($E227,'ARIMA daily'!$A$3:$N$499,14,FALSE)/VLOOKUP($E$4,'ARIMA daily'!$A$3:$N$499,14,FALSE))*100</f>
        <v>97.813951890544246</v>
      </c>
      <c r="H227" s="82">
        <f>(VLOOKUP($E227,'ARIMAX daily'!$A$2:$N$499,14,FALSE)/VLOOKUP($E$4,'ARIMAX daily'!$A$2:$N$49,14,FALSE))*100</f>
        <v>98.091773163131165</v>
      </c>
      <c r="I227" s="82">
        <f>(VLOOKUP($E227,Prophet!$A$2:$N$499,14,FALSE)/VLOOKUP($E$4,Prophet!$A$2:$N$49,14,FALSE))*100</f>
        <v>108.31235217949012</v>
      </c>
      <c r="J227" s="82">
        <f>(VLOOKUP($E227,ProphetX!$A$2:$N$499,14,FALSE)/VLOOKUP($E$4,ProphetX!$A$2:$N$49,14,FALSE))*100</f>
        <v>106.40698909904161</v>
      </c>
      <c r="K227" s="82">
        <f>(VLOOKUP($E227,LOGIT!$A$2:$N$499,14,FALSE)/VLOOKUP($E$4,LOGIT!$A$2:$N$49,14,FALSE))*100</f>
        <v>116.91292951272594</v>
      </c>
      <c r="L227" s="82">
        <f>(VLOOKUP($E227,RF!$A$2:$N$499,14,FALSE)/VLOOKUP($E$4,RF!$A$2:$N$49,14,FALSE))*100</f>
        <v>103.95064419448066</v>
      </c>
      <c r="M227" s="82">
        <f>(VLOOKUP($E227,'RF 20VAR'!$A$2:$N$499,14,FALSE)/VLOOKUP($E$4,'RF 20VAR'!$A$2:$N$499,14,FALSE))*100</f>
        <v>104.3396473669213</v>
      </c>
      <c r="N227" s="82">
        <f>(VLOOKUP($E227,'RF opt'!$A$2:$N$499,14,FALSE)/VLOOKUP($E$4,'RF opt'!$A$2:$N$499,14,FALSE))*100</f>
        <v>125.62220668376152</v>
      </c>
      <c r="O227" s="82">
        <f>(VLOOKUP($E227,'LSTM 1'!$A$2:$N$499,14,FALSE)/VLOOKUP($E$4,'LSTM 1'!$A$2:$N$499,14,FALSE))*100</f>
        <v>124.14715525863036</v>
      </c>
      <c r="P227" s="82">
        <f>(VLOOKUP($E227,'LSTM 2'!$A$2:$N$499,14,FALSE)/VLOOKUP($E$4,'LSTM 2'!$A$2:$N$499,14,FALSE))*100</f>
        <v>111.69330207574832</v>
      </c>
    </row>
    <row r="228" spans="5:16" x14ac:dyDescent="0.3">
      <c r="E228" s="10">
        <v>45034</v>
      </c>
      <c r="F228" s="82">
        <f>(VLOOKUP($E228,'ARIMA daily'!$A$3:$N$499,13,FALSE)/VLOOKUP($E$4,'ARIMA daily'!$A$3:$N$499,13,FALSE))*100</f>
        <v>106.49799051575239</v>
      </c>
      <c r="G228" s="82">
        <f>(VLOOKUP($E228,'ARIMA daily'!$A$3:$N$499,14,FALSE)/VLOOKUP($E$4,'ARIMA daily'!$A$3:$N$499,14,FALSE))*100</f>
        <v>97.813951890544246</v>
      </c>
      <c r="H228" s="82">
        <f>(VLOOKUP($E228,'ARIMAX daily'!$A$2:$N$499,14,FALSE)/VLOOKUP($E$4,'ARIMAX daily'!$A$2:$N$49,14,FALSE))*100</f>
        <v>98.091773163131165</v>
      </c>
      <c r="I228" s="82">
        <f>(VLOOKUP($E228,Prophet!$A$2:$N$499,14,FALSE)/VLOOKUP($E$4,Prophet!$A$2:$N$49,14,FALSE))*100</f>
        <v>108.40498310137868</v>
      </c>
      <c r="J228" s="82">
        <f>(VLOOKUP($E228,ProphetX!$A$2:$N$499,14,FALSE)/VLOOKUP($E$4,ProphetX!$A$2:$N$49,14,FALSE))*100</f>
        <v>106.49799051575255</v>
      </c>
      <c r="K228" s="82">
        <f>(VLOOKUP($E228,LOGIT!$A$2:$N$499,14,FALSE)/VLOOKUP($E$4,LOGIT!$A$2:$N$49,14,FALSE))*100</f>
        <v>116.91292951272594</v>
      </c>
      <c r="L228" s="82">
        <f>(VLOOKUP($E228,RF!$A$2:$N$499,14,FALSE)/VLOOKUP($E$4,RF!$A$2:$N$49,14,FALSE))*100</f>
        <v>103.95064419448066</v>
      </c>
      <c r="M228" s="82">
        <f>(VLOOKUP($E228,'RF 20VAR'!$A$2:$N$499,14,FALSE)/VLOOKUP($E$4,'RF 20VAR'!$A$2:$N$499,14,FALSE))*100</f>
        <v>104.3396473669213</v>
      </c>
      <c r="N228" s="82">
        <f>(VLOOKUP($E228,'RF opt'!$A$2:$N$499,14,FALSE)/VLOOKUP($E$4,'RF opt'!$A$2:$N$499,14,FALSE))*100</f>
        <v>125.62220668376152</v>
      </c>
      <c r="O228" s="82">
        <f>(VLOOKUP($E228,'LSTM 1'!$A$2:$N$499,14,FALSE)/VLOOKUP($E$4,'LSTM 1'!$A$2:$N$499,14,FALSE))*100</f>
        <v>124.25332842549493</v>
      </c>
      <c r="P228" s="82">
        <f>(VLOOKUP($E228,'LSTM 2'!$A$2:$N$499,14,FALSE)/VLOOKUP($E$4,'LSTM 2'!$A$2:$N$499,14,FALSE))*100</f>
        <v>111.78882445460783</v>
      </c>
    </row>
    <row r="229" spans="5:16" x14ac:dyDescent="0.3">
      <c r="E229" s="10">
        <v>45035</v>
      </c>
      <c r="F229" s="82">
        <f>(VLOOKUP($E229,'ARIMA daily'!$A$3:$N$499,13,FALSE)/VLOOKUP($E$4,'ARIMA daily'!$A$3:$N$499,13,FALSE))*100</f>
        <v>106.48901678232072</v>
      </c>
      <c r="G229" s="82">
        <f>(VLOOKUP($E229,'ARIMA daily'!$A$3:$N$499,14,FALSE)/VLOOKUP($E$4,'ARIMA daily'!$A$3:$N$499,14,FALSE))*100</f>
        <v>97.80570989155521</v>
      </c>
      <c r="H229" s="82">
        <f>(VLOOKUP($E229,'ARIMAX daily'!$A$2:$N$499,14,FALSE)/VLOOKUP($E$4,'ARIMAX daily'!$A$2:$N$49,14,FALSE))*100</f>
        <v>98.083507754366707</v>
      </c>
      <c r="I229" s="82">
        <f>(VLOOKUP($E229,Prophet!$A$2:$N$499,14,FALSE)/VLOOKUP($E$4,Prophet!$A$2:$N$49,14,FALSE))*100</f>
        <v>108.39584868094214</v>
      </c>
      <c r="J229" s="82">
        <f>(VLOOKUP($E229,ProphetX!$A$2:$N$499,14,FALSE)/VLOOKUP($E$4,ProphetX!$A$2:$N$49,14,FALSE))*100</f>
        <v>106.48901678232087</v>
      </c>
      <c r="K229" s="82">
        <f>(VLOOKUP($E229,LOGIT!$A$2:$N$499,14,FALSE)/VLOOKUP($E$4,LOGIT!$A$2:$N$49,14,FALSE))*100</f>
        <v>116.90307819572845</v>
      </c>
      <c r="L229" s="82">
        <f>(VLOOKUP($E229,RF!$A$2:$N$499,14,FALSE)/VLOOKUP($E$4,RF!$A$2:$N$49,14,FALSE))*100</f>
        <v>103.95064419448066</v>
      </c>
      <c r="M229" s="82">
        <f>(VLOOKUP($E229,'RF 20VAR'!$A$2:$N$499,14,FALSE)/VLOOKUP($E$4,'RF 20VAR'!$A$2:$N$499,14,FALSE))*100</f>
        <v>104.3396473669213</v>
      </c>
      <c r="N229" s="82">
        <f>(VLOOKUP($E229,'RF opt'!$A$2:$N$499,14,FALSE)/VLOOKUP($E$4,'RF opt'!$A$2:$N$499,14,FALSE))*100</f>
        <v>125.61162150567111</v>
      </c>
      <c r="O229" s="82">
        <f>(VLOOKUP($E229,'LSTM 1'!$A$2:$N$499,14,FALSE)/VLOOKUP($E$4,'LSTM 1'!$A$2:$N$499,14,FALSE))*100</f>
        <v>124.25332842549493</v>
      </c>
      <c r="P229" s="82">
        <f>(VLOOKUP($E229,'LSTM 2'!$A$2:$N$499,14,FALSE)/VLOOKUP($E$4,'LSTM 2'!$A$2:$N$499,14,FALSE))*100</f>
        <v>111.77940490493896</v>
      </c>
    </row>
    <row r="230" spans="5:16" x14ac:dyDescent="0.3">
      <c r="E230" s="10">
        <v>45036</v>
      </c>
      <c r="F230" s="82">
        <f>(VLOOKUP($E230,'ARIMA daily'!$A$3:$N$499,13,FALSE)/VLOOKUP($E$4,'ARIMA daily'!$A$3:$N$499,13,FALSE))*100</f>
        <v>105.8551357821612</v>
      </c>
      <c r="G230" s="82">
        <f>(VLOOKUP($E230,'ARIMA daily'!$A$3:$N$499,14,FALSE)/VLOOKUP($E$4,'ARIMA daily'!$A$3:$N$499,14,FALSE))*100</f>
        <v>97.223516693790017</v>
      </c>
      <c r="H230" s="82">
        <f>(VLOOKUP($E230,'ARIMAX daily'!$A$2:$N$499,14,FALSE)/VLOOKUP($E$4,'ARIMAX daily'!$A$2:$N$49,14,FALSE))*100</f>
        <v>98.083507754366707</v>
      </c>
      <c r="I230" s="82">
        <f>(VLOOKUP($E230,Prophet!$A$2:$N$499,14,FALSE)/VLOOKUP($E$4,Prophet!$A$2:$N$49,14,FALSE))*100</f>
        <v>107.75061717208645</v>
      </c>
      <c r="J230" s="82">
        <f>(VLOOKUP($E230,ProphetX!$A$2:$N$499,14,FALSE)/VLOOKUP($E$4,ProphetX!$A$2:$N$49,14,FALSE))*100</f>
        <v>105.85513578216137</v>
      </c>
      <c r="K230" s="82">
        <f>(VLOOKUP($E230,LOGIT!$A$2:$N$499,14,FALSE)/VLOOKUP($E$4,LOGIT!$A$2:$N$49,14,FALSE))*100</f>
        <v>116.20720699353761</v>
      </c>
      <c r="L230" s="82">
        <f>(VLOOKUP($E230,RF!$A$2:$N$499,14,FALSE)/VLOOKUP($E$4,RF!$A$2:$N$49,14,FALSE))*100</f>
        <v>103.95064419448066</v>
      </c>
      <c r="M230" s="82">
        <f>(VLOOKUP($E230,'RF 20VAR'!$A$2:$N$499,14,FALSE)/VLOOKUP($E$4,'RF 20VAR'!$A$2:$N$499,14,FALSE))*100</f>
        <v>104.3396473669213</v>
      </c>
      <c r="N230" s="82">
        <f>(VLOOKUP($E230,'RF opt'!$A$2:$N$499,14,FALSE)/VLOOKUP($E$4,'RF opt'!$A$2:$N$499,14,FALSE))*100</f>
        <v>125.61162150567111</v>
      </c>
      <c r="O230" s="82">
        <f>(VLOOKUP($E230,'LSTM 1'!$A$2:$N$499,14,FALSE)/VLOOKUP($E$4,'LSTM 1'!$A$2:$N$499,14,FALSE))*100</f>
        <v>124.25332842549493</v>
      </c>
      <c r="P230" s="82">
        <f>(VLOOKUP($E230,'LSTM 2'!$A$2:$N$499,14,FALSE)/VLOOKUP($E$4,'LSTM 2'!$A$2:$N$499,14,FALSE))*100</f>
        <v>111.11403261473166</v>
      </c>
    </row>
    <row r="231" spans="5:16" x14ac:dyDescent="0.3">
      <c r="E231" s="10">
        <v>45037</v>
      </c>
      <c r="F231" s="82">
        <f>(VLOOKUP($E231,'ARIMA daily'!$A$3:$N$499,13,FALSE)/VLOOKUP($E$4,'ARIMA daily'!$A$3:$N$499,13,FALSE))*100</f>
        <v>105.95074296442706</v>
      </c>
      <c r="G231" s="82">
        <f>(VLOOKUP($E231,'ARIMA daily'!$A$3:$N$499,14,FALSE)/VLOOKUP($E$4,'ARIMA daily'!$A$3:$N$499,14,FALSE))*100</f>
        <v>97.31132789361881</v>
      </c>
      <c r="H231" s="82">
        <f>(VLOOKUP($E231,'ARIMAX daily'!$A$2:$N$499,14,FALSE)/VLOOKUP($E$4,'ARIMAX daily'!$A$2:$N$49,14,FALSE))*100</f>
        <v>98.172095688564283</v>
      </c>
      <c r="I231" s="82">
        <f>(VLOOKUP($E231,Prophet!$A$2:$N$499,14,FALSE)/VLOOKUP($E$4,Prophet!$A$2:$N$49,14,FALSE))*100</f>
        <v>107.84793633207912</v>
      </c>
      <c r="J231" s="82">
        <f>(VLOOKUP($E231,ProphetX!$A$2:$N$499,14,FALSE)/VLOOKUP($E$4,ProphetX!$A$2:$N$49,14,FALSE))*100</f>
        <v>105.95074296442721</v>
      </c>
      <c r="K231" s="82">
        <f>(VLOOKUP($E231,LOGIT!$A$2:$N$499,14,FALSE)/VLOOKUP($E$4,LOGIT!$A$2:$N$49,14,FALSE))*100</f>
        <v>116.31216405147858</v>
      </c>
      <c r="L231" s="82">
        <f>(VLOOKUP($E231,RF!$A$2:$N$499,14,FALSE)/VLOOKUP($E$4,RF!$A$2:$N$49,14,FALSE))*100</f>
        <v>103.95064419448066</v>
      </c>
      <c r="M231" s="82">
        <f>(VLOOKUP($E231,'RF 20VAR'!$A$2:$N$499,14,FALSE)/VLOOKUP($E$4,'RF 20VAR'!$A$2:$N$499,14,FALSE))*100</f>
        <v>104.43388577689218</v>
      </c>
      <c r="N231" s="82">
        <f>(VLOOKUP($E231,'RF opt'!$A$2:$N$499,14,FALSE)/VLOOKUP($E$4,'RF opt'!$A$2:$N$499,14,FALSE))*100</f>
        <v>125.72507252628778</v>
      </c>
      <c r="O231" s="82">
        <f>(VLOOKUP($E231,'LSTM 1'!$A$2:$N$499,14,FALSE)/VLOOKUP($E$4,'LSTM 1'!$A$2:$N$499,14,FALSE))*100</f>
        <v>124.36555265089635</v>
      </c>
      <c r="P231" s="82">
        <f>(VLOOKUP($E231,'LSTM 2'!$A$2:$N$499,14,FALSE)/VLOOKUP($E$4,'LSTM 2'!$A$2:$N$499,14,FALSE))*100</f>
        <v>111.21438957417433</v>
      </c>
    </row>
    <row r="232" spans="5:16" x14ac:dyDescent="0.3">
      <c r="E232" s="10">
        <v>45040</v>
      </c>
      <c r="F232" s="82">
        <f>(VLOOKUP($E232,'ARIMA daily'!$A$3:$N$499,13,FALSE)/VLOOKUP($E$4,'ARIMA daily'!$A$3:$N$499,13,FALSE))*100</f>
        <v>106.04096840976736</v>
      </c>
      <c r="G232" s="82">
        <f>(VLOOKUP($E232,'ARIMA daily'!$A$3:$N$499,14,FALSE)/VLOOKUP($E$4,'ARIMA daily'!$A$3:$N$499,14,FALSE))*100</f>
        <v>97.31132789361881</v>
      </c>
      <c r="H232" s="82">
        <f>(VLOOKUP($E232,'ARIMAX daily'!$A$2:$N$499,14,FALSE)/VLOOKUP($E$4,'ARIMAX daily'!$A$2:$N$49,14,FALSE))*100</f>
        <v>98.172095688564283</v>
      </c>
      <c r="I232" s="82">
        <f>(VLOOKUP($E232,Prophet!$A$2:$N$499,14,FALSE)/VLOOKUP($E$4,Prophet!$A$2:$N$49,14,FALSE))*100</f>
        <v>107.93977738776535</v>
      </c>
      <c r="J232" s="82">
        <f>(VLOOKUP($E232,ProphetX!$A$2:$N$499,14,FALSE)/VLOOKUP($E$4,ProphetX!$A$2:$N$49,14,FALSE))*100</f>
        <v>106.04096840976752</v>
      </c>
      <c r="K232" s="82">
        <f>(VLOOKUP($E232,LOGIT!$A$2:$N$499,14,FALSE)/VLOOKUP($E$4,LOGIT!$A$2:$N$49,14,FALSE))*100</f>
        <v>116.4112130671477</v>
      </c>
      <c r="L232" s="82">
        <f>(VLOOKUP($E232,RF!$A$2:$N$499,14,FALSE)/VLOOKUP($E$4,RF!$A$2:$N$49,14,FALSE))*100</f>
        <v>103.95064419448066</v>
      </c>
      <c r="M232" s="82">
        <f>(VLOOKUP($E232,'RF 20VAR'!$A$2:$N$499,14,FALSE)/VLOOKUP($E$4,'RF 20VAR'!$A$2:$N$499,14,FALSE))*100</f>
        <v>104.43388577689218</v>
      </c>
      <c r="N232" s="82">
        <f>(VLOOKUP($E232,'RF opt'!$A$2:$N$499,14,FALSE)/VLOOKUP($E$4,'RF opt'!$A$2:$N$499,14,FALSE))*100</f>
        <v>125.72507252628778</v>
      </c>
      <c r="O232" s="82">
        <f>(VLOOKUP($E232,'LSTM 1'!$A$2:$N$499,14,FALSE)/VLOOKUP($E$4,'LSTM 1'!$A$2:$N$499,14,FALSE))*100</f>
        <v>124.47145976451317</v>
      </c>
      <c r="P232" s="82">
        <f>(VLOOKUP($E232,'LSTM 2'!$A$2:$N$499,14,FALSE)/VLOOKUP($E$4,'LSTM 2'!$A$2:$N$499,14,FALSE))*100</f>
        <v>111.30909743130518</v>
      </c>
    </row>
    <row r="233" spans="5:16" x14ac:dyDescent="0.3">
      <c r="E233" s="10">
        <v>45041</v>
      </c>
      <c r="F233" s="82">
        <f>(VLOOKUP($E233,'ARIMA daily'!$A$3:$N$499,13,FALSE)/VLOOKUP($E$4,'ARIMA daily'!$A$3:$N$499,13,FALSE))*100</f>
        <v>104.36436962244791</v>
      </c>
      <c r="G233" s="82">
        <f>(VLOOKUP($E233,'ARIMA daily'!$A$3:$N$499,14,FALSE)/VLOOKUP($E$4,'ARIMA daily'!$A$3:$N$499,14,FALSE))*100</f>
        <v>97.31132789361881</v>
      </c>
      <c r="H233" s="82">
        <f>(VLOOKUP($E233,'ARIMAX daily'!$A$2:$N$499,14,FALSE)/VLOOKUP($E$4,'ARIMAX daily'!$A$2:$N$49,14,FALSE))*100</f>
        <v>98.172095688564283</v>
      </c>
      <c r="I233" s="82">
        <f>(VLOOKUP($E233,Prophet!$A$2:$N$499,14,FALSE)/VLOOKUP($E$4,Prophet!$A$2:$N$49,14,FALSE))*100</f>
        <v>106.23315679964944</v>
      </c>
      <c r="J233" s="82">
        <f>(VLOOKUP($E233,ProphetX!$A$2:$N$499,14,FALSE)/VLOOKUP($E$4,ProphetX!$A$2:$N$49,14,FALSE))*100</f>
        <v>104.36436962244807</v>
      </c>
      <c r="K233" s="82">
        <f>(VLOOKUP($E233,LOGIT!$A$2:$N$499,14,FALSE)/VLOOKUP($E$4,LOGIT!$A$2:$N$49,14,FALSE))*100</f>
        <v>114.57065180497059</v>
      </c>
      <c r="L233" s="82">
        <f>(VLOOKUP($E233,RF!$A$2:$N$499,14,FALSE)/VLOOKUP($E$4,RF!$A$2:$N$49,14,FALSE))*100</f>
        <v>103.95064419448066</v>
      </c>
      <c r="M233" s="82">
        <f>(VLOOKUP($E233,'RF 20VAR'!$A$2:$N$499,14,FALSE)/VLOOKUP($E$4,'RF 20VAR'!$A$2:$N$499,14,FALSE))*100</f>
        <v>102.78269634629409</v>
      </c>
      <c r="N233" s="82">
        <f>(VLOOKUP($E233,'RF opt'!$A$2:$N$499,14,FALSE)/VLOOKUP($E$4,'RF opt'!$A$2:$N$499,14,FALSE))*100</f>
        <v>123.7372511465482</v>
      </c>
      <c r="O233" s="82">
        <f>(VLOOKUP($E233,'LSTM 1'!$A$2:$N$499,14,FALSE)/VLOOKUP($E$4,'LSTM 1'!$A$2:$N$499,14,FALSE))*100</f>
        <v>124.47145976451317</v>
      </c>
      <c r="P233" s="82">
        <f>(VLOOKUP($E233,'LSTM 2'!$A$2:$N$499,14,FALSE)/VLOOKUP($E$4,'LSTM 2'!$A$2:$N$499,14,FALSE))*100</f>
        <v>109.54920499944993</v>
      </c>
    </row>
    <row r="234" spans="5:16" x14ac:dyDescent="0.3">
      <c r="E234" s="10">
        <v>45042</v>
      </c>
      <c r="F234" s="82">
        <f>(VLOOKUP($E234,'ARIMA daily'!$A$3:$N$499,13,FALSE)/VLOOKUP($E$4,'ARIMA daily'!$A$3:$N$499,13,FALSE))*100</f>
        <v>103.96348654199663</v>
      </c>
      <c r="G234" s="82">
        <f>(VLOOKUP($E234,'ARIMA daily'!$A$3:$N$499,14,FALSE)/VLOOKUP($E$4,'ARIMA daily'!$A$3:$N$499,14,FALSE))*100</f>
        <v>96.937536866758549</v>
      </c>
      <c r="H234" s="82">
        <f>(VLOOKUP($E234,'ARIMAX daily'!$A$2:$N$499,14,FALSE)/VLOOKUP($E$4,'ARIMAX daily'!$A$2:$N$49,14,FALSE))*100</f>
        <v>97.794998291470208</v>
      </c>
      <c r="I234" s="82">
        <f>(VLOOKUP($E234,Prophet!$A$2:$N$499,14,FALSE)/VLOOKUP($E$4,Prophet!$A$2:$N$49,14,FALSE))*100</f>
        <v>105.82509535781854</v>
      </c>
      <c r="J234" s="82">
        <f>(VLOOKUP($E234,ProphetX!$A$2:$N$499,14,FALSE)/VLOOKUP($E$4,ProphetX!$A$2:$N$49,14,FALSE))*100</f>
        <v>103.96348654199679</v>
      </c>
      <c r="K234" s="82">
        <f>(VLOOKUP($E234,LOGIT!$A$2:$N$499,14,FALSE)/VLOOKUP($E$4,LOGIT!$A$2:$N$49,14,FALSE))*100</f>
        <v>114.13056448406746</v>
      </c>
      <c r="L234" s="82">
        <f>(VLOOKUP($E234,RF!$A$2:$N$499,14,FALSE)/VLOOKUP($E$4,RF!$A$2:$N$49,14,FALSE))*100</f>
        <v>103.95064419448066</v>
      </c>
      <c r="M234" s="82">
        <f>(VLOOKUP($E234,'RF 20VAR'!$A$2:$N$499,14,FALSE)/VLOOKUP($E$4,'RF 20VAR'!$A$2:$N$499,14,FALSE))*100</f>
        <v>102.78269634629409</v>
      </c>
      <c r="N234" s="82">
        <f>(VLOOKUP($E234,'RF opt'!$A$2:$N$499,14,FALSE)/VLOOKUP($E$4,'RF opt'!$A$2:$N$499,14,FALSE))*100</f>
        <v>123.7372511465482</v>
      </c>
      <c r="O234" s="82">
        <f>(VLOOKUP($E234,'LSTM 1'!$A$2:$N$499,14,FALSE)/VLOOKUP($E$4,'LSTM 1'!$A$2:$N$499,14,FALSE))*100</f>
        <v>123.99334158683261</v>
      </c>
      <c r="P234" s="82">
        <f>(VLOOKUP($E234,'LSTM 2'!$A$2:$N$499,14,FALSE)/VLOOKUP($E$4,'LSTM 2'!$A$2:$N$499,14,FALSE))*100</f>
        <v>109.54920499944993</v>
      </c>
    </row>
    <row r="235" spans="5:16" x14ac:dyDescent="0.3">
      <c r="E235" s="10">
        <v>45043</v>
      </c>
      <c r="F235" s="82">
        <f>(VLOOKUP($E235,'ARIMA daily'!$A$3:$N$499,13,FALSE)/VLOOKUP($E$4,'ARIMA daily'!$A$3:$N$499,13,FALSE))*100</f>
        <v>105.99765168535029</v>
      </c>
      <c r="G235" s="82">
        <f>(VLOOKUP($E235,'ARIMA daily'!$A$3:$N$499,14,FALSE)/VLOOKUP($E$4,'ARIMA daily'!$A$3:$N$499,14,FALSE))*100</f>
        <v>96.937536866758549</v>
      </c>
      <c r="H235" s="82">
        <f>(VLOOKUP($E235,'ARIMAX daily'!$A$2:$N$499,14,FALSE)/VLOOKUP($E$4,'ARIMAX daily'!$A$2:$N$49,14,FALSE))*100</f>
        <v>97.794998291470208</v>
      </c>
      <c r="I235" s="82">
        <f>(VLOOKUP($E235,Prophet!$A$2:$N$499,14,FALSE)/VLOOKUP($E$4,Prophet!$A$2:$N$49,14,FALSE))*100</f>
        <v>107.89568501798729</v>
      </c>
      <c r="J235" s="82">
        <f>(VLOOKUP($E235,ProphetX!$A$2:$N$499,14,FALSE)/VLOOKUP($E$4,ProphetX!$A$2:$N$49,14,FALSE))*100</f>
        <v>105.99765168535042</v>
      </c>
      <c r="K235" s="82">
        <f>(VLOOKUP($E235,LOGIT!$A$2:$N$499,14,FALSE)/VLOOKUP($E$4,LOGIT!$A$2:$N$49,14,FALSE))*100</f>
        <v>116.36366019667599</v>
      </c>
      <c r="L235" s="82">
        <f>(VLOOKUP($E235,RF!$A$2:$N$499,14,FALSE)/VLOOKUP($E$4,RF!$A$2:$N$49,14,FALSE))*100</f>
        <v>105.98455806254002</v>
      </c>
      <c r="M235" s="82">
        <f>(VLOOKUP($E235,'RF 20VAR'!$A$2:$N$499,14,FALSE)/VLOOKUP($E$4,'RF 20VAR'!$A$2:$N$499,14,FALSE))*100</f>
        <v>104.79375797188774</v>
      </c>
      <c r="N235" s="82">
        <f>(VLOOKUP($E235,'RF opt'!$A$2:$N$499,14,FALSE)/VLOOKUP($E$4,'RF opt'!$A$2:$N$499,14,FALSE))*100</f>
        <v>126.15831272873194</v>
      </c>
      <c r="O235" s="82">
        <f>(VLOOKUP($E235,'LSTM 1'!$A$2:$N$499,14,FALSE)/VLOOKUP($E$4,'LSTM 1'!$A$2:$N$499,14,FALSE))*100</f>
        <v>123.99334158683261</v>
      </c>
      <c r="P235" s="82">
        <f>(VLOOKUP($E235,'LSTM 2'!$A$2:$N$499,14,FALSE)/VLOOKUP($E$4,'LSTM 2'!$A$2:$N$499,14,FALSE))*100</f>
        <v>111.69266114644985</v>
      </c>
    </row>
    <row r="236" spans="5:16" x14ac:dyDescent="0.3">
      <c r="E236" s="10">
        <v>45044</v>
      </c>
      <c r="F236" s="82">
        <f>(VLOOKUP($E236,'ARIMA daily'!$A$3:$N$499,13,FALSE)/VLOOKUP($E$4,'ARIMA daily'!$A$3:$N$499,13,FALSE))*100</f>
        <v>106.87247179610017</v>
      </c>
      <c r="G236" s="82">
        <f>(VLOOKUP($E236,'ARIMA daily'!$A$3:$N$499,14,FALSE)/VLOOKUP($E$4,'ARIMA daily'!$A$3:$N$499,14,FALSE))*100</f>
        <v>96.937536866758549</v>
      </c>
      <c r="H236" s="82">
        <f>(VLOOKUP($E236,'ARIMAX daily'!$A$2:$N$499,14,FALSE)/VLOOKUP($E$4,'ARIMAX daily'!$A$2:$N$49,14,FALSE))*100</f>
        <v>97.794998291470208</v>
      </c>
      <c r="I236" s="82">
        <f>(VLOOKUP($E236,Prophet!$A$2:$N$499,14,FALSE)/VLOOKUP($E$4,Prophet!$A$2:$N$49,14,FALSE))*100</f>
        <v>108.78616998266426</v>
      </c>
      <c r="J236" s="82">
        <f>(VLOOKUP($E236,ProphetX!$A$2:$N$499,14,FALSE)/VLOOKUP($E$4,ProphetX!$A$2:$N$49,14,FALSE))*100</f>
        <v>106.87247179610031</v>
      </c>
      <c r="K236" s="82">
        <f>(VLOOKUP($E236,LOGIT!$A$2:$N$499,14,FALSE)/VLOOKUP($E$4,LOGIT!$A$2:$N$49,14,FALSE))*100</f>
        <v>117.32403307741393</v>
      </c>
      <c r="L236" s="82">
        <f>(VLOOKUP($E236,RF!$A$2:$N$499,14,FALSE)/VLOOKUP($E$4,RF!$A$2:$N$49,14,FALSE))*100</f>
        <v>105.98455806254002</v>
      </c>
      <c r="M236" s="82">
        <f>(VLOOKUP($E236,'RF 20VAR'!$A$2:$N$499,14,FALSE)/VLOOKUP($E$4,'RF 20VAR'!$A$2:$N$499,14,FALSE))*100</f>
        <v>105.65864210372682</v>
      </c>
      <c r="N236" s="82">
        <f>(VLOOKUP($E236,'RF opt'!$A$2:$N$499,14,FALSE)/VLOOKUP($E$4,'RF opt'!$A$2:$N$499,14,FALSE))*100</f>
        <v>127.19952286271663</v>
      </c>
      <c r="O236" s="82">
        <f>(VLOOKUP($E236,'LSTM 1'!$A$2:$N$499,14,FALSE)/VLOOKUP($E$4,'LSTM 1'!$A$2:$N$499,14,FALSE))*100</f>
        <v>123.99334158683261</v>
      </c>
      <c r="P236" s="82">
        <f>(VLOOKUP($E236,'LSTM 2'!$A$2:$N$499,14,FALSE)/VLOOKUP($E$4,'LSTM 2'!$A$2:$N$499,14,FALSE))*100</f>
        <v>112.61448332496506</v>
      </c>
    </row>
    <row r="237" spans="5:16" x14ac:dyDescent="0.3">
      <c r="E237" s="10">
        <v>45047</v>
      </c>
      <c r="F237" s="82">
        <f>(VLOOKUP($E237,'ARIMA daily'!$A$3:$N$499,13,FALSE)/VLOOKUP($E$4,'ARIMA daily'!$A$3:$N$499,13,FALSE))*100</f>
        <v>106.83120764111516</v>
      </c>
      <c r="G237" s="82">
        <f>(VLOOKUP($E237,'ARIMA daily'!$A$3:$N$499,14,FALSE)/VLOOKUP($E$4,'ARIMA daily'!$A$3:$N$499,14,FALSE))*100</f>
        <v>96.900108654629548</v>
      </c>
      <c r="H237" s="82">
        <f>(VLOOKUP($E237,'ARIMAX daily'!$A$2:$N$499,14,FALSE)/VLOOKUP($E$4,'ARIMAX daily'!$A$2:$N$49,14,FALSE))*100</f>
        <v>97.75723900792002</v>
      </c>
      <c r="I237" s="82">
        <f>(VLOOKUP($E237,Prophet!$A$2:$N$499,14,FALSE)/VLOOKUP($E$4,Prophet!$A$2:$N$49,14,FALSE))*100</f>
        <v>108.74416693638914</v>
      </c>
      <c r="J237" s="82">
        <f>(VLOOKUP($E237,ProphetX!$A$2:$N$499,14,FALSE)/VLOOKUP($E$4,ProphetX!$A$2:$N$49,14,FALSE))*100</f>
        <v>106.83120764111531</v>
      </c>
      <c r="K237" s="82">
        <f>(VLOOKUP($E237,LOGIT!$A$2:$N$499,14,FALSE)/VLOOKUP($E$4,LOGIT!$A$2:$N$49,14,FALSE))*100</f>
        <v>117.27873350678539</v>
      </c>
      <c r="L237" s="82">
        <f>(VLOOKUP($E237,RF!$A$2:$N$499,14,FALSE)/VLOOKUP($E$4,RF!$A$2:$N$49,14,FALSE))*100</f>
        <v>105.94363673681026</v>
      </c>
      <c r="M237" s="82">
        <f>(VLOOKUP($E237,'RF 20VAR'!$A$2:$N$499,14,FALSE)/VLOOKUP($E$4,'RF 20VAR'!$A$2:$N$499,14,FALSE))*100</f>
        <v>105.61784661626403</v>
      </c>
      <c r="N237" s="82">
        <f>(VLOOKUP($E237,'RF opt'!$A$2:$N$499,14,FALSE)/VLOOKUP($E$4,'RF opt'!$A$2:$N$499,14,FALSE))*100</f>
        <v>127.15041030138804</v>
      </c>
      <c r="O237" s="82">
        <f>(VLOOKUP($E237,'LSTM 1'!$A$2:$N$499,14,FALSE)/VLOOKUP($E$4,'LSTM 1'!$A$2:$N$499,14,FALSE))*100</f>
        <v>123.99334158683261</v>
      </c>
      <c r="P237" s="82">
        <f>(VLOOKUP($E237,'LSTM 2'!$A$2:$N$499,14,FALSE)/VLOOKUP($E$4,'LSTM 2'!$A$2:$N$499,14,FALSE))*100</f>
        <v>112.61448332496506</v>
      </c>
    </row>
    <row r="238" spans="5:16" x14ac:dyDescent="0.3">
      <c r="E238" s="10">
        <v>45048</v>
      </c>
      <c r="F238" s="82">
        <f>(VLOOKUP($E238,'ARIMA daily'!$A$3:$N$499,13,FALSE)/VLOOKUP($E$4,'ARIMA daily'!$A$3:$N$499,13,FALSE))*100</f>
        <v>105.59343317957202</v>
      </c>
      <c r="G238" s="82">
        <f>(VLOOKUP($E238,'ARIMA daily'!$A$3:$N$499,14,FALSE)/VLOOKUP($E$4,'ARIMA daily'!$A$3:$N$499,14,FALSE))*100</f>
        <v>95.777398517191244</v>
      </c>
      <c r="H238" s="82">
        <f>(VLOOKUP($E238,'ARIMAX daily'!$A$2:$N$499,14,FALSE)/VLOOKUP($E$4,'ARIMAX daily'!$A$2:$N$49,14,FALSE))*100</f>
        <v>97.75723900792002</v>
      </c>
      <c r="I238" s="82">
        <f>(VLOOKUP($E238,Prophet!$A$2:$N$499,14,FALSE)/VLOOKUP($E$4,Prophet!$A$2:$N$49,14,FALSE))*100</f>
        <v>107.48422842546432</v>
      </c>
      <c r="J238" s="82">
        <f>(VLOOKUP($E238,ProphetX!$A$2:$N$499,14,FALSE)/VLOOKUP($E$4,ProphetX!$A$2:$N$49,14,FALSE))*100</f>
        <v>105.59343317957217</v>
      </c>
      <c r="K238" s="82">
        <f>(VLOOKUP($E238,LOGIT!$A$2:$N$499,14,FALSE)/VLOOKUP($E$4,LOGIT!$A$2:$N$49,14,FALSE))*100</f>
        <v>117.27873350678539</v>
      </c>
      <c r="L238" s="82">
        <f>(VLOOKUP($E238,RF!$A$2:$N$499,14,FALSE)/VLOOKUP($E$4,RF!$A$2:$N$49,14,FALSE))*100</f>
        <v>105.94363673681026</v>
      </c>
      <c r="M238" s="82">
        <f>(VLOOKUP($E238,'RF 20VAR'!$A$2:$N$499,14,FALSE)/VLOOKUP($E$4,'RF 20VAR'!$A$2:$N$499,14,FALSE))*100</f>
        <v>105.61784661626403</v>
      </c>
      <c r="N238" s="82">
        <f>(VLOOKUP($E238,'RF opt'!$A$2:$N$499,14,FALSE)/VLOOKUP($E$4,'RF opt'!$A$2:$N$499,14,FALSE))*100</f>
        <v>127.15041030138804</v>
      </c>
      <c r="O238" s="82">
        <f>(VLOOKUP($E238,'LSTM 1'!$A$2:$N$499,14,FALSE)/VLOOKUP($E$4,'LSTM 1'!$A$2:$N$499,14,FALSE))*100</f>
        <v>123.99334158683261</v>
      </c>
      <c r="P238" s="82">
        <f>(VLOOKUP($E238,'LSTM 2'!$A$2:$N$499,14,FALSE)/VLOOKUP($E$4,'LSTM 2'!$A$2:$N$499,14,FALSE))*100</f>
        <v>112.61448332496506</v>
      </c>
    </row>
    <row r="239" spans="5:16" x14ac:dyDescent="0.3">
      <c r="E239" s="10">
        <v>45049</v>
      </c>
      <c r="F239" s="82">
        <f>(VLOOKUP($E239,'ARIMA daily'!$A$3:$N$499,13,FALSE)/VLOOKUP($E$4,'ARIMA daily'!$A$3:$N$499,13,FALSE))*100</f>
        <v>104.85445812135697</v>
      </c>
      <c r="G239" s="82">
        <f>(VLOOKUP($E239,'ARIMA daily'!$A$3:$N$499,14,FALSE)/VLOOKUP($E$4,'ARIMA daily'!$A$3:$N$499,14,FALSE))*100</f>
        <v>95.107119064068769</v>
      </c>
      <c r="H239" s="82">
        <f>(VLOOKUP($E239,'ARIMAX daily'!$A$2:$N$499,14,FALSE)/VLOOKUP($E$4,'ARIMAX daily'!$A$2:$N$49,14,FALSE))*100</f>
        <v>97.073104027064076</v>
      </c>
      <c r="I239" s="82">
        <f>(VLOOKUP($E239,Prophet!$A$2:$N$499,14,FALSE)/VLOOKUP($E$4,Prophet!$A$2:$N$49,14,FALSE))*100</f>
        <v>106.73202100530371</v>
      </c>
      <c r="J239" s="82">
        <f>(VLOOKUP($E239,ProphetX!$A$2:$N$499,14,FALSE)/VLOOKUP($E$4,ProphetX!$A$2:$N$49,14,FALSE))*100</f>
        <v>104.8544581213571</v>
      </c>
      <c r="K239" s="82">
        <f>(VLOOKUP($E239,LOGIT!$A$2:$N$499,14,FALSE)/VLOOKUP($E$4,LOGIT!$A$2:$N$49,14,FALSE))*100</f>
        <v>116.45798115210835</v>
      </c>
      <c r="L239" s="82">
        <f>(VLOOKUP($E239,RF!$A$2:$N$499,14,FALSE)/VLOOKUP($E$4,RF!$A$2:$N$49,14,FALSE))*100</f>
        <v>105.20221084726693</v>
      </c>
      <c r="M239" s="82">
        <f>(VLOOKUP($E239,'RF 20VAR'!$A$2:$N$499,14,FALSE)/VLOOKUP($E$4,'RF 20VAR'!$A$2:$N$499,14,FALSE))*100</f>
        <v>104.87870070537133</v>
      </c>
      <c r="N239" s="82">
        <f>(VLOOKUP($E239,'RF opt'!$A$2:$N$499,14,FALSE)/VLOOKUP($E$4,'RF opt'!$A$2:$N$499,14,FALSE))*100</f>
        <v>126.26057294100266</v>
      </c>
      <c r="O239" s="82">
        <f>(VLOOKUP($E239,'LSTM 1'!$A$2:$N$499,14,FALSE)/VLOOKUP($E$4,'LSTM 1'!$A$2:$N$499,14,FALSE))*100</f>
        <v>123.99334158683261</v>
      </c>
      <c r="P239" s="82">
        <f>(VLOOKUP($E239,'LSTM 2'!$A$2:$N$499,14,FALSE)/VLOOKUP($E$4,'LSTM 2'!$A$2:$N$499,14,FALSE))*100</f>
        <v>112.61448332496506</v>
      </c>
    </row>
    <row r="240" spans="5:16" x14ac:dyDescent="0.3">
      <c r="E240" s="10">
        <v>45050</v>
      </c>
      <c r="F240" s="82">
        <f>(VLOOKUP($E240,'ARIMA daily'!$A$3:$N$499,13,FALSE)/VLOOKUP($E$4,'ARIMA daily'!$A$3:$N$499,13,FALSE))*100</f>
        <v>104.09754185411204</v>
      </c>
      <c r="G240" s="82">
        <f>(VLOOKUP($E240,'ARIMA daily'!$A$3:$N$499,14,FALSE)/VLOOKUP($E$4,'ARIMA daily'!$A$3:$N$499,14,FALSE))*100</f>
        <v>94.420566228450909</v>
      </c>
      <c r="H240" s="82">
        <f>(VLOOKUP($E240,'ARIMAX daily'!$A$2:$N$499,14,FALSE)/VLOOKUP($E$4,'ARIMAX daily'!$A$2:$N$49,14,FALSE))*100</f>
        <v>97.073104027064076</v>
      </c>
      <c r="I240" s="82">
        <f>(VLOOKUP($E240,Prophet!$A$2:$N$499,14,FALSE)/VLOOKUP($E$4,Prophet!$A$2:$N$49,14,FALSE))*100</f>
        <v>105.96155111415861</v>
      </c>
      <c r="J240" s="82">
        <f>(VLOOKUP($E240,ProphetX!$A$2:$N$499,14,FALSE)/VLOOKUP($E$4,ProphetX!$A$2:$N$49,14,FALSE))*100</f>
        <v>104.09754185411219</v>
      </c>
      <c r="K240" s="82">
        <f>(VLOOKUP($E240,LOGIT!$A$2:$N$499,14,FALSE)/VLOOKUP($E$4,LOGIT!$A$2:$N$49,14,FALSE))*100</f>
        <v>115.6173021579686</v>
      </c>
      <c r="L240" s="82">
        <f>(VLOOKUP($E240,RF!$A$2:$N$499,14,FALSE)/VLOOKUP($E$4,RF!$A$2:$N$49,14,FALSE))*100</f>
        <v>105.20221084726693</v>
      </c>
      <c r="M240" s="82">
        <f>(VLOOKUP($E240,'RF 20VAR'!$A$2:$N$499,14,FALSE)/VLOOKUP($E$4,'RF 20VAR'!$A$2:$N$499,14,FALSE))*100</f>
        <v>104.12160943740132</v>
      </c>
      <c r="N240" s="82">
        <f>(VLOOKUP($E240,'RF opt'!$A$2:$N$499,14,FALSE)/VLOOKUP($E$4,'RF opt'!$A$2:$N$499,14,FALSE))*100</f>
        <v>125.34913166055563</v>
      </c>
      <c r="O240" s="82">
        <f>(VLOOKUP($E240,'LSTM 1'!$A$2:$N$499,14,FALSE)/VLOOKUP($E$4,'LSTM 1'!$A$2:$N$499,14,FALSE))*100</f>
        <v>123.99334158683261</v>
      </c>
      <c r="P240" s="82">
        <f>(VLOOKUP($E240,'LSTM 2'!$A$2:$N$499,14,FALSE)/VLOOKUP($E$4,'LSTM 2'!$A$2:$N$499,14,FALSE))*100</f>
        <v>111.80154951286723</v>
      </c>
    </row>
    <row r="241" spans="5:16" x14ac:dyDescent="0.3">
      <c r="E241" s="10">
        <v>45051</v>
      </c>
      <c r="F241" s="82">
        <f>(VLOOKUP($E241,'ARIMA daily'!$A$3:$N$499,13,FALSE)/VLOOKUP($E$4,'ARIMA daily'!$A$3:$N$499,13,FALSE))*100</f>
        <v>106.02071806012654</v>
      </c>
      <c r="G241" s="82">
        <f>(VLOOKUP($E241,'ARIMA daily'!$A$3:$N$499,14,FALSE)/VLOOKUP($E$4,'ARIMA daily'!$A$3:$N$499,14,FALSE))*100</f>
        <v>96.164962715578923</v>
      </c>
      <c r="H241" s="82">
        <f>(VLOOKUP($E241,'ARIMAX daily'!$A$2:$N$499,14,FALSE)/VLOOKUP($E$4,'ARIMAX daily'!$A$2:$N$49,14,FALSE))*100</f>
        <v>98.866505490572749</v>
      </c>
      <c r="I241" s="82">
        <f>(VLOOKUP($E241,Prophet!$A$2:$N$499,14,FALSE)/VLOOKUP($E$4,Prophet!$A$2:$N$49,14,FALSE))*100</f>
        <v>107.91916442784024</v>
      </c>
      <c r="J241" s="82">
        <f>(VLOOKUP($E241,ProphetX!$A$2:$N$499,14,FALSE)/VLOOKUP($E$4,ProphetX!$A$2:$N$49,14,FALSE))*100</f>
        <v>106.0207180601267</v>
      </c>
      <c r="K241" s="82">
        <f>(VLOOKUP($E241,LOGIT!$A$2:$N$499,14,FALSE)/VLOOKUP($E$4,LOGIT!$A$2:$N$49,14,FALSE))*100</f>
        <v>117.75330307166368</v>
      </c>
      <c r="L241" s="82">
        <f>(VLOOKUP($E241,RF!$A$2:$N$499,14,FALSE)/VLOOKUP($E$4,RF!$A$2:$N$49,14,FALSE))*100</f>
        <v>107.14579553829766</v>
      </c>
      <c r="M241" s="82">
        <f>(VLOOKUP($E241,'RF 20VAR'!$A$2:$N$499,14,FALSE)/VLOOKUP($E$4,'RF 20VAR'!$A$2:$N$499,14,FALSE))*100</f>
        <v>104.12160943740132</v>
      </c>
      <c r="N241" s="82">
        <f>(VLOOKUP($E241,'RF opt'!$A$2:$N$499,14,FALSE)/VLOOKUP($E$4,'RF opt'!$A$2:$N$499,14,FALSE))*100</f>
        <v>125.34913166055563</v>
      </c>
      <c r="O241" s="82">
        <f>(VLOOKUP($E241,'LSTM 1'!$A$2:$N$499,14,FALSE)/VLOOKUP($E$4,'LSTM 1'!$A$2:$N$499,14,FALSE))*100</f>
        <v>123.99334158683261</v>
      </c>
      <c r="P241" s="82">
        <f>(VLOOKUP($E241,'LSTM 2'!$A$2:$N$499,14,FALSE)/VLOOKUP($E$4,'LSTM 2'!$A$2:$N$499,14,FALSE))*100</f>
        <v>113.86705534508017</v>
      </c>
    </row>
    <row r="242" spans="5:16" x14ac:dyDescent="0.3">
      <c r="E242" s="10">
        <v>45054</v>
      </c>
      <c r="F242" s="82">
        <f>(VLOOKUP($E242,'ARIMA daily'!$A$3:$N$499,13,FALSE)/VLOOKUP($E$4,'ARIMA daily'!$A$3:$N$499,13,FALSE))*100</f>
        <v>106.06865306576579</v>
      </c>
      <c r="G242" s="82">
        <f>(VLOOKUP($E242,'ARIMA daily'!$A$3:$N$499,14,FALSE)/VLOOKUP($E$4,'ARIMA daily'!$A$3:$N$499,14,FALSE))*100</f>
        <v>96.164962715578923</v>
      </c>
      <c r="H242" s="82">
        <f>(VLOOKUP($E242,'ARIMAX daily'!$A$2:$N$499,14,FALSE)/VLOOKUP($E$4,'ARIMAX daily'!$A$2:$N$49,14,FALSE))*100</f>
        <v>98.866505490572749</v>
      </c>
      <c r="I242" s="82">
        <f>(VLOOKUP($E242,Prophet!$A$2:$N$499,14,FALSE)/VLOOKUP($E$4,Prophet!$A$2:$N$49,14,FALSE))*100</f>
        <v>107.96795777549985</v>
      </c>
      <c r="J242" s="82">
        <f>(VLOOKUP($E242,ProphetX!$A$2:$N$499,14,FALSE)/VLOOKUP($E$4,ProphetX!$A$2:$N$49,14,FALSE))*100</f>
        <v>106.06865306576594</v>
      </c>
      <c r="K242" s="82">
        <f>(VLOOKUP($E242,LOGIT!$A$2:$N$499,14,FALSE)/VLOOKUP($E$4,LOGIT!$A$2:$N$49,14,FALSE))*100</f>
        <v>117.80654271529237</v>
      </c>
      <c r="L242" s="82">
        <f>(VLOOKUP($E242,RF!$A$2:$N$499,14,FALSE)/VLOOKUP($E$4,RF!$A$2:$N$49,14,FALSE))*100</f>
        <v>107.19423922371429</v>
      </c>
      <c r="M242" s="82">
        <f>(VLOOKUP($E242,'RF 20VAR'!$A$2:$N$499,14,FALSE)/VLOOKUP($E$4,'RF 20VAR'!$A$2:$N$499,14,FALSE))*100</f>
        <v>104.12160943740132</v>
      </c>
      <c r="N242" s="82">
        <f>(VLOOKUP($E242,'RF opt'!$A$2:$N$499,14,FALSE)/VLOOKUP($E$4,'RF opt'!$A$2:$N$499,14,FALSE))*100</f>
        <v>125.40580559601808</v>
      </c>
      <c r="O242" s="82">
        <f>(VLOOKUP($E242,'LSTM 1'!$A$2:$N$499,14,FALSE)/VLOOKUP($E$4,'LSTM 1'!$A$2:$N$499,14,FALSE))*100</f>
        <v>123.99334158683261</v>
      </c>
      <c r="P242" s="82">
        <f>(VLOOKUP($E242,'LSTM 2'!$A$2:$N$499,14,FALSE)/VLOOKUP($E$4,'LSTM 2'!$A$2:$N$499,14,FALSE))*100</f>
        <v>113.91853790471529</v>
      </c>
    </row>
    <row r="243" spans="5:16" x14ac:dyDescent="0.3">
      <c r="E243" s="10">
        <v>45055</v>
      </c>
      <c r="F243" s="82">
        <f>(VLOOKUP($E243,'ARIMA daily'!$A$3:$N$499,13,FALSE)/VLOOKUP($E$4,'ARIMA daily'!$A$3:$N$499,13,FALSE))*100</f>
        <v>105.58292001906626</v>
      </c>
      <c r="G243" s="82">
        <f>(VLOOKUP($E243,'ARIMA daily'!$A$3:$N$499,14,FALSE)/VLOOKUP($E$4,'ARIMA daily'!$A$3:$N$499,14,FALSE))*100</f>
        <v>95.724582839192436</v>
      </c>
      <c r="H243" s="82">
        <f>(VLOOKUP($E243,'ARIMAX daily'!$A$2:$N$499,14,FALSE)/VLOOKUP($E$4,'ARIMAX daily'!$A$2:$N$49,14,FALSE))*100</f>
        <v>98.413754111721033</v>
      </c>
      <c r="I243" s="82">
        <f>(VLOOKUP($E243,Prophet!$A$2:$N$499,14,FALSE)/VLOOKUP($E$4,Prophet!$A$2:$N$49,14,FALSE))*100</f>
        <v>107.47352701240058</v>
      </c>
      <c r="J243" s="82">
        <f>(VLOOKUP($E243,ProphetX!$A$2:$N$499,14,FALSE)/VLOOKUP($E$4,ProphetX!$A$2:$N$49,14,FALSE))*100</f>
        <v>105.58292001906642</v>
      </c>
      <c r="K243" s="82">
        <f>(VLOOKUP($E243,LOGIT!$A$2:$N$499,14,FALSE)/VLOOKUP($E$4,LOGIT!$A$2:$N$49,14,FALSE))*100</f>
        <v>117.80654271529237</v>
      </c>
      <c r="L243" s="82">
        <f>(VLOOKUP($E243,RF!$A$2:$N$499,14,FALSE)/VLOOKUP($E$4,RF!$A$2:$N$49,14,FALSE))*100</f>
        <v>106.70335164381368</v>
      </c>
      <c r="M243" s="82">
        <f>(VLOOKUP($E243,'RF 20VAR'!$A$2:$N$499,14,FALSE)/VLOOKUP($E$4,'RF 20VAR'!$A$2:$N$499,14,FALSE))*100</f>
        <v>104.12160943740132</v>
      </c>
      <c r="N243" s="82">
        <f>(VLOOKUP($E243,'RF opt'!$A$2:$N$499,14,FALSE)/VLOOKUP($E$4,'RF opt'!$A$2:$N$499,14,FALSE))*100</f>
        <v>125.40580559601808</v>
      </c>
      <c r="O243" s="82">
        <f>(VLOOKUP($E243,'LSTM 1'!$A$2:$N$499,14,FALSE)/VLOOKUP($E$4,'LSTM 1'!$A$2:$N$499,14,FALSE))*100</f>
        <v>123.99334158683261</v>
      </c>
      <c r="P243" s="82">
        <f>(VLOOKUP($E243,'LSTM 2'!$A$2:$N$499,14,FALSE)/VLOOKUP($E$4,'LSTM 2'!$A$2:$N$499,14,FALSE))*100</f>
        <v>113.39685692836025</v>
      </c>
    </row>
    <row r="244" spans="5:16" x14ac:dyDescent="0.3">
      <c r="E244" s="10">
        <v>45056</v>
      </c>
      <c r="F244" s="82">
        <f>(VLOOKUP($E244,'ARIMA daily'!$A$3:$N$499,13,FALSE)/VLOOKUP($E$4,'ARIMA daily'!$A$3:$N$499,13,FALSE))*100</f>
        <v>106.05635016484062</v>
      </c>
      <c r="G244" s="82">
        <f>(VLOOKUP($E244,'ARIMA daily'!$A$3:$N$499,14,FALSE)/VLOOKUP($E$4,'ARIMA daily'!$A$3:$N$499,14,FALSE))*100</f>
        <v>96.153808543497291</v>
      </c>
      <c r="H244" s="82">
        <f>(VLOOKUP($E244,'ARIMAX daily'!$A$2:$N$499,14,FALSE)/VLOOKUP($E$4,'ARIMAX daily'!$A$2:$N$49,14,FALSE))*100</f>
        <v>98.855037966599269</v>
      </c>
      <c r="I244" s="82">
        <f>(VLOOKUP($E244,Prophet!$A$2:$N$499,14,FALSE)/VLOOKUP($E$4,Prophet!$A$2:$N$49,14,FALSE))*100</f>
        <v>107.9554345742598</v>
      </c>
      <c r="J244" s="82">
        <f>(VLOOKUP($E244,ProphetX!$A$2:$N$499,14,FALSE)/VLOOKUP($E$4,ProphetX!$A$2:$N$49,14,FALSE))*100</f>
        <v>106.05635016484077</v>
      </c>
      <c r="K244" s="82">
        <f>(VLOOKUP($E244,LOGIT!$A$2:$N$499,14,FALSE)/VLOOKUP($E$4,LOGIT!$A$2:$N$49,14,FALSE))*100</f>
        <v>118.33478316062956</v>
      </c>
      <c r="L244" s="82">
        <f>(VLOOKUP($E244,RF!$A$2:$N$499,14,FALSE)/VLOOKUP($E$4,RF!$A$2:$N$49,14,FALSE))*100</f>
        <v>106.70335164381368</v>
      </c>
      <c r="M244" s="82">
        <f>(VLOOKUP($E244,'RF 20VAR'!$A$2:$N$499,14,FALSE)/VLOOKUP($E$4,'RF 20VAR'!$A$2:$N$499,14,FALSE))*100</f>
        <v>104.12160943740132</v>
      </c>
      <c r="N244" s="82">
        <f>(VLOOKUP($E244,'RF opt'!$A$2:$N$499,14,FALSE)/VLOOKUP($E$4,'RF opt'!$A$2:$N$499,14,FALSE))*100</f>
        <v>125.40580559601808</v>
      </c>
      <c r="O244" s="82">
        <f>(VLOOKUP($E244,'LSTM 1'!$A$2:$N$499,14,FALSE)/VLOOKUP($E$4,'LSTM 1'!$A$2:$N$499,14,FALSE))*100</f>
        <v>124.54932342340147</v>
      </c>
      <c r="P244" s="82">
        <f>(VLOOKUP($E244,'LSTM 2'!$A$2:$N$499,14,FALSE)/VLOOKUP($E$4,'LSTM 2'!$A$2:$N$499,14,FALSE))*100</f>
        <v>113.90532449580635</v>
      </c>
    </row>
    <row r="245" spans="5:16" x14ac:dyDescent="0.3">
      <c r="E245" s="10">
        <v>45057</v>
      </c>
      <c r="F245" s="82">
        <f>(VLOOKUP($E245,'ARIMA daily'!$A$3:$N$499,13,FALSE)/VLOOKUP($E$4,'ARIMA daily'!$A$3:$N$499,13,FALSE))*100</f>
        <v>105.87641241651804</v>
      </c>
      <c r="G245" s="82">
        <f>(VLOOKUP($E245,'ARIMA daily'!$A$3:$N$499,14,FALSE)/VLOOKUP($E$4,'ARIMA daily'!$A$3:$N$499,14,FALSE))*100</f>
        <v>96.153808543497291</v>
      </c>
      <c r="H245" s="82">
        <f>(VLOOKUP($E245,'ARIMAX daily'!$A$2:$N$499,14,FALSE)/VLOOKUP($E$4,'ARIMAX daily'!$A$2:$N$49,14,FALSE))*100</f>
        <v>98.68731813733487</v>
      </c>
      <c r="I245" s="82">
        <f>(VLOOKUP($E245,Prophet!$A$2:$N$499,14,FALSE)/VLOOKUP($E$4,Prophet!$A$2:$N$49,14,FALSE))*100</f>
        <v>107.77227479376306</v>
      </c>
      <c r="J245" s="82">
        <f>(VLOOKUP($E245,ProphetX!$A$2:$N$499,14,FALSE)/VLOOKUP($E$4,ProphetX!$A$2:$N$49,14,FALSE))*100</f>
        <v>105.87641241651819</v>
      </c>
      <c r="K245" s="82">
        <f>(VLOOKUP($E245,LOGIT!$A$2:$N$499,14,FALSE)/VLOOKUP($E$4,LOGIT!$A$2:$N$49,14,FALSE))*100</f>
        <v>118.13401352828723</v>
      </c>
      <c r="L245" s="82">
        <f>(VLOOKUP($E245,RF!$A$2:$N$499,14,FALSE)/VLOOKUP($E$4,RF!$A$2:$N$49,14,FALSE))*100</f>
        <v>106.70335164381368</v>
      </c>
      <c r="M245" s="82">
        <f>(VLOOKUP($E245,'RF 20VAR'!$A$2:$N$499,14,FALSE)/VLOOKUP($E$4,'RF 20VAR'!$A$2:$N$499,14,FALSE))*100</f>
        <v>104.12160943740132</v>
      </c>
      <c r="N245" s="82">
        <f>(VLOOKUP($E245,'RF opt'!$A$2:$N$499,14,FALSE)/VLOOKUP($E$4,'RF opt'!$A$2:$N$499,14,FALSE))*100</f>
        <v>125.19303909735531</v>
      </c>
      <c r="O245" s="82">
        <f>(VLOOKUP($E245,'LSTM 1'!$A$2:$N$499,14,FALSE)/VLOOKUP($E$4,'LSTM 1'!$A$2:$N$499,14,FALSE))*100</f>
        <v>124.33801005294252</v>
      </c>
      <c r="P245" s="82">
        <f>(VLOOKUP($E245,'LSTM 2'!$A$2:$N$499,14,FALSE)/VLOOKUP($E$4,'LSTM 2'!$A$2:$N$499,14,FALSE))*100</f>
        <v>113.71206998931171</v>
      </c>
    </row>
    <row r="246" spans="5:16" x14ac:dyDescent="0.3">
      <c r="E246" s="10">
        <v>45058</v>
      </c>
      <c r="F246" s="82">
        <f>(VLOOKUP($E246,'ARIMA daily'!$A$3:$N$499,13,FALSE)/VLOOKUP($E$4,'ARIMA daily'!$A$3:$N$499,13,FALSE))*100</f>
        <v>105.70877756912063</v>
      </c>
      <c r="G246" s="82">
        <f>(VLOOKUP($E246,'ARIMA daily'!$A$3:$N$499,14,FALSE)/VLOOKUP($E$4,'ARIMA daily'!$A$3:$N$499,14,FALSE))*100</f>
        <v>96.001567561261709</v>
      </c>
      <c r="H246" s="82">
        <f>(VLOOKUP($E246,'ARIMAX daily'!$A$2:$N$499,14,FALSE)/VLOOKUP($E$4,'ARIMAX daily'!$A$2:$N$49,14,FALSE))*100</f>
        <v>98.68731813733487</v>
      </c>
      <c r="I246" s="82">
        <f>(VLOOKUP($E246,Prophet!$A$2:$N$499,14,FALSE)/VLOOKUP($E$4,Prophet!$A$2:$N$49,14,FALSE))*100</f>
        <v>107.60163821450637</v>
      </c>
      <c r="J246" s="82">
        <f>(VLOOKUP($E246,ProphetX!$A$2:$N$499,14,FALSE)/VLOOKUP($E$4,ProphetX!$A$2:$N$49,14,FALSE))*100</f>
        <v>105.70877756912078</v>
      </c>
      <c r="K246" s="82">
        <f>(VLOOKUP($E246,LOGIT!$A$2:$N$499,14,FALSE)/VLOOKUP($E$4,LOGIT!$A$2:$N$49,14,FALSE))*100</f>
        <v>117.9469711372743</v>
      </c>
      <c r="L246" s="82">
        <f>(VLOOKUP($E246,RF!$A$2:$N$499,14,FALSE)/VLOOKUP($E$4,RF!$A$2:$N$49,14,FALSE))*100</f>
        <v>106.53440749788592</v>
      </c>
      <c r="M246" s="82">
        <f>(VLOOKUP($E246,'RF 20VAR'!$A$2:$N$499,14,FALSE)/VLOOKUP($E$4,'RF 20VAR'!$A$2:$N$499,14,FALSE))*100</f>
        <v>103.95675298155405</v>
      </c>
      <c r="N246" s="82">
        <f>(VLOOKUP($E246,'RF opt'!$A$2:$N$499,14,FALSE)/VLOOKUP($E$4,'RF opt'!$A$2:$N$499,14,FALSE))*100</f>
        <v>124.99482010291354</v>
      </c>
      <c r="O246" s="82">
        <f>(VLOOKUP($E246,'LSTM 1'!$A$2:$N$499,14,FALSE)/VLOOKUP($E$4,'LSTM 1'!$A$2:$N$499,14,FALSE))*100</f>
        <v>124.14114483183054</v>
      </c>
      <c r="P246" s="82">
        <f>(VLOOKUP($E246,'LSTM 2'!$A$2:$N$499,14,FALSE)/VLOOKUP($E$4,'LSTM 2'!$A$2:$N$499,14,FALSE))*100</f>
        <v>113.53202889172607</v>
      </c>
    </row>
    <row r="247" spans="5:16" x14ac:dyDescent="0.3">
      <c r="E247" s="10">
        <v>45061</v>
      </c>
      <c r="F247" s="82">
        <f>(VLOOKUP($E247,'ARIMA daily'!$A$3:$N$499,13,FALSE)/VLOOKUP($E$4,'ARIMA daily'!$A$3:$N$499,13,FALSE))*100</f>
        <v>106.02148151582993</v>
      </c>
      <c r="G247" s="82">
        <f>(VLOOKUP($E247,'ARIMA daily'!$A$3:$N$499,14,FALSE)/VLOOKUP($E$4,'ARIMA daily'!$A$3:$N$499,14,FALSE))*100</f>
        <v>96.285555984522546</v>
      </c>
      <c r="H247" s="82">
        <f>(VLOOKUP($E247,'ARIMAX daily'!$A$2:$N$499,14,FALSE)/VLOOKUP($E$4,'ARIMAX daily'!$A$2:$N$49,14,FALSE))*100</f>
        <v>98.68731813733487</v>
      </c>
      <c r="I247" s="82">
        <f>(VLOOKUP($E247,Prophet!$A$2:$N$499,14,FALSE)/VLOOKUP($E$4,Prophet!$A$2:$N$49,14,FALSE))*100</f>
        <v>107.91994155426508</v>
      </c>
      <c r="J247" s="82">
        <f>(VLOOKUP($E247,ProphetX!$A$2:$N$499,14,FALSE)/VLOOKUP($E$4,ProphetX!$A$2:$N$49,14,FALSE))*100</f>
        <v>106.02148151583006</v>
      </c>
      <c r="K247" s="82">
        <f>(VLOOKUP($E247,LOGIT!$A$2:$N$499,14,FALSE)/VLOOKUP($E$4,LOGIT!$A$2:$N$49,14,FALSE))*100</f>
        <v>118.29587767299611</v>
      </c>
      <c r="L247" s="82">
        <f>(VLOOKUP($E247,RF!$A$2:$N$499,14,FALSE)/VLOOKUP($E$4,RF!$A$2:$N$49,14,FALSE))*100</f>
        <v>106.53440749788592</v>
      </c>
      <c r="M247" s="82">
        <f>(VLOOKUP($E247,'RF 20VAR'!$A$2:$N$499,14,FALSE)/VLOOKUP($E$4,'RF 20VAR'!$A$2:$N$499,14,FALSE))*100</f>
        <v>103.95675298155405</v>
      </c>
      <c r="N247" s="82">
        <f>(VLOOKUP($E247,'RF opt'!$A$2:$N$499,14,FALSE)/VLOOKUP($E$4,'RF opt'!$A$2:$N$499,14,FALSE))*100</f>
        <v>124.99482010291354</v>
      </c>
      <c r="O247" s="82">
        <f>(VLOOKUP($E247,'LSTM 1'!$A$2:$N$499,14,FALSE)/VLOOKUP($E$4,'LSTM 1'!$A$2:$N$499,14,FALSE))*100</f>
        <v>124.50837475190542</v>
      </c>
      <c r="P247" s="82">
        <f>(VLOOKUP($E247,'LSTM 2'!$A$2:$N$499,14,FALSE)/VLOOKUP($E$4,'LSTM 2'!$A$2:$N$499,14,FALSE))*100</f>
        <v>113.53202889172607</v>
      </c>
    </row>
    <row r="248" spans="5:16" x14ac:dyDescent="0.3">
      <c r="E248" s="10">
        <v>45062</v>
      </c>
      <c r="F248" s="82">
        <f>(VLOOKUP($E248,'ARIMA daily'!$A$3:$N$499,13,FALSE)/VLOOKUP($E$4,'ARIMA daily'!$A$3:$N$499,13,FALSE))*100</f>
        <v>105.34531007596937</v>
      </c>
      <c r="G248" s="82">
        <f>(VLOOKUP($E248,'ARIMA daily'!$A$3:$N$499,14,FALSE)/VLOOKUP($E$4,'ARIMA daily'!$A$3:$N$499,14,FALSE))*100</f>
        <v>96.285555984522546</v>
      </c>
      <c r="H248" s="82">
        <f>(VLOOKUP($E248,'ARIMAX daily'!$A$2:$N$499,14,FALSE)/VLOOKUP($E$4,'ARIMAX daily'!$A$2:$N$49,14,FALSE))*100</f>
        <v>98.057921669309323</v>
      </c>
      <c r="I248" s="82">
        <f>(VLOOKUP($E248,Prophet!$A$2:$N$499,14,FALSE)/VLOOKUP($E$4,Prophet!$A$2:$N$49,14,FALSE))*100</f>
        <v>107.2316623373828</v>
      </c>
      <c r="J248" s="82">
        <f>(VLOOKUP($E248,ProphetX!$A$2:$N$499,14,FALSE)/VLOOKUP($E$4,ProphetX!$A$2:$N$49,14,FALSE))*100</f>
        <v>105.34531007596948</v>
      </c>
      <c r="K248" s="82">
        <f>(VLOOKUP($E248,LOGIT!$A$2:$N$499,14,FALSE)/VLOOKUP($E$4,LOGIT!$A$2:$N$49,14,FALSE))*100</f>
        <v>118.29587767299611</v>
      </c>
      <c r="L248" s="82">
        <f>(VLOOKUP($E248,RF!$A$2:$N$499,14,FALSE)/VLOOKUP($E$4,RF!$A$2:$N$49,14,FALSE))*100</f>
        <v>106.53440749788592</v>
      </c>
      <c r="M248" s="82">
        <f>(VLOOKUP($E248,'RF 20VAR'!$A$2:$N$499,14,FALSE)/VLOOKUP($E$4,'RF 20VAR'!$A$2:$N$499,14,FALSE))*100</f>
        <v>103.95675298155405</v>
      </c>
      <c r="N248" s="82">
        <f>(VLOOKUP($E248,'RF opt'!$A$2:$N$499,14,FALSE)/VLOOKUP($E$4,'RF opt'!$A$2:$N$499,14,FALSE))*100</f>
        <v>124.99482010291354</v>
      </c>
      <c r="O248" s="82">
        <f>(VLOOKUP($E248,'LSTM 1'!$A$2:$N$499,14,FALSE)/VLOOKUP($E$4,'LSTM 1'!$A$2:$N$499,14,FALSE))*100</f>
        <v>123.71429976043189</v>
      </c>
      <c r="P248" s="82">
        <f>(VLOOKUP($E248,'LSTM 2'!$A$2:$N$499,14,FALSE)/VLOOKUP($E$4,'LSTM 2'!$A$2:$N$499,14,FALSE))*100</f>
        <v>113.53202889172607</v>
      </c>
    </row>
    <row r="249" spans="5:16" x14ac:dyDescent="0.3">
      <c r="E249" s="10">
        <v>45063</v>
      </c>
      <c r="F249" s="82">
        <f>(VLOOKUP($E249,'ARIMA daily'!$A$3:$N$499,13,FALSE)/VLOOKUP($E$4,'ARIMA daily'!$A$3:$N$499,13,FALSE))*100</f>
        <v>106.59795315022778</v>
      </c>
      <c r="G249" s="82">
        <f>(VLOOKUP($E249,'ARIMA daily'!$A$3:$N$499,14,FALSE)/VLOOKUP($E$4,'ARIMA daily'!$A$3:$N$499,14,FALSE))*100</f>
        <v>97.430471071564881</v>
      </c>
      <c r="H249" s="82">
        <f>(VLOOKUP($E249,'ARIMAX daily'!$A$2:$N$499,14,FALSE)/VLOOKUP($E$4,'ARIMAX daily'!$A$2:$N$49,14,FALSE))*100</f>
        <v>99.223911653739123</v>
      </c>
      <c r="I249" s="82">
        <f>(VLOOKUP($E249,Prophet!$A$2:$N$499,14,FALSE)/VLOOKUP($E$4,Prophet!$A$2:$N$49,14,FALSE))*100</f>
        <v>108.50673570392632</v>
      </c>
      <c r="J249" s="82">
        <f>(VLOOKUP($E249,ProphetX!$A$2:$N$499,14,FALSE)/VLOOKUP($E$4,ProphetX!$A$2:$N$49,14,FALSE))*100</f>
        <v>106.59795315022788</v>
      </c>
      <c r="K249" s="82">
        <f>(VLOOKUP($E249,LOGIT!$A$2:$N$499,14,FALSE)/VLOOKUP($E$4,LOGIT!$A$2:$N$49,14,FALSE))*100</f>
        <v>119.70251373276506</v>
      </c>
      <c r="L249" s="82">
        <f>(VLOOKUP($E249,RF!$A$2:$N$499,14,FALSE)/VLOOKUP($E$4,RF!$A$2:$N$49,14,FALSE))*100</f>
        <v>106.53440749788592</v>
      </c>
      <c r="M249" s="82">
        <f>(VLOOKUP($E249,'RF 20VAR'!$A$2:$N$499,14,FALSE)/VLOOKUP($E$4,'RF 20VAR'!$A$2:$N$499,14,FALSE))*100</f>
        <v>103.95675298155405</v>
      </c>
      <c r="N249" s="82">
        <f>(VLOOKUP($E249,'RF opt'!$A$2:$N$499,14,FALSE)/VLOOKUP($E$4,'RF opt'!$A$2:$N$499,14,FALSE))*100</f>
        <v>124.99482010291354</v>
      </c>
      <c r="O249" s="82">
        <f>(VLOOKUP($E249,'LSTM 1'!$A$2:$N$499,14,FALSE)/VLOOKUP($E$4,'LSTM 1'!$A$2:$N$499,14,FALSE))*100</f>
        <v>123.71429976043189</v>
      </c>
      <c r="P249" s="82">
        <f>(VLOOKUP($E249,'LSTM 2'!$A$2:$N$499,14,FALSE)/VLOOKUP($E$4,'LSTM 2'!$A$2:$N$499,14,FALSE))*100</f>
        <v>113.53202889172607</v>
      </c>
    </row>
    <row r="250" spans="5:16" x14ac:dyDescent="0.3">
      <c r="E250" s="10">
        <v>45064</v>
      </c>
      <c r="F250" s="82">
        <f>(VLOOKUP($E250,'ARIMA daily'!$A$3:$N$499,13,FALSE)/VLOOKUP($E$4,'ARIMA daily'!$A$3:$N$499,13,FALSE))*100</f>
        <v>107.60477600366099</v>
      </c>
      <c r="G250" s="82">
        <f>(VLOOKUP($E250,'ARIMA daily'!$A$3:$N$499,14,FALSE)/VLOOKUP($E$4,'ARIMA daily'!$A$3:$N$499,14,FALSE))*100</f>
        <v>97.430471071564881</v>
      </c>
      <c r="H250" s="82">
        <f>(VLOOKUP($E250,'ARIMAX daily'!$A$2:$N$499,14,FALSE)/VLOOKUP($E$4,'ARIMAX daily'!$A$2:$N$49,14,FALSE))*100</f>
        <v>99.223911653739123</v>
      </c>
      <c r="I250" s="82">
        <f>(VLOOKUP($E250,Prophet!$A$2:$N$499,14,FALSE)/VLOOKUP($E$4,Prophet!$A$2:$N$49,14,FALSE))*100</f>
        <v>109.53158710144038</v>
      </c>
      <c r="J250" s="82">
        <f>(VLOOKUP($E250,ProphetX!$A$2:$N$499,14,FALSE)/VLOOKUP($E$4,ProphetX!$A$2:$N$49,14,FALSE))*100</f>
        <v>107.60477600366107</v>
      </c>
      <c r="K250" s="82">
        <f>(VLOOKUP($E250,LOGIT!$A$2:$N$499,14,FALSE)/VLOOKUP($E$4,LOGIT!$A$2:$N$49,14,FALSE))*100</f>
        <v>120.83310979842967</v>
      </c>
      <c r="L250" s="82">
        <f>(VLOOKUP($E250,RF!$A$2:$N$499,14,FALSE)/VLOOKUP($E$4,RF!$A$2:$N$49,14,FALSE))*100</f>
        <v>107.54063015954129</v>
      </c>
      <c r="M250" s="82">
        <f>(VLOOKUP($E250,'RF 20VAR'!$A$2:$N$499,14,FALSE)/VLOOKUP($E$4,'RF 20VAR'!$A$2:$N$499,14,FALSE))*100</f>
        <v>104.93862957090127</v>
      </c>
      <c r="N250" s="82">
        <f>(VLOOKUP($E250,'RF opt'!$A$2:$N$499,14,FALSE)/VLOOKUP($E$4,'RF opt'!$A$2:$N$499,14,FALSE))*100</f>
        <v>124.99482010291354</v>
      </c>
      <c r="O250" s="82">
        <f>(VLOOKUP($E250,'LSTM 1'!$A$2:$N$499,14,FALSE)/VLOOKUP($E$4,'LSTM 1'!$A$2:$N$499,14,FALSE))*100</f>
        <v>123.71429976043189</v>
      </c>
      <c r="P250" s="82">
        <f>(VLOOKUP($E250,'LSTM 2'!$A$2:$N$499,14,FALSE)/VLOOKUP($E$4,'LSTM 2'!$A$2:$N$499,14,FALSE))*100</f>
        <v>114.60434442787653</v>
      </c>
    </row>
    <row r="251" spans="5:16" x14ac:dyDescent="0.3">
      <c r="E251" s="10">
        <v>45065</v>
      </c>
      <c r="F251" s="82">
        <f>(VLOOKUP($E251,'ARIMA daily'!$A$3:$N$499,13,FALSE)/VLOOKUP($E$4,'ARIMA daily'!$A$3:$N$499,13,FALSE))*100</f>
        <v>107.44919374384337</v>
      </c>
      <c r="G251" s="82">
        <f>(VLOOKUP($E251,'ARIMA daily'!$A$3:$N$499,14,FALSE)/VLOOKUP($E$4,'ARIMA daily'!$A$3:$N$499,14,FALSE))*100</f>
        <v>97.430471071564881</v>
      </c>
      <c r="H251" s="82">
        <f>(VLOOKUP($E251,'ARIMAX daily'!$A$2:$N$499,14,FALSE)/VLOOKUP($E$4,'ARIMAX daily'!$A$2:$N$49,14,FALSE))*100</f>
        <v>99.080447014190895</v>
      </c>
      <c r="I251" s="82">
        <f>(VLOOKUP($E251,Prophet!$A$2:$N$499,14,FALSE)/VLOOKUP($E$4,Prophet!$A$2:$N$49,14,FALSE))*100</f>
        <v>109.37321892787462</v>
      </c>
      <c r="J251" s="82">
        <f>(VLOOKUP($E251,ProphetX!$A$2:$N$499,14,FALSE)/VLOOKUP($E$4,ProphetX!$A$2:$N$49,14,FALSE))*100</f>
        <v>107.44919374384345</v>
      </c>
      <c r="K251" s="82">
        <f>(VLOOKUP($E251,LOGIT!$A$2:$N$499,14,FALSE)/VLOOKUP($E$4,LOGIT!$A$2:$N$49,14,FALSE))*100</f>
        <v>120.83310979842967</v>
      </c>
      <c r="L251" s="82">
        <f>(VLOOKUP($E251,RF!$A$2:$N$499,14,FALSE)/VLOOKUP($E$4,RF!$A$2:$N$49,14,FALSE))*100</f>
        <v>107.54063015954129</v>
      </c>
      <c r="M251" s="82">
        <f>(VLOOKUP($E251,'RF 20VAR'!$A$2:$N$499,14,FALSE)/VLOOKUP($E$4,'RF 20VAR'!$A$2:$N$499,14,FALSE))*100</f>
        <v>104.93862957090127</v>
      </c>
      <c r="N251" s="82">
        <f>(VLOOKUP($E251,'RF opt'!$A$2:$N$499,14,FALSE)/VLOOKUP($E$4,'RF opt'!$A$2:$N$499,14,FALSE))*100</f>
        <v>124.99482010291354</v>
      </c>
      <c r="O251" s="82">
        <f>(VLOOKUP($E251,'LSTM 1'!$A$2:$N$499,14,FALSE)/VLOOKUP($E$4,'LSTM 1'!$A$2:$N$499,14,FALSE))*100</f>
        <v>123.71429976043189</v>
      </c>
      <c r="P251" s="82">
        <f>(VLOOKUP($E251,'LSTM 2'!$A$2:$N$499,14,FALSE)/VLOOKUP($E$4,'LSTM 2'!$A$2:$N$499,14,FALSE))*100</f>
        <v>114.60434442787653</v>
      </c>
    </row>
    <row r="252" spans="5:16" x14ac:dyDescent="0.3">
      <c r="E252" s="10">
        <v>45068</v>
      </c>
      <c r="F252" s="82">
        <f>(VLOOKUP($E252,'ARIMA daily'!$A$3:$N$499,13,FALSE)/VLOOKUP($E$4,'ARIMA daily'!$A$3:$N$499,13,FALSE))*100</f>
        <v>107.46585209697805</v>
      </c>
      <c r="G252" s="82">
        <f>(VLOOKUP($E252,'ARIMA daily'!$A$3:$N$499,14,FALSE)/VLOOKUP($E$4,'ARIMA daily'!$A$3:$N$499,14,FALSE))*100</f>
        <v>97.445576175071366</v>
      </c>
      <c r="H252" s="82">
        <f>(VLOOKUP($E252,'ARIMAX daily'!$A$2:$N$499,14,FALSE)/VLOOKUP($E$4,'ARIMAX daily'!$A$2:$N$49,14,FALSE))*100</f>
        <v>99.095807921216789</v>
      </c>
      <c r="I252" s="82">
        <f>(VLOOKUP($E252,Prophet!$A$2:$N$499,14,FALSE)/VLOOKUP($E$4,Prophet!$A$2:$N$49,14,FALSE))*100</f>
        <v>109.39017557166966</v>
      </c>
      <c r="J252" s="82">
        <f>(VLOOKUP($E252,ProphetX!$A$2:$N$499,14,FALSE)/VLOOKUP($E$4,ProphetX!$A$2:$N$49,14,FALSE))*100</f>
        <v>107.46585209697814</v>
      </c>
      <c r="K252" s="82">
        <f>(VLOOKUP($E252,LOGIT!$A$2:$N$499,14,FALSE)/VLOOKUP($E$4,LOGIT!$A$2:$N$49,14,FALSE))*100</f>
        <v>120.85184312292705</v>
      </c>
      <c r="L252" s="82">
        <f>(VLOOKUP($E252,RF!$A$2:$N$499,14,FALSE)/VLOOKUP($E$4,RF!$A$2:$N$49,14,FALSE))*100</f>
        <v>107.55730268849292</v>
      </c>
      <c r="M252" s="82">
        <f>(VLOOKUP($E252,'RF 20VAR'!$A$2:$N$499,14,FALSE)/VLOOKUP($E$4,'RF 20VAR'!$A$2:$N$499,14,FALSE))*100</f>
        <v>104.93862957090127</v>
      </c>
      <c r="N252" s="82">
        <f>(VLOOKUP($E252,'RF opt'!$A$2:$N$499,14,FALSE)/VLOOKUP($E$4,'RF opt'!$A$2:$N$499,14,FALSE))*100</f>
        <v>125.01419863690467</v>
      </c>
      <c r="O252" s="82">
        <f>(VLOOKUP($E252,'LSTM 1'!$A$2:$N$499,14,FALSE)/VLOOKUP($E$4,'LSTM 1'!$A$2:$N$499,14,FALSE))*100</f>
        <v>123.73347976934042</v>
      </c>
      <c r="P252" s="82">
        <f>(VLOOKUP($E252,'LSTM 2'!$A$2:$N$499,14,FALSE)/VLOOKUP($E$4,'LSTM 2'!$A$2:$N$499,14,FALSE))*100</f>
        <v>114.60434442787653</v>
      </c>
    </row>
    <row r="253" spans="5:16" x14ac:dyDescent="0.3">
      <c r="E253" s="10">
        <v>45069</v>
      </c>
      <c r="F253" s="82">
        <f>(VLOOKUP($E253,'ARIMA daily'!$A$3:$N$499,13,FALSE)/VLOOKUP($E$4,'ARIMA daily'!$A$3:$N$499,13,FALSE))*100</f>
        <v>106.25986743029752</v>
      </c>
      <c r="G253" s="82">
        <f>(VLOOKUP($E253,'ARIMA daily'!$A$3:$N$499,14,FALSE)/VLOOKUP($E$4,'ARIMA daily'!$A$3:$N$499,14,FALSE))*100</f>
        <v>97.445576175071366</v>
      </c>
      <c r="H253" s="82">
        <f>(VLOOKUP($E253,'ARIMAX daily'!$A$2:$N$499,14,FALSE)/VLOOKUP($E$4,'ARIMAX daily'!$A$2:$N$49,14,FALSE))*100</f>
        <v>97.983752114154797</v>
      </c>
      <c r="I253" s="82">
        <f>(VLOOKUP($E253,Prophet!$A$2:$N$499,14,FALSE)/VLOOKUP($E$4,Prophet!$A$2:$N$49,14,FALSE))*100</f>
        <v>108.16259609548517</v>
      </c>
      <c r="J253" s="82">
        <f>(VLOOKUP($E253,ProphetX!$A$2:$N$499,14,FALSE)/VLOOKUP($E$4,ProphetX!$A$2:$N$49,14,FALSE))*100</f>
        <v>106.2598674302976</v>
      </c>
      <c r="K253" s="82">
        <f>(VLOOKUP($E253,LOGIT!$A$2:$N$499,14,FALSE)/VLOOKUP($E$4,LOGIT!$A$2:$N$49,14,FALSE))*100</f>
        <v>119.49564050691083</v>
      </c>
      <c r="L253" s="82">
        <f>(VLOOKUP($E253,RF!$A$2:$N$499,14,FALSE)/VLOOKUP($E$4,RF!$A$2:$N$49,14,FALSE))*100</f>
        <v>106.35029176082833</v>
      </c>
      <c r="M253" s="82">
        <f>(VLOOKUP($E253,'RF 20VAR'!$A$2:$N$499,14,FALSE)/VLOOKUP($E$4,'RF 20VAR'!$A$2:$N$499,14,FALSE))*100</f>
        <v>104.93862957090127</v>
      </c>
      <c r="N253" s="82">
        <f>(VLOOKUP($E253,'RF opt'!$A$2:$N$499,14,FALSE)/VLOOKUP($E$4,'RF opt'!$A$2:$N$499,14,FALSE))*100</f>
        <v>125.01419863690467</v>
      </c>
      <c r="O253" s="82">
        <f>(VLOOKUP($E253,'LSTM 1'!$A$2:$N$499,14,FALSE)/VLOOKUP($E$4,'LSTM 1'!$A$2:$N$499,14,FALSE))*100</f>
        <v>122.34493934980142</v>
      </c>
      <c r="P253" s="82">
        <f>(VLOOKUP($E253,'LSTM 2'!$A$2:$N$499,14,FALSE)/VLOOKUP($E$4,'LSTM 2'!$A$2:$N$499,14,FALSE))*100</f>
        <v>113.31825140932146</v>
      </c>
    </row>
    <row r="254" spans="5:16" x14ac:dyDescent="0.3">
      <c r="E254" s="10">
        <v>45070</v>
      </c>
      <c r="F254" s="82">
        <f>(VLOOKUP($E254,'ARIMA daily'!$A$3:$N$499,13,FALSE)/VLOOKUP($E$4,'ARIMA daily'!$A$3:$N$499,13,FALSE))*100</f>
        <v>105.48219392888754</v>
      </c>
      <c r="G254" s="82">
        <f>(VLOOKUP($E254,'ARIMA daily'!$A$3:$N$499,14,FALSE)/VLOOKUP($E$4,'ARIMA daily'!$A$3:$N$499,14,FALSE))*100</f>
        <v>96.732410948597803</v>
      </c>
      <c r="H254" s="82">
        <f>(VLOOKUP($E254,'ARIMAX daily'!$A$2:$N$499,14,FALSE)/VLOOKUP($E$4,'ARIMAX daily'!$A$2:$N$49,14,FALSE))*100</f>
        <v>97.266648193072967</v>
      </c>
      <c r="I254" s="82">
        <f>(VLOOKUP($E254,Prophet!$A$2:$N$499,14,FALSE)/VLOOKUP($E$4,Prophet!$A$2:$N$49,14,FALSE))*100</f>
        <v>107.37099728342807</v>
      </c>
      <c r="J254" s="82">
        <f>(VLOOKUP($E254,ProphetX!$A$2:$N$499,14,FALSE)/VLOOKUP($E$4,ProphetX!$A$2:$N$49,14,FALSE))*100</f>
        <v>105.48219392888763</v>
      </c>
      <c r="K254" s="82">
        <f>(VLOOKUP($E254,LOGIT!$A$2:$N$499,14,FALSE)/VLOOKUP($E$4,LOGIT!$A$2:$N$49,14,FALSE))*100</f>
        <v>118.62109967222369</v>
      </c>
      <c r="L254" s="82">
        <f>(VLOOKUP($E254,RF!$A$2:$N$499,14,FALSE)/VLOOKUP($E$4,RF!$A$2:$N$49,14,FALSE))*100</f>
        <v>106.35029176082833</v>
      </c>
      <c r="M254" s="82">
        <f>(VLOOKUP($E254,'RF 20VAR'!$A$2:$N$499,14,FALSE)/VLOOKUP($E$4,'RF 20VAR'!$A$2:$N$499,14,FALSE))*100</f>
        <v>104.17062568133215</v>
      </c>
      <c r="N254" s="82">
        <f>(VLOOKUP($E254,'RF opt'!$A$2:$N$499,14,FALSE)/VLOOKUP($E$4,'RF opt'!$A$2:$N$499,14,FALSE))*100</f>
        <v>124.09926968083667</v>
      </c>
      <c r="O254" s="82">
        <f>(VLOOKUP($E254,'LSTM 1'!$A$2:$N$499,14,FALSE)/VLOOKUP($E$4,'LSTM 1'!$A$2:$N$499,14,FALSE))*100</f>
        <v>121.44954563564718</v>
      </c>
      <c r="P254" s="82">
        <f>(VLOOKUP($E254,'LSTM 2'!$A$2:$N$499,14,FALSE)/VLOOKUP($E$4,'LSTM 2'!$A$2:$N$499,14,FALSE))*100</f>
        <v>113.31825140932146</v>
      </c>
    </row>
    <row r="255" spans="5:16" x14ac:dyDescent="0.3">
      <c r="E255" s="10">
        <v>45071</v>
      </c>
      <c r="F255" s="82">
        <f>(VLOOKUP($E255,'ARIMA daily'!$A$3:$N$499,13,FALSE)/VLOOKUP($E$4,'ARIMA daily'!$A$3:$N$499,13,FALSE))*100</f>
        <v>106.40596281432543</v>
      </c>
      <c r="G255" s="82">
        <f>(VLOOKUP($E255,'ARIMA daily'!$A$3:$N$499,14,FALSE)/VLOOKUP($E$4,'ARIMA daily'!$A$3:$N$499,14,FALSE))*100</f>
        <v>97.579552898526813</v>
      </c>
      <c r="H255" s="82">
        <f>(VLOOKUP($E255,'ARIMAX daily'!$A$2:$N$499,14,FALSE)/VLOOKUP($E$4,'ARIMAX daily'!$A$2:$N$49,14,FALSE))*100</f>
        <v>98.118468769085737</v>
      </c>
      <c r="I255" s="82">
        <f>(VLOOKUP($E255,Prophet!$A$2:$N$499,14,FALSE)/VLOOKUP($E$4,Prophet!$A$2:$N$49,14,FALSE))*100</f>
        <v>108.31130751773867</v>
      </c>
      <c r="J255" s="82">
        <f>(VLOOKUP($E255,ProphetX!$A$2:$N$499,14,FALSE)/VLOOKUP($E$4,ProphetX!$A$2:$N$49,14,FALSE))*100</f>
        <v>106.40596281432553</v>
      </c>
      <c r="K255" s="82">
        <f>(VLOOKUP($E255,LOGIT!$A$2:$N$499,14,FALSE)/VLOOKUP($E$4,LOGIT!$A$2:$N$49,14,FALSE))*100</f>
        <v>119.65993359245391</v>
      </c>
      <c r="L255" s="82">
        <f>(VLOOKUP($E255,RF!$A$2:$N$499,14,FALSE)/VLOOKUP($E$4,RF!$A$2:$N$49,14,FALSE))*100</f>
        <v>106.35029176082833</v>
      </c>
      <c r="M255" s="82">
        <f>(VLOOKUP($E255,'RF 20VAR'!$A$2:$N$499,14,FALSE)/VLOOKUP($E$4,'RF 20VAR'!$A$2:$N$499,14,FALSE))*100</f>
        <v>104.17062568133215</v>
      </c>
      <c r="N255" s="82">
        <f>(VLOOKUP($E255,'RF opt'!$A$2:$N$499,14,FALSE)/VLOOKUP($E$4,'RF opt'!$A$2:$N$499,14,FALSE))*100</f>
        <v>124.09926968083667</v>
      </c>
      <c r="O255" s="82">
        <f>(VLOOKUP($E255,'LSTM 1'!$A$2:$N$499,14,FALSE)/VLOOKUP($E$4,'LSTM 1'!$A$2:$N$499,14,FALSE))*100</f>
        <v>122.51314990125827</v>
      </c>
      <c r="P255" s="82">
        <f>(VLOOKUP($E255,'LSTM 2'!$A$2:$N$499,14,FALSE)/VLOOKUP($E$4,'LSTM 2'!$A$2:$N$499,14,FALSE))*100</f>
        <v>114.31064520494854</v>
      </c>
    </row>
    <row r="256" spans="5:16" x14ac:dyDescent="0.3">
      <c r="E256" s="10">
        <v>45072</v>
      </c>
      <c r="F256" s="82">
        <f>(VLOOKUP($E256,'ARIMA daily'!$A$3:$N$499,13,FALSE)/VLOOKUP($E$4,'ARIMA daily'!$A$3:$N$499,13,FALSE))*100</f>
        <v>107.79446345678593</v>
      </c>
      <c r="G256" s="82">
        <f>(VLOOKUP($E256,'ARIMA daily'!$A$3:$N$499,14,FALSE)/VLOOKUP($E$4,'ARIMA daily'!$A$3:$N$499,14,FALSE))*100</f>
        <v>97.579552898526813</v>
      </c>
      <c r="H256" s="82">
        <f>(VLOOKUP($E256,'ARIMAX daily'!$A$2:$N$499,14,FALSE)/VLOOKUP($E$4,'ARIMAX daily'!$A$2:$N$49,14,FALSE))*100</f>
        <v>98.118468769085737</v>
      </c>
      <c r="I256" s="82">
        <f>(VLOOKUP($E256,Prophet!$A$2:$N$499,14,FALSE)/VLOOKUP($E$4,Prophet!$A$2:$N$49,14,FALSE))*100</f>
        <v>109.72467116857601</v>
      </c>
      <c r="J256" s="82">
        <f>(VLOOKUP($E256,ProphetX!$A$2:$N$499,14,FALSE)/VLOOKUP($E$4,ProphetX!$A$2:$N$49,14,FALSE))*100</f>
        <v>107.79446345678603</v>
      </c>
      <c r="K256" s="82">
        <f>(VLOOKUP($E256,LOGIT!$A$2:$N$499,14,FALSE)/VLOOKUP($E$4,LOGIT!$A$2:$N$49,14,FALSE))*100</f>
        <v>121.22138644975122</v>
      </c>
      <c r="L256" s="82">
        <f>(VLOOKUP($E256,RF!$A$2:$N$499,14,FALSE)/VLOOKUP($E$4,RF!$A$2:$N$49,14,FALSE))*100</f>
        <v>106.35029176082833</v>
      </c>
      <c r="M256" s="82">
        <f>(VLOOKUP($E256,'RF 20VAR'!$A$2:$N$499,14,FALSE)/VLOOKUP($E$4,'RF 20VAR'!$A$2:$N$499,14,FALSE))*100</f>
        <v>104.17062568133215</v>
      </c>
      <c r="N256" s="82">
        <f>(VLOOKUP($E256,'RF opt'!$A$2:$N$499,14,FALSE)/VLOOKUP($E$4,'RF opt'!$A$2:$N$499,14,FALSE))*100</f>
        <v>124.09926968083667</v>
      </c>
      <c r="O256" s="82">
        <f>(VLOOKUP($E256,'LSTM 1'!$A$2:$N$499,14,FALSE)/VLOOKUP($E$4,'LSTM 1'!$A$2:$N$499,14,FALSE))*100</f>
        <v>124.11183462576561</v>
      </c>
      <c r="P256" s="82">
        <f>(VLOOKUP($E256,'LSTM 2'!$A$2:$N$499,14,FALSE)/VLOOKUP($E$4,'LSTM 2'!$A$2:$N$499,14,FALSE))*100</f>
        <v>115.80229473387678</v>
      </c>
    </row>
    <row r="257" spans="5:16" x14ac:dyDescent="0.3">
      <c r="E257" s="10">
        <v>45076</v>
      </c>
      <c r="F257" s="82">
        <f>(VLOOKUP($E257,'ARIMA daily'!$A$3:$N$499,13,FALSE)/VLOOKUP($E$4,'ARIMA daily'!$A$3:$N$499,13,FALSE))*100</f>
        <v>107.79625319720536</v>
      </c>
      <c r="G257" s="82">
        <f>(VLOOKUP($E257,'ARIMA daily'!$A$3:$N$499,14,FALSE)/VLOOKUP($E$4,'ARIMA daily'!$A$3:$N$499,14,FALSE))*100</f>
        <v>97.579552898526813</v>
      </c>
      <c r="H257" s="82">
        <f>(VLOOKUP($E257,'ARIMAX daily'!$A$2:$N$499,14,FALSE)/VLOOKUP($E$4,'ARIMAX daily'!$A$2:$N$49,14,FALSE))*100</f>
        <v>98.12009785636738</v>
      </c>
      <c r="I257" s="82">
        <f>(VLOOKUP($E257,Prophet!$A$2:$N$499,14,FALSE)/VLOOKUP($E$4,Prophet!$A$2:$N$49,14,FALSE))*100</f>
        <v>109.72649295675234</v>
      </c>
      <c r="J257" s="82">
        <f>(VLOOKUP($E257,ProphetX!$A$2:$N$499,14,FALSE)/VLOOKUP($E$4,ProphetX!$A$2:$N$49,14,FALSE))*100</f>
        <v>107.79625319720544</v>
      </c>
      <c r="K257" s="82">
        <f>(VLOOKUP($E257,LOGIT!$A$2:$N$499,14,FALSE)/VLOOKUP($E$4,LOGIT!$A$2:$N$49,14,FALSE))*100</f>
        <v>121.22339912097821</v>
      </c>
      <c r="L257" s="82">
        <f>(VLOOKUP($E257,RF!$A$2:$N$499,14,FALSE)/VLOOKUP($E$4,RF!$A$2:$N$49,14,FALSE))*100</f>
        <v>106.35205752327732</v>
      </c>
      <c r="M257" s="82">
        <f>(VLOOKUP($E257,'RF 20VAR'!$A$2:$N$499,14,FALSE)/VLOOKUP($E$4,'RF 20VAR'!$A$2:$N$499,14,FALSE))*100</f>
        <v>104.17062568133215</v>
      </c>
      <c r="N257" s="82">
        <f>(VLOOKUP($E257,'RF opt'!$A$2:$N$499,14,FALSE)/VLOOKUP($E$4,'RF opt'!$A$2:$N$499,14,FALSE))*100</f>
        <v>124.10133013433165</v>
      </c>
      <c r="O257" s="82">
        <f>(VLOOKUP($E257,'LSTM 1'!$A$2:$N$499,14,FALSE)/VLOOKUP($E$4,'LSTM 1'!$A$2:$N$499,14,FALSE))*100</f>
        <v>124.11183462576561</v>
      </c>
      <c r="P257" s="82">
        <f>(VLOOKUP($E257,'LSTM 2'!$A$2:$N$499,14,FALSE)/VLOOKUP($E$4,'LSTM 2'!$A$2:$N$499,14,FALSE))*100</f>
        <v>115.80421743046898</v>
      </c>
    </row>
    <row r="258" spans="5:16" x14ac:dyDescent="0.3">
      <c r="E258" s="10">
        <v>45077</v>
      </c>
      <c r="F258" s="82">
        <f>(VLOOKUP($E258,'ARIMA daily'!$A$3:$N$499,13,FALSE)/VLOOKUP($E$4,'ARIMA daily'!$A$3:$N$499,13,FALSE))*100</f>
        <v>107.13776639519553</v>
      </c>
      <c r="G258" s="82">
        <f>(VLOOKUP($E258,'ARIMA daily'!$A$3:$N$499,14,FALSE)/VLOOKUP($E$4,'ARIMA daily'!$A$3:$N$499,14,FALSE))*100</f>
        <v>96.983476079306101</v>
      </c>
      <c r="H258" s="82">
        <f>(VLOOKUP($E258,'ARIMAX daily'!$A$2:$N$499,14,FALSE)/VLOOKUP($E$4,'ARIMAX daily'!$A$2:$N$49,14,FALSE))*100</f>
        <v>97.520719051130698</v>
      </c>
      <c r="I258" s="82">
        <f>(VLOOKUP($E258,Prophet!$A$2:$N$499,14,FALSE)/VLOOKUP($E$4,Prophet!$A$2:$N$49,14,FALSE))*100</f>
        <v>109.05621504541656</v>
      </c>
      <c r="J258" s="82">
        <f>(VLOOKUP($E258,ProphetX!$A$2:$N$499,14,FALSE)/VLOOKUP($E$4,ProphetX!$A$2:$N$49,14,FALSE))*100</f>
        <v>107.13776639519561</v>
      </c>
      <c r="K258" s="82">
        <f>(VLOOKUP($E258,LOGIT!$A$2:$N$499,14,FALSE)/VLOOKUP($E$4,LOGIT!$A$2:$N$49,14,FALSE))*100</f>
        <v>120.48289093030944</v>
      </c>
      <c r="L258" s="82">
        <f>(VLOOKUP($E258,RF!$A$2:$N$499,14,FALSE)/VLOOKUP($E$4,RF!$A$2:$N$49,14,FALSE))*100</f>
        <v>106.35205752327732</v>
      </c>
      <c r="M258" s="82">
        <f>(VLOOKUP($E258,'RF 20VAR'!$A$2:$N$499,14,FALSE)/VLOOKUP($E$4,'RF 20VAR'!$A$2:$N$499,14,FALSE))*100</f>
        <v>103.53428647534162</v>
      </c>
      <c r="N258" s="82">
        <f>(VLOOKUP($E258,'RF opt'!$A$2:$N$499,14,FALSE)/VLOOKUP($E$4,'RF opt'!$A$2:$N$499,14,FALSE))*100</f>
        <v>123.34324174460048</v>
      </c>
      <c r="O258" s="82">
        <f>(VLOOKUP($E258,'LSTM 1'!$A$2:$N$499,14,FALSE)/VLOOKUP($E$4,'LSTM 1'!$A$2:$N$499,14,FALSE))*100</f>
        <v>123.35368206804374</v>
      </c>
      <c r="P258" s="82">
        <f>(VLOOKUP($E258,'LSTM 2'!$A$2:$N$499,14,FALSE)/VLOOKUP($E$4,'LSTM 2'!$A$2:$N$499,14,FALSE))*100</f>
        <v>115.09681298427235</v>
      </c>
    </row>
    <row r="259" spans="5:16" x14ac:dyDescent="0.3">
      <c r="E259" s="10">
        <v>45078</v>
      </c>
      <c r="F259" s="82">
        <f>(VLOOKUP($E259,'ARIMA daily'!$A$3:$N$499,13,FALSE)/VLOOKUP($E$4,'ARIMA daily'!$A$3:$N$499,13,FALSE))*100</f>
        <v>108.19355053898403</v>
      </c>
      <c r="G259" s="82">
        <f>(VLOOKUP($E259,'ARIMA daily'!$A$3:$N$499,14,FALSE)/VLOOKUP($E$4,'ARIMA daily'!$A$3:$N$499,14,FALSE))*100</f>
        <v>97.939195240711115</v>
      </c>
      <c r="H259" s="82">
        <f>(VLOOKUP($E259,'ARIMAX daily'!$A$2:$N$499,14,FALSE)/VLOOKUP($E$4,'ARIMAX daily'!$A$2:$N$49,14,FALSE))*100</f>
        <v>98.481732448453627</v>
      </c>
      <c r="I259" s="82">
        <f>(VLOOKUP($E259,Prophet!$A$2:$N$499,14,FALSE)/VLOOKUP($E$4,Prophet!$A$2:$N$49,14,FALSE))*100</f>
        <v>110.13090445234172</v>
      </c>
      <c r="J259" s="82">
        <f>(VLOOKUP($E259,ProphetX!$A$2:$N$499,14,FALSE)/VLOOKUP($E$4,ProphetX!$A$2:$N$49,14,FALSE))*100</f>
        <v>108.19355053898411</v>
      </c>
      <c r="K259" s="82">
        <f>(VLOOKUP($E259,LOGIT!$A$2:$N$499,14,FALSE)/VLOOKUP($E$4,LOGIT!$A$2:$N$49,14,FALSE))*100</f>
        <v>121.6701839841221</v>
      </c>
      <c r="L259" s="82">
        <f>(VLOOKUP($E259,RF!$A$2:$N$499,14,FALSE)/VLOOKUP($E$4,RF!$A$2:$N$49,14,FALSE))*100</f>
        <v>106.35205752327732</v>
      </c>
      <c r="M259" s="82">
        <f>(VLOOKUP($E259,'RF 20VAR'!$A$2:$N$499,14,FALSE)/VLOOKUP($E$4,'RF 20VAR'!$A$2:$N$499,14,FALSE))*100</f>
        <v>103.53428647534162</v>
      </c>
      <c r="N259" s="82">
        <f>(VLOOKUP($E259,'RF opt'!$A$2:$N$499,14,FALSE)/VLOOKUP($E$4,'RF opt'!$A$2:$N$499,14,FALSE))*100</f>
        <v>124.55872199268656</v>
      </c>
      <c r="O259" s="82">
        <f>(VLOOKUP($E259,'LSTM 1'!$A$2:$N$499,14,FALSE)/VLOOKUP($E$4,'LSTM 1'!$A$2:$N$499,14,FALSE))*100</f>
        <v>124.56926519981238</v>
      </c>
      <c r="P259" s="82">
        <f>(VLOOKUP($E259,'LSTM 2'!$A$2:$N$499,14,FALSE)/VLOOKUP($E$4,'LSTM 2'!$A$2:$N$499,14,FALSE))*100</f>
        <v>116.23102918307893</v>
      </c>
    </row>
    <row r="260" spans="5:16" x14ac:dyDescent="0.3">
      <c r="E260" s="10">
        <v>45079</v>
      </c>
      <c r="F260" s="82">
        <f>(VLOOKUP($E260,'ARIMA daily'!$A$3:$N$499,13,FALSE)/VLOOKUP($E$4,'ARIMA daily'!$A$3:$N$499,13,FALSE))*100</f>
        <v>109.76608155296397</v>
      </c>
      <c r="G260" s="82">
        <f>(VLOOKUP($E260,'ARIMA daily'!$A$3:$N$499,14,FALSE)/VLOOKUP($E$4,'ARIMA daily'!$A$3:$N$499,14,FALSE))*100</f>
        <v>97.939195240711115</v>
      </c>
      <c r="H260" s="82">
        <f>(VLOOKUP($E260,'ARIMAX daily'!$A$2:$N$499,14,FALSE)/VLOOKUP($E$4,'ARIMAX daily'!$A$2:$N$49,14,FALSE))*100</f>
        <v>98.481732448453627</v>
      </c>
      <c r="I260" s="82">
        <f>(VLOOKUP($E260,Prophet!$A$2:$N$499,14,FALSE)/VLOOKUP($E$4,Prophet!$A$2:$N$49,14,FALSE))*100</f>
        <v>111.73159379090416</v>
      </c>
      <c r="J260" s="82">
        <f>(VLOOKUP($E260,ProphetX!$A$2:$N$499,14,FALSE)/VLOOKUP($E$4,ProphetX!$A$2:$N$49,14,FALSE))*100</f>
        <v>109.76608155296405</v>
      </c>
      <c r="K260" s="82">
        <f>(VLOOKUP($E260,LOGIT!$A$2:$N$499,14,FALSE)/VLOOKUP($E$4,LOGIT!$A$2:$N$49,14,FALSE))*100</f>
        <v>123.4385901122003</v>
      </c>
      <c r="L260" s="82">
        <f>(VLOOKUP($E260,RF!$A$2:$N$499,14,FALSE)/VLOOKUP($E$4,RF!$A$2:$N$49,14,FALSE))*100</f>
        <v>107.89782349567392</v>
      </c>
      <c r="M260" s="82">
        <f>(VLOOKUP($E260,'RF 20VAR'!$A$2:$N$499,14,FALSE)/VLOOKUP($E$4,'RF 20VAR'!$A$2:$N$499,14,FALSE))*100</f>
        <v>103.53428647534162</v>
      </c>
      <c r="N260" s="82">
        <f>(VLOOKUP($E260,'RF opt'!$A$2:$N$499,14,FALSE)/VLOOKUP($E$4,'RF opt'!$A$2:$N$499,14,FALSE))*100</f>
        <v>124.55872199268656</v>
      </c>
      <c r="O260" s="82">
        <f>(VLOOKUP($E260,'LSTM 1'!$A$2:$N$499,14,FALSE)/VLOOKUP($E$4,'LSTM 1'!$A$2:$N$499,14,FALSE))*100</f>
        <v>126.3798078055365</v>
      </c>
      <c r="P260" s="82">
        <f>(VLOOKUP($E260,'LSTM 2'!$A$2:$N$499,14,FALSE)/VLOOKUP($E$4,'LSTM 2'!$A$2:$N$499,14,FALSE))*100</f>
        <v>117.92038032523726</v>
      </c>
    </row>
    <row r="261" spans="5:16" x14ac:dyDescent="0.3">
      <c r="E261" s="10">
        <v>45082</v>
      </c>
      <c r="F261" s="82">
        <f>(VLOOKUP($E261,'ARIMA daily'!$A$3:$N$499,13,FALSE)/VLOOKUP($E$4,'ARIMA daily'!$A$3:$N$499,13,FALSE))*100</f>
        <v>109.54615624771779</v>
      </c>
      <c r="G261" s="82">
        <f>(VLOOKUP($E261,'ARIMA daily'!$A$3:$N$499,14,FALSE)/VLOOKUP($E$4,'ARIMA daily'!$A$3:$N$499,14,FALSE))*100</f>
        <v>97.939195240711115</v>
      </c>
      <c r="H261" s="82">
        <f>(VLOOKUP($E261,'ARIMAX daily'!$A$2:$N$499,14,FALSE)/VLOOKUP($E$4,'ARIMAX daily'!$A$2:$N$49,14,FALSE))*100</f>
        <v>98.481732448453627</v>
      </c>
      <c r="I261" s="82">
        <f>(VLOOKUP($E261,Prophet!$A$2:$N$499,14,FALSE)/VLOOKUP($E$4,Prophet!$A$2:$N$49,14,FALSE))*100</f>
        <v>111.5077304214329</v>
      </c>
      <c r="J261" s="82">
        <f>(VLOOKUP($E261,ProphetX!$A$2:$N$499,14,FALSE)/VLOOKUP($E$4,ProphetX!$A$2:$N$49,14,FALSE))*100</f>
        <v>109.54615624771789</v>
      </c>
      <c r="K261" s="82">
        <f>(VLOOKUP($E261,LOGIT!$A$2:$N$499,14,FALSE)/VLOOKUP($E$4,LOGIT!$A$2:$N$49,14,FALSE))*100</f>
        <v>123.4385901122003</v>
      </c>
      <c r="L261" s="82">
        <f>(VLOOKUP($E261,RF!$A$2:$N$499,14,FALSE)/VLOOKUP($E$4,RF!$A$2:$N$49,14,FALSE))*100</f>
        <v>107.68164139796248</v>
      </c>
      <c r="M261" s="82">
        <f>(VLOOKUP($E261,'RF 20VAR'!$A$2:$N$499,14,FALSE)/VLOOKUP($E$4,'RF 20VAR'!$A$2:$N$499,14,FALSE))*100</f>
        <v>103.53428647534162</v>
      </c>
      <c r="N261" s="82">
        <f>(VLOOKUP($E261,'RF opt'!$A$2:$N$499,14,FALSE)/VLOOKUP($E$4,'RF opt'!$A$2:$N$499,14,FALSE))*100</f>
        <v>124.30915842470863</v>
      </c>
      <c r="O261" s="82">
        <f>(VLOOKUP($E261,'LSTM 1'!$A$2:$N$499,14,FALSE)/VLOOKUP($E$4,'LSTM 1'!$A$2:$N$499,14,FALSE))*100</f>
        <v>126.3798078055365</v>
      </c>
      <c r="P261" s="82">
        <f>(VLOOKUP($E261,'LSTM 2'!$A$2:$N$499,14,FALSE)/VLOOKUP($E$4,'LSTM 2'!$A$2:$N$499,14,FALSE))*100</f>
        <v>117.68411721671718</v>
      </c>
    </row>
    <row r="262" spans="5:16" x14ac:dyDescent="0.3">
      <c r="E262" s="10">
        <v>45083</v>
      </c>
      <c r="F262" s="82">
        <f>(VLOOKUP($E262,'ARIMA daily'!$A$3:$N$499,13,FALSE)/VLOOKUP($E$4,'ARIMA daily'!$A$3:$N$499,13,FALSE))*100</f>
        <v>109.80401654045548</v>
      </c>
      <c r="G262" s="82">
        <f>(VLOOKUP($E262,'ARIMA daily'!$A$3:$N$499,14,FALSE)/VLOOKUP($E$4,'ARIMA daily'!$A$3:$N$499,14,FALSE))*100</f>
        <v>98.169733950788313</v>
      </c>
      <c r="H262" s="82">
        <f>(VLOOKUP($E262,'ARIMAX daily'!$A$2:$N$499,14,FALSE)/VLOOKUP($E$4,'ARIMAX daily'!$A$2:$N$49,14,FALSE))*100</f>
        <v>98.713548234861022</v>
      </c>
      <c r="I262" s="82">
        <f>(VLOOKUP($E262,Prophet!$A$2:$N$499,14,FALSE)/VLOOKUP($E$4,Prophet!$A$2:$N$49,14,FALSE))*100</f>
        <v>111.77020805637579</v>
      </c>
      <c r="J262" s="82">
        <f>(VLOOKUP($E262,ProphetX!$A$2:$N$499,14,FALSE)/VLOOKUP($E$4,ProphetX!$A$2:$N$49,14,FALSE))*100</f>
        <v>109.80401654045558</v>
      </c>
      <c r="K262" s="82">
        <f>(VLOOKUP($E262,LOGIT!$A$2:$N$499,14,FALSE)/VLOOKUP($E$4,LOGIT!$A$2:$N$49,14,FALSE))*100</f>
        <v>123.72915175371955</v>
      </c>
      <c r="L262" s="82">
        <f>(VLOOKUP($E262,RF!$A$2:$N$499,14,FALSE)/VLOOKUP($E$4,RF!$A$2:$N$49,14,FALSE))*100</f>
        <v>107.68164139796248</v>
      </c>
      <c r="M262" s="82">
        <f>(VLOOKUP($E262,'RF 20VAR'!$A$2:$N$499,14,FALSE)/VLOOKUP($E$4,'RF 20VAR'!$A$2:$N$499,14,FALSE))*100</f>
        <v>103.53428647534162</v>
      </c>
      <c r="N262" s="82">
        <f>(VLOOKUP($E262,'RF opt'!$A$2:$N$499,14,FALSE)/VLOOKUP($E$4,'RF opt'!$A$2:$N$499,14,FALSE))*100</f>
        <v>124.30915842470863</v>
      </c>
      <c r="O262" s="82">
        <f>(VLOOKUP($E262,'LSTM 1'!$A$2:$N$499,14,FALSE)/VLOOKUP($E$4,'LSTM 1'!$A$2:$N$499,14,FALSE))*100</f>
        <v>126.3798078055365</v>
      </c>
      <c r="P262" s="82">
        <f>(VLOOKUP($E262,'LSTM 2'!$A$2:$N$499,14,FALSE)/VLOOKUP($E$4,'LSTM 2'!$A$2:$N$499,14,FALSE))*100</f>
        <v>117.96113342573375</v>
      </c>
    </row>
    <row r="263" spans="5:16" x14ac:dyDescent="0.3">
      <c r="E263" s="10">
        <v>45084</v>
      </c>
      <c r="F263" s="82">
        <f>(VLOOKUP($E263,'ARIMA daily'!$A$3:$N$499,13,FALSE)/VLOOKUP($E$4,'ARIMA daily'!$A$3:$N$499,13,FALSE))*100</f>
        <v>109.38544256431999</v>
      </c>
      <c r="G263" s="82">
        <f>(VLOOKUP($E263,'ARIMA daily'!$A$3:$N$499,14,FALSE)/VLOOKUP($E$4,'ARIMA daily'!$A$3:$N$499,14,FALSE))*100</f>
        <v>98.169733950788313</v>
      </c>
      <c r="H263" s="82">
        <f>(VLOOKUP($E263,'ARIMAX daily'!$A$2:$N$499,14,FALSE)/VLOOKUP($E$4,'ARIMAX daily'!$A$2:$N$49,14,FALSE))*100</f>
        <v>98.337251231482398</v>
      </c>
      <c r="I263" s="82">
        <f>(VLOOKUP($E263,Prophet!$A$2:$N$499,14,FALSE)/VLOOKUP($E$4,Prophet!$A$2:$N$49,14,FALSE))*100</f>
        <v>111.34413893910981</v>
      </c>
      <c r="J263" s="82">
        <f>(VLOOKUP($E263,ProphetX!$A$2:$N$499,14,FALSE)/VLOOKUP($E$4,ProphetX!$A$2:$N$49,14,FALSE))*100</f>
        <v>109.38544256432007</v>
      </c>
      <c r="K263" s="82">
        <f>(VLOOKUP($E263,LOGIT!$A$2:$N$499,14,FALSE)/VLOOKUP($E$4,LOGIT!$A$2:$N$49,14,FALSE))*100</f>
        <v>123.25749502707926</v>
      </c>
      <c r="L263" s="82">
        <f>(VLOOKUP($E263,RF!$A$2:$N$499,14,FALSE)/VLOOKUP($E$4,RF!$A$2:$N$49,14,FALSE))*100</f>
        <v>107.68164139796248</v>
      </c>
      <c r="M263" s="82">
        <f>(VLOOKUP($E263,'RF 20VAR'!$A$2:$N$499,14,FALSE)/VLOOKUP($E$4,'RF 20VAR'!$A$2:$N$499,14,FALSE))*100</f>
        <v>103.13961277102983</v>
      </c>
      <c r="N263" s="82">
        <f>(VLOOKUP($E263,'RF opt'!$A$2:$N$499,14,FALSE)/VLOOKUP($E$4,'RF opt'!$A$2:$N$499,14,FALSE))*100</f>
        <v>123.83529070701253</v>
      </c>
      <c r="O263" s="82">
        <f>(VLOOKUP($E263,'LSTM 1'!$A$2:$N$499,14,FALSE)/VLOOKUP($E$4,'LSTM 1'!$A$2:$N$499,14,FALSE))*100</f>
        <v>126.3798078055365</v>
      </c>
      <c r="P263" s="82">
        <f>(VLOOKUP($E263,'LSTM 2'!$A$2:$N$499,14,FALSE)/VLOOKUP($E$4,'LSTM 2'!$A$2:$N$499,14,FALSE))*100</f>
        <v>117.5114644409087</v>
      </c>
    </row>
    <row r="264" spans="5:16" x14ac:dyDescent="0.3">
      <c r="E264" s="10">
        <v>45085</v>
      </c>
      <c r="F264" s="82">
        <f>(VLOOKUP($E264,'ARIMA daily'!$A$3:$N$499,13,FALSE)/VLOOKUP($E$4,'ARIMA daily'!$A$3:$N$499,13,FALSE))*100</f>
        <v>110.0623899755512</v>
      </c>
      <c r="G264" s="82">
        <f>(VLOOKUP($E264,'ARIMA daily'!$A$3:$N$499,14,FALSE)/VLOOKUP($E$4,'ARIMA daily'!$A$3:$N$499,14,FALSE))*100</f>
        <v>98.777271349744908</v>
      </c>
      <c r="H264" s="82">
        <f>(VLOOKUP($E264,'ARIMAX daily'!$A$2:$N$499,14,FALSE)/VLOOKUP($E$4,'ARIMAX daily'!$A$2:$N$49,14,FALSE))*100</f>
        <v>98.337251231482398</v>
      </c>
      <c r="I264" s="82">
        <f>(VLOOKUP($E264,Prophet!$A$2:$N$499,14,FALSE)/VLOOKUP($E$4,Prophet!$A$2:$N$49,14,FALSE))*100</f>
        <v>112.0332080221944</v>
      </c>
      <c r="J264" s="82">
        <f>(VLOOKUP($E264,ProphetX!$A$2:$N$499,14,FALSE)/VLOOKUP($E$4,ProphetX!$A$2:$N$49,14,FALSE))*100</f>
        <v>110.06238997555128</v>
      </c>
      <c r="K264" s="82">
        <f>(VLOOKUP($E264,LOGIT!$A$2:$N$499,14,FALSE)/VLOOKUP($E$4,LOGIT!$A$2:$N$49,14,FALSE))*100</f>
        <v>123.25749502707926</v>
      </c>
      <c r="L264" s="82">
        <f>(VLOOKUP($E264,RF!$A$2:$N$499,14,FALSE)/VLOOKUP($E$4,RF!$A$2:$N$49,14,FALSE))*100</f>
        <v>107.68164139796248</v>
      </c>
      <c r="M264" s="82">
        <f>(VLOOKUP($E264,'RF 20VAR'!$A$2:$N$499,14,FALSE)/VLOOKUP($E$4,'RF 20VAR'!$A$2:$N$499,14,FALSE))*100</f>
        <v>103.77790697384097</v>
      </c>
      <c r="N264" s="82">
        <f>(VLOOKUP($E264,'RF opt'!$A$2:$N$499,14,FALSE)/VLOOKUP($E$4,'RF opt'!$A$2:$N$499,14,FALSE))*100</f>
        <v>124.60166306422893</v>
      </c>
      <c r="O264" s="82">
        <f>(VLOOKUP($E264,'LSTM 1'!$A$2:$N$499,14,FALSE)/VLOOKUP($E$4,'LSTM 1'!$A$2:$N$499,14,FALSE))*100</f>
        <v>126.3798078055365</v>
      </c>
      <c r="P264" s="82">
        <f>(VLOOKUP($E264,'LSTM 2'!$A$2:$N$499,14,FALSE)/VLOOKUP($E$4,'LSTM 2'!$A$2:$N$499,14,FALSE))*100</f>
        <v>118.23870089740961</v>
      </c>
    </row>
    <row r="265" spans="5:16" x14ac:dyDescent="0.3">
      <c r="E265" s="10">
        <v>45086</v>
      </c>
      <c r="F265" s="82">
        <f>(VLOOKUP($E265,'ARIMA daily'!$A$3:$N$499,13,FALSE)/VLOOKUP($E$4,'ARIMA daily'!$A$3:$N$499,13,FALSE))*100</f>
        <v>110.18874815229634</v>
      </c>
      <c r="G265" s="82">
        <f>(VLOOKUP($E265,'ARIMA daily'!$A$3:$N$499,14,FALSE)/VLOOKUP($E$4,'ARIMA daily'!$A$3:$N$499,14,FALSE))*100</f>
        <v>98.777271349744908</v>
      </c>
      <c r="H265" s="82">
        <f>(VLOOKUP($E265,'ARIMAX daily'!$A$2:$N$499,14,FALSE)/VLOOKUP($E$4,'ARIMAX daily'!$A$2:$N$49,14,FALSE))*100</f>
        <v>98.450148250841124</v>
      </c>
      <c r="I265" s="82">
        <f>(VLOOKUP($E265,Prophet!$A$2:$N$499,14,FALSE)/VLOOKUP($E$4,Prophet!$A$2:$N$49,14,FALSE))*100</f>
        <v>112.16182881539847</v>
      </c>
      <c r="J265" s="82">
        <f>(VLOOKUP($E265,ProphetX!$A$2:$N$499,14,FALSE)/VLOOKUP($E$4,ProphetX!$A$2:$N$49,14,FALSE))*100</f>
        <v>110.1887481522964</v>
      </c>
      <c r="K265" s="82">
        <f>(VLOOKUP($E265,LOGIT!$A$2:$N$499,14,FALSE)/VLOOKUP($E$4,LOGIT!$A$2:$N$49,14,FALSE))*100</f>
        <v>123.39900197005269</v>
      </c>
      <c r="L265" s="82">
        <f>(VLOOKUP($E265,RF!$A$2:$N$499,14,FALSE)/VLOOKUP($E$4,RF!$A$2:$N$49,14,FALSE))*100</f>
        <v>107.68164139796248</v>
      </c>
      <c r="M265" s="82">
        <f>(VLOOKUP($E265,'RF 20VAR'!$A$2:$N$499,14,FALSE)/VLOOKUP($E$4,'RF 20VAR'!$A$2:$N$499,14,FALSE))*100</f>
        <v>103.89705018992552</v>
      </c>
      <c r="N265" s="82">
        <f>(VLOOKUP($E265,'RF opt'!$A$2:$N$499,14,FALSE)/VLOOKUP($E$4,'RF opt'!$A$2:$N$499,14,FALSE))*100</f>
        <v>124.60166306422893</v>
      </c>
      <c r="O265" s="82">
        <f>(VLOOKUP($E265,'LSTM 1'!$A$2:$N$499,14,FALSE)/VLOOKUP($E$4,'LSTM 1'!$A$2:$N$499,14,FALSE))*100</f>
        <v>126.3798078055365</v>
      </c>
      <c r="P265" s="82">
        <f>(VLOOKUP($E265,'LSTM 2'!$A$2:$N$499,14,FALSE)/VLOOKUP($E$4,'LSTM 2'!$A$2:$N$499,14,FALSE))*100</f>
        <v>118.37444596590603</v>
      </c>
    </row>
    <row r="266" spans="5:16" x14ac:dyDescent="0.3">
      <c r="E266" s="10">
        <v>45089</v>
      </c>
      <c r="F266" s="82">
        <f>(VLOOKUP($E266,'ARIMA daily'!$A$3:$N$499,13,FALSE)/VLOOKUP($E$4,'ARIMA daily'!$A$3:$N$499,13,FALSE))*100</f>
        <v>111.21583387103762</v>
      </c>
      <c r="G266" s="82">
        <f>(VLOOKUP($E266,'ARIMA daily'!$A$3:$N$499,14,FALSE)/VLOOKUP($E$4,'ARIMA daily'!$A$3:$N$499,14,FALSE))*100</f>
        <v>99.69798899506506</v>
      </c>
      <c r="H266" s="82">
        <f>(VLOOKUP($E266,'ARIMAX daily'!$A$2:$N$499,14,FALSE)/VLOOKUP($E$4,'ARIMAX daily'!$A$2:$N$49,14,FALSE))*100</f>
        <v>99.36781673307712</v>
      </c>
      <c r="I266" s="82">
        <f>(VLOOKUP($E266,Prophet!$A$2:$N$499,14,FALSE)/VLOOKUP($E$4,Prophet!$A$2:$N$49,14,FALSE))*100</f>
        <v>113.20730591261514</v>
      </c>
      <c r="J266" s="82">
        <f>(VLOOKUP($E266,ProphetX!$A$2:$N$499,14,FALSE)/VLOOKUP($E$4,ProphetX!$A$2:$N$49,14,FALSE))*100</f>
        <v>111.2158338710377</v>
      </c>
      <c r="K266" s="82">
        <f>(VLOOKUP($E266,LOGIT!$A$2:$N$499,14,FALSE)/VLOOKUP($E$4,LOGIT!$A$2:$N$49,14,FALSE))*100</f>
        <v>124.5492224304503</v>
      </c>
      <c r="L266" s="82">
        <f>(VLOOKUP($E266,RF!$A$2:$N$499,14,FALSE)/VLOOKUP($E$4,RF!$A$2:$N$49,14,FALSE))*100</f>
        <v>107.68164139796248</v>
      </c>
      <c r="M266" s="82">
        <f>(VLOOKUP($E266,'RF 20VAR'!$A$2:$N$499,14,FALSE)/VLOOKUP($E$4,'RF 20VAR'!$A$2:$N$499,14,FALSE))*100</f>
        <v>103.89705018992552</v>
      </c>
      <c r="N266" s="82">
        <f>(VLOOKUP($E266,'RF opt'!$A$2:$N$499,14,FALSE)/VLOOKUP($E$4,'RF opt'!$A$2:$N$499,14,FALSE))*100</f>
        <v>125.76309370765367</v>
      </c>
      <c r="O266" s="82">
        <f>(VLOOKUP($E266,'LSTM 1'!$A$2:$N$499,14,FALSE)/VLOOKUP($E$4,'LSTM 1'!$A$2:$N$499,14,FALSE))*100</f>
        <v>126.3798078055365</v>
      </c>
      <c r="P266" s="82">
        <f>(VLOOKUP($E266,'LSTM 2'!$A$2:$N$499,14,FALSE)/VLOOKUP($E$4,'LSTM 2'!$A$2:$N$499,14,FALSE))*100</f>
        <v>119.47783179208361</v>
      </c>
    </row>
    <row r="267" spans="5:16" x14ac:dyDescent="0.3">
      <c r="E267" s="10">
        <v>45090</v>
      </c>
      <c r="F267" s="82">
        <f>(VLOOKUP($E267,'ARIMA daily'!$A$3:$N$499,13,FALSE)/VLOOKUP($E$4,'ARIMA daily'!$A$3:$N$499,13,FALSE))*100</f>
        <v>111.98683652179338</v>
      </c>
      <c r="G267" s="82">
        <f>(VLOOKUP($E267,'ARIMA daily'!$A$3:$N$499,14,FALSE)/VLOOKUP($E$4,'ARIMA daily'!$A$3:$N$499,14,FALSE))*100</f>
        <v>99.69798899506506</v>
      </c>
      <c r="H267" s="82">
        <f>(VLOOKUP($E267,'ARIMAX daily'!$A$2:$N$499,14,FALSE)/VLOOKUP($E$4,'ARIMAX daily'!$A$2:$N$49,14,FALSE))*100</f>
        <v>100.05668312407907</v>
      </c>
      <c r="I267" s="82">
        <f>(VLOOKUP($E267,Prophet!$A$2:$N$499,14,FALSE)/VLOOKUP($E$4,Prophet!$A$2:$N$49,14,FALSE))*100</f>
        <v>113.20730591261514</v>
      </c>
      <c r="J267" s="82">
        <f>(VLOOKUP($E267,ProphetX!$A$2:$N$499,14,FALSE)/VLOOKUP($E$4,ProphetX!$A$2:$N$49,14,FALSE))*100</f>
        <v>111.98683652179346</v>
      </c>
      <c r="K267" s="82">
        <f>(VLOOKUP($E267,LOGIT!$A$2:$N$499,14,FALSE)/VLOOKUP($E$4,LOGIT!$A$2:$N$49,14,FALSE))*100</f>
        <v>125.41265866341327</v>
      </c>
      <c r="L267" s="82">
        <f>(VLOOKUP($E267,RF!$A$2:$N$499,14,FALSE)/VLOOKUP($E$4,RF!$A$2:$N$49,14,FALSE))*100</f>
        <v>107.68164139796248</v>
      </c>
      <c r="M267" s="82">
        <f>(VLOOKUP($E267,'RF 20VAR'!$A$2:$N$499,14,FALSE)/VLOOKUP($E$4,'RF 20VAR'!$A$2:$N$499,14,FALSE))*100</f>
        <v>103.89705018992552</v>
      </c>
      <c r="N267" s="82">
        <f>(VLOOKUP($E267,'RF opt'!$A$2:$N$499,14,FALSE)/VLOOKUP($E$4,'RF opt'!$A$2:$N$499,14,FALSE))*100</f>
        <v>125.76309370765367</v>
      </c>
      <c r="O267" s="82">
        <f>(VLOOKUP($E267,'LSTM 1'!$A$2:$N$499,14,FALSE)/VLOOKUP($E$4,'LSTM 1'!$A$2:$N$499,14,FALSE))*100</f>
        <v>126.3798078055365</v>
      </c>
      <c r="P267" s="82">
        <f>(VLOOKUP($E267,'LSTM 2'!$A$2:$N$499,14,FALSE)/VLOOKUP($E$4,'LSTM 2'!$A$2:$N$499,14,FALSE))*100</f>
        <v>120.30611066040611</v>
      </c>
    </row>
    <row r="268" spans="5:16" x14ac:dyDescent="0.3">
      <c r="E268" s="10">
        <v>45091</v>
      </c>
      <c r="F268" s="82">
        <f>(VLOOKUP($E268,'ARIMA daily'!$A$3:$N$499,13,FALSE)/VLOOKUP($E$4,'ARIMA daily'!$A$3:$N$499,13,FALSE))*100</f>
        <v>112.07860139420771</v>
      </c>
      <c r="G268" s="82">
        <f>(VLOOKUP($E268,'ARIMA daily'!$A$3:$N$499,14,FALSE)/VLOOKUP($E$4,'ARIMA daily'!$A$3:$N$499,14,FALSE))*100</f>
        <v>99.69798899506506</v>
      </c>
      <c r="H268" s="82">
        <f>(VLOOKUP($E268,'ARIMAX daily'!$A$2:$N$499,14,FALSE)/VLOOKUP($E$4,'ARIMAX daily'!$A$2:$N$49,14,FALSE))*100</f>
        <v>100.13867212427104</v>
      </c>
      <c r="I268" s="82">
        <f>(VLOOKUP($E268,Prophet!$A$2:$N$499,14,FALSE)/VLOOKUP($E$4,Prophet!$A$2:$N$49,14,FALSE))*100</f>
        <v>113.20730591261514</v>
      </c>
      <c r="J268" s="82">
        <f>(VLOOKUP($E268,ProphetX!$A$2:$N$499,14,FALSE)/VLOOKUP($E$4,ProphetX!$A$2:$N$49,14,FALSE))*100</f>
        <v>112.07860139420782</v>
      </c>
      <c r="K268" s="82">
        <f>(VLOOKUP($E268,LOGIT!$A$2:$N$499,14,FALSE)/VLOOKUP($E$4,LOGIT!$A$2:$N$49,14,FALSE))*100</f>
        <v>125.5154249971971</v>
      </c>
      <c r="L268" s="82">
        <f>(VLOOKUP($E268,RF!$A$2:$N$499,14,FALSE)/VLOOKUP($E$4,RF!$A$2:$N$49,14,FALSE))*100</f>
        <v>107.68164139796248</v>
      </c>
      <c r="M268" s="82">
        <f>(VLOOKUP($E268,'RF 20VAR'!$A$2:$N$499,14,FALSE)/VLOOKUP($E$4,'RF 20VAR'!$A$2:$N$499,14,FALSE))*100</f>
        <v>103.9821860849202</v>
      </c>
      <c r="N268" s="82">
        <f>(VLOOKUP($E268,'RF opt'!$A$2:$N$499,14,FALSE)/VLOOKUP($E$4,'RF opt'!$A$2:$N$499,14,FALSE))*100</f>
        <v>125.86614719685791</v>
      </c>
      <c r="O268" s="82">
        <f>(VLOOKUP($E268,'LSTM 1'!$A$2:$N$499,14,FALSE)/VLOOKUP($E$4,'LSTM 1'!$A$2:$N$499,14,FALSE))*100</f>
        <v>126.48336664601476</v>
      </c>
      <c r="P268" s="82">
        <f>(VLOOKUP($E268,'LSTM 2'!$A$2:$N$499,14,FALSE)/VLOOKUP($E$4,'LSTM 2'!$A$2:$N$499,14,FALSE))*100</f>
        <v>120.40469255840686</v>
      </c>
    </row>
    <row r="269" spans="5:16" x14ac:dyDescent="0.3">
      <c r="E269" s="10">
        <v>45092</v>
      </c>
      <c r="F269" s="82">
        <f>(VLOOKUP($E269,'ARIMA daily'!$A$3:$N$499,13,FALSE)/VLOOKUP($E$4,'ARIMA daily'!$A$3:$N$499,13,FALSE))*100</f>
        <v>113.44351000386663</v>
      </c>
      <c r="G269" s="82">
        <f>(VLOOKUP($E269,'ARIMA daily'!$A$3:$N$499,14,FALSE)/VLOOKUP($E$4,'ARIMA daily'!$A$3:$N$499,14,FALSE))*100</f>
        <v>100.91212480557917</v>
      </c>
      <c r="H269" s="82">
        <f>(VLOOKUP($E269,'ARIMAX daily'!$A$2:$N$499,14,FALSE)/VLOOKUP($E$4,'ARIMAX daily'!$A$2:$N$49,14,FALSE))*100</f>
        <v>101.35817463449146</v>
      </c>
      <c r="I269" s="82">
        <f>(VLOOKUP($E269,Prophet!$A$2:$N$499,14,FALSE)/VLOOKUP($E$4,Prophet!$A$2:$N$49,14,FALSE))*100</f>
        <v>113.20730591261514</v>
      </c>
      <c r="J269" s="82">
        <f>(VLOOKUP($E269,ProphetX!$A$2:$N$499,14,FALSE)/VLOOKUP($E$4,ProphetX!$A$2:$N$49,14,FALSE))*100</f>
        <v>113.44351000386672</v>
      </c>
      <c r="K269" s="82">
        <f>(VLOOKUP($E269,LOGIT!$A$2:$N$499,14,FALSE)/VLOOKUP($E$4,LOGIT!$A$2:$N$49,14,FALSE))*100</f>
        <v>127.04396909118618</v>
      </c>
      <c r="L269" s="82">
        <f>(VLOOKUP($E269,RF!$A$2:$N$499,14,FALSE)/VLOOKUP($E$4,RF!$A$2:$N$49,14,FALSE))*100</f>
        <v>107.68164139796248</v>
      </c>
      <c r="M269" s="82">
        <f>(VLOOKUP($E269,'RF 20VAR'!$A$2:$N$499,14,FALSE)/VLOOKUP($E$4,'RF 20VAR'!$A$2:$N$499,14,FALSE))*100</f>
        <v>105.24849543633043</v>
      </c>
      <c r="N269" s="82">
        <f>(VLOOKUP($E269,'RF opt'!$A$2:$N$499,14,FALSE)/VLOOKUP($E$4,'RF opt'!$A$2:$N$499,14,FALSE))*100</f>
        <v>127.39896243399083</v>
      </c>
      <c r="O269" s="82">
        <f>(VLOOKUP($E269,'LSTM 1'!$A$2:$N$499,14,FALSE)/VLOOKUP($E$4,'LSTM 1'!$A$2:$N$499,14,FALSE))*100</f>
        <v>128.02369846641801</v>
      </c>
      <c r="P269" s="82">
        <f>(VLOOKUP($E269,'LSTM 2'!$A$2:$N$499,14,FALSE)/VLOOKUP($E$4,'LSTM 2'!$A$2:$N$499,14,FALSE))*100</f>
        <v>121.87099745043774</v>
      </c>
    </row>
    <row r="270" spans="5:16" x14ac:dyDescent="0.3">
      <c r="E270" s="10">
        <v>45093</v>
      </c>
      <c r="F270" s="82">
        <f>(VLOOKUP($E270,'ARIMA daily'!$A$3:$N$499,13,FALSE)/VLOOKUP($E$4,'ARIMA daily'!$A$3:$N$499,13,FALSE))*100</f>
        <v>113.0269885971632</v>
      </c>
      <c r="G270" s="82">
        <f>(VLOOKUP($E270,'ARIMA daily'!$A$3:$N$499,14,FALSE)/VLOOKUP($E$4,'ARIMA daily'!$A$3:$N$499,14,FALSE))*100</f>
        <v>100.91212480557917</v>
      </c>
      <c r="H270" s="82">
        <f>(VLOOKUP($E270,'ARIMAX daily'!$A$2:$N$499,14,FALSE)/VLOOKUP($E$4,'ARIMAX daily'!$A$2:$N$49,14,FALSE))*100</f>
        <v>100.98602598113781</v>
      </c>
      <c r="I270" s="82">
        <f>(VLOOKUP($E270,Prophet!$A$2:$N$499,14,FALSE)/VLOOKUP($E$4,Prophet!$A$2:$N$49,14,FALSE))*100</f>
        <v>113.20730591261514</v>
      </c>
      <c r="J270" s="82">
        <f>(VLOOKUP($E270,ProphetX!$A$2:$N$499,14,FALSE)/VLOOKUP($E$4,ProphetX!$A$2:$N$49,14,FALSE))*100</f>
        <v>113.02698859716331</v>
      </c>
      <c r="K270" s="82">
        <f>(VLOOKUP($E270,LOGIT!$A$2:$N$499,14,FALSE)/VLOOKUP($E$4,LOGIT!$A$2:$N$49,14,FALSE))*100</f>
        <v>126.57751197330218</v>
      </c>
      <c r="L270" s="82">
        <f>(VLOOKUP($E270,RF!$A$2:$N$499,14,FALSE)/VLOOKUP($E$4,RF!$A$2:$N$49,14,FALSE))*100</f>
        <v>107.68164139796248</v>
      </c>
      <c r="M270" s="82">
        <f>(VLOOKUP($E270,'RF 20VAR'!$A$2:$N$499,14,FALSE)/VLOOKUP($E$4,'RF 20VAR'!$A$2:$N$499,14,FALSE))*100</f>
        <v>105.24849543633043</v>
      </c>
      <c r="N270" s="82">
        <f>(VLOOKUP($E270,'RF opt'!$A$2:$N$499,14,FALSE)/VLOOKUP($E$4,'RF opt'!$A$2:$N$499,14,FALSE))*100</f>
        <v>127.39896243399083</v>
      </c>
      <c r="O270" s="82">
        <f>(VLOOKUP($E270,'LSTM 1'!$A$2:$N$499,14,FALSE)/VLOOKUP($E$4,'LSTM 1'!$A$2:$N$499,14,FALSE))*100</f>
        <v>128.02369846641801</v>
      </c>
      <c r="P270" s="82">
        <f>(VLOOKUP($E270,'LSTM 2'!$A$2:$N$499,14,FALSE)/VLOOKUP($E$4,'LSTM 2'!$A$2:$N$499,14,FALSE))*100</f>
        <v>121.42353351624993</v>
      </c>
    </row>
    <row r="271" spans="5:16" x14ac:dyDescent="0.3">
      <c r="E271" s="10">
        <v>45097</v>
      </c>
      <c r="F271" s="82">
        <f>(VLOOKUP($E271,'ARIMA daily'!$A$3:$N$499,13,FALSE)/VLOOKUP($E$4,'ARIMA daily'!$A$3:$N$499,13,FALSE))*100</f>
        <v>112.49179363341764</v>
      </c>
      <c r="G271" s="82">
        <f>(VLOOKUP($E271,'ARIMA daily'!$A$3:$N$499,14,FALSE)/VLOOKUP($E$4,'ARIMA daily'!$A$3:$N$499,14,FALSE))*100</f>
        <v>100.43429502662879</v>
      </c>
      <c r="H271" s="82">
        <f>(VLOOKUP($E271,'ARIMAX daily'!$A$2:$N$499,14,FALSE)/VLOOKUP($E$4,'ARIMAX daily'!$A$2:$N$49,14,FALSE))*100</f>
        <v>100.50784627216218</v>
      </c>
      <c r="I271" s="82">
        <f>(VLOOKUP($E271,Prophet!$A$2:$N$499,14,FALSE)/VLOOKUP($E$4,Prophet!$A$2:$N$49,14,FALSE))*100</f>
        <v>113.20730591261514</v>
      </c>
      <c r="J271" s="82">
        <f>(VLOOKUP($E271,ProphetX!$A$2:$N$499,14,FALSE)/VLOOKUP($E$4,ProphetX!$A$2:$N$49,14,FALSE))*100</f>
        <v>112.49179363341774</v>
      </c>
      <c r="K271" s="82">
        <f>(VLOOKUP($E271,LOGIT!$A$2:$N$499,14,FALSE)/VLOOKUP($E$4,LOGIT!$A$2:$N$49,14,FALSE))*100</f>
        <v>125.97815382201145</v>
      </c>
      <c r="L271" s="82">
        <f>(VLOOKUP($E271,RF!$A$2:$N$499,14,FALSE)/VLOOKUP($E$4,RF!$A$2:$N$49,14,FALSE))*100</f>
        <v>107.68164139796248</v>
      </c>
      <c r="M271" s="82">
        <f>(VLOOKUP($E271,'RF 20VAR'!$A$2:$N$499,14,FALSE)/VLOOKUP($E$4,'RF 20VAR'!$A$2:$N$499,14,FALSE))*100</f>
        <v>104.75013247542664</v>
      </c>
      <c r="N271" s="82">
        <f>(VLOOKUP($E271,'RF opt'!$A$2:$N$499,14,FALSE)/VLOOKUP($E$4,'RF opt'!$A$2:$N$499,14,FALSE))*100</f>
        <v>126.79571462630047</v>
      </c>
      <c r="O271" s="82">
        <f>(VLOOKUP($E271,'LSTM 1'!$A$2:$N$499,14,FALSE)/VLOOKUP($E$4,'LSTM 1'!$A$2:$N$499,14,FALSE))*100</f>
        <v>128.02369846641801</v>
      </c>
      <c r="P271" s="82">
        <f>(VLOOKUP($E271,'LSTM 2'!$A$2:$N$499,14,FALSE)/VLOOKUP($E$4,'LSTM 2'!$A$2:$N$499,14,FALSE))*100</f>
        <v>121.42353351624993</v>
      </c>
    </row>
    <row r="272" spans="5:16" x14ac:dyDescent="0.3">
      <c r="E272" s="10">
        <v>45098</v>
      </c>
      <c r="F272" s="82">
        <f>(VLOOKUP($E272,'ARIMA daily'!$A$3:$N$499,13,FALSE)/VLOOKUP($E$4,'ARIMA daily'!$A$3:$N$499,13,FALSE))*100</f>
        <v>111.90174250003324</v>
      </c>
      <c r="G272" s="82">
        <f>(VLOOKUP($E272,'ARIMA daily'!$A$3:$N$499,14,FALSE)/VLOOKUP($E$4,'ARIMA daily'!$A$3:$N$499,14,FALSE))*100</f>
        <v>99.907488868623659</v>
      </c>
      <c r="H272" s="82">
        <f>(VLOOKUP($E272,'ARIMAX daily'!$A$2:$N$499,14,FALSE)/VLOOKUP($E$4,'ARIMAX daily'!$A$2:$N$49,14,FALSE))*100</f>
        <v>100.50784627216218</v>
      </c>
      <c r="I272" s="82">
        <f>(VLOOKUP($E272,Prophet!$A$2:$N$499,14,FALSE)/VLOOKUP($E$4,Prophet!$A$2:$N$49,14,FALSE))*100</f>
        <v>113.20730591261514</v>
      </c>
      <c r="J272" s="82">
        <f>(VLOOKUP($E272,ProphetX!$A$2:$N$499,14,FALSE)/VLOOKUP($E$4,ProphetX!$A$2:$N$49,14,FALSE))*100</f>
        <v>111.90174250003335</v>
      </c>
      <c r="K272" s="82">
        <f>(VLOOKUP($E272,LOGIT!$A$2:$N$499,14,FALSE)/VLOOKUP($E$4,LOGIT!$A$2:$N$49,14,FALSE))*100</f>
        <v>125.31736293190805</v>
      </c>
      <c r="L272" s="82">
        <f>(VLOOKUP($E272,RF!$A$2:$N$499,14,FALSE)/VLOOKUP($E$4,RF!$A$2:$N$49,14,FALSE))*100</f>
        <v>107.68164139796248</v>
      </c>
      <c r="M272" s="82">
        <f>(VLOOKUP($E272,'RF 20VAR'!$A$2:$N$499,14,FALSE)/VLOOKUP($E$4,'RF 20VAR'!$A$2:$N$499,14,FALSE))*100</f>
        <v>104.75013247542664</v>
      </c>
      <c r="N272" s="82">
        <f>(VLOOKUP($E272,'RF opt'!$A$2:$N$499,14,FALSE)/VLOOKUP($E$4,'RF opt'!$A$2:$N$499,14,FALSE))*100</f>
        <v>126.13063539956732</v>
      </c>
      <c r="O272" s="82">
        <f>(VLOOKUP($E272,'LSTM 1'!$A$2:$N$499,14,FALSE)/VLOOKUP($E$4,'LSTM 1'!$A$2:$N$499,14,FALSE))*100</f>
        <v>127.3521781186641</v>
      </c>
      <c r="P272" s="82">
        <f>(VLOOKUP($E272,'LSTM 2'!$A$2:$N$499,14,FALSE)/VLOOKUP($E$4,'LSTM 2'!$A$2:$N$499,14,FALSE))*100</f>
        <v>121.42353351624993</v>
      </c>
    </row>
    <row r="273" spans="5:16" x14ac:dyDescent="0.3">
      <c r="E273" s="10">
        <v>45099</v>
      </c>
      <c r="F273" s="82">
        <f>(VLOOKUP($E273,'ARIMA daily'!$A$3:$N$499,13,FALSE)/VLOOKUP($E$4,'ARIMA daily'!$A$3:$N$499,13,FALSE))*100</f>
        <v>112.31698730867525</v>
      </c>
      <c r="G273" s="82">
        <f>(VLOOKUP($E273,'ARIMA daily'!$A$3:$N$499,14,FALSE)/VLOOKUP($E$4,'ARIMA daily'!$A$3:$N$499,14,FALSE))*100</f>
        <v>100.27822541990787</v>
      </c>
      <c r="H273" s="82">
        <f>(VLOOKUP($E273,'ARIMAX daily'!$A$2:$N$499,14,FALSE)/VLOOKUP($E$4,'ARIMAX daily'!$A$2:$N$49,14,FALSE))*100</f>
        <v>100.50784627216218</v>
      </c>
      <c r="I273" s="82">
        <f>(VLOOKUP($E273,Prophet!$A$2:$N$499,14,FALSE)/VLOOKUP($E$4,Prophet!$A$2:$N$49,14,FALSE))*100</f>
        <v>113.20730591261514</v>
      </c>
      <c r="J273" s="82">
        <f>(VLOOKUP($E273,ProphetX!$A$2:$N$499,14,FALSE)/VLOOKUP($E$4,ProphetX!$A$2:$N$49,14,FALSE))*100</f>
        <v>112.31698730867537</v>
      </c>
      <c r="K273" s="82">
        <f>(VLOOKUP($E273,LOGIT!$A$2:$N$499,14,FALSE)/VLOOKUP($E$4,LOGIT!$A$2:$N$49,14,FALSE))*100</f>
        <v>125.78239040357737</v>
      </c>
      <c r="L273" s="82">
        <f>(VLOOKUP($E273,RF!$A$2:$N$499,14,FALSE)/VLOOKUP($E$4,RF!$A$2:$N$49,14,FALSE))*100</f>
        <v>107.68164139796248</v>
      </c>
      <c r="M273" s="82">
        <f>(VLOOKUP($E273,'RF 20VAR'!$A$2:$N$499,14,FALSE)/VLOOKUP($E$4,'RF 20VAR'!$A$2:$N$499,14,FALSE))*100</f>
        <v>105.13883910092868</v>
      </c>
      <c r="N273" s="82">
        <f>(VLOOKUP($E273,'RF opt'!$A$2:$N$499,14,FALSE)/VLOOKUP($E$4,'RF opt'!$A$2:$N$499,14,FALSE))*100</f>
        <v>126.59868076142018</v>
      </c>
      <c r="O273" s="82">
        <f>(VLOOKUP($E273,'LSTM 1'!$A$2:$N$499,14,FALSE)/VLOOKUP($E$4,'LSTM 1'!$A$2:$N$499,14,FALSE))*100</f>
        <v>127.8247563793021</v>
      </c>
      <c r="P273" s="82">
        <f>(VLOOKUP($E273,'LSTM 2'!$A$2:$N$499,14,FALSE)/VLOOKUP($E$4,'LSTM 2'!$A$2:$N$499,14,FALSE))*100</f>
        <v>121.87411177189753</v>
      </c>
    </row>
    <row r="274" spans="5:16" x14ac:dyDescent="0.3">
      <c r="E274" s="10">
        <v>45100</v>
      </c>
      <c r="F274" s="82">
        <f>(VLOOKUP($E274,'ARIMA daily'!$A$3:$N$499,13,FALSE)/VLOOKUP($E$4,'ARIMA daily'!$A$3:$N$499,13,FALSE))*100</f>
        <v>111.45677298162798</v>
      </c>
      <c r="G274" s="82">
        <f>(VLOOKUP($E274,'ARIMA daily'!$A$3:$N$499,14,FALSE)/VLOOKUP($E$4,'ARIMA daily'!$A$3:$N$499,14,FALSE))*100</f>
        <v>100.27822541990787</v>
      </c>
      <c r="H274" s="82">
        <f>(VLOOKUP($E274,'ARIMAX daily'!$A$2:$N$499,14,FALSE)/VLOOKUP($E$4,'ARIMAX daily'!$A$2:$N$49,14,FALSE))*100</f>
        <v>100.50784627216218</v>
      </c>
      <c r="I274" s="82">
        <f>(VLOOKUP($E274,Prophet!$A$2:$N$499,14,FALSE)/VLOOKUP($E$4,Prophet!$A$2:$N$49,14,FALSE))*100</f>
        <v>113.20730591261514</v>
      </c>
      <c r="J274" s="82">
        <f>(VLOOKUP($E274,ProphetX!$A$2:$N$499,14,FALSE)/VLOOKUP($E$4,ProphetX!$A$2:$N$49,14,FALSE))*100</f>
        <v>111.45677298162808</v>
      </c>
      <c r="K274" s="82">
        <f>(VLOOKUP($E274,LOGIT!$A$2:$N$499,14,FALSE)/VLOOKUP($E$4,LOGIT!$A$2:$N$49,14,FALSE))*100</f>
        <v>124.81904712925993</v>
      </c>
      <c r="L274" s="82">
        <f>(VLOOKUP($E274,RF!$A$2:$N$499,14,FALSE)/VLOOKUP($E$4,RF!$A$2:$N$49,14,FALSE))*100</f>
        <v>107.68164139796248</v>
      </c>
      <c r="M274" s="82">
        <f>(VLOOKUP($E274,'RF 20VAR'!$A$2:$N$499,14,FALSE)/VLOOKUP($E$4,'RF 20VAR'!$A$2:$N$499,14,FALSE))*100</f>
        <v>105.13883910092868</v>
      </c>
      <c r="N274" s="82">
        <f>(VLOOKUP($E274,'RF opt'!$A$2:$N$499,14,FALSE)/VLOOKUP($E$4,'RF opt'!$A$2:$N$499,14,FALSE))*100</f>
        <v>125.62908567535389</v>
      </c>
      <c r="O274" s="82">
        <f>(VLOOKUP($E274,'LSTM 1'!$A$2:$N$499,14,FALSE)/VLOOKUP($E$4,'LSTM 1'!$A$2:$N$499,14,FALSE))*100</f>
        <v>126.84577101454499</v>
      </c>
      <c r="P274" s="82">
        <f>(VLOOKUP($E274,'LSTM 2'!$A$2:$N$499,14,FALSE)/VLOOKUP($E$4,'LSTM 2'!$A$2:$N$499,14,FALSE))*100</f>
        <v>120.94070125622703</v>
      </c>
    </row>
    <row r="275" spans="5:16" x14ac:dyDescent="0.3">
      <c r="E275" s="10">
        <v>45103</v>
      </c>
      <c r="F275" s="82">
        <f>(VLOOKUP($E275,'ARIMA daily'!$A$3:$N$499,13,FALSE)/VLOOKUP($E$4,'ARIMA daily'!$A$3:$N$499,13,FALSE))*100</f>
        <v>110.95668446457121</v>
      </c>
      <c r="G275" s="82">
        <f>(VLOOKUP($E275,'ARIMA daily'!$A$3:$N$499,14,FALSE)/VLOOKUP($E$4,'ARIMA daily'!$A$3:$N$499,14,FALSE))*100</f>
        <v>99.828293238114028</v>
      </c>
      <c r="H275" s="82">
        <f>(VLOOKUP($E275,'ARIMAX daily'!$A$2:$N$499,14,FALSE)/VLOOKUP($E$4,'ARIMAX daily'!$A$2:$N$49,14,FALSE))*100</f>
        <v>100.0568838187355</v>
      </c>
      <c r="I275" s="82">
        <f>(VLOOKUP($E275,Prophet!$A$2:$N$499,14,FALSE)/VLOOKUP($E$4,Prophet!$A$2:$N$49,14,FALSE))*100</f>
        <v>113.20730591261514</v>
      </c>
      <c r="J275" s="82">
        <f>(VLOOKUP($E275,ProphetX!$A$2:$N$499,14,FALSE)/VLOOKUP($E$4,ProphetX!$A$2:$N$49,14,FALSE))*100</f>
        <v>110.95668446457132</v>
      </c>
      <c r="K275" s="82">
        <f>(VLOOKUP($E275,LOGIT!$A$2:$N$499,14,FALSE)/VLOOKUP($E$4,LOGIT!$A$2:$N$49,14,FALSE))*100</f>
        <v>124.25900424887257</v>
      </c>
      <c r="L275" s="82">
        <f>(VLOOKUP($E275,RF!$A$2:$N$499,14,FALSE)/VLOOKUP($E$4,RF!$A$2:$N$49,14,FALSE))*100</f>
        <v>107.68164139796248</v>
      </c>
      <c r="M275" s="82">
        <f>(VLOOKUP($E275,'RF 20VAR'!$A$2:$N$499,14,FALSE)/VLOOKUP($E$4,'RF 20VAR'!$A$2:$N$499,14,FALSE))*100</f>
        <v>105.13883910092868</v>
      </c>
      <c r="N275" s="82">
        <f>(VLOOKUP($E275,'RF opt'!$A$2:$N$499,14,FALSE)/VLOOKUP($E$4,'RF opt'!$A$2:$N$499,14,FALSE))*100</f>
        <v>125.62908567535389</v>
      </c>
      <c r="O275" s="82">
        <f>(VLOOKUP($E275,'LSTM 1'!$A$2:$N$499,14,FALSE)/VLOOKUP($E$4,'LSTM 1'!$A$2:$N$499,14,FALSE))*100</f>
        <v>126.27663455181928</v>
      </c>
      <c r="P275" s="82">
        <f>(VLOOKUP($E275,'LSTM 2'!$A$2:$N$499,14,FALSE)/VLOOKUP($E$4,'LSTM 2'!$A$2:$N$499,14,FALSE))*100</f>
        <v>120.39805988661732</v>
      </c>
    </row>
    <row r="276" spans="5:16" x14ac:dyDescent="0.3">
      <c r="E276" s="10">
        <v>45104</v>
      </c>
      <c r="F276" s="82">
        <f>(VLOOKUP($E276,'ARIMA daily'!$A$3:$N$499,13,FALSE)/VLOOKUP($E$4,'ARIMA daily'!$A$3:$N$499,13,FALSE))*100</f>
        <v>112.22778814805096</v>
      </c>
      <c r="G276" s="82">
        <f>(VLOOKUP($E276,'ARIMA daily'!$A$3:$N$499,14,FALSE)/VLOOKUP($E$4,'ARIMA daily'!$A$3:$N$499,14,FALSE))*100</f>
        <v>100.97191168582442</v>
      </c>
      <c r="H276" s="82">
        <f>(VLOOKUP($E276,'ARIMAX daily'!$A$2:$N$499,14,FALSE)/VLOOKUP($E$4,'ARIMAX daily'!$A$2:$N$49,14,FALSE))*100</f>
        <v>100.0568838187355</v>
      </c>
      <c r="I276" s="82">
        <f>(VLOOKUP($E276,Prophet!$A$2:$N$499,14,FALSE)/VLOOKUP($E$4,Prophet!$A$2:$N$49,14,FALSE))*100</f>
        <v>113.20730591261514</v>
      </c>
      <c r="J276" s="82">
        <f>(VLOOKUP($E276,ProphetX!$A$2:$N$499,14,FALSE)/VLOOKUP($E$4,ProphetX!$A$2:$N$49,14,FALSE))*100</f>
        <v>112.2277881480511</v>
      </c>
      <c r="K276" s="82">
        <f>(VLOOKUP($E276,LOGIT!$A$2:$N$499,14,FALSE)/VLOOKUP($E$4,LOGIT!$A$2:$N$49,14,FALSE))*100</f>
        <v>125.68249737836223</v>
      </c>
      <c r="L276" s="82">
        <f>(VLOOKUP($E276,RF!$A$2:$N$499,14,FALSE)/VLOOKUP($E$4,RF!$A$2:$N$49,14,FALSE))*100</f>
        <v>107.68164139796248</v>
      </c>
      <c r="M276" s="82">
        <f>(VLOOKUP($E276,'RF 20VAR'!$A$2:$N$499,14,FALSE)/VLOOKUP($E$4,'RF 20VAR'!$A$2:$N$499,14,FALSE))*100</f>
        <v>105.13883910092868</v>
      </c>
      <c r="N276" s="82">
        <f>(VLOOKUP($E276,'RF opt'!$A$2:$N$499,14,FALSE)/VLOOKUP($E$4,'RF opt'!$A$2:$N$499,14,FALSE))*100</f>
        <v>127.06827425894144</v>
      </c>
      <c r="O276" s="82">
        <f>(VLOOKUP($E276,'LSTM 1'!$A$2:$N$499,14,FALSE)/VLOOKUP($E$4,'LSTM 1'!$A$2:$N$499,14,FALSE))*100</f>
        <v>127.72324136141171</v>
      </c>
      <c r="P276" s="82">
        <f>(VLOOKUP($E276,'LSTM 2'!$A$2:$N$499,14,FALSE)/VLOOKUP($E$4,'LSTM 2'!$A$2:$N$499,14,FALSE))*100</f>
        <v>121.77732259750485</v>
      </c>
    </row>
    <row r="277" spans="5:16" x14ac:dyDescent="0.3">
      <c r="E277" s="10">
        <v>45105</v>
      </c>
      <c r="F277" s="82">
        <f>(VLOOKUP($E277,'ARIMA daily'!$A$3:$N$499,13,FALSE)/VLOOKUP($E$4,'ARIMA daily'!$A$3:$N$499,13,FALSE))*100</f>
        <v>112.18805090447277</v>
      </c>
      <c r="G277" s="82">
        <f>(VLOOKUP($E277,'ARIMA daily'!$A$3:$N$499,14,FALSE)/VLOOKUP($E$4,'ARIMA daily'!$A$3:$N$499,14,FALSE))*100</f>
        <v>100.97191168582442</v>
      </c>
      <c r="H277" s="82">
        <f>(VLOOKUP($E277,'ARIMAX daily'!$A$2:$N$499,14,FALSE)/VLOOKUP($E$4,'ARIMAX daily'!$A$2:$N$49,14,FALSE))*100</f>
        <v>100.0568838187355</v>
      </c>
      <c r="I277" s="82">
        <f>(VLOOKUP($E277,Prophet!$A$2:$N$499,14,FALSE)/VLOOKUP($E$4,Prophet!$A$2:$N$49,14,FALSE))*100</f>
        <v>113.20730591261514</v>
      </c>
      <c r="J277" s="82">
        <f>(VLOOKUP($E277,ProphetX!$A$2:$N$499,14,FALSE)/VLOOKUP($E$4,ProphetX!$A$2:$N$49,14,FALSE))*100</f>
        <v>112.18805090447287</v>
      </c>
      <c r="K277" s="82">
        <f>(VLOOKUP($E277,LOGIT!$A$2:$N$499,14,FALSE)/VLOOKUP($E$4,LOGIT!$A$2:$N$49,14,FALSE))*100</f>
        <v>125.63799613589583</v>
      </c>
      <c r="L277" s="82">
        <f>(VLOOKUP($E277,RF!$A$2:$N$499,14,FALSE)/VLOOKUP($E$4,RF!$A$2:$N$49,14,FALSE))*100</f>
        <v>107.68164139796248</v>
      </c>
      <c r="M277" s="82">
        <f>(VLOOKUP($E277,'RF 20VAR'!$A$2:$N$499,14,FALSE)/VLOOKUP($E$4,'RF 20VAR'!$A$2:$N$499,14,FALSE))*100</f>
        <v>105.13883910092868</v>
      </c>
      <c r="N277" s="82">
        <f>(VLOOKUP($E277,'RF opt'!$A$2:$N$499,14,FALSE)/VLOOKUP($E$4,'RF opt'!$A$2:$N$499,14,FALSE))*100</f>
        <v>127.02328234518627</v>
      </c>
      <c r="O277" s="82">
        <f>(VLOOKUP($E277,'LSTM 1'!$A$2:$N$499,14,FALSE)/VLOOKUP($E$4,'LSTM 1'!$A$2:$N$499,14,FALSE))*100</f>
        <v>127.67801753907383</v>
      </c>
      <c r="P277" s="82">
        <f>(VLOOKUP($E277,'LSTM 2'!$A$2:$N$499,14,FALSE)/VLOOKUP($E$4,'LSTM 2'!$A$2:$N$499,14,FALSE))*100</f>
        <v>121.73420408639262</v>
      </c>
    </row>
    <row r="278" spans="5:16" x14ac:dyDescent="0.3">
      <c r="E278" s="10">
        <v>45106</v>
      </c>
      <c r="F278" s="82">
        <f>(VLOOKUP($E278,'ARIMA daily'!$A$3:$N$499,13,FALSE)/VLOOKUP($E$4,'ARIMA daily'!$A$3:$N$499,13,FALSE))*100</f>
        <v>112.68992916194892</v>
      </c>
      <c r="G278" s="82">
        <f>(VLOOKUP($E278,'ARIMA daily'!$A$3:$N$499,14,FALSE)/VLOOKUP($E$4,'ARIMA daily'!$A$3:$N$499,14,FALSE))*100</f>
        <v>101.42361404344958</v>
      </c>
      <c r="H278" s="82">
        <f>(VLOOKUP($E278,'ARIMAX daily'!$A$2:$N$499,14,FALSE)/VLOOKUP($E$4,'ARIMAX daily'!$A$2:$N$49,14,FALSE))*100</f>
        <v>100.50449275832038</v>
      </c>
      <c r="I278" s="82">
        <f>(VLOOKUP($E278,Prophet!$A$2:$N$499,14,FALSE)/VLOOKUP($E$4,Prophet!$A$2:$N$49,14,FALSE))*100</f>
        <v>113.20730591261514</v>
      </c>
      <c r="J278" s="82">
        <f>(VLOOKUP($E278,ProphetX!$A$2:$N$499,14,FALSE)/VLOOKUP($E$4,ProphetX!$A$2:$N$49,14,FALSE))*100</f>
        <v>112.68992916194904</v>
      </c>
      <c r="K278" s="82">
        <f>(VLOOKUP($E278,LOGIT!$A$2:$N$499,14,FALSE)/VLOOKUP($E$4,LOGIT!$A$2:$N$49,14,FALSE))*100</f>
        <v>126.20004332421158</v>
      </c>
      <c r="L278" s="82">
        <f>(VLOOKUP($E278,RF!$A$2:$N$499,14,FALSE)/VLOOKUP($E$4,RF!$A$2:$N$49,14,FALSE))*100</f>
        <v>107.68164139796248</v>
      </c>
      <c r="M278" s="82">
        <f>(VLOOKUP($E278,'RF 20VAR'!$A$2:$N$499,14,FALSE)/VLOOKUP($E$4,'RF 20VAR'!$A$2:$N$499,14,FALSE))*100</f>
        <v>105.13883910092868</v>
      </c>
      <c r="N278" s="82">
        <f>(VLOOKUP($E278,'RF opt'!$A$2:$N$499,14,FALSE)/VLOOKUP($E$4,'RF opt'!$A$2:$N$499,14,FALSE))*100</f>
        <v>127.59152667324389</v>
      </c>
      <c r="O278" s="82">
        <f>(VLOOKUP($E278,'LSTM 1'!$A$2:$N$499,14,FALSE)/VLOOKUP($E$4,'LSTM 1'!$A$2:$N$499,14,FALSE))*100</f>
        <v>127.67801753907383</v>
      </c>
      <c r="P278" s="82">
        <f>(VLOOKUP($E278,'LSTM 2'!$A$2:$N$499,14,FALSE)/VLOOKUP($E$4,'LSTM 2'!$A$2:$N$499,14,FALSE))*100</f>
        <v>121.73420408639262</v>
      </c>
    </row>
    <row r="279" spans="5:16" x14ac:dyDescent="0.3">
      <c r="E279" s="10">
        <v>45107</v>
      </c>
      <c r="F279" s="82">
        <f>(VLOOKUP($E279,'ARIMA daily'!$A$3:$N$499,13,FALSE)/VLOOKUP($E$4,'ARIMA daily'!$A$3:$N$499,13,FALSE))*100</f>
        <v>114.0725224094586</v>
      </c>
      <c r="G279" s="82">
        <f>(VLOOKUP($E279,'ARIMA daily'!$A$3:$N$499,14,FALSE)/VLOOKUP($E$4,'ARIMA daily'!$A$3:$N$499,14,FALSE))*100</f>
        <v>101.42361404344958</v>
      </c>
      <c r="H279" s="82">
        <f>(VLOOKUP($E279,'ARIMAX daily'!$A$2:$N$499,14,FALSE)/VLOOKUP($E$4,'ARIMAX daily'!$A$2:$N$49,14,FALSE))*100</f>
        <v>100.50449275832038</v>
      </c>
      <c r="I279" s="82">
        <f>(VLOOKUP($E279,Prophet!$A$2:$N$499,14,FALSE)/VLOOKUP($E$4,Prophet!$A$2:$N$49,14,FALSE))*100</f>
        <v>113.20730591261514</v>
      </c>
      <c r="J279" s="82">
        <f>(VLOOKUP($E279,ProphetX!$A$2:$N$499,14,FALSE)/VLOOKUP($E$4,ProphetX!$A$2:$N$49,14,FALSE))*100</f>
        <v>114.07252240945871</v>
      </c>
      <c r="K279" s="82">
        <f>(VLOOKUP($E279,LOGIT!$A$2:$N$499,14,FALSE)/VLOOKUP($E$4,LOGIT!$A$2:$N$49,14,FALSE))*100</f>
        <v>126.20004332421158</v>
      </c>
      <c r="L279" s="82">
        <f>(VLOOKUP($E279,RF!$A$2:$N$499,14,FALSE)/VLOOKUP($E$4,RF!$A$2:$N$49,14,FALSE))*100</f>
        <v>107.68164139796248</v>
      </c>
      <c r="M279" s="82">
        <f>(VLOOKUP($E279,'RF 20VAR'!$A$2:$N$499,14,FALSE)/VLOOKUP($E$4,'RF 20VAR'!$A$2:$N$499,14,FALSE))*100</f>
        <v>105.13883910092868</v>
      </c>
      <c r="N279" s="82">
        <f>(VLOOKUP($E279,'RF opt'!$A$2:$N$499,14,FALSE)/VLOOKUP($E$4,'RF opt'!$A$2:$N$499,14,FALSE))*100</f>
        <v>127.59152667324389</v>
      </c>
      <c r="O279" s="82">
        <f>(VLOOKUP($E279,'LSTM 1'!$A$2:$N$499,14,FALSE)/VLOOKUP($E$4,'LSTM 1'!$A$2:$N$499,14,FALSE))*100</f>
        <v>127.67801753907383</v>
      </c>
      <c r="P279" s="82">
        <f>(VLOOKUP($E279,'LSTM 2'!$A$2:$N$499,14,FALSE)/VLOOKUP($E$4,'LSTM 2'!$A$2:$N$499,14,FALSE))*100</f>
        <v>123.22776158361076</v>
      </c>
    </row>
    <row r="280" spans="5:16" x14ac:dyDescent="0.3">
      <c r="E280" s="10">
        <v>45110</v>
      </c>
      <c r="F280" s="82">
        <f>(VLOOKUP($E280,'ARIMA daily'!$A$3:$N$499,13,FALSE)/VLOOKUP($E$4,'ARIMA daily'!$A$3:$N$499,13,FALSE))*100</f>
        <v>114.20606457921598</v>
      </c>
      <c r="G280" s="82">
        <f>(VLOOKUP($E280,'ARIMA daily'!$A$3:$N$499,14,FALSE)/VLOOKUP($E$4,'ARIMA daily'!$A$3:$N$499,14,FALSE))*100</f>
        <v>101.42361404344958</v>
      </c>
      <c r="H280" s="82">
        <f>(VLOOKUP($E280,'ARIMAX daily'!$A$2:$N$499,14,FALSE)/VLOOKUP($E$4,'ARIMAX daily'!$A$2:$N$49,14,FALSE))*100</f>
        <v>100.62215113695372</v>
      </c>
      <c r="I280" s="82">
        <f>(VLOOKUP($E280,Prophet!$A$2:$N$499,14,FALSE)/VLOOKUP($E$4,Prophet!$A$2:$N$49,14,FALSE))*100</f>
        <v>113.20730591261514</v>
      </c>
      <c r="J280" s="82">
        <f>(VLOOKUP($E280,ProphetX!$A$2:$N$499,14,FALSE)/VLOOKUP($E$4,ProphetX!$A$2:$N$49,14,FALSE))*100</f>
        <v>114.20606457921609</v>
      </c>
      <c r="K280" s="82">
        <f>(VLOOKUP($E280,LOGIT!$A$2:$N$499,14,FALSE)/VLOOKUP($E$4,LOGIT!$A$2:$N$49,14,FALSE))*100</f>
        <v>126.34778291349231</v>
      </c>
      <c r="L280" s="82">
        <f>(VLOOKUP($E280,RF!$A$2:$N$499,14,FALSE)/VLOOKUP($E$4,RF!$A$2:$N$49,14,FALSE))*100</f>
        <v>107.68164139796248</v>
      </c>
      <c r="M280" s="82">
        <f>(VLOOKUP($E280,'RF 20VAR'!$A$2:$N$499,14,FALSE)/VLOOKUP($E$4,'RF 20VAR'!$A$2:$N$499,14,FALSE))*100</f>
        <v>105.26192280595022</v>
      </c>
      <c r="N280" s="82">
        <f>(VLOOKUP($E280,'RF opt'!$A$2:$N$499,14,FALSE)/VLOOKUP($E$4,'RF opt'!$A$2:$N$499,14,FALSE))*100</f>
        <v>127.59152667324389</v>
      </c>
      <c r="O280" s="82">
        <f>(VLOOKUP($E280,'LSTM 1'!$A$2:$N$499,14,FALSE)/VLOOKUP($E$4,'LSTM 1'!$A$2:$N$499,14,FALSE))*100</f>
        <v>127.67801753907383</v>
      </c>
      <c r="P280" s="82">
        <f>(VLOOKUP($E280,'LSTM 2'!$A$2:$N$499,14,FALSE)/VLOOKUP($E$4,'LSTM 2'!$A$2:$N$499,14,FALSE))*100</f>
        <v>123.37202158863766</v>
      </c>
    </row>
    <row r="281" spans="5:16" x14ac:dyDescent="0.3">
      <c r="E281" s="10">
        <v>45112</v>
      </c>
      <c r="F281" s="82">
        <f>(VLOOKUP($E281,'ARIMA daily'!$A$3:$N$499,13,FALSE)/VLOOKUP($E$4,'ARIMA daily'!$A$3:$N$499,13,FALSE))*100</f>
        <v>113.98127067940227</v>
      </c>
      <c r="G281" s="82">
        <f>(VLOOKUP($E281,'ARIMA daily'!$A$3:$N$499,14,FALSE)/VLOOKUP($E$4,'ARIMA daily'!$A$3:$N$499,14,FALSE))*100</f>
        <v>101.2239800763916</v>
      </c>
      <c r="H281" s="82">
        <f>(VLOOKUP($E281,'ARIMAX daily'!$A$2:$N$499,14,FALSE)/VLOOKUP($E$4,'ARIMAX daily'!$A$2:$N$49,14,FALSE))*100</f>
        <v>100.4240947040921</v>
      </c>
      <c r="I281" s="82">
        <f>(VLOOKUP($E281,Prophet!$A$2:$N$499,14,FALSE)/VLOOKUP($E$4,Prophet!$A$2:$N$49,14,FALSE))*100</f>
        <v>113.20730591261514</v>
      </c>
      <c r="J281" s="82">
        <f>(VLOOKUP($E281,ProphetX!$A$2:$N$499,14,FALSE)/VLOOKUP($E$4,ProphetX!$A$2:$N$49,14,FALSE))*100</f>
        <v>113.98127067940239</v>
      </c>
      <c r="K281" s="82">
        <f>(VLOOKUP($E281,LOGIT!$A$2:$N$499,14,FALSE)/VLOOKUP($E$4,LOGIT!$A$2:$N$49,14,FALSE))*100</f>
        <v>126.09909024591302</v>
      </c>
      <c r="L281" s="82">
        <f>(VLOOKUP($E281,RF!$A$2:$N$499,14,FALSE)/VLOOKUP($E$4,RF!$A$2:$N$49,14,FALSE))*100</f>
        <v>107.68164139796248</v>
      </c>
      <c r="M281" s="82">
        <f>(VLOOKUP($E281,'RF 20VAR'!$A$2:$N$499,14,FALSE)/VLOOKUP($E$4,'RF 20VAR'!$A$2:$N$499,14,FALSE))*100</f>
        <v>105.26192280595022</v>
      </c>
      <c r="N281" s="82">
        <f>(VLOOKUP($E281,'RF opt'!$A$2:$N$499,14,FALSE)/VLOOKUP($E$4,'RF opt'!$A$2:$N$499,14,FALSE))*100</f>
        <v>127.59152667324389</v>
      </c>
      <c r="O281" s="82">
        <f>(VLOOKUP($E281,'LSTM 1'!$A$2:$N$499,14,FALSE)/VLOOKUP($E$4,'LSTM 1'!$A$2:$N$499,14,FALSE))*100</f>
        <v>127.67801753907383</v>
      </c>
      <c r="P281" s="82">
        <f>(VLOOKUP($E281,'LSTM 2'!$A$2:$N$499,14,FALSE)/VLOOKUP($E$4,'LSTM 2'!$A$2:$N$499,14,FALSE))*100</f>
        <v>123.12918616686743</v>
      </c>
    </row>
    <row r="282" spans="5:16" x14ac:dyDescent="0.3">
      <c r="E282" s="10">
        <v>45113</v>
      </c>
      <c r="F282" s="82">
        <f>(VLOOKUP($E282,'ARIMA daily'!$A$3:$N$499,13,FALSE)/VLOOKUP($E$4,'ARIMA daily'!$A$3:$N$499,13,FALSE))*100</f>
        <v>113.07825277029593</v>
      </c>
      <c r="G282" s="82">
        <f>(VLOOKUP($E282,'ARIMA daily'!$A$3:$N$499,14,FALSE)/VLOOKUP($E$4,'ARIMA daily'!$A$3:$N$499,14,FALSE))*100</f>
        <v>100.42203194671065</v>
      </c>
      <c r="H282" s="82">
        <f>(VLOOKUP($E282,'ARIMAX daily'!$A$2:$N$499,14,FALSE)/VLOOKUP($E$4,'ARIMAX daily'!$A$2:$N$49,14,FALSE))*100</f>
        <v>99.628483675341101</v>
      </c>
      <c r="I282" s="82">
        <f>(VLOOKUP($E282,Prophet!$A$2:$N$499,14,FALSE)/VLOOKUP($E$4,Prophet!$A$2:$N$49,14,FALSE))*100</f>
        <v>113.20730591261514</v>
      </c>
      <c r="J282" s="82">
        <f>(VLOOKUP($E282,ProphetX!$A$2:$N$499,14,FALSE)/VLOOKUP($E$4,ProphetX!$A$2:$N$49,14,FALSE))*100</f>
        <v>113.07825277029605</v>
      </c>
      <c r="K282" s="82">
        <f>(VLOOKUP($E282,LOGIT!$A$2:$N$499,14,FALSE)/VLOOKUP($E$4,LOGIT!$A$2:$N$49,14,FALSE))*100</f>
        <v>126.09909024591302</v>
      </c>
      <c r="L282" s="82">
        <f>(VLOOKUP($E282,RF!$A$2:$N$499,14,FALSE)/VLOOKUP($E$4,RF!$A$2:$N$49,14,FALSE))*100</f>
        <v>107.68164139796248</v>
      </c>
      <c r="M282" s="82">
        <f>(VLOOKUP($E282,'RF 20VAR'!$A$2:$N$499,14,FALSE)/VLOOKUP($E$4,'RF 20VAR'!$A$2:$N$499,14,FALSE))*100</f>
        <v>105.26192280595022</v>
      </c>
      <c r="N282" s="82">
        <f>(VLOOKUP($E282,'RF opt'!$A$2:$N$499,14,FALSE)/VLOOKUP($E$4,'RF opt'!$A$2:$N$499,14,FALSE))*100</f>
        <v>127.59152667324389</v>
      </c>
      <c r="O282" s="82">
        <f>(VLOOKUP($E282,'LSTM 1'!$A$2:$N$499,14,FALSE)/VLOOKUP($E$4,'LSTM 1'!$A$2:$N$499,14,FALSE))*100</f>
        <v>127.67801753907383</v>
      </c>
      <c r="P282" s="82">
        <f>(VLOOKUP($E282,'LSTM 2'!$A$2:$N$499,14,FALSE)/VLOOKUP($E$4,'LSTM 2'!$A$2:$N$499,14,FALSE))*100</f>
        <v>123.12918616686743</v>
      </c>
    </row>
    <row r="283" spans="5:16" x14ac:dyDescent="0.3">
      <c r="E283" s="10">
        <v>45114</v>
      </c>
      <c r="F283" s="82">
        <f>(VLOOKUP($E283,'ARIMA daily'!$A$3:$N$499,13,FALSE)/VLOOKUP($E$4,'ARIMA daily'!$A$3:$N$499,13,FALSE))*100</f>
        <v>112.75427220737751</v>
      </c>
      <c r="G283" s="82">
        <f>(VLOOKUP($E283,'ARIMA daily'!$A$3:$N$499,14,FALSE)/VLOOKUP($E$4,'ARIMA daily'!$A$3:$N$499,14,FALSE))*100</f>
        <v>100.13431272889079</v>
      </c>
      <c r="H283" s="82">
        <f>(VLOOKUP($E283,'ARIMAX daily'!$A$2:$N$499,14,FALSE)/VLOOKUP($E$4,'ARIMAX daily'!$A$2:$N$49,14,FALSE))*100</f>
        <v>99.628483675341101</v>
      </c>
      <c r="I283" s="82">
        <f>(VLOOKUP($E283,Prophet!$A$2:$N$499,14,FALSE)/VLOOKUP($E$4,Prophet!$A$2:$N$49,14,FALSE))*100</f>
        <v>113.20730591261514</v>
      </c>
      <c r="J283" s="82">
        <f>(VLOOKUP($E283,ProphetX!$A$2:$N$499,14,FALSE)/VLOOKUP($E$4,ProphetX!$A$2:$N$49,14,FALSE))*100</f>
        <v>112.75427220737761</v>
      </c>
      <c r="K283" s="82">
        <f>(VLOOKUP($E283,LOGIT!$A$2:$N$499,14,FALSE)/VLOOKUP($E$4,LOGIT!$A$2:$N$49,14,FALSE))*100</f>
        <v>125.73780367452991</v>
      </c>
      <c r="L283" s="82">
        <f>(VLOOKUP($E283,RF!$A$2:$N$499,14,FALSE)/VLOOKUP($E$4,RF!$A$2:$N$49,14,FALSE))*100</f>
        <v>107.68164139796248</v>
      </c>
      <c r="M283" s="82">
        <f>(VLOOKUP($E283,'RF 20VAR'!$A$2:$N$499,14,FALSE)/VLOOKUP($E$4,'RF 20VAR'!$A$2:$N$499,14,FALSE))*100</f>
        <v>105.26192280595022</v>
      </c>
      <c r="N283" s="82">
        <f>(VLOOKUP($E283,'RF opt'!$A$2:$N$499,14,FALSE)/VLOOKUP($E$4,'RF opt'!$A$2:$N$499,14,FALSE))*100</f>
        <v>127.59152667324389</v>
      </c>
      <c r="O283" s="82">
        <f>(VLOOKUP($E283,'LSTM 1'!$A$2:$N$499,14,FALSE)/VLOOKUP($E$4,'LSTM 1'!$A$2:$N$499,14,FALSE))*100</f>
        <v>127.67801753907383</v>
      </c>
      <c r="P283" s="82">
        <f>(VLOOKUP($E283,'LSTM 2'!$A$2:$N$499,14,FALSE)/VLOOKUP($E$4,'LSTM 2'!$A$2:$N$499,14,FALSE))*100</f>
        <v>122.77640866926087</v>
      </c>
    </row>
    <row r="284" spans="5:16" x14ac:dyDescent="0.3">
      <c r="E284" s="10">
        <v>45117</v>
      </c>
      <c r="F284" s="82">
        <f>(VLOOKUP($E284,'ARIMA daily'!$A$3:$N$499,13,FALSE)/VLOOKUP($E$4,'ARIMA daily'!$A$3:$N$499,13,FALSE))*100</f>
        <v>113.02544917008912</v>
      </c>
      <c r="G284" s="82">
        <f>(VLOOKUP($E284,'ARIMA daily'!$A$3:$N$499,14,FALSE)/VLOOKUP($E$4,'ARIMA daily'!$A$3:$N$499,14,FALSE))*100</f>
        <v>100.13431272889079</v>
      </c>
      <c r="H284" s="82">
        <f>(VLOOKUP($E284,'ARIMAX daily'!$A$2:$N$499,14,FALSE)/VLOOKUP($E$4,'ARIMAX daily'!$A$2:$N$49,14,FALSE))*100</f>
        <v>99.868092774612791</v>
      </c>
      <c r="I284" s="82">
        <f>(VLOOKUP($E284,Prophet!$A$2:$N$499,14,FALSE)/VLOOKUP($E$4,Prophet!$A$2:$N$49,14,FALSE))*100</f>
        <v>113.20730591261514</v>
      </c>
      <c r="J284" s="82">
        <f>(VLOOKUP($E284,ProphetX!$A$2:$N$499,14,FALSE)/VLOOKUP($E$4,ProphetX!$A$2:$N$49,14,FALSE))*100</f>
        <v>113.02544917008923</v>
      </c>
      <c r="K284" s="82">
        <f>(VLOOKUP($E284,LOGIT!$A$2:$N$499,14,FALSE)/VLOOKUP($E$4,LOGIT!$A$2:$N$49,14,FALSE))*100</f>
        <v>126.04020636873364</v>
      </c>
      <c r="L284" s="82">
        <f>(VLOOKUP($E284,RF!$A$2:$N$499,14,FALSE)/VLOOKUP($E$4,RF!$A$2:$N$49,14,FALSE))*100</f>
        <v>107.68164139796248</v>
      </c>
      <c r="M284" s="82">
        <f>(VLOOKUP($E284,'RF 20VAR'!$A$2:$N$499,14,FALSE)/VLOOKUP($E$4,'RF 20VAR'!$A$2:$N$499,14,FALSE))*100</f>
        <v>105.51508047312228</v>
      </c>
      <c r="N284" s="82">
        <f>(VLOOKUP($E284,'RF opt'!$A$2:$N$499,14,FALSE)/VLOOKUP($E$4,'RF opt'!$A$2:$N$499,14,FALSE))*100</f>
        <v>127.8983876195622</v>
      </c>
      <c r="O284" s="82">
        <f>(VLOOKUP($E284,'LSTM 1'!$A$2:$N$499,14,FALSE)/VLOOKUP($E$4,'LSTM 1'!$A$2:$N$499,14,FALSE))*100</f>
        <v>127.67801753907383</v>
      </c>
      <c r="P284" s="82">
        <f>(VLOOKUP($E284,'LSTM 2'!$A$2:$N$499,14,FALSE)/VLOOKUP($E$4,'LSTM 2'!$A$2:$N$499,14,FALSE))*100</f>
        <v>123.07168913131146</v>
      </c>
    </row>
    <row r="285" spans="5:16" x14ac:dyDescent="0.3">
      <c r="E285" s="10">
        <v>45118</v>
      </c>
      <c r="F285" s="82">
        <f>(VLOOKUP($E285,'ARIMA daily'!$A$3:$N$499,13,FALSE)/VLOOKUP($E$4,'ARIMA daily'!$A$3:$N$499,13,FALSE))*100</f>
        <v>113.78749060308047</v>
      </c>
      <c r="G285" s="82">
        <f>(VLOOKUP($E285,'ARIMA daily'!$A$3:$N$499,14,FALSE)/VLOOKUP($E$4,'ARIMA daily'!$A$3:$N$499,14,FALSE))*100</f>
        <v>100.13431272889079</v>
      </c>
      <c r="H285" s="82">
        <f>(VLOOKUP($E285,'ARIMAX daily'!$A$2:$N$499,14,FALSE)/VLOOKUP($E$4,'ARIMAX daily'!$A$2:$N$49,14,FALSE))*100</f>
        <v>99.868092774612791</v>
      </c>
      <c r="I285" s="82">
        <f>(VLOOKUP($E285,Prophet!$A$2:$N$499,14,FALSE)/VLOOKUP($E$4,Prophet!$A$2:$N$49,14,FALSE))*100</f>
        <v>113.20730591261514</v>
      </c>
      <c r="J285" s="82">
        <f>(VLOOKUP($E285,ProphetX!$A$2:$N$499,14,FALSE)/VLOOKUP($E$4,ProphetX!$A$2:$N$49,14,FALSE))*100</f>
        <v>113.7874906030806</v>
      </c>
      <c r="K285" s="82">
        <f>(VLOOKUP($E285,LOGIT!$A$2:$N$499,14,FALSE)/VLOOKUP($E$4,LOGIT!$A$2:$N$49,14,FALSE))*100</f>
        <v>126.88999604159939</v>
      </c>
      <c r="L285" s="82">
        <f>(VLOOKUP($E285,RF!$A$2:$N$499,14,FALSE)/VLOOKUP($E$4,RF!$A$2:$N$49,14,FALSE))*100</f>
        <v>107.68164139796248</v>
      </c>
      <c r="M285" s="82">
        <f>(VLOOKUP($E285,'RF 20VAR'!$A$2:$N$499,14,FALSE)/VLOOKUP($E$4,'RF 20VAR'!$A$2:$N$499,14,FALSE))*100</f>
        <v>106.22648541525112</v>
      </c>
      <c r="N285" s="82">
        <f>(VLOOKUP($E285,'RF opt'!$A$2:$N$499,14,FALSE)/VLOOKUP($E$4,'RF opt'!$A$2:$N$499,14,FALSE))*100</f>
        <v>127.8983876195622</v>
      </c>
      <c r="O285" s="82">
        <f>(VLOOKUP($E285,'LSTM 1'!$A$2:$N$499,14,FALSE)/VLOOKUP($E$4,'LSTM 1'!$A$2:$N$499,14,FALSE))*100</f>
        <v>127.67801753907383</v>
      </c>
      <c r="P285" s="82">
        <f>(VLOOKUP($E285,'LSTM 2'!$A$2:$N$499,14,FALSE)/VLOOKUP($E$4,'LSTM 2'!$A$2:$N$499,14,FALSE))*100</f>
        <v>123.90146443443946</v>
      </c>
    </row>
    <row r="286" spans="5:16" x14ac:dyDescent="0.3">
      <c r="E286" s="10">
        <v>45119</v>
      </c>
      <c r="F286" s="82">
        <f>(VLOOKUP($E286,'ARIMA daily'!$A$3:$N$499,13,FALSE)/VLOOKUP($E$4,'ARIMA daily'!$A$3:$N$499,13,FALSE))*100</f>
        <v>114.6307962636477</v>
      </c>
      <c r="G286" s="82">
        <f>(VLOOKUP($E286,'ARIMA daily'!$A$3:$N$499,14,FALSE)/VLOOKUP($E$4,'ARIMA daily'!$A$3:$N$499,14,FALSE))*100</f>
        <v>100.13431272889079</v>
      </c>
      <c r="H286" s="82">
        <f>(VLOOKUP($E286,'ARIMAX daily'!$A$2:$N$499,14,FALSE)/VLOOKUP($E$4,'ARIMAX daily'!$A$2:$N$49,14,FALSE))*100</f>
        <v>100.60823852789828</v>
      </c>
      <c r="I286" s="82">
        <f>(VLOOKUP($E286,Prophet!$A$2:$N$499,14,FALSE)/VLOOKUP($E$4,Prophet!$A$2:$N$49,14,FALSE))*100</f>
        <v>113.20730591261514</v>
      </c>
      <c r="J286" s="82">
        <f>(VLOOKUP($E286,ProphetX!$A$2:$N$499,14,FALSE)/VLOOKUP($E$4,ProphetX!$A$2:$N$49,14,FALSE))*100</f>
        <v>114.63079626364782</v>
      </c>
      <c r="K286" s="82">
        <f>(VLOOKUP($E286,LOGIT!$A$2:$N$499,14,FALSE)/VLOOKUP($E$4,LOGIT!$A$2:$N$49,14,FALSE))*100</f>
        <v>127.83040742921405</v>
      </c>
      <c r="L286" s="82">
        <f>(VLOOKUP($E286,RF!$A$2:$N$499,14,FALSE)/VLOOKUP($E$4,RF!$A$2:$N$49,14,FALSE))*100</f>
        <v>108.47969518444447</v>
      </c>
      <c r="M286" s="82">
        <f>(VLOOKUP($E286,'RF 20VAR'!$A$2:$N$499,14,FALSE)/VLOOKUP($E$4,'RF 20VAR'!$A$2:$N$499,14,FALSE))*100</f>
        <v>107.01375470098769</v>
      </c>
      <c r="N286" s="82">
        <f>(VLOOKUP($E286,'RF opt'!$A$2:$N$499,14,FALSE)/VLOOKUP($E$4,'RF opt'!$A$2:$N$499,14,FALSE))*100</f>
        <v>128.84627243260579</v>
      </c>
      <c r="O286" s="82">
        <f>(VLOOKUP($E286,'LSTM 1'!$A$2:$N$499,14,FALSE)/VLOOKUP($E$4,'LSTM 1'!$A$2:$N$499,14,FALSE))*100</f>
        <v>127.67801753907383</v>
      </c>
      <c r="P286" s="82">
        <f>(VLOOKUP($E286,'LSTM 2'!$A$2:$N$499,14,FALSE)/VLOOKUP($E$4,'LSTM 2'!$A$2:$N$499,14,FALSE))*100</f>
        <v>124.81972711653523</v>
      </c>
    </row>
    <row r="287" spans="5:16" x14ac:dyDescent="0.3">
      <c r="E287" s="10">
        <v>45120</v>
      </c>
      <c r="F287" s="82">
        <f>(VLOOKUP($E287,'ARIMA daily'!$A$3:$N$499,13,FALSE)/VLOOKUP($E$4,'ARIMA daily'!$A$3:$N$499,13,FALSE))*100</f>
        <v>115.60173669902144</v>
      </c>
      <c r="G287" s="82">
        <f>(VLOOKUP($E287,'ARIMA daily'!$A$3:$N$499,14,FALSE)/VLOOKUP($E$4,'ARIMA daily'!$A$3:$N$499,14,FALSE))*100</f>
        <v>100.13431272889079</v>
      </c>
      <c r="H287" s="82">
        <f>(VLOOKUP($E287,'ARIMAX daily'!$A$2:$N$499,14,FALSE)/VLOOKUP($E$4,'ARIMAX daily'!$A$2:$N$49,14,FALSE))*100</f>
        <v>101.46040574737563</v>
      </c>
      <c r="I287" s="82">
        <f>(VLOOKUP($E287,Prophet!$A$2:$N$499,14,FALSE)/VLOOKUP($E$4,Prophet!$A$2:$N$49,14,FALSE))*100</f>
        <v>113.20730591261514</v>
      </c>
      <c r="J287" s="82">
        <f>(VLOOKUP($E287,ProphetX!$A$2:$N$499,14,FALSE)/VLOOKUP($E$4,ProphetX!$A$2:$N$49,14,FALSE))*100</f>
        <v>115.60173669902159</v>
      </c>
      <c r="K287" s="82">
        <f>(VLOOKUP($E287,LOGIT!$A$2:$N$499,14,FALSE)/VLOOKUP($E$4,LOGIT!$A$2:$N$49,14,FALSE))*100</f>
        <v>128.91315059674699</v>
      </c>
      <c r="L287" s="82">
        <f>(VLOOKUP($E287,RF!$A$2:$N$499,14,FALSE)/VLOOKUP($E$4,RF!$A$2:$N$49,14,FALSE))*100</f>
        <v>108.47969518444447</v>
      </c>
      <c r="M287" s="82">
        <f>(VLOOKUP($E287,'RF 20VAR'!$A$2:$N$499,14,FALSE)/VLOOKUP($E$4,'RF 20VAR'!$A$2:$N$499,14,FALSE))*100</f>
        <v>107.92017762542923</v>
      </c>
      <c r="N287" s="82">
        <f>(VLOOKUP($E287,'RF opt'!$A$2:$N$499,14,FALSE)/VLOOKUP($E$4,'RF opt'!$A$2:$N$499,14,FALSE))*100</f>
        <v>129.93762013261011</v>
      </c>
      <c r="O287" s="82">
        <f>(VLOOKUP($E287,'LSTM 1'!$A$2:$N$499,14,FALSE)/VLOOKUP($E$4,'LSTM 1'!$A$2:$N$499,14,FALSE))*100</f>
        <v>127.67801753907383</v>
      </c>
      <c r="P287" s="82">
        <f>(VLOOKUP($E287,'LSTM 2'!$A$2:$N$499,14,FALSE)/VLOOKUP($E$4,'LSTM 2'!$A$2:$N$499,14,FALSE))*100</f>
        <v>124.81972711653523</v>
      </c>
    </row>
    <row r="288" spans="5:16" x14ac:dyDescent="0.3">
      <c r="E288" s="10">
        <v>45121</v>
      </c>
      <c r="F288" s="82">
        <f>(VLOOKUP($E288,'ARIMA daily'!$A$3:$N$499,13,FALSE)/VLOOKUP($E$4,'ARIMA daily'!$A$3:$N$499,13,FALSE))*100</f>
        <v>115.4833134553247</v>
      </c>
      <c r="G288" s="82">
        <f>(VLOOKUP($E288,'ARIMA daily'!$A$3:$N$499,14,FALSE)/VLOOKUP($E$4,'ARIMA daily'!$A$3:$N$499,14,FALSE))*100</f>
        <v>100.13431272889079</v>
      </c>
      <c r="H288" s="82">
        <f>(VLOOKUP($E288,'ARIMAX daily'!$A$2:$N$499,14,FALSE)/VLOOKUP($E$4,'ARIMAX daily'!$A$2:$N$49,14,FALSE))*100</f>
        <v>101.35646898398014</v>
      </c>
      <c r="I288" s="82">
        <f>(VLOOKUP($E288,Prophet!$A$2:$N$499,14,FALSE)/VLOOKUP($E$4,Prophet!$A$2:$N$49,14,FALSE))*100</f>
        <v>113.20730591261514</v>
      </c>
      <c r="J288" s="82">
        <f>(VLOOKUP($E288,ProphetX!$A$2:$N$499,14,FALSE)/VLOOKUP($E$4,ProphetX!$A$2:$N$49,14,FALSE))*100</f>
        <v>115.4833134553248</v>
      </c>
      <c r="K288" s="82">
        <f>(VLOOKUP($E288,LOGIT!$A$2:$N$499,14,FALSE)/VLOOKUP($E$4,LOGIT!$A$2:$N$49,14,FALSE))*100</f>
        <v>128.78109104569907</v>
      </c>
      <c r="L288" s="82">
        <f>(VLOOKUP($E288,RF!$A$2:$N$499,14,FALSE)/VLOOKUP($E$4,RF!$A$2:$N$49,14,FALSE))*100</f>
        <v>108.47969518444447</v>
      </c>
      <c r="M288" s="82">
        <f>(VLOOKUP($E288,'RF 20VAR'!$A$2:$N$499,14,FALSE)/VLOOKUP($E$4,'RF 20VAR'!$A$2:$N$499,14,FALSE))*100</f>
        <v>107.92017762542923</v>
      </c>
      <c r="N288" s="82">
        <f>(VLOOKUP($E288,'RF opt'!$A$2:$N$499,14,FALSE)/VLOOKUP($E$4,'RF opt'!$A$2:$N$499,14,FALSE))*100</f>
        <v>129.8045111076618</v>
      </c>
      <c r="O288" s="82">
        <f>(VLOOKUP($E288,'LSTM 1'!$A$2:$N$499,14,FALSE)/VLOOKUP($E$4,'LSTM 1'!$A$2:$N$499,14,FALSE))*100</f>
        <v>127.67801753907383</v>
      </c>
      <c r="P288" s="82">
        <f>(VLOOKUP($E288,'LSTM 2'!$A$2:$N$499,14,FALSE)/VLOOKUP($E$4,'LSTM 2'!$A$2:$N$499,14,FALSE))*100</f>
        <v>124.81972711653523</v>
      </c>
    </row>
    <row r="289" spans="5:16" x14ac:dyDescent="0.3">
      <c r="E289" s="10">
        <v>45124</v>
      </c>
      <c r="F289" s="82">
        <f>(VLOOKUP($E289,'ARIMA daily'!$A$3:$N$499,13,FALSE)/VLOOKUP($E$4,'ARIMA daily'!$A$3:$N$499,13,FALSE))*100</f>
        <v>115.92854580274259</v>
      </c>
      <c r="G289" s="82">
        <f>(VLOOKUP($E289,'ARIMA daily'!$A$3:$N$499,14,FALSE)/VLOOKUP($E$4,'ARIMA daily'!$A$3:$N$499,14,FALSE))*100</f>
        <v>100.52036880729219</v>
      </c>
      <c r="H289" s="82">
        <f>(VLOOKUP($E289,'ARIMAX daily'!$A$2:$N$499,14,FALSE)/VLOOKUP($E$4,'ARIMAX daily'!$A$2:$N$49,14,FALSE))*100</f>
        <v>101.74723694223746</v>
      </c>
      <c r="I289" s="82">
        <f>(VLOOKUP($E289,Prophet!$A$2:$N$499,14,FALSE)/VLOOKUP($E$4,Prophet!$A$2:$N$49,14,FALSE))*100</f>
        <v>113.20730591261514</v>
      </c>
      <c r="J289" s="82">
        <f>(VLOOKUP($E289,ProphetX!$A$2:$N$499,14,FALSE)/VLOOKUP($E$4,ProphetX!$A$2:$N$49,14,FALSE))*100</f>
        <v>115.92854580274272</v>
      </c>
      <c r="K289" s="82">
        <f>(VLOOKUP($E289,LOGIT!$A$2:$N$499,14,FALSE)/VLOOKUP($E$4,LOGIT!$A$2:$N$49,14,FALSE))*100</f>
        <v>129.27759141232124</v>
      </c>
      <c r="L289" s="82">
        <f>(VLOOKUP($E289,RF!$A$2:$N$499,14,FALSE)/VLOOKUP($E$4,RF!$A$2:$N$49,14,FALSE))*100</f>
        <v>108.47969518444447</v>
      </c>
      <c r="M289" s="82">
        <f>(VLOOKUP($E289,'RF 20VAR'!$A$2:$N$499,14,FALSE)/VLOOKUP($E$4,'RF 20VAR'!$A$2:$N$499,14,FALSE))*100</f>
        <v>107.92017762542923</v>
      </c>
      <c r="N289" s="82">
        <f>(VLOOKUP($E289,'RF opt'!$A$2:$N$499,14,FALSE)/VLOOKUP($E$4,'RF opt'!$A$2:$N$499,14,FALSE))*100</f>
        <v>129.8045111076618</v>
      </c>
      <c r="O289" s="82">
        <f>(VLOOKUP($E289,'LSTM 1'!$A$2:$N$499,14,FALSE)/VLOOKUP($E$4,'LSTM 1'!$A$2:$N$499,14,FALSE))*100</f>
        <v>128.17026513538633</v>
      </c>
      <c r="P289" s="82">
        <f>(VLOOKUP($E289,'LSTM 2'!$A$2:$N$499,14,FALSE)/VLOOKUP($E$4,'LSTM 2'!$A$2:$N$499,14,FALSE))*100</f>
        <v>124.81972711653523</v>
      </c>
    </row>
    <row r="290" spans="5:16" x14ac:dyDescent="0.3">
      <c r="E290" s="10">
        <v>45125</v>
      </c>
      <c r="F290" s="82">
        <f>(VLOOKUP($E290,'ARIMA daily'!$A$3:$N$499,13,FALSE)/VLOOKUP($E$4,'ARIMA daily'!$A$3:$N$499,13,FALSE))*100</f>
        <v>116.75364116743381</v>
      </c>
      <c r="G290" s="82">
        <f>(VLOOKUP($E290,'ARIMA daily'!$A$3:$N$499,14,FALSE)/VLOOKUP($E$4,'ARIMA daily'!$A$3:$N$499,14,FALSE))*100</f>
        <v>100.52036880729219</v>
      </c>
      <c r="H290" s="82">
        <f>(VLOOKUP($E290,'ARIMAX daily'!$A$2:$N$499,14,FALSE)/VLOOKUP($E$4,'ARIMAX daily'!$A$2:$N$49,14,FALSE))*100</f>
        <v>102.47140002898942</v>
      </c>
      <c r="I290" s="82">
        <f>(VLOOKUP($E290,Prophet!$A$2:$N$499,14,FALSE)/VLOOKUP($E$4,Prophet!$A$2:$N$49,14,FALSE))*100</f>
        <v>113.20730591261514</v>
      </c>
      <c r="J290" s="82">
        <f>(VLOOKUP($E290,ProphetX!$A$2:$N$499,14,FALSE)/VLOOKUP($E$4,ProphetX!$A$2:$N$49,14,FALSE))*100</f>
        <v>116.75364116743394</v>
      </c>
      <c r="K290" s="82">
        <f>(VLOOKUP($E290,LOGIT!$A$2:$N$499,14,FALSE)/VLOOKUP($E$4,LOGIT!$A$2:$N$49,14,FALSE))*100</f>
        <v>130.19769560835118</v>
      </c>
      <c r="L290" s="82">
        <f>(VLOOKUP($E290,RF!$A$2:$N$499,14,FALSE)/VLOOKUP($E$4,RF!$A$2:$N$49,14,FALSE))*100</f>
        <v>108.47969518444447</v>
      </c>
      <c r="M290" s="82">
        <f>(VLOOKUP($E290,'RF 20VAR'!$A$2:$N$499,14,FALSE)/VLOOKUP($E$4,'RF 20VAR'!$A$2:$N$499,14,FALSE))*100</f>
        <v>107.92017762542923</v>
      </c>
      <c r="N290" s="82">
        <f>(VLOOKUP($E290,'RF opt'!$A$2:$N$499,14,FALSE)/VLOOKUP($E$4,'RF opt'!$A$2:$N$499,14,FALSE))*100</f>
        <v>129.8045111076618</v>
      </c>
      <c r="O290" s="82">
        <f>(VLOOKUP($E290,'LSTM 1'!$A$2:$N$499,14,FALSE)/VLOOKUP($E$4,'LSTM 1'!$A$2:$N$499,14,FALSE))*100</f>
        <v>128.17026513538633</v>
      </c>
      <c r="P290" s="82">
        <f>(VLOOKUP($E290,'LSTM 2'!$A$2:$N$499,14,FALSE)/VLOOKUP($E$4,'LSTM 2'!$A$2:$N$499,14,FALSE))*100</f>
        <v>125.70810346554175</v>
      </c>
    </row>
    <row r="291" spans="5:16" x14ac:dyDescent="0.3">
      <c r="E291" s="10">
        <v>45126</v>
      </c>
      <c r="F291" s="82">
        <f>(VLOOKUP($E291,'ARIMA daily'!$A$3:$N$499,13,FALSE)/VLOOKUP($E$4,'ARIMA daily'!$A$3:$N$499,13,FALSE))*100</f>
        <v>117.02893578467686</v>
      </c>
      <c r="G291" s="82">
        <f>(VLOOKUP($E291,'ARIMA daily'!$A$3:$N$499,14,FALSE)/VLOOKUP($E$4,'ARIMA daily'!$A$3:$N$499,14,FALSE))*100</f>
        <v>100.52036880729219</v>
      </c>
      <c r="H291" s="82">
        <f>(VLOOKUP($E291,'ARIMAX daily'!$A$2:$N$499,14,FALSE)/VLOOKUP($E$4,'ARIMAX daily'!$A$2:$N$49,14,FALSE))*100</f>
        <v>102.7130184022347</v>
      </c>
      <c r="I291" s="82">
        <f>(VLOOKUP($E291,Prophet!$A$2:$N$499,14,FALSE)/VLOOKUP($E$4,Prophet!$A$2:$N$49,14,FALSE))*100</f>
        <v>113.20730591261514</v>
      </c>
      <c r="J291" s="82">
        <f>(VLOOKUP($E291,ProphetX!$A$2:$N$499,14,FALSE)/VLOOKUP($E$4,ProphetX!$A$2:$N$49,14,FALSE))*100</f>
        <v>117.02893578467699</v>
      </c>
      <c r="K291" s="82">
        <f>(VLOOKUP($E291,LOGIT!$A$2:$N$499,14,FALSE)/VLOOKUP($E$4,LOGIT!$A$2:$N$49,14,FALSE))*100</f>
        <v>130.50469010051461</v>
      </c>
      <c r="L291" s="82">
        <f>(VLOOKUP($E291,RF!$A$2:$N$499,14,FALSE)/VLOOKUP($E$4,RF!$A$2:$N$49,14,FALSE))*100</f>
        <v>108.47969518444447</v>
      </c>
      <c r="M291" s="82">
        <f>(VLOOKUP($E291,'RF 20VAR'!$A$2:$N$499,14,FALSE)/VLOOKUP($E$4,'RF 20VAR'!$A$2:$N$499,14,FALSE))*100</f>
        <v>107.92017762542923</v>
      </c>
      <c r="N291" s="82">
        <f>(VLOOKUP($E291,'RF opt'!$A$2:$N$499,14,FALSE)/VLOOKUP($E$4,'RF opt'!$A$2:$N$499,14,FALSE))*100</f>
        <v>129.8045111076618</v>
      </c>
      <c r="O291" s="82">
        <f>(VLOOKUP($E291,'LSTM 1'!$A$2:$N$499,14,FALSE)/VLOOKUP($E$4,'LSTM 1'!$A$2:$N$499,14,FALSE))*100</f>
        <v>128.17026513538633</v>
      </c>
      <c r="P291" s="82">
        <f>(VLOOKUP($E291,'LSTM 2'!$A$2:$N$499,14,FALSE)/VLOOKUP($E$4,'LSTM 2'!$A$2:$N$499,14,FALSE))*100</f>
        <v>126.00451190198845</v>
      </c>
    </row>
    <row r="292" spans="5:16" x14ac:dyDescent="0.3">
      <c r="E292" s="10">
        <v>45127</v>
      </c>
      <c r="F292" s="82">
        <f>(VLOOKUP($E292,'ARIMA daily'!$A$3:$N$499,13,FALSE)/VLOOKUP($E$4,'ARIMA daily'!$A$3:$N$499,13,FALSE))*100</f>
        <v>116.23818341097105</v>
      </c>
      <c r="G292" s="82">
        <f>(VLOOKUP($E292,'ARIMA daily'!$A$3:$N$499,14,FALSE)/VLOOKUP($E$4,'ARIMA daily'!$A$3:$N$499,14,FALSE))*100</f>
        <v>99.84116310737538</v>
      </c>
      <c r="H292" s="82">
        <f>(VLOOKUP($E292,'ARIMAX daily'!$A$2:$N$499,14,FALSE)/VLOOKUP($E$4,'ARIMAX daily'!$A$2:$N$49,14,FALSE))*100</f>
        <v>102.7130184022347</v>
      </c>
      <c r="I292" s="82">
        <f>(VLOOKUP($E292,Prophet!$A$2:$N$499,14,FALSE)/VLOOKUP($E$4,Prophet!$A$2:$N$49,14,FALSE))*100</f>
        <v>113.20730591261514</v>
      </c>
      <c r="J292" s="82">
        <f>(VLOOKUP($E292,ProphetX!$A$2:$N$499,14,FALSE)/VLOOKUP($E$4,ProphetX!$A$2:$N$49,14,FALSE))*100</f>
        <v>116.23818341097119</v>
      </c>
      <c r="K292" s="82">
        <f>(VLOOKUP($E292,LOGIT!$A$2:$N$499,14,FALSE)/VLOOKUP($E$4,LOGIT!$A$2:$N$49,14,FALSE))*100</f>
        <v>129.62288345342526</v>
      </c>
      <c r="L292" s="82">
        <f>(VLOOKUP($E292,RF!$A$2:$N$499,14,FALSE)/VLOOKUP($E$4,RF!$A$2:$N$49,14,FALSE))*100</f>
        <v>108.47969518444447</v>
      </c>
      <c r="M292" s="82">
        <f>(VLOOKUP($E292,'RF 20VAR'!$A$2:$N$499,14,FALSE)/VLOOKUP($E$4,'RF 20VAR'!$A$2:$N$499,14,FALSE))*100</f>
        <v>107.19097218528854</v>
      </c>
      <c r="N292" s="82">
        <f>(VLOOKUP($E292,'RF opt'!$A$2:$N$499,14,FALSE)/VLOOKUP($E$4,'RF opt'!$A$2:$N$499,14,FALSE))*100</f>
        <v>128.92743549736178</v>
      </c>
      <c r="O292" s="82">
        <f>(VLOOKUP($E292,'LSTM 1'!$A$2:$N$499,14,FALSE)/VLOOKUP($E$4,'LSTM 1'!$A$2:$N$499,14,FALSE))*100</f>
        <v>127.30423195551714</v>
      </c>
      <c r="P292" s="82">
        <f>(VLOOKUP($E292,'LSTM 2'!$A$2:$N$499,14,FALSE)/VLOOKUP($E$4,'LSTM 2'!$A$2:$N$499,14,FALSE))*100</f>
        <v>126.00451190198845</v>
      </c>
    </row>
    <row r="293" spans="5:16" x14ac:dyDescent="0.3">
      <c r="E293" s="10">
        <v>45128</v>
      </c>
      <c r="F293" s="82">
        <f>(VLOOKUP($E293,'ARIMA daily'!$A$3:$N$499,13,FALSE)/VLOOKUP($E$4,'ARIMA daily'!$A$3:$N$499,13,FALSE))*100</f>
        <v>116.27585556944993</v>
      </c>
      <c r="G293" s="82">
        <f>(VLOOKUP($E293,'ARIMA daily'!$A$3:$N$499,14,FALSE)/VLOOKUP($E$4,'ARIMA daily'!$A$3:$N$499,14,FALSE))*100</f>
        <v>99.873521081398422</v>
      </c>
      <c r="H293" s="82">
        <f>(VLOOKUP($E293,'ARIMAX daily'!$A$2:$N$499,14,FALSE)/VLOOKUP($E$4,'ARIMAX daily'!$A$2:$N$49,14,FALSE))*100</f>
        <v>102.7130184022347</v>
      </c>
      <c r="I293" s="82">
        <f>(VLOOKUP($E293,Prophet!$A$2:$N$499,14,FALSE)/VLOOKUP($E$4,Prophet!$A$2:$N$49,14,FALSE))*100</f>
        <v>113.20730591261514</v>
      </c>
      <c r="J293" s="82">
        <f>(VLOOKUP($E293,ProphetX!$A$2:$N$499,14,FALSE)/VLOOKUP($E$4,ProphetX!$A$2:$N$49,14,FALSE))*100</f>
        <v>116.27585556945006</v>
      </c>
      <c r="K293" s="82">
        <f>(VLOOKUP($E293,LOGIT!$A$2:$N$499,14,FALSE)/VLOOKUP($E$4,LOGIT!$A$2:$N$49,14,FALSE))*100</f>
        <v>129.62288345342526</v>
      </c>
      <c r="L293" s="82">
        <f>(VLOOKUP($E293,RF!$A$2:$N$499,14,FALSE)/VLOOKUP($E$4,RF!$A$2:$N$49,14,FALSE))*100</f>
        <v>108.47969518444447</v>
      </c>
      <c r="M293" s="82">
        <f>(VLOOKUP($E293,'RF 20VAR'!$A$2:$N$499,14,FALSE)/VLOOKUP($E$4,'RF 20VAR'!$A$2:$N$499,14,FALSE))*100</f>
        <v>107.19097218528854</v>
      </c>
      <c r="N293" s="82">
        <f>(VLOOKUP($E293,'RF opt'!$A$2:$N$499,14,FALSE)/VLOOKUP($E$4,'RF opt'!$A$2:$N$499,14,FALSE))*100</f>
        <v>128.92743549736178</v>
      </c>
      <c r="O293" s="82">
        <f>(VLOOKUP($E293,'LSTM 1'!$A$2:$N$499,14,FALSE)/VLOOKUP($E$4,'LSTM 1'!$A$2:$N$499,14,FALSE))*100</f>
        <v>127.30423195551714</v>
      </c>
      <c r="P293" s="82">
        <f>(VLOOKUP($E293,'LSTM 2'!$A$2:$N$499,14,FALSE)/VLOOKUP($E$4,'LSTM 2'!$A$2:$N$499,14,FALSE))*100</f>
        <v>126.00451190198845</v>
      </c>
    </row>
    <row r="294" spans="5:16" x14ac:dyDescent="0.3">
      <c r="E294" s="10">
        <v>45131</v>
      </c>
      <c r="F294" s="82">
        <f>(VLOOKUP($E294,'ARIMA daily'!$A$3:$N$499,13,FALSE)/VLOOKUP($E$4,'ARIMA daily'!$A$3:$N$499,13,FALSE))*100</f>
        <v>116.74493026301478</v>
      </c>
      <c r="G294" s="82">
        <f>(VLOOKUP($E294,'ARIMA daily'!$A$3:$N$499,14,FALSE)/VLOOKUP($E$4,'ARIMA daily'!$A$3:$N$499,14,FALSE))*100</f>
        <v>99.873521081398422</v>
      </c>
      <c r="H294" s="82">
        <f>(VLOOKUP($E294,'ARIMAX daily'!$A$2:$N$499,14,FALSE)/VLOOKUP($E$4,'ARIMAX daily'!$A$2:$N$49,14,FALSE))*100</f>
        <v>103.12737852365623</v>
      </c>
      <c r="I294" s="82">
        <f>(VLOOKUP($E294,Prophet!$A$2:$N$499,14,FALSE)/VLOOKUP($E$4,Prophet!$A$2:$N$49,14,FALSE))*100</f>
        <v>113.20730591261514</v>
      </c>
      <c r="J294" s="82">
        <f>(VLOOKUP($E294,ProphetX!$A$2:$N$499,14,FALSE)/VLOOKUP($E$4,ProphetX!$A$2:$N$49,14,FALSE))*100</f>
        <v>116.74493026301491</v>
      </c>
      <c r="K294" s="82">
        <f>(VLOOKUP($E294,LOGIT!$A$2:$N$499,14,FALSE)/VLOOKUP($E$4,LOGIT!$A$2:$N$49,14,FALSE))*100</f>
        <v>130.14580211127671</v>
      </c>
      <c r="L294" s="82">
        <f>(VLOOKUP($E294,RF!$A$2:$N$499,14,FALSE)/VLOOKUP($E$4,RF!$A$2:$N$49,14,FALSE))*100</f>
        <v>108.47969518444447</v>
      </c>
      <c r="M294" s="82">
        <f>(VLOOKUP($E294,'RF 20VAR'!$A$2:$N$499,14,FALSE)/VLOOKUP($E$4,'RF 20VAR'!$A$2:$N$499,14,FALSE))*100</f>
        <v>107.19097218528854</v>
      </c>
      <c r="N294" s="82">
        <f>(VLOOKUP($E294,'RF opt'!$A$2:$N$499,14,FALSE)/VLOOKUP($E$4,'RF opt'!$A$2:$N$499,14,FALSE))*100</f>
        <v>129.44754861114492</v>
      </c>
      <c r="O294" s="82">
        <f>(VLOOKUP($E294,'LSTM 1'!$A$2:$N$499,14,FALSE)/VLOOKUP($E$4,'LSTM 1'!$A$2:$N$499,14,FALSE))*100</f>
        <v>127.30423195551714</v>
      </c>
      <c r="P294" s="82">
        <f>(VLOOKUP($E294,'LSTM 2'!$A$2:$N$499,14,FALSE)/VLOOKUP($E$4,'LSTM 2'!$A$2:$N$499,14,FALSE))*100</f>
        <v>126.51283349221669</v>
      </c>
    </row>
    <row r="295" spans="5:16" x14ac:dyDescent="0.3">
      <c r="E295" s="10">
        <v>45132</v>
      </c>
      <c r="F295" s="82">
        <f>(VLOOKUP($E295,'ARIMA daily'!$A$3:$N$499,13,FALSE)/VLOOKUP($E$4,'ARIMA daily'!$A$3:$N$499,13,FALSE))*100</f>
        <v>117.07352910715537</v>
      </c>
      <c r="G295" s="82">
        <f>(VLOOKUP($E295,'ARIMA daily'!$A$3:$N$499,14,FALSE)/VLOOKUP($E$4,'ARIMA daily'!$A$3:$N$499,14,FALSE))*100</f>
        <v>99.873521081398422</v>
      </c>
      <c r="H295" s="82">
        <f>(VLOOKUP($E295,'ARIMAX daily'!$A$2:$N$499,14,FALSE)/VLOOKUP($E$4,'ARIMAX daily'!$A$2:$N$49,14,FALSE))*100</f>
        <v>103.12737852365623</v>
      </c>
      <c r="I295" s="82">
        <f>(VLOOKUP($E295,Prophet!$A$2:$N$499,14,FALSE)/VLOOKUP($E$4,Prophet!$A$2:$N$49,14,FALSE))*100</f>
        <v>113.20730591261514</v>
      </c>
      <c r="J295" s="82">
        <f>(VLOOKUP($E295,ProphetX!$A$2:$N$499,14,FALSE)/VLOOKUP($E$4,ProphetX!$A$2:$N$49,14,FALSE))*100</f>
        <v>117.07352910715549</v>
      </c>
      <c r="K295" s="82">
        <f>(VLOOKUP($E295,LOGIT!$A$2:$N$499,14,FALSE)/VLOOKUP($E$4,LOGIT!$A$2:$N$49,14,FALSE))*100</f>
        <v>130.51212003229622</v>
      </c>
      <c r="L295" s="82">
        <f>(VLOOKUP($E295,RF!$A$2:$N$499,14,FALSE)/VLOOKUP($E$4,RF!$A$2:$N$49,14,FALSE))*100</f>
        <v>108.47969518444447</v>
      </c>
      <c r="M295" s="82">
        <f>(VLOOKUP($E295,'RF 20VAR'!$A$2:$N$499,14,FALSE)/VLOOKUP($E$4,'RF 20VAR'!$A$2:$N$499,14,FALSE))*100</f>
        <v>107.19097218528854</v>
      </c>
      <c r="N295" s="82">
        <f>(VLOOKUP($E295,'RF opt'!$A$2:$N$499,14,FALSE)/VLOOKUP($E$4,'RF opt'!$A$2:$N$499,14,FALSE))*100</f>
        <v>129.81190117664499</v>
      </c>
      <c r="O295" s="82">
        <f>(VLOOKUP($E295,'LSTM 1'!$A$2:$N$499,14,FALSE)/VLOOKUP($E$4,'LSTM 1'!$A$2:$N$499,14,FALSE))*100</f>
        <v>127.66255178474269</v>
      </c>
      <c r="P295" s="82">
        <f>(VLOOKUP($E295,'LSTM 2'!$A$2:$N$499,14,FALSE)/VLOOKUP($E$4,'LSTM 2'!$A$2:$N$499,14,FALSE))*100</f>
        <v>126.86892579327709</v>
      </c>
    </row>
    <row r="296" spans="5:16" x14ac:dyDescent="0.3">
      <c r="E296" s="10">
        <v>45133</v>
      </c>
      <c r="F296" s="82">
        <f>(VLOOKUP($E296,'ARIMA daily'!$A$3:$N$499,13,FALSE)/VLOOKUP($E$4,'ARIMA daily'!$A$3:$N$499,13,FALSE))*100</f>
        <v>117.05533132694663</v>
      </c>
      <c r="G296" s="82">
        <f>(VLOOKUP($E296,'ARIMA daily'!$A$3:$N$499,14,FALSE)/VLOOKUP($E$4,'ARIMA daily'!$A$3:$N$499,14,FALSE))*100</f>
        <v>99.873521081398422</v>
      </c>
      <c r="H296" s="82">
        <f>(VLOOKUP($E296,'ARIMAX daily'!$A$2:$N$499,14,FALSE)/VLOOKUP($E$4,'ARIMAX daily'!$A$2:$N$49,14,FALSE))*100</f>
        <v>103.11134851770878</v>
      </c>
      <c r="I296" s="82">
        <f>(VLOOKUP($E296,Prophet!$A$2:$N$499,14,FALSE)/VLOOKUP($E$4,Prophet!$A$2:$N$49,14,FALSE))*100</f>
        <v>113.20730591261514</v>
      </c>
      <c r="J296" s="82">
        <f>(VLOOKUP($E296,ProphetX!$A$2:$N$499,14,FALSE)/VLOOKUP($E$4,ProphetX!$A$2:$N$49,14,FALSE))*100</f>
        <v>117.05533132694677</v>
      </c>
      <c r="K296" s="82">
        <f>(VLOOKUP($E296,LOGIT!$A$2:$N$499,14,FALSE)/VLOOKUP($E$4,LOGIT!$A$2:$N$49,14,FALSE))*100</f>
        <v>130.49183337233953</v>
      </c>
      <c r="L296" s="82">
        <f>(VLOOKUP($E296,RF!$A$2:$N$499,14,FALSE)/VLOOKUP($E$4,RF!$A$2:$N$49,14,FALSE))*100</f>
        <v>108.47969518444447</v>
      </c>
      <c r="M296" s="82">
        <f>(VLOOKUP($E296,'RF 20VAR'!$A$2:$N$499,14,FALSE)/VLOOKUP($E$4,'RF 20VAR'!$A$2:$N$499,14,FALSE))*100</f>
        <v>107.1743105388253</v>
      </c>
      <c r="N296" s="82">
        <f>(VLOOKUP($E296,'RF opt'!$A$2:$N$499,14,FALSE)/VLOOKUP($E$4,'RF opt'!$A$2:$N$499,14,FALSE))*100</f>
        <v>129.79172335793476</v>
      </c>
      <c r="O296" s="82">
        <f>(VLOOKUP($E296,'LSTM 1'!$A$2:$N$499,14,FALSE)/VLOOKUP($E$4,'LSTM 1'!$A$2:$N$499,14,FALSE))*100</f>
        <v>127.66255178474269</v>
      </c>
      <c r="P296" s="82">
        <f>(VLOOKUP($E296,'LSTM 2'!$A$2:$N$499,14,FALSE)/VLOOKUP($E$4,'LSTM 2'!$A$2:$N$499,14,FALSE))*100</f>
        <v>126.84920542741376</v>
      </c>
    </row>
    <row r="297" spans="5:16" x14ac:dyDescent="0.3">
      <c r="E297" s="10">
        <v>45134</v>
      </c>
      <c r="F297" s="82">
        <f>(VLOOKUP($E297,'ARIMA daily'!$A$3:$N$499,13,FALSE)/VLOOKUP($E$4,'ARIMA daily'!$A$3:$N$499,13,FALSE))*100</f>
        <v>116.303289912103</v>
      </c>
      <c r="G297" s="82">
        <f>(VLOOKUP($E297,'ARIMA daily'!$A$3:$N$499,14,FALSE)/VLOOKUP($E$4,'ARIMA daily'!$A$3:$N$499,14,FALSE))*100</f>
        <v>99.231867059765861</v>
      </c>
      <c r="H297" s="82">
        <f>(VLOOKUP($E297,'ARIMAX daily'!$A$2:$N$499,14,FALSE)/VLOOKUP($E$4,'ARIMAX daily'!$A$2:$N$49,14,FALSE))*100</f>
        <v>103.11134851770878</v>
      </c>
      <c r="I297" s="82">
        <f>(VLOOKUP($E297,Prophet!$A$2:$N$499,14,FALSE)/VLOOKUP($E$4,Prophet!$A$2:$N$49,14,FALSE))*100</f>
        <v>113.20730591261514</v>
      </c>
      <c r="J297" s="82">
        <f>(VLOOKUP($E297,ProphetX!$A$2:$N$499,14,FALSE)/VLOOKUP($E$4,ProphetX!$A$2:$N$49,14,FALSE))*100</f>
        <v>116.30328991210315</v>
      </c>
      <c r="K297" s="82">
        <f>(VLOOKUP($E297,LOGIT!$A$2:$N$499,14,FALSE)/VLOOKUP($E$4,LOGIT!$A$2:$N$49,14,FALSE))*100</f>
        <v>129.65346691877946</v>
      </c>
      <c r="L297" s="82">
        <f>(VLOOKUP($E297,RF!$A$2:$N$499,14,FALSE)/VLOOKUP($E$4,RF!$A$2:$N$49,14,FALSE))*100</f>
        <v>108.47969518444447</v>
      </c>
      <c r="M297" s="82">
        <f>(VLOOKUP($E297,'RF 20VAR'!$A$2:$N$499,14,FALSE)/VLOOKUP($E$4,'RF 20VAR'!$A$2:$N$499,14,FALSE))*100</f>
        <v>106.48575138292162</v>
      </c>
      <c r="N297" s="82">
        <f>(VLOOKUP($E297,'RF opt'!$A$2:$N$499,14,FALSE)/VLOOKUP($E$4,'RF opt'!$A$2:$N$499,14,FALSE))*100</f>
        <v>128.95785487742563</v>
      </c>
      <c r="O297" s="82">
        <f>(VLOOKUP($E297,'LSTM 1'!$A$2:$N$499,14,FALSE)/VLOOKUP($E$4,'LSTM 1'!$A$2:$N$499,14,FALSE))*100</f>
        <v>127.66255178474269</v>
      </c>
      <c r="P297" s="82">
        <f>(VLOOKUP($E297,'LSTM 2'!$A$2:$N$499,14,FALSE)/VLOOKUP($E$4,'LSTM 2'!$A$2:$N$499,14,FALSE))*100</f>
        <v>126.84920542741376</v>
      </c>
    </row>
    <row r="298" spans="5:16" x14ac:dyDescent="0.3">
      <c r="E298" s="10">
        <v>45135</v>
      </c>
      <c r="F298" s="82">
        <f>(VLOOKUP($E298,'ARIMA daily'!$A$3:$N$499,13,FALSE)/VLOOKUP($E$4,'ARIMA daily'!$A$3:$N$499,13,FALSE))*100</f>
        <v>117.45211552636725</v>
      </c>
      <c r="G298" s="82">
        <f>(VLOOKUP($E298,'ARIMA daily'!$A$3:$N$499,14,FALSE)/VLOOKUP($E$4,'ARIMA daily'!$A$3:$N$499,14,FALSE))*100</f>
        <v>100.21206384281199</v>
      </c>
      <c r="H298" s="82">
        <f>(VLOOKUP($E298,'ARIMAX daily'!$A$2:$N$499,14,FALSE)/VLOOKUP($E$4,'ARIMAX daily'!$A$2:$N$49,14,FALSE))*100</f>
        <v>103.11134851770878</v>
      </c>
      <c r="I298" s="82">
        <f>(VLOOKUP($E298,Prophet!$A$2:$N$499,14,FALSE)/VLOOKUP($E$4,Prophet!$A$2:$N$49,14,FALSE))*100</f>
        <v>113.20730591261514</v>
      </c>
      <c r="J298" s="82">
        <f>(VLOOKUP($E298,ProphetX!$A$2:$N$499,14,FALSE)/VLOOKUP($E$4,ProphetX!$A$2:$N$49,14,FALSE))*100</f>
        <v>117.45211552636744</v>
      </c>
      <c r="K298" s="82">
        <f>(VLOOKUP($E298,LOGIT!$A$2:$N$499,14,FALSE)/VLOOKUP($E$4,LOGIT!$A$2:$N$49,14,FALSE))*100</f>
        <v>129.65346691877946</v>
      </c>
      <c r="L298" s="82">
        <f>(VLOOKUP($E298,RF!$A$2:$N$499,14,FALSE)/VLOOKUP($E$4,RF!$A$2:$N$49,14,FALSE))*100</f>
        <v>108.47969518444447</v>
      </c>
      <c r="M298" s="82">
        <f>(VLOOKUP($E298,'RF 20VAR'!$A$2:$N$499,14,FALSE)/VLOOKUP($E$4,'RF 20VAR'!$A$2:$N$499,14,FALSE))*100</f>
        <v>106.48575138292162</v>
      </c>
      <c r="N298" s="82">
        <f>(VLOOKUP($E298,'RF opt'!$A$2:$N$499,14,FALSE)/VLOOKUP($E$4,'RF opt'!$A$2:$N$499,14,FALSE))*100</f>
        <v>128.95785487742563</v>
      </c>
      <c r="O298" s="82">
        <f>(VLOOKUP($E298,'LSTM 1'!$A$2:$N$499,14,FALSE)/VLOOKUP($E$4,'LSTM 1'!$A$2:$N$499,14,FALSE))*100</f>
        <v>128.92358240204931</v>
      </c>
      <c r="P298" s="82">
        <f>(VLOOKUP($E298,'LSTM 2'!$A$2:$N$499,14,FALSE)/VLOOKUP($E$4,'LSTM 2'!$A$2:$N$499,14,FALSE))*100</f>
        <v>128.10220193726499</v>
      </c>
    </row>
    <row r="299" spans="5:16" x14ac:dyDescent="0.3">
      <c r="E299" s="10">
        <v>45138</v>
      </c>
      <c r="F299" s="82">
        <f>(VLOOKUP($E299,'ARIMA daily'!$A$3:$N$499,13,FALSE)/VLOOKUP($E$4,'ARIMA daily'!$A$3:$N$499,13,FALSE))*100</f>
        <v>117.6246189683322</v>
      </c>
      <c r="G299" s="82">
        <f>(VLOOKUP($E299,'ARIMA daily'!$A$3:$N$499,14,FALSE)/VLOOKUP($E$4,'ARIMA daily'!$A$3:$N$499,14,FALSE))*100</f>
        <v>100.21206384281199</v>
      </c>
      <c r="H299" s="82">
        <f>(VLOOKUP($E299,'ARIMAX daily'!$A$2:$N$499,14,FALSE)/VLOOKUP($E$4,'ARIMAX daily'!$A$2:$N$49,14,FALSE))*100</f>
        <v>103.26278948959113</v>
      </c>
      <c r="I299" s="82">
        <f>(VLOOKUP($E299,Prophet!$A$2:$N$499,14,FALSE)/VLOOKUP($E$4,Prophet!$A$2:$N$49,14,FALSE))*100</f>
        <v>113.20730591261514</v>
      </c>
      <c r="J299" s="82">
        <f>(VLOOKUP($E299,ProphetX!$A$2:$N$499,14,FALSE)/VLOOKUP($E$4,ProphetX!$A$2:$N$49,14,FALSE))*100</f>
        <v>117.62461896833236</v>
      </c>
      <c r="K299" s="82">
        <f>(VLOOKUP($E299,LOGIT!$A$2:$N$499,14,FALSE)/VLOOKUP($E$4,LOGIT!$A$2:$N$49,14,FALSE))*100</f>
        <v>129.84389064342625</v>
      </c>
      <c r="L299" s="82">
        <f>(VLOOKUP($E299,RF!$A$2:$N$499,14,FALSE)/VLOOKUP($E$4,RF!$A$2:$N$49,14,FALSE))*100</f>
        <v>108.47969518444447</v>
      </c>
      <c r="M299" s="82">
        <f>(VLOOKUP($E299,'RF 20VAR'!$A$2:$N$499,14,FALSE)/VLOOKUP($E$4,'RF 20VAR'!$A$2:$N$499,14,FALSE))*100</f>
        <v>106.64214838395864</v>
      </c>
      <c r="N299" s="82">
        <f>(VLOOKUP($E299,'RF opt'!$A$2:$N$499,14,FALSE)/VLOOKUP($E$4,'RF opt'!$A$2:$N$499,14,FALSE))*100</f>
        <v>129.14725694766574</v>
      </c>
      <c r="O299" s="82">
        <f>(VLOOKUP($E299,'LSTM 1'!$A$2:$N$499,14,FALSE)/VLOOKUP($E$4,'LSTM 1'!$A$2:$N$499,14,FALSE))*100</f>
        <v>129.11293413586131</v>
      </c>
      <c r="P299" s="82">
        <f>(VLOOKUP($E299,'LSTM 2'!$A$2:$N$499,14,FALSE)/VLOOKUP($E$4,'LSTM 2'!$A$2:$N$499,14,FALSE))*100</f>
        <v>128.29034729895926</v>
      </c>
    </row>
    <row r="300" spans="5:16" x14ac:dyDescent="0.3">
      <c r="E300" s="10">
        <v>45139</v>
      </c>
      <c r="F300" s="82">
        <f>(VLOOKUP($E300,'ARIMA daily'!$A$3:$N$499,13,FALSE)/VLOOKUP($E$4,'ARIMA daily'!$A$3:$N$499,13,FALSE))*100</f>
        <v>117.31113905025225</v>
      </c>
      <c r="G300" s="82">
        <f>(VLOOKUP($E300,'ARIMA daily'!$A$3:$N$499,14,FALSE)/VLOOKUP($E$4,'ARIMA daily'!$A$3:$N$499,14,FALSE))*100</f>
        <v>99.94498991016421</v>
      </c>
      <c r="H300" s="82">
        <f>(VLOOKUP($E300,'ARIMAX daily'!$A$2:$N$499,14,FALSE)/VLOOKUP($E$4,'ARIMAX daily'!$A$2:$N$49,14,FALSE))*100</f>
        <v>102.9875851057315</v>
      </c>
      <c r="I300" s="82">
        <f>(VLOOKUP($E300,Prophet!$A$2:$N$499,14,FALSE)/VLOOKUP($E$4,Prophet!$A$2:$N$49,14,FALSE))*100</f>
        <v>113.20730591261514</v>
      </c>
      <c r="J300" s="82">
        <f>(VLOOKUP($E300,ProphetX!$A$2:$N$499,14,FALSE)/VLOOKUP($E$4,ProphetX!$A$2:$N$49,14,FALSE))*100</f>
        <v>117.31113905025241</v>
      </c>
      <c r="K300" s="82">
        <f>(VLOOKUP($E300,LOGIT!$A$2:$N$499,14,FALSE)/VLOOKUP($E$4,LOGIT!$A$2:$N$49,14,FALSE))*100</f>
        <v>129.49784529544479</v>
      </c>
      <c r="L300" s="82">
        <f>(VLOOKUP($E300,RF!$A$2:$N$499,14,FALSE)/VLOOKUP($E$4,RF!$A$2:$N$49,14,FALSE))*100</f>
        <v>108.47969518444447</v>
      </c>
      <c r="M300" s="82">
        <f>(VLOOKUP($E300,'RF 20VAR'!$A$2:$N$499,14,FALSE)/VLOOKUP($E$4,'RF 20VAR'!$A$2:$N$499,14,FALSE))*100</f>
        <v>106.64214838395864</v>
      </c>
      <c r="N300" s="82">
        <f>(VLOOKUP($E300,'RF opt'!$A$2:$N$499,14,FALSE)/VLOOKUP($E$4,'RF opt'!$A$2:$N$499,14,FALSE))*100</f>
        <v>129.14725694766574</v>
      </c>
      <c r="O300" s="82">
        <f>(VLOOKUP($E300,'LSTM 1'!$A$2:$N$499,14,FALSE)/VLOOKUP($E$4,'LSTM 1'!$A$2:$N$499,14,FALSE))*100</f>
        <v>129.11293413586131</v>
      </c>
      <c r="P300" s="82">
        <f>(VLOOKUP($E300,'LSTM 2'!$A$2:$N$499,14,FALSE)/VLOOKUP($E$4,'LSTM 2'!$A$2:$N$499,14,FALSE))*100</f>
        <v>128.29034729895926</v>
      </c>
    </row>
    <row r="301" spans="5:16" x14ac:dyDescent="0.3">
      <c r="E301" s="10">
        <v>45140</v>
      </c>
      <c r="F301" s="82">
        <f>(VLOOKUP($E301,'ARIMA daily'!$A$3:$N$499,13,FALSE)/VLOOKUP($E$4,'ARIMA daily'!$A$3:$N$499,13,FALSE))*100</f>
        <v>115.68760669215223</v>
      </c>
      <c r="G301" s="82">
        <f>(VLOOKUP($E301,'ARIMA daily'!$A$3:$N$499,14,FALSE)/VLOOKUP($E$4,'ARIMA daily'!$A$3:$N$499,14,FALSE))*100</f>
        <v>98.56179709094161</v>
      </c>
      <c r="H301" s="82">
        <f>(VLOOKUP($E301,'ARIMAX daily'!$A$2:$N$499,14,FALSE)/VLOOKUP($E$4,'ARIMAX daily'!$A$2:$N$49,14,FALSE))*100</f>
        <v>102.9875851057315</v>
      </c>
      <c r="I301" s="82">
        <f>(VLOOKUP($E301,Prophet!$A$2:$N$499,14,FALSE)/VLOOKUP($E$4,Prophet!$A$2:$N$49,14,FALSE))*100</f>
        <v>113.20730591261514</v>
      </c>
      <c r="J301" s="82">
        <f>(VLOOKUP($E301,ProphetX!$A$2:$N$499,14,FALSE)/VLOOKUP($E$4,ProphetX!$A$2:$N$49,14,FALSE))*100</f>
        <v>115.68760669215237</v>
      </c>
      <c r="K301" s="82">
        <f>(VLOOKUP($E301,LOGIT!$A$2:$N$499,14,FALSE)/VLOOKUP($E$4,LOGIT!$A$2:$N$49,14,FALSE))*100</f>
        <v>127.70565451251048</v>
      </c>
      <c r="L301" s="82">
        <f>(VLOOKUP($E301,RF!$A$2:$N$499,14,FALSE)/VLOOKUP($E$4,RF!$A$2:$N$49,14,FALSE))*100</f>
        <v>108.47969518444447</v>
      </c>
      <c r="M301" s="82">
        <f>(VLOOKUP($E301,'RF 20VAR'!$A$2:$N$499,14,FALSE)/VLOOKUP($E$4,'RF 20VAR'!$A$2:$N$499,14,FALSE))*100</f>
        <v>106.64214838395864</v>
      </c>
      <c r="N301" s="82">
        <f>(VLOOKUP($E301,'RF opt'!$A$2:$N$499,14,FALSE)/VLOOKUP($E$4,'RF opt'!$A$2:$N$499,14,FALSE))*100</f>
        <v>129.14725694766574</v>
      </c>
      <c r="O301" s="82">
        <f>(VLOOKUP($E301,'LSTM 1'!$A$2:$N$499,14,FALSE)/VLOOKUP($E$4,'LSTM 1'!$A$2:$N$499,14,FALSE))*100</f>
        <v>127.3260703468309</v>
      </c>
      <c r="P301" s="82">
        <f>(VLOOKUP($E301,'LSTM 2'!$A$2:$N$499,14,FALSE)/VLOOKUP($E$4,'LSTM 2'!$A$2:$N$499,14,FALSE))*100</f>
        <v>128.29034729895926</v>
      </c>
    </row>
    <row r="302" spans="5:16" x14ac:dyDescent="0.3">
      <c r="E302" s="10">
        <v>45141</v>
      </c>
      <c r="F302" s="82">
        <f>(VLOOKUP($E302,'ARIMA daily'!$A$3:$N$499,13,FALSE)/VLOOKUP($E$4,'ARIMA daily'!$A$3:$N$499,13,FALSE))*100</f>
        <v>115.39283769663903</v>
      </c>
      <c r="G302" s="82">
        <f>(VLOOKUP($E302,'ARIMA daily'!$A$3:$N$499,14,FALSE)/VLOOKUP($E$4,'ARIMA daily'!$A$3:$N$499,14,FALSE))*100</f>
        <v>98.310664210288451</v>
      </c>
      <c r="H302" s="82">
        <f>(VLOOKUP($E302,'ARIMAX daily'!$A$2:$N$499,14,FALSE)/VLOOKUP($E$4,'ARIMAX daily'!$A$2:$N$49,14,FALSE))*100</f>
        <v>102.72517543299335</v>
      </c>
      <c r="I302" s="82">
        <f>(VLOOKUP($E302,Prophet!$A$2:$N$499,14,FALSE)/VLOOKUP($E$4,Prophet!$A$2:$N$49,14,FALSE))*100</f>
        <v>113.20730591261514</v>
      </c>
      <c r="J302" s="82">
        <f>(VLOOKUP($E302,ProphetX!$A$2:$N$499,14,FALSE)/VLOOKUP($E$4,ProphetX!$A$2:$N$49,14,FALSE))*100</f>
        <v>115.39283769663919</v>
      </c>
      <c r="K302" s="82">
        <f>(VLOOKUP($E302,LOGIT!$A$2:$N$499,14,FALSE)/VLOOKUP($E$4,LOGIT!$A$2:$N$49,14,FALSE))*100</f>
        <v>127.38026384553804</v>
      </c>
      <c r="L302" s="82">
        <f>(VLOOKUP($E302,RF!$A$2:$N$499,14,FALSE)/VLOOKUP($E$4,RF!$A$2:$N$49,14,FALSE))*100</f>
        <v>108.47969518444447</v>
      </c>
      <c r="M302" s="82">
        <f>(VLOOKUP($E302,'RF 20VAR'!$A$2:$N$499,14,FALSE)/VLOOKUP($E$4,'RF 20VAR'!$A$2:$N$499,14,FALSE))*100</f>
        <v>106.64214838395864</v>
      </c>
      <c r="N302" s="82">
        <f>(VLOOKUP($E302,'RF opt'!$A$2:$N$499,14,FALSE)/VLOOKUP($E$4,'RF opt'!$A$2:$N$499,14,FALSE))*100</f>
        <v>128.81819311540019</v>
      </c>
      <c r="O302" s="82">
        <f>(VLOOKUP($E302,'LSTM 1'!$A$2:$N$499,14,FALSE)/VLOOKUP($E$4,'LSTM 1'!$A$2:$N$499,14,FALSE))*100</f>
        <v>127.00164685038283</v>
      </c>
      <c r="P302" s="82">
        <f>(VLOOKUP($E302,'LSTM 2'!$A$2:$N$499,14,FALSE)/VLOOKUP($E$4,'LSTM 2'!$A$2:$N$499,14,FALSE))*100</f>
        <v>127.96346685006226</v>
      </c>
    </row>
    <row r="303" spans="5:16" x14ac:dyDescent="0.3">
      <c r="E303" s="10">
        <v>45142</v>
      </c>
      <c r="F303" s="82">
        <f>(VLOOKUP($E303,'ARIMA daily'!$A$3:$N$499,13,FALSE)/VLOOKUP($E$4,'ARIMA daily'!$A$3:$N$499,13,FALSE))*100</f>
        <v>114.78124709988514</v>
      </c>
      <c r="G303" s="82">
        <f>(VLOOKUP($E303,'ARIMA daily'!$A$3:$N$499,14,FALSE)/VLOOKUP($E$4,'ARIMA daily'!$A$3:$N$499,14,FALSE))*100</f>
        <v>98.310664210288451</v>
      </c>
      <c r="H303" s="82">
        <f>(VLOOKUP($E303,'ARIMAX daily'!$A$2:$N$499,14,FALSE)/VLOOKUP($E$4,'ARIMAX daily'!$A$2:$N$49,14,FALSE))*100</f>
        <v>102.72517543299335</v>
      </c>
      <c r="I303" s="82">
        <f>(VLOOKUP($E303,Prophet!$A$2:$N$499,14,FALSE)/VLOOKUP($E$4,Prophet!$A$2:$N$49,14,FALSE))*100</f>
        <v>113.20730591261514</v>
      </c>
      <c r="J303" s="82">
        <f>(VLOOKUP($E303,ProphetX!$A$2:$N$499,14,FALSE)/VLOOKUP($E$4,ProphetX!$A$2:$N$49,14,FALSE))*100</f>
        <v>114.78124709988529</v>
      </c>
      <c r="K303" s="82">
        <f>(VLOOKUP($E303,LOGIT!$A$2:$N$499,14,FALSE)/VLOOKUP($E$4,LOGIT!$A$2:$N$49,14,FALSE))*100</f>
        <v>126.70513900126679</v>
      </c>
      <c r="L303" s="82">
        <f>(VLOOKUP($E303,RF!$A$2:$N$499,14,FALSE)/VLOOKUP($E$4,RF!$A$2:$N$49,14,FALSE))*100</f>
        <v>108.47969518444447</v>
      </c>
      <c r="M303" s="82">
        <f>(VLOOKUP($E303,'RF 20VAR'!$A$2:$N$499,14,FALSE)/VLOOKUP($E$4,'RF 20VAR'!$A$2:$N$499,14,FALSE))*100</f>
        <v>106.07693708946975</v>
      </c>
      <c r="N303" s="82">
        <f>(VLOOKUP($E303,'RF opt'!$A$2:$N$499,14,FALSE)/VLOOKUP($E$4,'RF opt'!$A$2:$N$499,14,FALSE))*100</f>
        <v>128.13544713936895</v>
      </c>
      <c r="O303" s="82">
        <f>(VLOOKUP($E303,'LSTM 1'!$A$2:$N$499,14,FALSE)/VLOOKUP($E$4,'LSTM 1'!$A$2:$N$499,14,FALSE))*100</f>
        <v>126.32852870426223</v>
      </c>
      <c r="P303" s="82">
        <f>(VLOOKUP($E303,'LSTM 2'!$A$2:$N$499,14,FALSE)/VLOOKUP($E$4,'LSTM 2'!$A$2:$N$499,14,FALSE))*100</f>
        <v>127.28525098661959</v>
      </c>
    </row>
    <row r="304" spans="5:16" x14ac:dyDescent="0.3">
      <c r="E304" s="10">
        <v>45145</v>
      </c>
      <c r="F304" s="82">
        <f>(VLOOKUP($E304,'ARIMA daily'!$A$3:$N$499,13,FALSE)/VLOOKUP($E$4,'ARIMA daily'!$A$3:$N$499,13,FALSE))*100</f>
        <v>115.81704372304544</v>
      </c>
      <c r="G304" s="82">
        <f>(VLOOKUP($E304,'ARIMA daily'!$A$3:$N$499,14,FALSE)/VLOOKUP($E$4,'ARIMA daily'!$A$3:$N$499,14,FALSE))*100</f>
        <v>99.197828765322853</v>
      </c>
      <c r="H304" s="82">
        <f>(VLOOKUP($E304,'ARIMAX daily'!$A$2:$N$499,14,FALSE)/VLOOKUP($E$4,'ARIMAX daily'!$A$2:$N$49,14,FALSE))*100</f>
        <v>102.72517543299335</v>
      </c>
      <c r="I304" s="82">
        <f>(VLOOKUP($E304,Prophet!$A$2:$N$499,14,FALSE)/VLOOKUP($E$4,Prophet!$A$2:$N$49,14,FALSE))*100</f>
        <v>113.20730591261514</v>
      </c>
      <c r="J304" s="82">
        <f>(VLOOKUP($E304,ProphetX!$A$2:$N$499,14,FALSE)/VLOOKUP($E$4,ProphetX!$A$2:$N$49,14,FALSE))*100</f>
        <v>115.81704372304561</v>
      </c>
      <c r="K304" s="82">
        <f>(VLOOKUP($E304,LOGIT!$A$2:$N$499,14,FALSE)/VLOOKUP($E$4,LOGIT!$A$2:$N$49,14,FALSE))*100</f>
        <v>127.84853793123628</v>
      </c>
      <c r="L304" s="82">
        <f>(VLOOKUP($E304,RF!$A$2:$N$499,14,FALSE)/VLOOKUP($E$4,RF!$A$2:$N$49,14,FALSE))*100</f>
        <v>108.47969518444447</v>
      </c>
      <c r="M304" s="82">
        <f>(VLOOKUP($E304,'RF 20VAR'!$A$2:$N$499,14,FALSE)/VLOOKUP($E$4,'RF 20VAR'!$A$2:$N$499,14,FALSE))*100</f>
        <v>107.03418521151575</v>
      </c>
      <c r="N304" s="82">
        <f>(VLOOKUP($E304,'RF opt'!$A$2:$N$499,14,FALSE)/VLOOKUP($E$4,'RF opt'!$A$2:$N$499,14,FALSE))*100</f>
        <v>129.29175330267975</v>
      </c>
      <c r="O304" s="82">
        <f>(VLOOKUP($E304,'LSTM 1'!$A$2:$N$499,14,FALSE)/VLOOKUP($E$4,'LSTM 1'!$A$2:$N$499,14,FALSE))*100</f>
        <v>127.46852906796991</v>
      </c>
      <c r="P304" s="82">
        <f>(VLOOKUP($E304,'LSTM 2'!$A$2:$N$499,14,FALSE)/VLOOKUP($E$4,'LSTM 2'!$A$2:$N$499,14,FALSE))*100</f>
        <v>128.43388490096731</v>
      </c>
    </row>
    <row r="305" spans="5:16" x14ac:dyDescent="0.3">
      <c r="E305" s="10">
        <v>45146</v>
      </c>
      <c r="F305" s="82">
        <f>(VLOOKUP($E305,'ARIMA daily'!$A$3:$N$499,13,FALSE)/VLOOKUP($E$4,'ARIMA daily'!$A$3:$N$499,13,FALSE))*100</f>
        <v>115.32849465121046</v>
      </c>
      <c r="G305" s="82">
        <f>(VLOOKUP($E305,'ARIMA daily'!$A$3:$N$499,14,FALSE)/VLOOKUP($E$4,'ARIMA daily'!$A$3:$N$499,14,FALSE))*100</f>
        <v>99.197828765322853</v>
      </c>
      <c r="H305" s="82">
        <f>(VLOOKUP($E305,'ARIMAX daily'!$A$2:$N$499,14,FALSE)/VLOOKUP($E$4,'ARIMAX daily'!$A$2:$N$49,14,FALSE))*100</f>
        <v>102.72517543299335</v>
      </c>
      <c r="I305" s="82">
        <f>(VLOOKUP($E305,Prophet!$A$2:$N$499,14,FALSE)/VLOOKUP($E$4,Prophet!$A$2:$N$49,14,FALSE))*100</f>
        <v>113.20730591261514</v>
      </c>
      <c r="J305" s="82">
        <f>(VLOOKUP($E305,ProphetX!$A$2:$N$499,14,FALSE)/VLOOKUP($E$4,ProphetX!$A$2:$N$49,14,FALSE))*100</f>
        <v>115.32849465121062</v>
      </c>
      <c r="K305" s="82">
        <f>(VLOOKUP($E305,LOGIT!$A$2:$N$499,14,FALSE)/VLOOKUP($E$4,LOGIT!$A$2:$N$49,14,FALSE))*100</f>
        <v>127.30923661137933</v>
      </c>
      <c r="L305" s="82">
        <f>(VLOOKUP($E305,RF!$A$2:$N$499,14,FALSE)/VLOOKUP($E$4,RF!$A$2:$N$49,14,FALSE))*100</f>
        <v>108.47969518444447</v>
      </c>
      <c r="M305" s="82">
        <f>(VLOOKUP($E305,'RF 20VAR'!$A$2:$N$499,14,FALSE)/VLOOKUP($E$4,'RF 20VAR'!$A$2:$N$499,14,FALSE))*100</f>
        <v>106.58268472282477</v>
      </c>
      <c r="N305" s="82">
        <f>(VLOOKUP($E305,'RF opt'!$A$2:$N$499,14,FALSE)/VLOOKUP($E$4,'RF opt'!$A$2:$N$499,14,FALSE))*100</f>
        <v>128.74636409189145</v>
      </c>
      <c r="O305" s="82">
        <f>(VLOOKUP($E305,'LSTM 1'!$A$2:$N$499,14,FALSE)/VLOOKUP($E$4,'LSTM 1'!$A$2:$N$499,14,FALSE))*100</f>
        <v>127.46852906796991</v>
      </c>
      <c r="P305" s="82">
        <f>(VLOOKUP($E305,'LSTM 2'!$A$2:$N$499,14,FALSE)/VLOOKUP($E$4,'LSTM 2'!$A$2:$N$499,14,FALSE))*100</f>
        <v>128.43388490096731</v>
      </c>
    </row>
    <row r="306" spans="5:16" x14ac:dyDescent="0.3">
      <c r="E306" s="10">
        <v>45147</v>
      </c>
      <c r="F306" s="82">
        <f>(VLOOKUP($E306,'ARIMA daily'!$A$3:$N$499,13,FALSE)/VLOOKUP($E$4,'ARIMA daily'!$A$3:$N$499,13,FALSE))*100</f>
        <v>114.51672847216048</v>
      </c>
      <c r="G306" s="82">
        <f>(VLOOKUP($E306,'ARIMA daily'!$A$3:$N$499,14,FALSE)/VLOOKUP($E$4,'ARIMA daily'!$A$3:$N$499,14,FALSE))*100</f>
        <v>98.499601994303106</v>
      </c>
      <c r="H306" s="82">
        <f>(VLOOKUP($E306,'ARIMAX daily'!$A$2:$N$499,14,FALSE)/VLOOKUP($E$4,'ARIMAX daily'!$A$2:$N$49,14,FALSE))*100</f>
        <v>102.00212061982099</v>
      </c>
      <c r="I306" s="82">
        <f>(VLOOKUP($E306,Prophet!$A$2:$N$499,14,FALSE)/VLOOKUP($E$4,Prophet!$A$2:$N$49,14,FALSE))*100</f>
        <v>113.20730591261514</v>
      </c>
      <c r="J306" s="82">
        <f>(VLOOKUP($E306,ProphetX!$A$2:$N$499,14,FALSE)/VLOOKUP($E$4,ProphetX!$A$2:$N$49,14,FALSE))*100</f>
        <v>114.51672847216061</v>
      </c>
      <c r="K306" s="82">
        <f>(VLOOKUP($E306,LOGIT!$A$2:$N$499,14,FALSE)/VLOOKUP($E$4,LOGIT!$A$2:$N$49,14,FALSE))*100</f>
        <v>126.41314121991221</v>
      </c>
      <c r="L306" s="82">
        <f>(VLOOKUP($E306,RF!$A$2:$N$499,14,FALSE)/VLOOKUP($E$4,RF!$A$2:$N$49,14,FALSE))*100</f>
        <v>108.47969518444447</v>
      </c>
      <c r="M306" s="82">
        <f>(VLOOKUP($E306,'RF 20VAR'!$A$2:$N$499,14,FALSE)/VLOOKUP($E$4,'RF 20VAR'!$A$2:$N$499,14,FALSE))*100</f>
        <v>106.58268472282477</v>
      </c>
      <c r="N306" s="82">
        <f>(VLOOKUP($E306,'RF opt'!$A$2:$N$499,14,FALSE)/VLOOKUP($E$4,'RF opt'!$A$2:$N$499,14,FALSE))*100</f>
        <v>127.84015314756645</v>
      </c>
      <c r="O306" s="82">
        <f>(VLOOKUP($E306,'LSTM 1'!$A$2:$N$499,14,FALSE)/VLOOKUP($E$4,'LSTM 1'!$A$2:$N$499,14,FALSE))*100</f>
        <v>127.46852906796991</v>
      </c>
      <c r="P306" s="82">
        <f>(VLOOKUP($E306,'LSTM 2'!$A$2:$N$499,14,FALSE)/VLOOKUP($E$4,'LSTM 2'!$A$2:$N$499,14,FALSE))*100</f>
        <v>127.52987341341677</v>
      </c>
    </row>
    <row r="307" spans="5:16" x14ac:dyDescent="0.3">
      <c r="E307" s="10">
        <v>45148</v>
      </c>
      <c r="F307" s="82">
        <f>(VLOOKUP($E307,'ARIMA daily'!$A$3:$N$499,13,FALSE)/VLOOKUP($E$4,'ARIMA daily'!$A$3:$N$499,13,FALSE))*100</f>
        <v>114.54543941287494</v>
      </c>
      <c r="G307" s="82">
        <f>(VLOOKUP($E307,'ARIMA daily'!$A$3:$N$499,14,FALSE)/VLOOKUP($E$4,'ARIMA daily'!$A$3:$N$499,14,FALSE))*100</f>
        <v>98.524297218057669</v>
      </c>
      <c r="H307" s="82">
        <f>(VLOOKUP($E307,'ARIMAX daily'!$A$2:$N$499,14,FALSE)/VLOOKUP($E$4,'ARIMAX daily'!$A$2:$N$49,14,FALSE))*100</f>
        <v>102.00212061982099</v>
      </c>
      <c r="I307" s="82">
        <f>(VLOOKUP($E307,Prophet!$A$2:$N$499,14,FALSE)/VLOOKUP($E$4,Prophet!$A$2:$N$49,14,FALSE))*100</f>
        <v>113.20730591261514</v>
      </c>
      <c r="J307" s="82">
        <f>(VLOOKUP($E307,ProphetX!$A$2:$N$499,14,FALSE)/VLOOKUP($E$4,ProphetX!$A$2:$N$49,14,FALSE))*100</f>
        <v>114.54543941287511</v>
      </c>
      <c r="K307" s="82">
        <f>(VLOOKUP($E307,LOGIT!$A$2:$N$499,14,FALSE)/VLOOKUP($E$4,LOGIT!$A$2:$N$49,14,FALSE))*100</f>
        <v>126.44483475719291</v>
      </c>
      <c r="L307" s="82">
        <f>(VLOOKUP($E307,RF!$A$2:$N$499,14,FALSE)/VLOOKUP($E$4,RF!$A$2:$N$49,14,FALSE))*100</f>
        <v>108.47969518444447</v>
      </c>
      <c r="M307" s="82">
        <f>(VLOOKUP($E307,'RF 20VAR'!$A$2:$N$499,14,FALSE)/VLOOKUP($E$4,'RF 20VAR'!$A$2:$N$499,14,FALSE))*100</f>
        <v>106.60940648813447</v>
      </c>
      <c r="N307" s="82">
        <f>(VLOOKUP($E307,'RF opt'!$A$2:$N$499,14,FALSE)/VLOOKUP($E$4,'RF opt'!$A$2:$N$499,14,FALSE))*100</f>
        <v>127.8722044566365</v>
      </c>
      <c r="O307" s="82">
        <f>(VLOOKUP($E307,'LSTM 1'!$A$2:$N$499,14,FALSE)/VLOOKUP($E$4,'LSTM 1'!$A$2:$N$499,14,FALSE))*100</f>
        <v>127.46852906796991</v>
      </c>
      <c r="P307" s="82">
        <f>(VLOOKUP($E307,'LSTM 2'!$A$2:$N$499,14,FALSE)/VLOOKUP($E$4,'LSTM 2'!$A$2:$N$499,14,FALSE))*100</f>
        <v>127.56184693103071</v>
      </c>
    </row>
    <row r="308" spans="5:16" x14ac:dyDescent="0.3">
      <c r="E308" s="10">
        <v>45149</v>
      </c>
      <c r="F308" s="82">
        <f>(VLOOKUP($E308,'ARIMA daily'!$A$3:$N$499,13,FALSE)/VLOOKUP($E$4,'ARIMA daily'!$A$3:$N$499,13,FALSE))*100</f>
        <v>114.42291103031405</v>
      </c>
      <c r="G308" s="82">
        <f>(VLOOKUP($E308,'ARIMA daily'!$A$3:$N$499,14,FALSE)/VLOOKUP($E$4,'ARIMA daily'!$A$3:$N$499,14,FALSE))*100</f>
        <v>98.524297218057669</v>
      </c>
      <c r="H308" s="82">
        <f>(VLOOKUP($E308,'ARIMAX daily'!$A$2:$N$499,14,FALSE)/VLOOKUP($E$4,'ARIMAX daily'!$A$2:$N$49,14,FALSE))*100</f>
        <v>102.00212061982099</v>
      </c>
      <c r="I308" s="82">
        <f>(VLOOKUP($E308,Prophet!$A$2:$N$499,14,FALSE)/VLOOKUP($E$4,Prophet!$A$2:$N$49,14,FALSE))*100</f>
        <v>113.20730591261514</v>
      </c>
      <c r="J308" s="82">
        <f>(VLOOKUP($E308,ProphetX!$A$2:$N$499,14,FALSE)/VLOOKUP($E$4,ProphetX!$A$2:$N$49,14,FALSE))*100</f>
        <v>114.42291103031421</v>
      </c>
      <c r="K308" s="82">
        <f>(VLOOKUP($E308,LOGIT!$A$2:$N$499,14,FALSE)/VLOOKUP($E$4,LOGIT!$A$2:$N$49,14,FALSE))*100</f>
        <v>126.3095776822243</v>
      </c>
      <c r="L308" s="82">
        <f>(VLOOKUP($E308,RF!$A$2:$N$499,14,FALSE)/VLOOKUP($E$4,RF!$A$2:$N$49,14,FALSE))*100</f>
        <v>108.47969518444447</v>
      </c>
      <c r="M308" s="82">
        <f>(VLOOKUP($E308,'RF 20VAR'!$A$2:$N$499,14,FALSE)/VLOOKUP($E$4,'RF 20VAR'!$A$2:$N$499,14,FALSE))*100</f>
        <v>106.49536721944142</v>
      </c>
      <c r="N308" s="82">
        <f>(VLOOKUP($E308,'RF opt'!$A$2:$N$499,14,FALSE)/VLOOKUP($E$4,'RF opt'!$A$2:$N$499,14,FALSE))*100</f>
        <v>127.7354205351912</v>
      </c>
      <c r="O308" s="82">
        <f>(VLOOKUP($E308,'LSTM 1'!$A$2:$N$499,14,FALSE)/VLOOKUP($E$4,'LSTM 1'!$A$2:$N$499,14,FALSE))*100</f>
        <v>127.46852906796991</v>
      </c>
      <c r="P308" s="82">
        <f>(VLOOKUP($E308,'LSTM 2'!$A$2:$N$499,14,FALSE)/VLOOKUP($E$4,'LSTM 2'!$A$2:$N$499,14,FALSE))*100</f>
        <v>127.56184693103071</v>
      </c>
    </row>
    <row r="309" spans="5:16" x14ac:dyDescent="0.3">
      <c r="E309" s="10">
        <v>45152</v>
      </c>
      <c r="F309" s="82">
        <f>(VLOOKUP($E309,'ARIMA daily'!$A$3:$N$499,13,FALSE)/VLOOKUP($E$4,'ARIMA daily'!$A$3:$N$499,13,FALSE))*100</f>
        <v>115.08089720563315</v>
      </c>
      <c r="G309" s="82">
        <f>(VLOOKUP($E309,'ARIMA daily'!$A$3:$N$499,14,FALSE)/VLOOKUP($E$4,'ARIMA daily'!$A$3:$N$499,14,FALSE))*100</f>
        <v>99.090858800163687</v>
      </c>
      <c r="H309" s="82">
        <f>(VLOOKUP($E309,'ARIMAX daily'!$A$2:$N$499,14,FALSE)/VLOOKUP($E$4,'ARIMAX daily'!$A$2:$N$49,14,FALSE))*100</f>
        <v>102.00212061982099</v>
      </c>
      <c r="I309" s="82">
        <f>(VLOOKUP($E309,Prophet!$A$2:$N$499,14,FALSE)/VLOOKUP($E$4,Prophet!$A$2:$N$49,14,FALSE))*100</f>
        <v>113.20730591261514</v>
      </c>
      <c r="J309" s="82">
        <f>(VLOOKUP($E309,ProphetX!$A$2:$N$499,14,FALSE)/VLOOKUP($E$4,ProphetX!$A$2:$N$49,14,FALSE))*100</f>
        <v>115.08089720563331</v>
      </c>
      <c r="K309" s="82">
        <f>(VLOOKUP($E309,LOGIT!$A$2:$N$499,14,FALSE)/VLOOKUP($E$4,LOGIT!$A$2:$N$49,14,FALSE))*100</f>
        <v>127.03591784589379</v>
      </c>
      <c r="L309" s="82">
        <f>(VLOOKUP($E309,RF!$A$2:$N$499,14,FALSE)/VLOOKUP($E$4,RF!$A$2:$N$49,14,FALSE))*100</f>
        <v>108.47969518444447</v>
      </c>
      <c r="M309" s="82">
        <f>(VLOOKUP($E309,'RF 20VAR'!$A$2:$N$499,14,FALSE)/VLOOKUP($E$4,'RF 20VAR'!$A$2:$N$499,14,FALSE))*100</f>
        <v>107.10776624630553</v>
      </c>
      <c r="N309" s="82">
        <f>(VLOOKUP($E309,'RF opt'!$A$2:$N$499,14,FALSE)/VLOOKUP($E$4,'RF opt'!$A$2:$N$499,14,FALSE))*100</f>
        <v>128.46995997361242</v>
      </c>
      <c r="O309" s="82">
        <f>(VLOOKUP($E309,'LSTM 1'!$A$2:$N$499,14,FALSE)/VLOOKUP($E$4,'LSTM 1'!$A$2:$N$499,14,FALSE))*100</f>
        <v>127.46852906796991</v>
      </c>
      <c r="P309" s="82">
        <f>(VLOOKUP($E309,'LSTM 2'!$A$2:$N$499,14,FALSE)/VLOOKUP($E$4,'LSTM 2'!$A$2:$N$499,14,FALSE))*100</f>
        <v>128.29538823865008</v>
      </c>
    </row>
    <row r="310" spans="5:16" x14ac:dyDescent="0.3">
      <c r="E310" s="10">
        <v>45153</v>
      </c>
      <c r="F310" s="82">
        <f>(VLOOKUP($E310,'ARIMA daily'!$A$3:$N$499,13,FALSE)/VLOOKUP($E$4,'ARIMA daily'!$A$3:$N$499,13,FALSE))*100</f>
        <v>113.75160818502104</v>
      </c>
      <c r="G310" s="82">
        <f>(VLOOKUP($E310,'ARIMA daily'!$A$3:$N$499,14,FALSE)/VLOOKUP($E$4,'ARIMA daily'!$A$3:$N$499,14,FALSE))*100</f>
        <v>99.090858800163687</v>
      </c>
      <c r="H310" s="82">
        <f>(VLOOKUP($E310,'ARIMAX daily'!$A$2:$N$499,14,FALSE)/VLOOKUP($E$4,'ARIMAX daily'!$A$2:$N$49,14,FALSE))*100</f>
        <v>100.82390336299166</v>
      </c>
      <c r="I310" s="82">
        <f>(VLOOKUP($E310,Prophet!$A$2:$N$499,14,FALSE)/VLOOKUP($E$4,Prophet!$A$2:$N$49,14,FALSE))*100</f>
        <v>113.20730591261514</v>
      </c>
      <c r="J310" s="82">
        <f>(VLOOKUP($E310,ProphetX!$A$2:$N$499,14,FALSE)/VLOOKUP($E$4,ProphetX!$A$2:$N$49,14,FALSE))*100</f>
        <v>113.7516081850212</v>
      </c>
      <c r="K310" s="82">
        <f>(VLOOKUP($E310,LOGIT!$A$2:$N$499,14,FALSE)/VLOOKUP($E$4,LOGIT!$A$2:$N$49,14,FALSE))*100</f>
        <v>125.56853746464608</v>
      </c>
      <c r="L310" s="82">
        <f>(VLOOKUP($E310,RF!$A$2:$N$499,14,FALSE)/VLOOKUP($E$4,RF!$A$2:$N$49,14,FALSE))*100</f>
        <v>108.47969518444447</v>
      </c>
      <c r="M310" s="82">
        <f>(VLOOKUP($E310,'RF 20VAR'!$A$2:$N$499,14,FALSE)/VLOOKUP($E$4,'RF 20VAR'!$A$2:$N$499,14,FALSE))*100</f>
        <v>107.10776624630553</v>
      </c>
      <c r="N310" s="82">
        <f>(VLOOKUP($E310,'RF opt'!$A$2:$N$499,14,FALSE)/VLOOKUP($E$4,'RF opt'!$A$2:$N$499,14,FALSE))*100</f>
        <v>126.9860151016303</v>
      </c>
      <c r="O310" s="82">
        <f>(VLOOKUP($E310,'LSTM 1'!$A$2:$N$499,14,FALSE)/VLOOKUP($E$4,'LSTM 1'!$A$2:$N$499,14,FALSE))*100</f>
        <v>127.46852906796991</v>
      </c>
      <c r="P310" s="82">
        <f>(VLOOKUP($E310,'LSTM 2'!$A$2:$N$499,14,FALSE)/VLOOKUP($E$4,'LSTM 2'!$A$2:$N$499,14,FALSE))*100</f>
        <v>128.29538823865008</v>
      </c>
    </row>
    <row r="311" spans="5:16" x14ac:dyDescent="0.3">
      <c r="E311" s="10">
        <v>45154</v>
      </c>
      <c r="F311" s="82">
        <f>(VLOOKUP($E311,'ARIMA daily'!$A$3:$N$499,13,FALSE)/VLOOKUP($E$4,'ARIMA daily'!$A$3:$N$499,13,FALSE))*100</f>
        <v>112.89216982934443</v>
      </c>
      <c r="G311" s="82">
        <f>(VLOOKUP($E311,'ARIMA daily'!$A$3:$N$499,14,FALSE)/VLOOKUP($E$4,'ARIMA daily'!$A$3:$N$499,14,FALSE))*100</f>
        <v>98.342188200172899</v>
      </c>
      <c r="H311" s="82">
        <f>(VLOOKUP($E311,'ARIMAX daily'!$A$2:$N$499,14,FALSE)/VLOOKUP($E$4,'ARIMAX daily'!$A$2:$N$49,14,FALSE))*100</f>
        <v>100.06213892641114</v>
      </c>
      <c r="I311" s="82">
        <f>(VLOOKUP($E311,Prophet!$A$2:$N$499,14,FALSE)/VLOOKUP($E$4,Prophet!$A$2:$N$49,14,FALSE))*100</f>
        <v>113.20730591261514</v>
      </c>
      <c r="J311" s="82">
        <f>(VLOOKUP($E311,ProphetX!$A$2:$N$499,14,FALSE)/VLOOKUP($E$4,ProphetX!$A$2:$N$49,14,FALSE))*100</f>
        <v>112.89216982934458</v>
      </c>
      <c r="K311" s="82">
        <f>(VLOOKUP($E311,LOGIT!$A$2:$N$499,14,FALSE)/VLOOKUP($E$4,LOGIT!$A$2:$N$49,14,FALSE))*100</f>
        <v>124.61981753808647</v>
      </c>
      <c r="L311" s="82">
        <f>(VLOOKUP($E311,RF!$A$2:$N$499,14,FALSE)/VLOOKUP($E$4,RF!$A$2:$N$49,14,FALSE))*100</f>
        <v>108.47969518444447</v>
      </c>
      <c r="M311" s="82">
        <f>(VLOOKUP($E311,'RF 20VAR'!$A$2:$N$499,14,FALSE)/VLOOKUP($E$4,'RF 20VAR'!$A$2:$N$499,14,FALSE))*100</f>
        <v>106.2985247421925</v>
      </c>
      <c r="N311" s="82">
        <f>(VLOOKUP($E311,'RF opt'!$A$2:$N$499,14,FALSE)/VLOOKUP($E$4,'RF opt'!$A$2:$N$499,14,FALSE))*100</f>
        <v>126.02658557132112</v>
      </c>
      <c r="O311" s="82">
        <f>(VLOOKUP($E311,'LSTM 1'!$A$2:$N$499,14,FALSE)/VLOOKUP($E$4,'LSTM 1'!$A$2:$N$499,14,FALSE))*100</f>
        <v>127.46852906796991</v>
      </c>
      <c r="P311" s="82">
        <f>(VLOOKUP($E311,'LSTM 2'!$A$2:$N$499,14,FALSE)/VLOOKUP($E$4,'LSTM 2'!$A$2:$N$499,14,FALSE))*100</f>
        <v>128.29538823865008</v>
      </c>
    </row>
    <row r="312" spans="5:16" x14ac:dyDescent="0.3">
      <c r="E312" s="10">
        <v>45155</v>
      </c>
      <c r="F312" s="82">
        <f>(VLOOKUP($E312,'ARIMA daily'!$A$3:$N$499,13,FALSE)/VLOOKUP($E$4,'ARIMA daily'!$A$3:$N$499,13,FALSE))*100</f>
        <v>112.02144234179141</v>
      </c>
      <c r="G312" s="82">
        <f>(VLOOKUP($E312,'ARIMA daily'!$A$3:$N$499,14,FALSE)/VLOOKUP($E$4,'ARIMA daily'!$A$3:$N$499,14,FALSE))*100</f>
        <v>97.583683455499767</v>
      </c>
      <c r="H312" s="82">
        <f>(VLOOKUP($E312,'ARIMAX daily'!$A$2:$N$499,14,FALSE)/VLOOKUP($E$4,'ARIMAX daily'!$A$2:$N$49,14,FALSE))*100</f>
        <v>100.06213892641114</v>
      </c>
      <c r="I312" s="82">
        <f>(VLOOKUP($E312,Prophet!$A$2:$N$499,14,FALSE)/VLOOKUP($E$4,Prophet!$A$2:$N$49,14,FALSE))*100</f>
        <v>112.33414780785955</v>
      </c>
      <c r="J312" s="82">
        <f>(VLOOKUP($E312,ProphetX!$A$2:$N$499,14,FALSE)/VLOOKUP($E$4,ProphetX!$A$2:$N$49,14,FALSE))*100</f>
        <v>112.02144234179157</v>
      </c>
      <c r="K312" s="82">
        <f>(VLOOKUP($E312,LOGIT!$A$2:$N$499,14,FALSE)/VLOOKUP($E$4,LOGIT!$A$2:$N$49,14,FALSE))*100</f>
        <v>123.65863572372075</v>
      </c>
      <c r="L312" s="82">
        <f>(VLOOKUP($E312,RF!$A$2:$N$499,14,FALSE)/VLOOKUP($E$4,RF!$A$2:$N$49,14,FALSE))*100</f>
        <v>108.47969518444447</v>
      </c>
      <c r="M312" s="82">
        <f>(VLOOKUP($E312,'RF 20VAR'!$A$2:$N$499,14,FALSE)/VLOOKUP($E$4,'RF 20VAR'!$A$2:$N$499,14,FALSE))*100</f>
        <v>105.47865346574103</v>
      </c>
      <c r="N312" s="82">
        <f>(VLOOKUP($E312,'RF opt'!$A$2:$N$499,14,FALSE)/VLOOKUP($E$4,'RF opt'!$A$2:$N$499,14,FALSE))*100</f>
        <v>125.05455347746303</v>
      </c>
      <c r="O312" s="82">
        <f>(VLOOKUP($E312,'LSTM 1'!$A$2:$N$499,14,FALSE)/VLOOKUP($E$4,'LSTM 1'!$A$2:$N$499,14,FALSE))*100</f>
        <v>127.46852906796991</v>
      </c>
      <c r="P312" s="82">
        <f>(VLOOKUP($E312,'LSTM 2'!$A$2:$N$499,14,FALSE)/VLOOKUP($E$4,'LSTM 2'!$A$2:$N$499,14,FALSE))*100</f>
        <v>127.30585706713885</v>
      </c>
    </row>
    <row r="313" spans="5:16" x14ac:dyDescent="0.3">
      <c r="E313" s="10">
        <v>45156</v>
      </c>
      <c r="F313" s="82">
        <f>(VLOOKUP($E313,'ARIMA daily'!$A$3:$N$499,13,FALSE)/VLOOKUP($E$4,'ARIMA daily'!$A$3:$N$499,13,FALSE))*100</f>
        <v>112.00478398865673</v>
      </c>
      <c r="G313" s="82">
        <f>(VLOOKUP($E313,'ARIMA daily'!$A$3:$N$499,14,FALSE)/VLOOKUP($E$4,'ARIMA daily'!$A$3:$N$499,14,FALSE))*100</f>
        <v>97.569172095663632</v>
      </c>
      <c r="H313" s="82">
        <f>(VLOOKUP($E313,'ARIMAX daily'!$A$2:$N$499,14,FALSE)/VLOOKUP($E$4,'ARIMAX daily'!$A$2:$N$49,14,FALSE))*100</f>
        <v>100.06213892641114</v>
      </c>
      <c r="I313" s="82">
        <f>(VLOOKUP($E313,Prophet!$A$2:$N$499,14,FALSE)/VLOOKUP($E$4,Prophet!$A$2:$N$49,14,FALSE))*100</f>
        <v>112.31744295328754</v>
      </c>
      <c r="J313" s="82">
        <f>(VLOOKUP($E313,ProphetX!$A$2:$N$499,14,FALSE)/VLOOKUP($E$4,ProphetX!$A$2:$N$49,14,FALSE))*100</f>
        <v>112.00478398865687</v>
      </c>
      <c r="K313" s="82">
        <f>(VLOOKUP($E313,LOGIT!$A$2:$N$499,14,FALSE)/VLOOKUP($E$4,LOGIT!$A$2:$N$49,14,FALSE))*100</f>
        <v>123.64024684049468</v>
      </c>
      <c r="L313" s="82">
        <f>(VLOOKUP($E313,RF!$A$2:$N$499,14,FALSE)/VLOOKUP($E$4,RF!$A$2:$N$49,14,FALSE))*100</f>
        <v>108.47969518444447</v>
      </c>
      <c r="M313" s="82">
        <f>(VLOOKUP($E313,'RF 20VAR'!$A$2:$N$499,14,FALSE)/VLOOKUP($E$4,'RF 20VAR'!$A$2:$N$499,14,FALSE))*100</f>
        <v>105.4629680699733</v>
      </c>
      <c r="N313" s="82">
        <f>(VLOOKUP($E313,'RF opt'!$A$2:$N$499,14,FALSE)/VLOOKUP($E$4,'RF opt'!$A$2:$N$499,14,FALSE))*100</f>
        <v>125.03595701173845</v>
      </c>
      <c r="O313" s="82">
        <f>(VLOOKUP($E313,'LSTM 1'!$A$2:$N$499,14,FALSE)/VLOOKUP($E$4,'LSTM 1'!$A$2:$N$499,14,FALSE))*100</f>
        <v>127.44957362759722</v>
      </c>
      <c r="P313" s="82">
        <f>(VLOOKUP($E313,'LSTM 2'!$A$2:$N$499,14,FALSE)/VLOOKUP($E$4,'LSTM 2'!$A$2:$N$499,14,FALSE))*100</f>
        <v>127.30585706713885</v>
      </c>
    </row>
    <row r="314" spans="5:16" x14ac:dyDescent="0.3">
      <c r="E314" s="10">
        <v>45159</v>
      </c>
      <c r="F314" s="82">
        <f>(VLOOKUP($E314,'ARIMA daily'!$A$3:$N$499,13,FALSE)/VLOOKUP($E$4,'ARIMA daily'!$A$3:$N$499,13,FALSE))*100</f>
        <v>112.77528601272171</v>
      </c>
      <c r="G314" s="82">
        <f>(VLOOKUP($E314,'ARIMA daily'!$A$3:$N$499,14,FALSE)/VLOOKUP($E$4,'ARIMA daily'!$A$3:$N$499,14,FALSE))*100</f>
        <v>97.569172095663632</v>
      </c>
      <c r="H314" s="82">
        <f>(VLOOKUP($E314,'ARIMAX daily'!$A$2:$N$499,14,FALSE)/VLOOKUP($E$4,'ARIMAX daily'!$A$2:$N$49,14,FALSE))*100</f>
        <v>100.06213892641114</v>
      </c>
      <c r="I314" s="82">
        <f>(VLOOKUP($E314,Prophet!$A$2:$N$499,14,FALSE)/VLOOKUP($E$4,Prophet!$A$2:$N$49,14,FALSE))*100</f>
        <v>113.0900958173123</v>
      </c>
      <c r="J314" s="82">
        <f>(VLOOKUP($E314,ProphetX!$A$2:$N$499,14,FALSE)/VLOOKUP($E$4,ProphetX!$A$2:$N$49,14,FALSE))*100</f>
        <v>112.77528601272186</v>
      </c>
      <c r="K314" s="82">
        <f>(VLOOKUP($E314,LOGIT!$A$2:$N$499,14,FALSE)/VLOOKUP($E$4,LOGIT!$A$2:$N$49,14,FALSE))*100</f>
        <v>124.49079140702091</v>
      </c>
      <c r="L314" s="82">
        <f>(VLOOKUP($E314,RF!$A$2:$N$499,14,FALSE)/VLOOKUP($E$4,RF!$A$2:$N$49,14,FALSE))*100</f>
        <v>108.47969518444447</v>
      </c>
      <c r="M314" s="82">
        <f>(VLOOKUP($E314,'RF 20VAR'!$A$2:$N$499,14,FALSE)/VLOOKUP($E$4,'RF 20VAR'!$A$2:$N$499,14,FALSE))*100</f>
        <v>106.18846770907841</v>
      </c>
      <c r="N314" s="82">
        <f>(VLOOKUP($E314,'RF opt'!$A$2:$N$499,14,FALSE)/VLOOKUP($E$4,'RF opt'!$A$2:$N$499,14,FALSE))*100</f>
        <v>125.89610293165026</v>
      </c>
      <c r="O314" s="82">
        <f>(VLOOKUP($E314,'LSTM 1'!$A$2:$N$499,14,FALSE)/VLOOKUP($E$4,'LSTM 1'!$A$2:$N$499,14,FALSE))*100</f>
        <v>128.32632327122161</v>
      </c>
      <c r="P314" s="82">
        <f>(VLOOKUP($E314,'LSTM 2'!$A$2:$N$499,14,FALSE)/VLOOKUP($E$4,'LSTM 2'!$A$2:$N$499,14,FALSE))*100</f>
        <v>128.18161805745058</v>
      </c>
    </row>
    <row r="315" spans="5:16" x14ac:dyDescent="0.3">
      <c r="E315" s="10">
        <v>45160</v>
      </c>
      <c r="F315" s="82">
        <f>(VLOOKUP($E315,'ARIMA daily'!$A$3:$N$499,13,FALSE)/VLOOKUP($E$4,'ARIMA daily'!$A$3:$N$499,13,FALSE))*100</f>
        <v>112.46205640798715</v>
      </c>
      <c r="G315" s="82">
        <f>(VLOOKUP($E315,'ARIMA daily'!$A$3:$N$499,14,FALSE)/VLOOKUP($E$4,'ARIMA daily'!$A$3:$N$499,14,FALSE))*100</f>
        <v>97.569172095663632</v>
      </c>
      <c r="H315" s="82">
        <f>(VLOOKUP($E315,'ARIMAX daily'!$A$2:$N$499,14,FALSE)/VLOOKUP($E$4,'ARIMAX daily'!$A$2:$N$49,14,FALSE))*100</f>
        <v>100.06213892641114</v>
      </c>
      <c r="I315" s="82">
        <f>(VLOOKUP($E315,Prophet!$A$2:$N$499,14,FALSE)/VLOOKUP($E$4,Prophet!$A$2:$N$49,14,FALSE))*100</f>
        <v>112.77599183881959</v>
      </c>
      <c r="J315" s="82">
        <f>(VLOOKUP($E315,ProphetX!$A$2:$N$499,14,FALSE)/VLOOKUP($E$4,ProphetX!$A$2:$N$49,14,FALSE))*100</f>
        <v>112.4620564079873</v>
      </c>
      <c r="K315" s="82">
        <f>(VLOOKUP($E315,LOGIT!$A$2:$N$499,14,FALSE)/VLOOKUP($E$4,LOGIT!$A$2:$N$49,14,FALSE))*100</f>
        <v>124.14502237584225</v>
      </c>
      <c r="L315" s="82">
        <f>(VLOOKUP($E315,RF!$A$2:$N$499,14,FALSE)/VLOOKUP($E$4,RF!$A$2:$N$49,14,FALSE))*100</f>
        <v>108.47969518444447</v>
      </c>
      <c r="M315" s="82">
        <f>(VLOOKUP($E315,'RF 20VAR'!$A$2:$N$499,14,FALSE)/VLOOKUP($E$4,'RF 20VAR'!$A$2:$N$499,14,FALSE))*100</f>
        <v>105.89353277303107</v>
      </c>
      <c r="N315" s="82">
        <f>(VLOOKUP($E315,'RF opt'!$A$2:$N$499,14,FALSE)/VLOOKUP($E$4,'RF opt'!$A$2:$N$499,14,FALSE))*100</f>
        <v>125.54643069446828</v>
      </c>
      <c r="O315" s="82">
        <f>(VLOOKUP($E315,'LSTM 1'!$A$2:$N$499,14,FALSE)/VLOOKUP($E$4,'LSTM 1'!$A$2:$N$499,14,FALSE))*100</f>
        <v>127.96990117790274</v>
      </c>
      <c r="P315" s="82">
        <f>(VLOOKUP($E315,'LSTM 2'!$A$2:$N$499,14,FALSE)/VLOOKUP($E$4,'LSTM 2'!$A$2:$N$499,14,FALSE))*100</f>
        <v>128.18161805745058</v>
      </c>
    </row>
    <row r="316" spans="5:16" x14ac:dyDescent="0.3">
      <c r="E316" s="10">
        <v>45161</v>
      </c>
      <c r="F316" s="82">
        <f>(VLOOKUP($E316,'ARIMA daily'!$A$3:$N$499,13,FALSE)/VLOOKUP($E$4,'ARIMA daily'!$A$3:$N$499,13,FALSE))*100</f>
        <v>113.7041863217398</v>
      </c>
      <c r="G316" s="82">
        <f>(VLOOKUP($E316,'ARIMA daily'!$A$3:$N$499,14,FALSE)/VLOOKUP($E$4,'ARIMA daily'!$A$3:$N$499,14,FALSE))*100</f>
        <v>98.646811889839555</v>
      </c>
      <c r="H316" s="82">
        <f>(VLOOKUP($E316,'ARIMAX daily'!$A$2:$N$499,14,FALSE)/VLOOKUP($E$4,'ARIMAX daily'!$A$2:$N$49,14,FALSE))*100</f>
        <v>101.16731323999181</v>
      </c>
      <c r="I316" s="82">
        <f>(VLOOKUP($E316,Prophet!$A$2:$N$499,14,FALSE)/VLOOKUP($E$4,Prophet!$A$2:$N$49,14,FALSE))*100</f>
        <v>114.02158913172285</v>
      </c>
      <c r="J316" s="82">
        <f>(VLOOKUP($E316,ProphetX!$A$2:$N$499,14,FALSE)/VLOOKUP($E$4,ProphetX!$A$2:$N$49,14,FALSE))*100</f>
        <v>113.70418632173995</v>
      </c>
      <c r="K316" s="82">
        <f>(VLOOKUP($E316,LOGIT!$A$2:$N$499,14,FALSE)/VLOOKUP($E$4,LOGIT!$A$2:$N$49,14,FALSE))*100</f>
        <v>125.51618924635639</v>
      </c>
      <c r="L316" s="82">
        <f>(VLOOKUP($E316,RF!$A$2:$N$499,14,FALSE)/VLOOKUP($E$4,RF!$A$2:$N$49,14,FALSE))*100</f>
        <v>108.47969518444447</v>
      </c>
      <c r="M316" s="82">
        <f>(VLOOKUP($E316,'RF 20VAR'!$A$2:$N$499,14,FALSE)/VLOOKUP($E$4,'RF 20VAR'!$A$2:$N$499,14,FALSE))*100</f>
        <v>107.06311413168197</v>
      </c>
      <c r="N316" s="82">
        <f>(VLOOKUP($E316,'RF opt'!$A$2:$N$499,14,FALSE)/VLOOKUP($E$4,'RF opt'!$A$2:$N$499,14,FALSE))*100</f>
        <v>126.93307595164498</v>
      </c>
      <c r="O316" s="82">
        <f>(VLOOKUP($E316,'LSTM 1'!$A$2:$N$499,14,FALSE)/VLOOKUP($E$4,'LSTM 1'!$A$2:$N$499,14,FALSE))*100</f>
        <v>129.38331337567007</v>
      </c>
      <c r="P316" s="82">
        <f>(VLOOKUP($E316,'LSTM 2'!$A$2:$N$499,14,FALSE)/VLOOKUP($E$4,'LSTM 2'!$A$2:$N$499,14,FALSE))*100</f>
        <v>128.18161805745058</v>
      </c>
    </row>
    <row r="317" spans="5:16" x14ac:dyDescent="0.3">
      <c r="E317" s="10">
        <v>45162</v>
      </c>
      <c r="F317" s="82">
        <f>(VLOOKUP($E317,'ARIMA daily'!$A$3:$N$499,13,FALSE)/VLOOKUP($E$4,'ARIMA daily'!$A$3:$N$499,13,FALSE))*100</f>
        <v>112.1739582631282</v>
      </c>
      <c r="G317" s="82">
        <f>(VLOOKUP($E317,'ARIMA daily'!$A$3:$N$499,14,FALSE)/VLOOKUP($E$4,'ARIMA daily'!$A$3:$N$499,14,FALSE))*100</f>
        <v>98.646811889839555</v>
      </c>
      <c r="H317" s="82">
        <f>(VLOOKUP($E317,'ARIMAX daily'!$A$2:$N$499,14,FALSE)/VLOOKUP($E$4,'ARIMAX daily'!$A$2:$N$49,14,FALSE))*100</f>
        <v>99.805806101669461</v>
      </c>
      <c r="I317" s="82">
        <f>(VLOOKUP($E317,Prophet!$A$2:$N$499,14,FALSE)/VLOOKUP($E$4,Prophet!$A$2:$N$49,14,FALSE))*100</f>
        <v>112.48708947413645</v>
      </c>
      <c r="J317" s="82">
        <f>(VLOOKUP($E317,ProphetX!$A$2:$N$499,14,FALSE)/VLOOKUP($E$4,ProphetX!$A$2:$N$49,14,FALSE))*100</f>
        <v>112.17395826312833</v>
      </c>
      <c r="K317" s="82">
        <f>(VLOOKUP($E317,LOGIT!$A$2:$N$499,14,FALSE)/VLOOKUP($E$4,LOGIT!$A$2:$N$49,14,FALSE))*100</f>
        <v>123.82699555166428</v>
      </c>
      <c r="L317" s="82">
        <f>(VLOOKUP($E317,RF!$A$2:$N$499,14,FALSE)/VLOOKUP($E$4,RF!$A$2:$N$49,14,FALSE))*100</f>
        <v>107.01977819518642</v>
      </c>
      <c r="M317" s="82">
        <f>(VLOOKUP($E317,'RF 20VAR'!$A$2:$N$499,14,FALSE)/VLOOKUP($E$4,'RF 20VAR'!$A$2:$N$499,14,FALSE))*100</f>
        <v>105.62226145434026</v>
      </c>
      <c r="N317" s="82">
        <f>(VLOOKUP($E317,'RF opt'!$A$2:$N$499,14,FALSE)/VLOOKUP($E$4,'RF opt'!$A$2:$N$499,14,FALSE))*100</f>
        <v>125.22481383157256</v>
      </c>
      <c r="O317" s="82">
        <f>(VLOOKUP($E317,'LSTM 1'!$A$2:$N$499,14,FALSE)/VLOOKUP($E$4,'LSTM 1'!$A$2:$N$499,14,FALSE))*100</f>
        <v>127.64207602242641</v>
      </c>
      <c r="P317" s="82">
        <f>(VLOOKUP($E317,'LSTM 2'!$A$2:$N$499,14,FALSE)/VLOOKUP($E$4,'LSTM 2'!$A$2:$N$499,14,FALSE))*100</f>
        <v>128.18161805745058</v>
      </c>
    </row>
    <row r="318" spans="5:16" x14ac:dyDescent="0.3">
      <c r="E318" s="10">
        <v>45163</v>
      </c>
      <c r="F318" s="82">
        <f>(VLOOKUP($E318,'ARIMA daily'!$A$3:$N$499,13,FALSE)/VLOOKUP($E$4,'ARIMA daily'!$A$3:$N$499,13,FALSE))*100</f>
        <v>112.92753910504585</v>
      </c>
      <c r="G318" s="82">
        <f>(VLOOKUP($E318,'ARIMA daily'!$A$3:$N$499,14,FALSE)/VLOOKUP($E$4,'ARIMA daily'!$A$3:$N$499,14,FALSE))*100</f>
        <v>99.309517821835485</v>
      </c>
      <c r="H318" s="82">
        <f>(VLOOKUP($E318,'ARIMAX daily'!$A$2:$N$499,14,FALSE)/VLOOKUP($E$4,'ARIMAX daily'!$A$2:$N$49,14,FALSE))*100</f>
        <v>100.47629811741827</v>
      </c>
      <c r="I318" s="82">
        <f>(VLOOKUP($E318,Prophet!$A$2:$N$499,14,FALSE)/VLOOKUP($E$4,Prophet!$A$2:$N$49,14,FALSE))*100</f>
        <v>113.24277392089499</v>
      </c>
      <c r="J318" s="82">
        <f>(VLOOKUP($E318,ProphetX!$A$2:$N$499,14,FALSE)/VLOOKUP($E$4,ProphetX!$A$2:$N$49,14,FALSE))*100</f>
        <v>112.92753910504601</v>
      </c>
      <c r="K318" s="82">
        <f>(VLOOKUP($E318,LOGIT!$A$2:$N$499,14,FALSE)/VLOOKUP($E$4,LOGIT!$A$2:$N$49,14,FALSE))*100</f>
        <v>124.65886110232151</v>
      </c>
      <c r="L318" s="82">
        <f>(VLOOKUP($E318,RF!$A$2:$N$499,14,FALSE)/VLOOKUP($E$4,RF!$A$2:$N$49,14,FALSE))*100</f>
        <v>107.01977819518642</v>
      </c>
      <c r="M318" s="82">
        <f>(VLOOKUP($E318,'RF 20VAR'!$A$2:$N$499,14,FALSE)/VLOOKUP($E$4,'RF 20VAR'!$A$2:$N$499,14,FALSE))*100</f>
        <v>106.3318282196077</v>
      </c>
      <c r="N318" s="82">
        <f>(VLOOKUP($E318,'RF opt'!$A$2:$N$499,14,FALSE)/VLOOKUP($E$4,'RF opt'!$A$2:$N$499,14,FALSE))*100</f>
        <v>126.06606987796098</v>
      </c>
      <c r="O318" s="82">
        <f>(VLOOKUP($E318,'LSTM 1'!$A$2:$N$499,14,FALSE)/VLOOKUP($E$4,'LSTM 1'!$A$2:$N$499,14,FALSE))*100</f>
        <v>128.49957115411704</v>
      </c>
      <c r="P318" s="82">
        <f>(VLOOKUP($E318,'LSTM 2'!$A$2:$N$499,14,FALSE)/VLOOKUP($E$4,'LSTM 2'!$A$2:$N$499,14,FALSE))*100</f>
        <v>128.18161805745058</v>
      </c>
    </row>
    <row r="319" spans="5:16" x14ac:dyDescent="0.3">
      <c r="E319" s="10">
        <v>45166</v>
      </c>
      <c r="F319" s="82">
        <f>(VLOOKUP($E319,'ARIMA daily'!$A$3:$N$499,13,FALSE)/VLOOKUP($E$4,'ARIMA daily'!$A$3:$N$499,13,FALSE))*100</f>
        <v>113.63498719741099</v>
      </c>
      <c r="G319" s="82">
        <f>(VLOOKUP($E319,'ARIMA daily'!$A$3:$N$499,14,FALSE)/VLOOKUP($E$4,'ARIMA daily'!$A$3:$N$499,14,FALSE))*100</f>
        <v>99.309517821835485</v>
      </c>
      <c r="H319" s="82">
        <f>(VLOOKUP($E319,'ARIMAX daily'!$A$2:$N$499,14,FALSE)/VLOOKUP($E$4,'ARIMAX daily'!$A$2:$N$49,14,FALSE))*100</f>
        <v>100.47629811741827</v>
      </c>
      <c r="I319" s="82">
        <f>(VLOOKUP($E319,Prophet!$A$2:$N$499,14,FALSE)/VLOOKUP($E$4,Prophet!$A$2:$N$49,14,FALSE))*100</f>
        <v>113.95219683951497</v>
      </c>
      <c r="J319" s="82">
        <f>(VLOOKUP($E319,ProphetX!$A$2:$N$499,14,FALSE)/VLOOKUP($E$4,ProphetX!$A$2:$N$49,14,FALSE))*100</f>
        <v>113.63498719741112</v>
      </c>
      <c r="K319" s="82">
        <f>(VLOOKUP($E319,LOGIT!$A$2:$N$499,14,FALSE)/VLOOKUP($E$4,LOGIT!$A$2:$N$49,14,FALSE))*100</f>
        <v>125.43980146622344</v>
      </c>
      <c r="L319" s="82">
        <f>(VLOOKUP($E319,RF!$A$2:$N$499,14,FALSE)/VLOOKUP($E$4,RF!$A$2:$N$49,14,FALSE))*100</f>
        <v>107.01977819518642</v>
      </c>
      <c r="M319" s="82">
        <f>(VLOOKUP($E319,'RF 20VAR'!$A$2:$N$499,14,FALSE)/VLOOKUP($E$4,'RF 20VAR'!$A$2:$N$499,14,FALSE))*100</f>
        <v>106.99795669126138</v>
      </c>
      <c r="N319" s="82">
        <f>(VLOOKUP($E319,'RF opt'!$A$2:$N$499,14,FALSE)/VLOOKUP($E$4,'RF opt'!$A$2:$N$499,14,FALSE))*100</f>
        <v>126.85582586975828</v>
      </c>
      <c r="O319" s="82">
        <f>(VLOOKUP($E319,'LSTM 1'!$A$2:$N$499,14,FALSE)/VLOOKUP($E$4,'LSTM 1'!$A$2:$N$499,14,FALSE))*100</f>
        <v>129.30457210608282</v>
      </c>
      <c r="P319" s="82">
        <f>(VLOOKUP($E319,'LSTM 2'!$A$2:$N$499,14,FALSE)/VLOOKUP($E$4,'LSTM 2'!$A$2:$N$499,14,FALSE))*100</f>
        <v>128.98462715416582</v>
      </c>
    </row>
    <row r="320" spans="5:16" x14ac:dyDescent="0.3">
      <c r="E320" s="10">
        <v>45167</v>
      </c>
      <c r="F320" s="82">
        <f>(VLOOKUP($E320,'ARIMA daily'!$A$3:$N$499,13,FALSE)/VLOOKUP($E$4,'ARIMA daily'!$A$3:$N$499,13,FALSE))*100</f>
        <v>115.28363849971934</v>
      </c>
      <c r="G320" s="82">
        <f>(VLOOKUP($E320,'ARIMA daily'!$A$3:$N$499,14,FALSE)/VLOOKUP($E$4,'ARIMA daily'!$A$3:$N$499,14,FALSE))*100</f>
        <v>99.309517821835485</v>
      </c>
      <c r="H320" s="82">
        <f>(VLOOKUP($E320,'ARIMAX daily'!$A$2:$N$499,14,FALSE)/VLOOKUP($E$4,'ARIMAX daily'!$A$2:$N$49,14,FALSE))*100</f>
        <v>101.93403911627657</v>
      </c>
      <c r="I320" s="82">
        <f>(VLOOKUP($E320,Prophet!$A$2:$N$499,14,FALSE)/VLOOKUP($E$4,Prophet!$A$2:$N$49,14,FALSE))*100</f>
        <v>115.60545031675606</v>
      </c>
      <c r="J320" s="82">
        <f>(VLOOKUP($E320,ProphetX!$A$2:$N$499,14,FALSE)/VLOOKUP($E$4,ProphetX!$A$2:$N$49,14,FALSE))*100</f>
        <v>115.2836384997195</v>
      </c>
      <c r="K320" s="82">
        <f>(VLOOKUP($E320,LOGIT!$A$2:$N$499,14,FALSE)/VLOOKUP($E$4,LOGIT!$A$2:$N$49,14,FALSE))*100</f>
        <v>127.25972064031832</v>
      </c>
      <c r="L320" s="82">
        <f>(VLOOKUP($E320,RF!$A$2:$N$499,14,FALSE)/VLOOKUP($E$4,RF!$A$2:$N$49,14,FALSE))*100</f>
        <v>107.01977819518642</v>
      </c>
      <c r="M320" s="82">
        <f>(VLOOKUP($E320,'RF 20VAR'!$A$2:$N$499,14,FALSE)/VLOOKUP($E$4,'RF 20VAR'!$A$2:$N$499,14,FALSE))*100</f>
        <v>106.99795669126138</v>
      </c>
      <c r="N320" s="82">
        <f>(VLOOKUP($E320,'RF opt'!$A$2:$N$499,14,FALSE)/VLOOKUP($E$4,'RF opt'!$A$2:$N$499,14,FALSE))*100</f>
        <v>126.85582586975828</v>
      </c>
      <c r="O320" s="82">
        <f>(VLOOKUP($E320,'LSTM 1'!$A$2:$N$499,14,FALSE)/VLOOKUP($E$4,'LSTM 1'!$A$2:$N$499,14,FALSE))*100</f>
        <v>131.18056255985721</v>
      </c>
      <c r="P320" s="82">
        <f>(VLOOKUP($E320,'LSTM 2'!$A$2:$N$499,14,FALSE)/VLOOKUP($E$4,'LSTM 2'!$A$2:$N$499,14,FALSE))*100</f>
        <v>128.98462715416582</v>
      </c>
    </row>
    <row r="321" spans="5:16" x14ac:dyDescent="0.3">
      <c r="E321" s="10">
        <v>45168</v>
      </c>
      <c r="F321" s="82">
        <f>(VLOOKUP($E321,'ARIMA daily'!$A$3:$N$499,13,FALSE)/VLOOKUP($E$4,'ARIMA daily'!$A$3:$N$499,13,FALSE))*100</f>
        <v>115.72554167964375</v>
      </c>
      <c r="G321" s="82">
        <f>(VLOOKUP($E321,'ARIMA daily'!$A$3:$N$499,14,FALSE)/VLOOKUP($E$4,'ARIMA daily'!$A$3:$N$499,14,FALSE))*100</f>
        <v>99.309517821835485</v>
      </c>
      <c r="H321" s="82">
        <f>(VLOOKUP($E321,'ARIMAX daily'!$A$2:$N$499,14,FALSE)/VLOOKUP($E$4,'ARIMAX daily'!$A$2:$N$49,14,FALSE))*100</f>
        <v>102.32477085075537</v>
      </c>
      <c r="I321" s="82">
        <f>(VLOOKUP($E321,Prophet!$A$2:$N$499,14,FALSE)/VLOOKUP($E$4,Prophet!$A$2:$N$49,14,FALSE))*100</f>
        <v>115.60545031675606</v>
      </c>
      <c r="J321" s="82">
        <f>(VLOOKUP($E321,ProphetX!$A$2:$N$499,14,FALSE)/VLOOKUP($E$4,ProphetX!$A$2:$N$49,14,FALSE))*100</f>
        <v>115.72554167964391</v>
      </c>
      <c r="K321" s="82">
        <f>(VLOOKUP($E321,LOGIT!$A$2:$N$499,14,FALSE)/VLOOKUP($E$4,LOGIT!$A$2:$N$49,14,FALSE))*100</f>
        <v>127.74753032397422</v>
      </c>
      <c r="L321" s="82">
        <f>(VLOOKUP($E321,RF!$A$2:$N$499,14,FALSE)/VLOOKUP($E$4,RF!$A$2:$N$49,14,FALSE))*100</f>
        <v>107.4300044936856</v>
      </c>
      <c r="M321" s="82">
        <f>(VLOOKUP($E321,'RF 20VAR'!$A$2:$N$499,14,FALSE)/VLOOKUP($E$4,'RF 20VAR'!$A$2:$N$499,14,FALSE))*100</f>
        <v>106.99795669126138</v>
      </c>
      <c r="N321" s="82">
        <f>(VLOOKUP($E321,'RF opt'!$A$2:$N$499,14,FALSE)/VLOOKUP($E$4,'RF opt'!$A$2:$N$499,14,FALSE))*100</f>
        <v>126.85582586975828</v>
      </c>
      <c r="O321" s="82">
        <f>(VLOOKUP($E321,'LSTM 1'!$A$2:$N$499,14,FALSE)/VLOOKUP($E$4,'LSTM 1'!$A$2:$N$499,14,FALSE))*100</f>
        <v>131.68340154458977</v>
      </c>
      <c r="P321" s="82">
        <f>(VLOOKUP($E321,'LSTM 2'!$A$2:$N$499,14,FALSE)/VLOOKUP($E$4,'LSTM 2'!$A$2:$N$499,14,FALSE))*100</f>
        <v>128.98462715416582</v>
      </c>
    </row>
    <row r="322" spans="5:16" x14ac:dyDescent="0.3">
      <c r="E322" s="10">
        <v>45169</v>
      </c>
      <c r="F322" s="82">
        <f>(VLOOKUP($E322,'ARIMA daily'!$A$3:$N$499,13,FALSE)/VLOOKUP($E$4,'ARIMA daily'!$A$3:$N$499,13,FALSE))*100</f>
        <v>115.54073533675364</v>
      </c>
      <c r="G322" s="82">
        <f>(VLOOKUP($E322,'ARIMA daily'!$A$3:$N$499,14,FALSE)/VLOOKUP($E$4,'ARIMA daily'!$A$3:$N$499,14,FALSE))*100</f>
        <v>99.150926826827316</v>
      </c>
      <c r="H322" s="82">
        <f>(VLOOKUP($E322,'ARIMAX daily'!$A$2:$N$499,14,FALSE)/VLOOKUP($E$4,'ARIMAX daily'!$A$2:$N$49,14,FALSE))*100</f>
        <v>102.16136468809214</v>
      </c>
      <c r="I322" s="82">
        <f>(VLOOKUP($E322,Prophet!$A$2:$N$499,14,FALSE)/VLOOKUP($E$4,Prophet!$A$2:$N$49,14,FALSE))*100</f>
        <v>115.60545031675606</v>
      </c>
      <c r="J322" s="82">
        <f>(VLOOKUP($E322,ProphetX!$A$2:$N$499,14,FALSE)/VLOOKUP($E$4,ProphetX!$A$2:$N$49,14,FALSE))*100</f>
        <v>115.5407353367538</v>
      </c>
      <c r="K322" s="82">
        <f>(VLOOKUP($E322,LOGIT!$A$2:$N$499,14,FALSE)/VLOOKUP($E$4,LOGIT!$A$2:$N$49,14,FALSE))*100</f>
        <v>127.54352562846998</v>
      </c>
      <c r="L322" s="82">
        <f>(VLOOKUP($E322,RF!$A$2:$N$499,14,FALSE)/VLOOKUP($E$4,RF!$A$2:$N$49,14,FALSE))*100</f>
        <v>107.4300044936856</v>
      </c>
      <c r="M322" s="82">
        <f>(VLOOKUP($E322,'RF 20VAR'!$A$2:$N$499,14,FALSE)/VLOOKUP($E$4,'RF 20VAR'!$A$2:$N$499,14,FALSE))*100</f>
        <v>106.99795669126138</v>
      </c>
      <c r="N322" s="82">
        <f>(VLOOKUP($E322,'RF opt'!$A$2:$N$499,14,FALSE)/VLOOKUP($E$4,'RF opt'!$A$2:$N$499,14,FALSE))*100</f>
        <v>126.85582586975828</v>
      </c>
      <c r="O322" s="82">
        <f>(VLOOKUP($E322,'LSTM 1'!$A$2:$N$499,14,FALSE)/VLOOKUP($E$4,'LSTM 1'!$A$2:$N$499,14,FALSE))*100</f>
        <v>131.47311151262645</v>
      </c>
      <c r="P322" s="82">
        <f>(VLOOKUP($E322,'LSTM 2'!$A$2:$N$499,14,FALSE)/VLOOKUP($E$4,'LSTM 2'!$A$2:$N$499,14,FALSE))*100</f>
        <v>128.98462715416582</v>
      </c>
    </row>
    <row r="323" spans="5:16" x14ac:dyDescent="0.3">
      <c r="E323" s="10">
        <v>45170</v>
      </c>
      <c r="F323" s="82">
        <f>(VLOOKUP($E323,'ARIMA daily'!$A$3:$N$499,13,FALSE)/VLOOKUP($E$4,'ARIMA daily'!$A$3:$N$499,13,FALSE))*100</f>
        <v>115.74860805442002</v>
      </c>
      <c r="G323" s="82">
        <f>(VLOOKUP($E323,'ARIMA daily'!$A$3:$N$499,14,FALSE)/VLOOKUP($E$4,'ARIMA daily'!$A$3:$N$499,14,FALSE))*100</f>
        <v>99.329312160437681</v>
      </c>
      <c r="H323" s="82">
        <f>(VLOOKUP($E323,'ARIMAX daily'!$A$2:$N$499,14,FALSE)/VLOOKUP($E$4,'ARIMAX daily'!$A$2:$N$49,14,FALSE))*100</f>
        <v>102.3451661885441</v>
      </c>
      <c r="I323" s="82">
        <f>(VLOOKUP($E323,Prophet!$A$2:$N$499,14,FALSE)/VLOOKUP($E$4,Prophet!$A$2:$N$49,14,FALSE))*100</f>
        <v>115.60545031675606</v>
      </c>
      <c r="J323" s="82">
        <f>(VLOOKUP($E323,ProphetX!$A$2:$N$499,14,FALSE)/VLOOKUP($E$4,ProphetX!$A$2:$N$49,14,FALSE))*100</f>
        <v>115.7486080544202</v>
      </c>
      <c r="K323" s="82">
        <f>(VLOOKUP($E323,LOGIT!$A$2:$N$499,14,FALSE)/VLOOKUP($E$4,LOGIT!$A$2:$N$49,14,FALSE))*100</f>
        <v>127.77299291735184</v>
      </c>
      <c r="L323" s="82">
        <f>(VLOOKUP($E323,RF!$A$2:$N$499,14,FALSE)/VLOOKUP($E$4,RF!$A$2:$N$49,14,FALSE))*100</f>
        <v>107.4300044936856</v>
      </c>
      <c r="M323" s="82">
        <f>(VLOOKUP($E323,'RF 20VAR'!$A$2:$N$499,14,FALSE)/VLOOKUP($E$4,'RF 20VAR'!$A$2:$N$499,14,FALSE))*100</f>
        <v>106.99795669126138</v>
      </c>
      <c r="N323" s="82">
        <f>(VLOOKUP($E323,'RF opt'!$A$2:$N$499,14,FALSE)/VLOOKUP($E$4,'RF opt'!$A$2:$N$499,14,FALSE))*100</f>
        <v>126.85582586975828</v>
      </c>
      <c r="O323" s="82">
        <f>(VLOOKUP($E323,'LSTM 1'!$A$2:$N$499,14,FALSE)/VLOOKUP($E$4,'LSTM 1'!$A$2:$N$499,14,FALSE))*100</f>
        <v>131.70964863445218</v>
      </c>
      <c r="P323" s="82">
        <f>(VLOOKUP($E323,'LSTM 2'!$A$2:$N$499,14,FALSE)/VLOOKUP($E$4,'LSTM 2'!$A$2:$N$499,14,FALSE))*100</f>
        <v>128.98462715416582</v>
      </c>
    </row>
    <row r="324" spans="5:16" x14ac:dyDescent="0.3">
      <c r="E324" s="10">
        <v>45174</v>
      </c>
      <c r="F324" s="82">
        <f>(VLOOKUP($E324,'ARIMA daily'!$A$3:$N$499,13,FALSE)/VLOOKUP($E$4,'ARIMA daily'!$A$3:$N$499,13,FALSE))*100</f>
        <v>115.26313783673316</v>
      </c>
      <c r="G324" s="82">
        <f>(VLOOKUP($E324,'ARIMA daily'!$A$3:$N$499,14,FALSE)/VLOOKUP($E$4,'ARIMA daily'!$A$3:$N$499,14,FALSE))*100</f>
        <v>99.329312160437681</v>
      </c>
      <c r="H324" s="82">
        <f>(VLOOKUP($E324,'ARIMAX daily'!$A$2:$N$499,14,FALSE)/VLOOKUP($E$4,'ARIMAX daily'!$A$2:$N$49,14,FALSE))*100</f>
        <v>102.3451661885441</v>
      </c>
      <c r="I324" s="82">
        <f>(VLOOKUP($E324,Prophet!$A$2:$N$499,14,FALSE)/VLOOKUP($E$4,Prophet!$A$2:$N$49,14,FALSE))*100</f>
        <v>115.60545031675606</v>
      </c>
      <c r="J324" s="82">
        <f>(VLOOKUP($E324,ProphetX!$A$2:$N$499,14,FALSE)/VLOOKUP($E$4,ProphetX!$A$2:$N$49,14,FALSE))*100</f>
        <v>115.26313783673334</v>
      </c>
      <c r="K324" s="82">
        <f>(VLOOKUP($E324,LOGIT!$A$2:$N$499,14,FALSE)/VLOOKUP($E$4,LOGIT!$A$2:$N$49,14,FALSE))*100</f>
        <v>127.77299291735184</v>
      </c>
      <c r="L324" s="82">
        <f>(VLOOKUP($E324,RF!$A$2:$N$499,14,FALSE)/VLOOKUP($E$4,RF!$A$2:$N$49,14,FALSE))*100</f>
        <v>107.4300044936856</v>
      </c>
      <c r="M324" s="82">
        <f>(VLOOKUP($E324,'RF 20VAR'!$A$2:$N$499,14,FALSE)/VLOOKUP($E$4,'RF 20VAR'!$A$2:$N$499,14,FALSE))*100</f>
        <v>106.99795669126138</v>
      </c>
      <c r="N324" s="82">
        <f>(VLOOKUP($E324,'RF opt'!$A$2:$N$499,14,FALSE)/VLOOKUP($E$4,'RF opt'!$A$2:$N$499,14,FALSE))*100</f>
        <v>126.85582586975828</v>
      </c>
      <c r="O324" s="82">
        <f>(VLOOKUP($E324,'LSTM 1'!$A$2:$N$499,14,FALSE)/VLOOKUP($E$4,'LSTM 1'!$A$2:$N$499,14,FALSE))*100</f>
        <v>131.15723497809125</v>
      </c>
      <c r="P324" s="82">
        <f>(VLOOKUP($E324,'LSTM 2'!$A$2:$N$499,14,FALSE)/VLOOKUP($E$4,'LSTM 2'!$A$2:$N$499,14,FALSE))*100</f>
        <v>128.98462715416582</v>
      </c>
    </row>
    <row r="325" spans="5:16" x14ac:dyDescent="0.3">
      <c r="E325" s="10">
        <v>45175</v>
      </c>
      <c r="F325" s="82">
        <f>(VLOOKUP($E325,'ARIMA daily'!$A$3:$N$499,13,FALSE)/VLOOKUP($E$4,'ARIMA daily'!$A$3:$N$499,13,FALSE))*100</f>
        <v>114.45956941974416</v>
      </c>
      <c r="G325" s="82">
        <f>(VLOOKUP($E325,'ARIMA daily'!$A$3:$N$499,14,FALSE)/VLOOKUP($E$4,'ARIMA daily'!$A$3:$N$499,14,FALSE))*100</f>
        <v>98.636827992199713</v>
      </c>
      <c r="H325" s="82">
        <f>(VLOOKUP($E325,'ARIMAX daily'!$A$2:$N$499,14,FALSE)/VLOOKUP($E$4,'ARIMAX daily'!$A$2:$N$49,14,FALSE))*100</f>
        <v>102.3451661885441</v>
      </c>
      <c r="I325" s="82">
        <f>(VLOOKUP($E325,Prophet!$A$2:$N$499,14,FALSE)/VLOOKUP($E$4,Prophet!$A$2:$N$49,14,FALSE))*100</f>
        <v>115.60545031675606</v>
      </c>
      <c r="J325" s="82">
        <f>(VLOOKUP($E325,ProphetX!$A$2:$N$499,14,FALSE)/VLOOKUP($E$4,ProphetX!$A$2:$N$49,14,FALSE))*100</f>
        <v>114.45956941974433</v>
      </c>
      <c r="K325" s="82">
        <f>(VLOOKUP($E325,LOGIT!$A$2:$N$499,14,FALSE)/VLOOKUP($E$4,LOGIT!$A$2:$N$49,14,FALSE))*100</f>
        <v>127.77299291735184</v>
      </c>
      <c r="L325" s="82">
        <f>(VLOOKUP($E325,RF!$A$2:$N$499,14,FALSE)/VLOOKUP($E$4,RF!$A$2:$N$49,14,FALSE))*100</f>
        <v>107.4300044936856</v>
      </c>
      <c r="M325" s="82">
        <f>(VLOOKUP($E325,'RF 20VAR'!$A$2:$N$499,14,FALSE)/VLOOKUP($E$4,'RF 20VAR'!$A$2:$N$499,14,FALSE))*100</f>
        <v>106.99795669126138</v>
      </c>
      <c r="N325" s="82">
        <f>(VLOOKUP($E325,'RF opt'!$A$2:$N$499,14,FALSE)/VLOOKUP($E$4,'RF opt'!$A$2:$N$499,14,FALSE))*100</f>
        <v>126.85582586975828</v>
      </c>
      <c r="O325" s="82">
        <f>(VLOOKUP($E325,'LSTM 1'!$A$2:$N$499,14,FALSE)/VLOOKUP($E$4,'LSTM 1'!$A$2:$N$499,14,FALSE))*100</f>
        <v>130.24285928377964</v>
      </c>
      <c r="P325" s="82">
        <f>(VLOOKUP($E325,'LSTM 2'!$A$2:$N$499,14,FALSE)/VLOOKUP($E$4,'LSTM 2'!$A$2:$N$499,14,FALSE))*100</f>
        <v>128.98462715416582</v>
      </c>
    </row>
    <row r="326" spans="5:16" x14ac:dyDescent="0.3">
      <c r="E326" s="10">
        <v>45176</v>
      </c>
      <c r="F326" s="82">
        <f>(VLOOKUP($E326,'ARIMA daily'!$A$3:$N$499,13,FALSE)/VLOOKUP($E$4,'ARIMA daily'!$A$3:$N$499,13,FALSE))*100</f>
        <v>114.092009303396</v>
      </c>
      <c r="G326" s="82">
        <f>(VLOOKUP($E326,'ARIMA daily'!$A$3:$N$499,14,FALSE)/VLOOKUP($E$4,'ARIMA daily'!$A$3:$N$499,14,FALSE))*100</f>
        <v>98.320078906414935</v>
      </c>
      <c r="H326" s="82">
        <f>(VLOOKUP($E326,'ARIMAX daily'!$A$2:$N$499,14,FALSE)/VLOOKUP($E$4,'ARIMAX daily'!$A$2:$N$49,14,FALSE))*100</f>
        <v>102.01650864262955</v>
      </c>
      <c r="I326" s="82">
        <f>(VLOOKUP($E326,Prophet!$A$2:$N$499,14,FALSE)/VLOOKUP($E$4,Prophet!$A$2:$N$49,14,FALSE))*100</f>
        <v>115.60545031675606</v>
      </c>
      <c r="J326" s="82">
        <f>(VLOOKUP($E326,ProphetX!$A$2:$N$499,14,FALSE)/VLOOKUP($E$4,ProphetX!$A$2:$N$49,14,FALSE))*100</f>
        <v>114.09200930339618</v>
      </c>
      <c r="K326" s="82">
        <f>(VLOOKUP($E326,LOGIT!$A$2:$N$499,14,FALSE)/VLOOKUP($E$4,LOGIT!$A$2:$N$49,14,FALSE))*100</f>
        <v>127.36267985763183</v>
      </c>
      <c r="L326" s="82">
        <f>(VLOOKUP($E326,RF!$A$2:$N$499,14,FALSE)/VLOOKUP($E$4,RF!$A$2:$N$49,14,FALSE))*100</f>
        <v>107.4300044936856</v>
      </c>
      <c r="M326" s="82">
        <f>(VLOOKUP($E326,'RF 20VAR'!$A$2:$N$499,14,FALSE)/VLOOKUP($E$4,'RF 20VAR'!$A$2:$N$499,14,FALSE))*100</f>
        <v>106.65435779769723</v>
      </c>
      <c r="N326" s="82">
        <f>(VLOOKUP($E326,'RF opt'!$A$2:$N$499,14,FALSE)/VLOOKUP($E$4,'RF opt'!$A$2:$N$499,14,FALSE))*100</f>
        <v>126.44845807733596</v>
      </c>
      <c r="O326" s="82">
        <f>(VLOOKUP($E326,'LSTM 1'!$A$2:$N$499,14,FALSE)/VLOOKUP($E$4,'LSTM 1'!$A$2:$N$499,14,FALSE))*100</f>
        <v>129.82461482633016</v>
      </c>
      <c r="P326" s="82">
        <f>(VLOOKUP($E326,'LSTM 2'!$A$2:$N$499,14,FALSE)/VLOOKUP($E$4,'LSTM 2'!$A$2:$N$499,14,FALSE))*100</f>
        <v>128.98462715416582</v>
      </c>
    </row>
    <row r="327" spans="5:16" x14ac:dyDescent="0.3">
      <c r="E327" s="10">
        <v>45177</v>
      </c>
      <c r="F327" s="82">
        <f>(VLOOKUP($E327,'ARIMA daily'!$A$3:$N$499,13,FALSE)/VLOOKUP($E$4,'ARIMA daily'!$A$3:$N$499,13,FALSE))*100</f>
        <v>114.25477555622588</v>
      </c>
      <c r="G327" s="82">
        <f>(VLOOKUP($E327,'ARIMA daily'!$A$3:$N$499,14,FALSE)/VLOOKUP($E$4,'ARIMA daily'!$A$3:$N$499,14,FALSE))*100</f>
        <v>98.320078906414935</v>
      </c>
      <c r="H327" s="82">
        <f>(VLOOKUP($E327,'ARIMAX daily'!$A$2:$N$499,14,FALSE)/VLOOKUP($E$4,'ARIMAX daily'!$A$2:$N$49,14,FALSE))*100</f>
        <v>102.01650864262955</v>
      </c>
      <c r="I327" s="82">
        <f>(VLOOKUP($E327,Prophet!$A$2:$N$499,14,FALSE)/VLOOKUP($E$4,Prophet!$A$2:$N$49,14,FALSE))*100</f>
        <v>115.77037567892343</v>
      </c>
      <c r="J327" s="82">
        <f>(VLOOKUP($E327,ProphetX!$A$2:$N$499,14,FALSE)/VLOOKUP($E$4,ProphetX!$A$2:$N$49,14,FALSE))*100</f>
        <v>114.25477555622605</v>
      </c>
      <c r="K327" s="82">
        <f>(VLOOKUP($E327,LOGIT!$A$2:$N$499,14,FALSE)/VLOOKUP($E$4,LOGIT!$A$2:$N$49,14,FALSE))*100</f>
        <v>127.54437835060577</v>
      </c>
      <c r="L327" s="82">
        <f>(VLOOKUP($E327,RF!$A$2:$N$499,14,FALSE)/VLOOKUP($E$4,RF!$A$2:$N$49,14,FALSE))*100</f>
        <v>107.4300044936856</v>
      </c>
      <c r="M327" s="82">
        <f>(VLOOKUP($E327,'RF 20VAR'!$A$2:$N$499,14,FALSE)/VLOOKUP($E$4,'RF 20VAR'!$A$2:$N$499,14,FALSE))*100</f>
        <v>106.65435779769723</v>
      </c>
      <c r="N327" s="82">
        <f>(VLOOKUP($E327,'RF opt'!$A$2:$N$499,14,FALSE)/VLOOKUP($E$4,'RF opt'!$A$2:$N$499,14,FALSE))*100</f>
        <v>126.62885232074549</v>
      </c>
      <c r="O327" s="82">
        <f>(VLOOKUP($E327,'LSTM 1'!$A$2:$N$499,14,FALSE)/VLOOKUP($E$4,'LSTM 1'!$A$2:$N$499,14,FALSE))*100</f>
        <v>130.00982557166964</v>
      </c>
      <c r="P327" s="82">
        <f>(VLOOKUP($E327,'LSTM 2'!$A$2:$N$499,14,FALSE)/VLOOKUP($E$4,'LSTM 2'!$A$2:$N$499,14,FALSE))*100</f>
        <v>128.98462715416582</v>
      </c>
    </row>
    <row r="328" spans="5:16" x14ac:dyDescent="0.3">
      <c r="E328" s="10">
        <v>45180</v>
      </c>
      <c r="F328" s="82">
        <f>(VLOOKUP($E328,'ARIMA daily'!$A$3:$N$499,13,FALSE)/VLOOKUP($E$4,'ARIMA daily'!$A$3:$N$499,13,FALSE))*100</f>
        <v>115.02296218184615</v>
      </c>
      <c r="G328" s="82">
        <f>(VLOOKUP($E328,'ARIMA daily'!$A$3:$N$499,14,FALSE)/VLOOKUP($E$4,'ARIMA daily'!$A$3:$N$499,14,FALSE))*100</f>
        <v>98.320078906414935</v>
      </c>
      <c r="H328" s="82">
        <f>(VLOOKUP($E328,'ARIMAX daily'!$A$2:$N$499,14,FALSE)/VLOOKUP($E$4,'ARIMAX daily'!$A$2:$N$49,14,FALSE))*100</f>
        <v>102.01650864262955</v>
      </c>
      <c r="I328" s="82">
        <f>(VLOOKUP($E328,Prophet!$A$2:$N$499,14,FALSE)/VLOOKUP($E$4,Prophet!$A$2:$N$49,14,FALSE))*100</f>
        <v>115.77037567892343</v>
      </c>
      <c r="J328" s="82">
        <f>(VLOOKUP($E328,ProphetX!$A$2:$N$499,14,FALSE)/VLOOKUP($E$4,ProphetX!$A$2:$N$49,14,FALSE))*100</f>
        <v>115.02296218184634</v>
      </c>
      <c r="K328" s="82">
        <f>(VLOOKUP($E328,LOGIT!$A$2:$N$499,14,FALSE)/VLOOKUP($E$4,LOGIT!$A$2:$N$49,14,FALSE))*100</f>
        <v>128.40191699741507</v>
      </c>
      <c r="L328" s="82">
        <f>(VLOOKUP($E328,RF!$A$2:$N$499,14,FALSE)/VLOOKUP($E$4,RF!$A$2:$N$49,14,FALSE))*100</f>
        <v>107.4300044936856</v>
      </c>
      <c r="M328" s="82">
        <f>(VLOOKUP($E328,'RF 20VAR'!$A$2:$N$499,14,FALSE)/VLOOKUP($E$4,'RF 20VAR'!$A$2:$N$499,14,FALSE))*100</f>
        <v>107.37144337092994</v>
      </c>
      <c r="N328" s="82">
        <f>(VLOOKUP($E328,'RF opt'!$A$2:$N$499,14,FALSE)/VLOOKUP($E$4,'RF opt'!$A$2:$N$499,14,FALSE))*100</f>
        <v>127.48023547122547</v>
      </c>
      <c r="O328" s="82">
        <f>(VLOOKUP($E328,'LSTM 1'!$A$2:$N$499,14,FALSE)/VLOOKUP($E$4,'LSTM 1'!$A$2:$N$499,14,FALSE))*100</f>
        <v>130.88394053725577</v>
      </c>
      <c r="P328" s="82">
        <f>(VLOOKUP($E328,'LSTM 2'!$A$2:$N$499,14,FALSE)/VLOOKUP($E$4,'LSTM 2'!$A$2:$N$499,14,FALSE))*100</f>
        <v>129.85184924626725</v>
      </c>
    </row>
    <row r="329" spans="5:16" x14ac:dyDescent="0.3">
      <c r="E329" s="10">
        <v>45181</v>
      </c>
      <c r="F329" s="82">
        <f>(VLOOKUP($E329,'ARIMA daily'!$A$3:$N$499,13,FALSE)/VLOOKUP($E$4,'ARIMA daily'!$A$3:$N$499,13,FALSE))*100</f>
        <v>114.3678045473298</v>
      </c>
      <c r="G329" s="82">
        <f>(VLOOKUP($E329,'ARIMA daily'!$A$3:$N$499,14,FALSE)/VLOOKUP($E$4,'ARIMA daily'!$A$3:$N$499,14,FALSE))*100</f>
        <v>98.320078906414935</v>
      </c>
      <c r="H329" s="82">
        <f>(VLOOKUP($E329,'ARIMAX daily'!$A$2:$N$499,14,FALSE)/VLOOKUP($E$4,'ARIMAX daily'!$A$2:$N$49,14,FALSE))*100</f>
        <v>102.01650864262955</v>
      </c>
      <c r="I329" s="82">
        <f>(VLOOKUP($E329,Prophet!$A$2:$N$499,14,FALSE)/VLOOKUP($E$4,Prophet!$A$2:$N$49,14,FALSE))*100</f>
        <v>115.77037567892343</v>
      </c>
      <c r="J329" s="82">
        <f>(VLOOKUP($E329,ProphetX!$A$2:$N$499,14,FALSE)/VLOOKUP($E$4,ProphetX!$A$2:$N$49,14,FALSE))*100</f>
        <v>114.36780454732998</v>
      </c>
      <c r="K329" s="82">
        <f>(VLOOKUP($E329,LOGIT!$A$2:$N$499,14,FALSE)/VLOOKUP($E$4,LOGIT!$A$2:$N$49,14,FALSE))*100</f>
        <v>127.67055436675707</v>
      </c>
      <c r="L329" s="82">
        <f>(VLOOKUP($E329,RF!$A$2:$N$499,14,FALSE)/VLOOKUP($E$4,RF!$A$2:$N$49,14,FALSE))*100</f>
        <v>107.4300044936856</v>
      </c>
      <c r="M329" s="82">
        <f>(VLOOKUP($E329,'RF 20VAR'!$A$2:$N$499,14,FALSE)/VLOOKUP($E$4,'RF 20VAR'!$A$2:$N$499,14,FALSE))*100</f>
        <v>107.37144337092994</v>
      </c>
      <c r="N329" s="82">
        <f>(VLOOKUP($E329,'RF opt'!$A$2:$N$499,14,FALSE)/VLOOKUP($E$4,'RF opt'!$A$2:$N$499,14,FALSE))*100</f>
        <v>126.75412263310473</v>
      </c>
      <c r="O329" s="82">
        <f>(VLOOKUP($E329,'LSTM 1'!$A$2:$N$499,14,FALSE)/VLOOKUP($E$4,'LSTM 1'!$A$2:$N$499,14,FALSE))*100</f>
        <v>130.13844058444633</v>
      </c>
      <c r="P329" s="82">
        <f>(VLOOKUP($E329,'LSTM 2'!$A$2:$N$499,14,FALSE)/VLOOKUP($E$4,'LSTM 2'!$A$2:$N$499,14,FALSE))*100</f>
        <v>129.11222796738502</v>
      </c>
    </row>
    <row r="330" spans="5:16" x14ac:dyDescent="0.3">
      <c r="E330" s="10">
        <v>45182</v>
      </c>
      <c r="F330" s="82">
        <f>(VLOOKUP($E330,'ARIMA daily'!$A$3:$N$499,13,FALSE)/VLOOKUP($E$4,'ARIMA daily'!$A$3:$N$499,13,FALSE))*100</f>
        <v>114.50980730816083</v>
      </c>
      <c r="G330" s="82">
        <f>(VLOOKUP($E330,'ARIMA daily'!$A$3:$N$499,14,FALSE)/VLOOKUP($E$4,'ARIMA daily'!$A$3:$N$499,14,FALSE))*100</f>
        <v>98.442156292660982</v>
      </c>
      <c r="H330" s="82">
        <f>(VLOOKUP($E330,'ARIMAX daily'!$A$2:$N$499,14,FALSE)/VLOOKUP($E$4,'ARIMAX daily'!$A$2:$N$49,14,FALSE))*100</f>
        <v>102.14317563545094</v>
      </c>
      <c r="I330" s="82">
        <f>(VLOOKUP($E330,Prophet!$A$2:$N$499,14,FALSE)/VLOOKUP($E$4,Prophet!$A$2:$N$49,14,FALSE))*100</f>
        <v>115.77037567892343</v>
      </c>
      <c r="J330" s="82">
        <f>(VLOOKUP($E330,ProphetX!$A$2:$N$499,14,FALSE)/VLOOKUP($E$4,ProphetX!$A$2:$N$49,14,FALSE))*100</f>
        <v>114.509807308161</v>
      </c>
      <c r="K330" s="82">
        <f>(VLOOKUP($E330,LOGIT!$A$2:$N$499,14,FALSE)/VLOOKUP($E$4,LOGIT!$A$2:$N$49,14,FALSE))*100</f>
        <v>127.82907425151542</v>
      </c>
      <c r="L330" s="82">
        <f>(VLOOKUP($E330,RF!$A$2:$N$499,14,FALSE)/VLOOKUP($E$4,RF!$A$2:$N$49,14,FALSE))*100</f>
        <v>107.4300044936856</v>
      </c>
      <c r="M330" s="82">
        <f>(VLOOKUP($E330,'RF 20VAR'!$A$2:$N$499,14,FALSE)/VLOOKUP($E$4,'RF 20VAR'!$A$2:$N$499,14,FALSE))*100</f>
        <v>107.37144337092994</v>
      </c>
      <c r="N330" s="82">
        <f>(VLOOKUP($E330,'RF opt'!$A$2:$N$499,14,FALSE)/VLOOKUP($E$4,'RF opt'!$A$2:$N$499,14,FALSE))*100</f>
        <v>126.91150464661682</v>
      </c>
      <c r="O330" s="82">
        <f>(VLOOKUP($E330,'LSTM 1'!$A$2:$N$499,14,FALSE)/VLOOKUP($E$4,'LSTM 1'!$A$2:$N$499,14,FALSE))*100</f>
        <v>130.30002467645878</v>
      </c>
      <c r="P330" s="82">
        <f>(VLOOKUP($E330,'LSTM 2'!$A$2:$N$499,14,FALSE)/VLOOKUP($E$4,'LSTM 2'!$A$2:$N$499,14,FALSE))*100</f>
        <v>129.27253788065985</v>
      </c>
    </row>
    <row r="331" spans="5:16" x14ac:dyDescent="0.3">
      <c r="E331" s="10">
        <v>45183</v>
      </c>
      <c r="F331" s="82">
        <f>(VLOOKUP($E331,'ARIMA daily'!$A$3:$N$499,13,FALSE)/VLOOKUP($E$4,'ARIMA daily'!$A$3:$N$499,13,FALSE))*100</f>
        <v>115.47511569326365</v>
      </c>
      <c r="G331" s="82">
        <f>(VLOOKUP($E331,'ARIMA daily'!$A$3:$N$499,14,FALSE)/VLOOKUP($E$4,'ARIMA daily'!$A$3:$N$499,14,FALSE))*100</f>
        <v>98.442156292660982</v>
      </c>
      <c r="H331" s="82">
        <f>(VLOOKUP($E331,'ARIMAX daily'!$A$2:$N$499,14,FALSE)/VLOOKUP($E$4,'ARIMAX daily'!$A$2:$N$49,14,FALSE))*100</f>
        <v>102.14317563545094</v>
      </c>
      <c r="I331" s="82">
        <f>(VLOOKUP($E331,Prophet!$A$2:$N$499,14,FALSE)/VLOOKUP($E$4,Prophet!$A$2:$N$49,14,FALSE))*100</f>
        <v>115.77037567892343</v>
      </c>
      <c r="J331" s="82">
        <f>(VLOOKUP($E331,ProphetX!$A$2:$N$499,14,FALSE)/VLOOKUP($E$4,ProphetX!$A$2:$N$49,14,FALSE))*100</f>
        <v>115.47511569326383</v>
      </c>
      <c r="K331" s="82">
        <f>(VLOOKUP($E331,LOGIT!$A$2:$N$499,14,FALSE)/VLOOKUP($E$4,LOGIT!$A$2:$N$49,14,FALSE))*100</f>
        <v>128.90666297632089</v>
      </c>
      <c r="L331" s="82">
        <f>(VLOOKUP($E331,RF!$A$2:$N$499,14,FALSE)/VLOOKUP($E$4,RF!$A$2:$N$49,14,FALSE))*100</f>
        <v>107.4300044936856</v>
      </c>
      <c r="M331" s="82">
        <f>(VLOOKUP($E331,'RF 20VAR'!$A$2:$N$499,14,FALSE)/VLOOKUP($E$4,'RF 20VAR'!$A$2:$N$499,14,FALSE))*100</f>
        <v>107.37144337092994</v>
      </c>
      <c r="N331" s="82">
        <f>(VLOOKUP($E331,'RF opt'!$A$2:$N$499,14,FALSE)/VLOOKUP($E$4,'RF opt'!$A$2:$N$499,14,FALSE))*100</f>
        <v>126.91150464661682</v>
      </c>
      <c r="O331" s="82">
        <f>(VLOOKUP($E331,'LSTM 1'!$A$2:$N$499,14,FALSE)/VLOOKUP($E$4,'LSTM 1'!$A$2:$N$499,14,FALSE))*100</f>
        <v>131.39844331287131</v>
      </c>
      <c r="P331" s="82">
        <f>(VLOOKUP($E331,'LSTM 2'!$A$2:$N$499,14,FALSE)/VLOOKUP($E$4,'LSTM 2'!$A$2:$N$499,14,FALSE))*100</f>
        <v>130.3622948867467</v>
      </c>
    </row>
    <row r="332" spans="5:16" x14ac:dyDescent="0.3">
      <c r="E332" s="10">
        <v>45184</v>
      </c>
      <c r="F332" s="82">
        <f>(VLOOKUP($E332,'ARIMA daily'!$A$3:$N$499,13,FALSE)/VLOOKUP($E$4,'ARIMA daily'!$A$3:$N$499,13,FALSE))*100</f>
        <v>114.07098298238452</v>
      </c>
      <c r="G332" s="82">
        <f>(VLOOKUP($E332,'ARIMA daily'!$A$3:$N$499,14,FALSE)/VLOOKUP($E$4,'ARIMA daily'!$A$3:$N$499,14,FALSE))*100</f>
        <v>98.442156292660982</v>
      </c>
      <c r="H332" s="82">
        <f>(VLOOKUP($E332,'ARIMAX daily'!$A$2:$N$499,14,FALSE)/VLOOKUP($E$4,'ARIMAX daily'!$A$2:$N$49,14,FALSE))*100</f>
        <v>100.90115415539647</v>
      </c>
      <c r="I332" s="82">
        <f>(VLOOKUP($E332,Prophet!$A$2:$N$499,14,FALSE)/VLOOKUP($E$4,Prophet!$A$2:$N$49,14,FALSE))*100</f>
        <v>115.77037567892343</v>
      </c>
      <c r="J332" s="82">
        <f>(VLOOKUP($E332,ProphetX!$A$2:$N$499,14,FALSE)/VLOOKUP($E$4,ProphetX!$A$2:$N$49,14,FALSE))*100</f>
        <v>114.07098298238469</v>
      </c>
      <c r="K332" s="82">
        <f>(VLOOKUP($E332,LOGIT!$A$2:$N$499,14,FALSE)/VLOOKUP($E$4,LOGIT!$A$2:$N$49,14,FALSE))*100</f>
        <v>127.33920784931223</v>
      </c>
      <c r="L332" s="82">
        <f>(VLOOKUP($E332,RF!$A$2:$N$499,14,FALSE)/VLOOKUP($E$4,RF!$A$2:$N$49,14,FALSE))*100</f>
        <v>107.4300044936856</v>
      </c>
      <c r="M332" s="82">
        <f>(VLOOKUP($E332,'RF 20VAR'!$A$2:$N$499,14,FALSE)/VLOOKUP($E$4,'RF 20VAR'!$A$2:$N$499,14,FALSE))*100</f>
        <v>107.37144337092994</v>
      </c>
      <c r="N332" s="82">
        <f>(VLOOKUP($E332,'RF opt'!$A$2:$N$499,14,FALSE)/VLOOKUP($E$4,'RF opt'!$A$2:$N$499,14,FALSE))*100</f>
        <v>126.91150464661682</v>
      </c>
      <c r="O332" s="82">
        <f>(VLOOKUP($E332,'LSTM 1'!$A$2:$N$499,14,FALSE)/VLOOKUP($E$4,'LSTM 1'!$A$2:$N$499,14,FALSE))*100</f>
        <v>129.800689101442</v>
      </c>
      <c r="P332" s="82">
        <f>(VLOOKUP($E332,'LSTM 2'!$A$2:$N$499,14,FALSE)/VLOOKUP($E$4,'LSTM 2'!$A$2:$N$499,14,FALSE))*100</f>
        <v>128.77713983912608</v>
      </c>
    </row>
    <row r="333" spans="5:16" x14ac:dyDescent="0.3">
      <c r="E333" s="10">
        <v>45187</v>
      </c>
      <c r="F333" s="82">
        <f>(VLOOKUP($E333,'ARIMA daily'!$A$3:$N$499,13,FALSE)/VLOOKUP($E$4,'ARIMA daily'!$A$3:$N$499,13,FALSE))*100</f>
        <v>114.15326097900918</v>
      </c>
      <c r="G333" s="82">
        <f>(VLOOKUP($E333,'ARIMA daily'!$A$3:$N$499,14,FALSE)/VLOOKUP($E$4,'ARIMA daily'!$A$3:$N$499,14,FALSE))*100</f>
        <v>98.513161408873756</v>
      </c>
      <c r="H333" s="82">
        <f>(VLOOKUP($E333,'ARIMAX daily'!$A$2:$N$499,14,FALSE)/VLOOKUP($E$4,'ARIMAX daily'!$A$2:$N$49,14,FALSE))*100</f>
        <v>100.90115415539647</v>
      </c>
      <c r="I333" s="82">
        <f>(VLOOKUP($E333,Prophet!$A$2:$N$499,14,FALSE)/VLOOKUP($E$4,Prophet!$A$2:$N$49,14,FALSE))*100</f>
        <v>115.77037567892343</v>
      </c>
      <c r="J333" s="82">
        <f>(VLOOKUP($E333,ProphetX!$A$2:$N$499,14,FALSE)/VLOOKUP($E$4,ProphetX!$A$2:$N$49,14,FALSE))*100</f>
        <v>114.15326097900935</v>
      </c>
      <c r="K333" s="82">
        <f>(VLOOKUP($E333,LOGIT!$A$2:$N$499,14,FALSE)/VLOOKUP($E$4,LOGIT!$A$2:$N$49,14,FALSE))*100</f>
        <v>127.43105605329615</v>
      </c>
      <c r="L333" s="82">
        <f>(VLOOKUP($E333,RF!$A$2:$N$499,14,FALSE)/VLOOKUP($E$4,RF!$A$2:$N$49,14,FALSE))*100</f>
        <v>107.4300044936856</v>
      </c>
      <c r="M333" s="82">
        <f>(VLOOKUP($E333,'RF 20VAR'!$A$2:$N$499,14,FALSE)/VLOOKUP($E$4,'RF 20VAR'!$A$2:$N$499,14,FALSE))*100</f>
        <v>107.44888907205643</v>
      </c>
      <c r="N333" s="82">
        <f>(VLOOKUP($E333,'RF opt'!$A$2:$N$499,14,FALSE)/VLOOKUP($E$4,'RF opt'!$A$2:$N$499,14,FALSE))*100</f>
        <v>127.00304435354259</v>
      </c>
      <c r="O333" s="82">
        <f>(VLOOKUP($E333,'LSTM 1'!$A$2:$N$499,14,FALSE)/VLOOKUP($E$4,'LSTM 1'!$A$2:$N$499,14,FALSE))*100</f>
        <v>129.89431274156979</v>
      </c>
      <c r="P333" s="82">
        <f>(VLOOKUP($E333,'LSTM 2'!$A$2:$N$499,14,FALSE)/VLOOKUP($E$4,'LSTM 2'!$A$2:$N$499,14,FALSE))*100</f>
        <v>128.87002520576357</v>
      </c>
    </row>
    <row r="334" spans="5:16" x14ac:dyDescent="0.3">
      <c r="E334" s="10">
        <v>45188</v>
      </c>
      <c r="F334" s="82">
        <f>(VLOOKUP($E334,'ARIMA daily'!$A$3:$N$499,13,FALSE)/VLOOKUP($E$4,'ARIMA daily'!$A$3:$N$499,13,FALSE))*100</f>
        <v>113.9077161028639</v>
      </c>
      <c r="G334" s="82">
        <f>(VLOOKUP($E334,'ARIMA daily'!$A$3:$N$499,14,FALSE)/VLOOKUP($E$4,'ARIMA daily'!$A$3:$N$499,14,FALSE))*100</f>
        <v>98.513161408873756</v>
      </c>
      <c r="H334" s="82">
        <f>(VLOOKUP($E334,'ARIMAX daily'!$A$2:$N$499,14,FALSE)/VLOOKUP($E$4,'ARIMAX daily'!$A$2:$N$49,14,FALSE))*100</f>
        <v>100.90115415539647</v>
      </c>
      <c r="I334" s="82">
        <f>(VLOOKUP($E334,Prophet!$A$2:$N$499,14,FALSE)/VLOOKUP($E$4,Prophet!$A$2:$N$49,14,FALSE))*100</f>
        <v>115.77037567892343</v>
      </c>
      <c r="J334" s="82">
        <f>(VLOOKUP($E334,ProphetX!$A$2:$N$499,14,FALSE)/VLOOKUP($E$4,ProphetX!$A$2:$N$49,14,FALSE))*100</f>
        <v>113.90771610286407</v>
      </c>
      <c r="K334" s="82">
        <f>(VLOOKUP($E334,LOGIT!$A$2:$N$499,14,FALSE)/VLOOKUP($E$4,LOGIT!$A$2:$N$49,14,FALSE))*100</f>
        <v>127.15695049899733</v>
      </c>
      <c r="L334" s="82">
        <f>(VLOOKUP($E334,RF!$A$2:$N$499,14,FALSE)/VLOOKUP($E$4,RF!$A$2:$N$49,14,FALSE))*100</f>
        <v>107.4300044936856</v>
      </c>
      <c r="M334" s="82">
        <f>(VLOOKUP($E334,'RF 20VAR'!$A$2:$N$499,14,FALSE)/VLOOKUP($E$4,'RF 20VAR'!$A$2:$N$499,14,FALSE))*100</f>
        <v>107.44888907205643</v>
      </c>
      <c r="N334" s="82">
        <f>(VLOOKUP($E334,'RF opt'!$A$2:$N$499,14,FALSE)/VLOOKUP($E$4,'RF opt'!$A$2:$N$499,14,FALSE))*100</f>
        <v>126.72985945695348</v>
      </c>
      <c r="O334" s="82">
        <f>(VLOOKUP($E334,'LSTM 1'!$A$2:$N$499,14,FALSE)/VLOOKUP($E$4,'LSTM 1'!$A$2:$N$499,14,FALSE))*100</f>
        <v>129.61490869598612</v>
      </c>
      <c r="P334" s="82">
        <f>(VLOOKUP($E334,'LSTM 2'!$A$2:$N$499,14,FALSE)/VLOOKUP($E$4,'LSTM 2'!$A$2:$N$499,14,FALSE))*100</f>
        <v>128.59282441354262</v>
      </c>
    </row>
    <row r="335" spans="5:16" x14ac:dyDescent="0.3">
      <c r="E335" s="10">
        <v>45189</v>
      </c>
      <c r="F335" s="82">
        <f>(VLOOKUP($E335,'ARIMA daily'!$A$3:$N$499,13,FALSE)/VLOOKUP($E$4,'ARIMA daily'!$A$3:$N$499,13,FALSE))*100</f>
        <v>112.8375764887182</v>
      </c>
      <c r="G335" s="82">
        <f>(VLOOKUP($E335,'ARIMA daily'!$A$3:$N$499,14,FALSE)/VLOOKUP($E$4,'ARIMA daily'!$A$3:$N$499,14,FALSE))*100</f>
        <v>97.58765047646979</v>
      </c>
      <c r="H335" s="82">
        <f>(VLOOKUP($E335,'ARIMAX daily'!$A$2:$N$499,14,FALSE)/VLOOKUP($E$4,'ARIMAX daily'!$A$2:$N$49,14,FALSE))*100</f>
        <v>99.953208521255192</v>
      </c>
      <c r="I335" s="82">
        <f>(VLOOKUP($E335,Prophet!$A$2:$N$499,14,FALSE)/VLOOKUP($E$4,Prophet!$A$2:$N$49,14,FALSE))*100</f>
        <v>115.77037567892343</v>
      </c>
      <c r="J335" s="82">
        <f>(VLOOKUP($E335,ProphetX!$A$2:$N$499,14,FALSE)/VLOOKUP($E$4,ProphetX!$A$2:$N$49,14,FALSE))*100</f>
        <v>112.83757648871835</v>
      </c>
      <c r="K335" s="82">
        <f>(VLOOKUP($E335,LOGIT!$A$2:$N$499,14,FALSE)/VLOOKUP($E$4,LOGIT!$A$2:$N$49,14,FALSE))*100</f>
        <v>125.96233704699853</v>
      </c>
      <c r="L335" s="82">
        <f>(VLOOKUP($E335,RF!$A$2:$N$499,14,FALSE)/VLOOKUP($E$4,RF!$A$2:$N$49,14,FALSE))*100</f>
        <v>107.4300044936856</v>
      </c>
      <c r="M335" s="82">
        <f>(VLOOKUP($E335,'RF 20VAR'!$A$2:$N$499,14,FALSE)/VLOOKUP($E$4,'RF 20VAR'!$A$2:$N$499,14,FALSE))*100</f>
        <v>106.43942881224295</v>
      </c>
      <c r="N335" s="82">
        <f>(VLOOKUP($E335,'RF opt'!$A$2:$N$499,14,FALSE)/VLOOKUP($E$4,'RF opt'!$A$2:$N$499,14,FALSE))*100</f>
        <v>126.72985945695348</v>
      </c>
      <c r="O335" s="82">
        <f>(VLOOKUP($E335,'LSTM 1'!$A$2:$N$499,14,FALSE)/VLOOKUP($E$4,'LSTM 1'!$A$2:$N$499,14,FALSE))*100</f>
        <v>129.61490869598612</v>
      </c>
      <c r="P335" s="82">
        <f>(VLOOKUP($E335,'LSTM 2'!$A$2:$N$499,14,FALSE)/VLOOKUP($E$4,'LSTM 2'!$A$2:$N$499,14,FALSE))*100</f>
        <v>128.59282441354262</v>
      </c>
    </row>
    <row r="336" spans="5:16" x14ac:dyDescent="0.3">
      <c r="E336" s="10">
        <v>45190</v>
      </c>
      <c r="F336" s="82">
        <f>(VLOOKUP($E336,'ARIMA daily'!$A$3:$N$499,13,FALSE)/VLOOKUP($E$4,'ARIMA daily'!$A$3:$N$499,13,FALSE))*100</f>
        <v>110.98693483235975</v>
      </c>
      <c r="G336" s="82">
        <f>(VLOOKUP($E336,'ARIMA daily'!$A$3:$N$499,14,FALSE)/VLOOKUP($E$4,'ARIMA daily'!$A$3:$N$499,14,FALSE))*100</f>
        <v>95.987121851717205</v>
      </c>
      <c r="H336" s="82">
        <f>(VLOOKUP($E336,'ARIMAX daily'!$A$2:$N$499,14,FALSE)/VLOOKUP($E$4,'ARIMAX daily'!$A$2:$N$49,14,FALSE))*100</f>
        <v>98.313882534892741</v>
      </c>
      <c r="I336" s="82">
        <f>(VLOOKUP($E336,Prophet!$A$2:$N$499,14,FALSE)/VLOOKUP($E$4,Prophet!$A$2:$N$49,14,FALSE))*100</f>
        <v>115.77037567892343</v>
      </c>
      <c r="J336" s="82">
        <f>(VLOOKUP($E336,ProphetX!$A$2:$N$499,14,FALSE)/VLOOKUP($E$4,ProphetX!$A$2:$N$49,14,FALSE))*100</f>
        <v>110.98693483235991</v>
      </c>
      <c r="K336" s="82">
        <f>(VLOOKUP($E336,LOGIT!$A$2:$N$499,14,FALSE)/VLOOKUP($E$4,LOGIT!$A$2:$N$49,14,FALSE))*100</f>
        <v>123.89643705760318</v>
      </c>
      <c r="L336" s="82">
        <f>(VLOOKUP($E336,RF!$A$2:$N$499,14,FALSE)/VLOOKUP($E$4,RF!$A$2:$N$49,14,FALSE))*100</f>
        <v>107.4300044936856</v>
      </c>
      <c r="M336" s="82">
        <f>(VLOOKUP($E336,'RF 20VAR'!$A$2:$N$499,14,FALSE)/VLOOKUP($E$4,'RF 20VAR'!$A$2:$N$499,14,FALSE))*100</f>
        <v>104.69372275430904</v>
      </c>
      <c r="N336" s="82">
        <f>(VLOOKUP($E336,'RF opt'!$A$2:$N$499,14,FALSE)/VLOOKUP($E$4,'RF opt'!$A$2:$N$499,14,FALSE))*100</f>
        <v>124.65137138308972</v>
      </c>
      <c r="O336" s="82">
        <f>(VLOOKUP($E336,'LSTM 1'!$A$2:$N$499,14,FALSE)/VLOOKUP($E$4,'LSTM 1'!$A$2:$N$499,14,FALSE))*100</f>
        <v>129.61490869598612</v>
      </c>
      <c r="P336" s="82">
        <f>(VLOOKUP($E336,'LSTM 2'!$A$2:$N$499,14,FALSE)/VLOOKUP($E$4,'LSTM 2'!$A$2:$N$499,14,FALSE))*100</f>
        <v>128.59282441354262</v>
      </c>
    </row>
    <row r="337" spans="5:16" x14ac:dyDescent="0.3">
      <c r="E337" s="10">
        <v>45191</v>
      </c>
      <c r="F337" s="82">
        <f>(VLOOKUP($E337,'ARIMA daily'!$A$3:$N$499,13,FALSE)/VLOOKUP($E$4,'ARIMA daily'!$A$3:$N$499,13,FALSE))*100</f>
        <v>110.73215339377016</v>
      </c>
      <c r="G337" s="82">
        <f>(VLOOKUP($E337,'ARIMA daily'!$A$3:$N$499,14,FALSE)/VLOOKUP($E$4,'ARIMA daily'!$A$3:$N$499,14,FALSE))*100</f>
        <v>95.766773960964173</v>
      </c>
      <c r="H337" s="82">
        <f>(VLOOKUP($E337,'ARIMAX daily'!$A$2:$N$499,14,FALSE)/VLOOKUP($E$4,'ARIMAX daily'!$A$2:$N$49,14,FALSE))*100</f>
        <v>98.313882534892741</v>
      </c>
      <c r="I337" s="82">
        <f>(VLOOKUP($E337,Prophet!$A$2:$N$499,14,FALSE)/VLOOKUP($E$4,Prophet!$A$2:$N$49,14,FALSE))*100</f>
        <v>115.50461338081072</v>
      </c>
      <c r="J337" s="82">
        <f>(VLOOKUP($E337,ProphetX!$A$2:$N$499,14,FALSE)/VLOOKUP($E$4,ProphetX!$A$2:$N$49,14,FALSE))*100</f>
        <v>110.73215339377032</v>
      </c>
      <c r="K337" s="82">
        <f>(VLOOKUP($E337,LOGIT!$A$2:$N$499,14,FALSE)/VLOOKUP($E$4,LOGIT!$A$2:$N$49,14,FALSE))*100</f>
        <v>123.61202058536398</v>
      </c>
      <c r="L337" s="82">
        <f>(VLOOKUP($E337,RF!$A$2:$N$499,14,FALSE)/VLOOKUP($E$4,RF!$A$2:$N$49,14,FALSE))*100</f>
        <v>107.4300044936856</v>
      </c>
      <c r="M337" s="82">
        <f>(VLOOKUP($E337,'RF 20VAR'!$A$2:$N$499,14,FALSE)/VLOOKUP($E$4,'RF 20VAR'!$A$2:$N$499,14,FALSE))*100</f>
        <v>104.45338800378248</v>
      </c>
      <c r="N337" s="82">
        <f>(VLOOKUP($E337,'RF opt'!$A$2:$N$499,14,FALSE)/VLOOKUP($E$4,'RF opt'!$A$2:$N$499,14,FALSE))*100</f>
        <v>124.36522188476256</v>
      </c>
      <c r="O337" s="82">
        <f>(VLOOKUP($E337,'LSTM 1'!$A$2:$N$499,14,FALSE)/VLOOKUP($E$4,'LSTM 1'!$A$2:$N$499,14,FALSE))*100</f>
        <v>129.61490869598612</v>
      </c>
      <c r="P337" s="82">
        <f>(VLOOKUP($E337,'LSTM 2'!$A$2:$N$499,14,FALSE)/VLOOKUP($E$4,'LSTM 2'!$A$2:$N$499,14,FALSE))*100</f>
        <v>128.59282441354262</v>
      </c>
    </row>
    <row r="338" spans="5:16" x14ac:dyDescent="0.3">
      <c r="E338" s="10">
        <v>45194</v>
      </c>
      <c r="F338" s="82">
        <f>(VLOOKUP($E338,'ARIMA daily'!$A$3:$N$499,13,FALSE)/VLOOKUP($E$4,'ARIMA daily'!$A$3:$N$499,13,FALSE))*100</f>
        <v>111.17763605453344</v>
      </c>
      <c r="G338" s="82">
        <f>(VLOOKUP($E338,'ARIMA daily'!$A$3:$N$499,14,FALSE)/VLOOKUP($E$4,'ARIMA daily'!$A$3:$N$499,14,FALSE))*100</f>
        <v>95.766773960964173</v>
      </c>
      <c r="H338" s="82">
        <f>(VLOOKUP($E338,'ARIMAX daily'!$A$2:$N$499,14,FALSE)/VLOOKUP($E$4,'ARIMAX daily'!$A$2:$N$49,14,FALSE))*100</f>
        <v>98.313882534892741</v>
      </c>
      <c r="I338" s="82">
        <f>(VLOOKUP($E338,Prophet!$A$2:$N$499,14,FALSE)/VLOOKUP($E$4,Prophet!$A$2:$N$49,14,FALSE))*100</f>
        <v>115.96929595874579</v>
      </c>
      <c r="J338" s="82">
        <f>(VLOOKUP($E338,ProphetX!$A$2:$N$499,14,FALSE)/VLOOKUP($E$4,ProphetX!$A$2:$N$49,14,FALSE))*100</f>
        <v>111.17763605453359</v>
      </c>
      <c r="K338" s="82">
        <f>(VLOOKUP($E338,LOGIT!$A$2:$N$499,14,FALSE)/VLOOKUP($E$4,LOGIT!$A$2:$N$49,14,FALSE))*100</f>
        <v>124.10931979020172</v>
      </c>
      <c r="L338" s="82">
        <f>(VLOOKUP($E338,RF!$A$2:$N$499,14,FALSE)/VLOOKUP($E$4,RF!$A$2:$N$49,14,FALSE))*100</f>
        <v>107.4300044936856</v>
      </c>
      <c r="M338" s="82">
        <f>(VLOOKUP($E338,'RF 20VAR'!$A$2:$N$499,14,FALSE)/VLOOKUP($E$4,'RF 20VAR'!$A$2:$N$499,14,FALSE))*100</f>
        <v>104.87361078269109</v>
      </c>
      <c r="N338" s="82">
        <f>(VLOOKUP($E338,'RF opt'!$A$2:$N$499,14,FALSE)/VLOOKUP($E$4,'RF opt'!$A$2:$N$499,14,FALSE))*100</f>
        <v>124.86555126745438</v>
      </c>
      <c r="O338" s="82">
        <f>(VLOOKUP($E338,'LSTM 1'!$A$2:$N$499,14,FALSE)/VLOOKUP($E$4,'LSTM 1'!$A$2:$N$499,14,FALSE))*100</f>
        <v>129.61490869598612</v>
      </c>
      <c r="P338" s="82">
        <f>(VLOOKUP($E338,'LSTM 2'!$A$2:$N$499,14,FALSE)/VLOOKUP($E$4,'LSTM 2'!$A$2:$N$499,14,FALSE))*100</f>
        <v>129.11016171638633</v>
      </c>
    </row>
    <row r="339" spans="5:16" x14ac:dyDescent="0.3">
      <c r="E339" s="10">
        <v>45195</v>
      </c>
      <c r="F339" s="82">
        <f>(VLOOKUP($E339,'ARIMA daily'!$A$3:$N$499,13,FALSE)/VLOOKUP($E$4,'ARIMA daily'!$A$3:$N$499,13,FALSE))*100</f>
        <v>109.53948539706353</v>
      </c>
      <c r="G339" s="82">
        <f>(VLOOKUP($E339,'ARIMA daily'!$A$3:$N$499,14,FALSE)/VLOOKUP($E$4,'ARIMA daily'!$A$3:$N$499,14,FALSE))*100</f>
        <v>95.766773960964173</v>
      </c>
      <c r="H339" s="82">
        <f>(VLOOKUP($E339,'ARIMAX daily'!$A$2:$N$499,14,FALSE)/VLOOKUP($E$4,'ARIMAX daily'!$A$2:$N$49,14,FALSE))*100</f>
        <v>98.313882534892741</v>
      </c>
      <c r="I339" s="82">
        <f>(VLOOKUP($E339,Prophet!$A$2:$N$499,14,FALSE)/VLOOKUP($E$4,Prophet!$A$2:$N$49,14,FALSE))*100</f>
        <v>114.26054242554457</v>
      </c>
      <c r="J339" s="82">
        <f>(VLOOKUP($E339,ProphetX!$A$2:$N$499,14,FALSE)/VLOOKUP($E$4,ProphetX!$A$2:$N$49,14,FALSE))*100</f>
        <v>109.53948539706369</v>
      </c>
      <c r="K339" s="82">
        <f>(VLOOKUP($E339,LOGIT!$A$2:$N$499,14,FALSE)/VLOOKUP($E$4,LOGIT!$A$2:$N$49,14,FALSE))*100</f>
        <v>122.28062679916947</v>
      </c>
      <c r="L339" s="82">
        <f>(VLOOKUP($E339,RF!$A$2:$N$499,14,FALSE)/VLOOKUP($E$4,RF!$A$2:$N$49,14,FALSE))*100</f>
        <v>107.4300044936856</v>
      </c>
      <c r="M339" s="82">
        <f>(VLOOKUP($E339,'RF 20VAR'!$A$2:$N$499,14,FALSE)/VLOOKUP($E$4,'RF 20VAR'!$A$2:$N$499,14,FALSE))*100</f>
        <v>104.87361078269109</v>
      </c>
      <c r="N339" s="82">
        <f>(VLOOKUP($E339,'RF opt'!$A$2:$N$499,14,FALSE)/VLOOKUP($E$4,'RF opt'!$A$2:$N$499,14,FALSE))*100</f>
        <v>123.02571555801556</v>
      </c>
      <c r="O339" s="82">
        <f>(VLOOKUP($E339,'LSTM 1'!$A$2:$N$499,14,FALSE)/VLOOKUP($E$4,'LSTM 1'!$A$2:$N$499,14,FALSE))*100</f>
        <v>129.61490869598612</v>
      </c>
      <c r="P339" s="82">
        <f>(VLOOKUP($E339,'LSTM 2'!$A$2:$N$499,14,FALSE)/VLOOKUP($E$4,'LSTM 2'!$A$2:$N$499,14,FALSE))*100</f>
        <v>129.11016171638633</v>
      </c>
    </row>
    <row r="340" spans="5:16" x14ac:dyDescent="0.3">
      <c r="E340" s="10">
        <v>45196</v>
      </c>
      <c r="F340" s="82">
        <f>(VLOOKUP($E340,'ARIMA daily'!$A$3:$N$499,13,FALSE)/VLOOKUP($E$4,'ARIMA daily'!$A$3:$N$499,13,FALSE))*100</f>
        <v>109.56460434127189</v>
      </c>
      <c r="G340" s="82">
        <f>(VLOOKUP($E340,'ARIMA daily'!$A$3:$N$499,14,FALSE)/VLOOKUP($E$4,'ARIMA daily'!$A$3:$N$499,14,FALSE))*100</f>
        <v>95.788734628785647</v>
      </c>
      <c r="H340" s="82">
        <f>(VLOOKUP($E340,'ARIMAX daily'!$A$2:$N$499,14,FALSE)/VLOOKUP($E$4,'ARIMAX daily'!$A$2:$N$49,14,FALSE))*100</f>
        <v>98.336427290524455</v>
      </c>
      <c r="I340" s="82">
        <f>(VLOOKUP($E340,Prophet!$A$2:$N$499,14,FALSE)/VLOOKUP($E$4,Prophet!$A$2:$N$49,14,FALSE))*100</f>
        <v>114.28674397451113</v>
      </c>
      <c r="J340" s="82">
        <f>(VLOOKUP($E340,ProphetX!$A$2:$N$499,14,FALSE)/VLOOKUP($E$4,ProphetX!$A$2:$N$49,14,FALSE))*100</f>
        <v>109.56460434127204</v>
      </c>
      <c r="K340" s="82">
        <f>(VLOOKUP($E340,LOGIT!$A$2:$N$499,14,FALSE)/VLOOKUP($E$4,LOGIT!$A$2:$N$49,14,FALSE))*100</f>
        <v>122.30866746625126</v>
      </c>
      <c r="L340" s="82">
        <f>(VLOOKUP($E340,RF!$A$2:$N$499,14,FALSE)/VLOOKUP($E$4,RF!$A$2:$N$49,14,FALSE))*100</f>
        <v>107.4300044936856</v>
      </c>
      <c r="M340" s="82">
        <f>(VLOOKUP($E340,'RF 20VAR'!$A$2:$N$499,14,FALSE)/VLOOKUP($E$4,'RF 20VAR'!$A$2:$N$499,14,FALSE))*100</f>
        <v>104.89765977624468</v>
      </c>
      <c r="N340" s="82">
        <f>(VLOOKUP($E340,'RF opt'!$A$2:$N$499,14,FALSE)/VLOOKUP($E$4,'RF opt'!$A$2:$N$499,14,FALSE))*100</f>
        <v>123.05392708442626</v>
      </c>
      <c r="O340" s="82">
        <f>(VLOOKUP($E340,'LSTM 1'!$A$2:$N$499,14,FALSE)/VLOOKUP($E$4,'LSTM 1'!$A$2:$N$499,14,FALSE))*100</f>
        <v>129.64463121703233</v>
      </c>
      <c r="P340" s="82">
        <f>(VLOOKUP($E340,'LSTM 2'!$A$2:$N$499,14,FALSE)/VLOOKUP($E$4,'LSTM 2'!$A$2:$N$499,14,FALSE))*100</f>
        <v>129.11016171638633</v>
      </c>
    </row>
    <row r="341" spans="5:16" x14ac:dyDescent="0.3">
      <c r="E341" s="10">
        <v>45197</v>
      </c>
      <c r="F341" s="82">
        <f>(VLOOKUP($E341,'ARIMA daily'!$A$3:$N$499,13,FALSE)/VLOOKUP($E$4,'ARIMA daily'!$A$3:$N$499,13,FALSE))*100</f>
        <v>110.21028761566582</v>
      </c>
      <c r="G341" s="82">
        <f>(VLOOKUP($E341,'ARIMA daily'!$A$3:$N$499,14,FALSE)/VLOOKUP($E$4,'ARIMA daily'!$A$3:$N$499,14,FALSE))*100</f>
        <v>95.788734628785647</v>
      </c>
      <c r="H341" s="82">
        <f>(VLOOKUP($E341,'ARIMAX daily'!$A$2:$N$499,14,FALSE)/VLOOKUP($E$4,'ARIMAX daily'!$A$2:$N$49,14,FALSE))*100</f>
        <v>98.336427290524455</v>
      </c>
      <c r="I341" s="82">
        <f>(VLOOKUP($E341,Prophet!$A$2:$N$499,14,FALSE)/VLOOKUP($E$4,Prophet!$A$2:$N$49,14,FALSE))*100</f>
        <v>114.96025563927681</v>
      </c>
      <c r="J341" s="82">
        <f>(VLOOKUP($E341,ProphetX!$A$2:$N$499,14,FALSE)/VLOOKUP($E$4,ProphetX!$A$2:$N$49,14,FALSE))*100</f>
        <v>110.21028761566598</v>
      </c>
      <c r="K341" s="82">
        <f>(VLOOKUP($E341,LOGIT!$A$2:$N$499,14,FALSE)/VLOOKUP($E$4,LOGIT!$A$2:$N$49,14,FALSE))*100</f>
        <v>123.02945372173193</v>
      </c>
      <c r="L341" s="82">
        <f>(VLOOKUP($E341,RF!$A$2:$N$499,14,FALSE)/VLOOKUP($E$4,RF!$A$2:$N$49,14,FALSE))*100</f>
        <v>107.4300044936856</v>
      </c>
      <c r="M341" s="82">
        <f>(VLOOKUP($E341,'RF 20VAR'!$A$2:$N$499,14,FALSE)/VLOOKUP($E$4,'RF 20VAR'!$A$2:$N$499,14,FALSE))*100</f>
        <v>105.51583993440615</v>
      </c>
      <c r="N341" s="82">
        <f>(VLOOKUP($E341,'RF opt'!$A$2:$N$499,14,FALSE)/VLOOKUP($E$4,'RF opt'!$A$2:$N$499,14,FALSE))*100</f>
        <v>123.77910528449006</v>
      </c>
      <c r="O341" s="82">
        <f>(VLOOKUP($E341,'LSTM 1'!$A$2:$N$499,14,FALSE)/VLOOKUP($E$4,'LSTM 1'!$A$2:$N$499,14,FALSE))*100</f>
        <v>130.40864958313776</v>
      </c>
      <c r="P341" s="82">
        <f>(VLOOKUP($E341,'LSTM 2'!$A$2:$N$499,14,FALSE)/VLOOKUP($E$4,'LSTM 2'!$A$2:$N$499,14,FALSE))*100</f>
        <v>129.87103036074254</v>
      </c>
    </row>
    <row r="342" spans="5:16" x14ac:dyDescent="0.3">
      <c r="E342" s="10">
        <v>45198</v>
      </c>
      <c r="F342" s="82">
        <f>(VLOOKUP($E342,'ARIMA daily'!$A$3:$N$499,13,FALSE)/VLOOKUP($E$4,'ARIMA daily'!$A$3:$N$499,13,FALSE))*100</f>
        <v>109.91166379463384</v>
      </c>
      <c r="G342" s="82">
        <f>(VLOOKUP($E342,'ARIMA daily'!$A$3:$N$499,14,FALSE)/VLOOKUP($E$4,'ARIMA daily'!$A$3:$N$499,14,FALSE))*100</f>
        <v>95.788734628785647</v>
      </c>
      <c r="H342" s="82">
        <f>(VLOOKUP($E342,'ARIMAX daily'!$A$2:$N$499,14,FALSE)/VLOOKUP($E$4,'ARIMAX daily'!$A$2:$N$49,14,FALSE))*100</f>
        <v>98.336427290524455</v>
      </c>
      <c r="I342" s="82">
        <f>(VLOOKUP($E342,Prophet!$A$2:$N$499,14,FALSE)/VLOOKUP($E$4,Prophet!$A$2:$N$49,14,FALSE))*100</f>
        <v>114.64876138997833</v>
      </c>
      <c r="J342" s="82">
        <f>(VLOOKUP($E342,ProphetX!$A$2:$N$499,14,FALSE)/VLOOKUP($E$4,ProphetX!$A$2:$N$49,14,FALSE))*100</f>
        <v>109.91166379463399</v>
      </c>
      <c r="K342" s="82">
        <f>(VLOOKUP($E342,LOGIT!$A$2:$N$499,14,FALSE)/VLOOKUP($E$4,LOGIT!$A$2:$N$49,14,FALSE))*100</f>
        <v>122.69609531785967</v>
      </c>
      <c r="L342" s="82">
        <f>(VLOOKUP($E342,RF!$A$2:$N$499,14,FALSE)/VLOOKUP($E$4,RF!$A$2:$N$49,14,FALSE))*100</f>
        <v>107.4300044936856</v>
      </c>
      <c r="M342" s="82">
        <f>(VLOOKUP($E342,'RF 20VAR'!$A$2:$N$499,14,FALSE)/VLOOKUP($E$4,'RF 20VAR'!$A$2:$N$499,14,FALSE))*100</f>
        <v>105.22993610471565</v>
      </c>
      <c r="N342" s="82">
        <f>(VLOOKUP($E342,'RF opt'!$A$2:$N$499,14,FALSE)/VLOOKUP($E$4,'RF opt'!$A$2:$N$499,14,FALSE))*100</f>
        <v>123.44371563817251</v>
      </c>
      <c r="O342" s="82">
        <f>(VLOOKUP($E342,'LSTM 1'!$A$2:$N$499,14,FALSE)/VLOOKUP($E$4,'LSTM 1'!$A$2:$N$499,14,FALSE))*100</f>
        <v>130.0552966423493</v>
      </c>
      <c r="P342" s="82">
        <f>(VLOOKUP($E342,'LSTM 2'!$A$2:$N$499,14,FALSE)/VLOOKUP($E$4,'LSTM 2'!$A$2:$N$499,14,FALSE))*100</f>
        <v>129.51913414336826</v>
      </c>
    </row>
    <row r="343" spans="5:16" x14ac:dyDescent="0.3">
      <c r="E343" s="10">
        <v>45201</v>
      </c>
      <c r="F343" s="82">
        <f>(VLOOKUP($E343,'ARIMA daily'!$A$3:$N$499,13,FALSE)/VLOOKUP($E$4,'ARIMA daily'!$A$3:$N$499,13,FALSE))*100</f>
        <v>109.92038721472015</v>
      </c>
      <c r="G343" s="82">
        <f>(VLOOKUP($E343,'ARIMA daily'!$A$3:$N$499,14,FALSE)/VLOOKUP($E$4,'ARIMA daily'!$A$3:$N$499,14,FALSE))*100</f>
        <v>95.796337146506261</v>
      </c>
      <c r="H343" s="82">
        <f>(VLOOKUP($E343,'ARIMAX daily'!$A$2:$N$499,14,FALSE)/VLOOKUP($E$4,'ARIMAX daily'!$A$2:$N$49,14,FALSE))*100</f>
        <v>98.344232012384026</v>
      </c>
      <c r="I343" s="82">
        <f>(VLOOKUP($E343,Prophet!$A$2:$N$499,14,FALSE)/VLOOKUP($E$4,Prophet!$A$2:$N$49,14,FALSE))*100</f>
        <v>114.65786078192137</v>
      </c>
      <c r="J343" s="82">
        <f>(VLOOKUP($E343,ProphetX!$A$2:$N$499,14,FALSE)/VLOOKUP($E$4,ProphetX!$A$2:$N$49,14,FALSE))*100</f>
        <v>109.92038721472031</v>
      </c>
      <c r="K343" s="82">
        <f>(VLOOKUP($E343,LOGIT!$A$2:$N$499,14,FALSE)/VLOOKUP($E$4,LOGIT!$A$2:$N$49,14,FALSE))*100</f>
        <v>122.70583340702559</v>
      </c>
      <c r="L343" s="82">
        <f>(VLOOKUP($E343,RF!$A$2:$N$499,14,FALSE)/VLOOKUP($E$4,RF!$A$2:$N$49,14,FALSE))*100</f>
        <v>107.4300044936856</v>
      </c>
      <c r="M343" s="82">
        <f>(VLOOKUP($E343,'RF 20VAR'!$A$2:$N$499,14,FALSE)/VLOOKUP($E$4,'RF 20VAR'!$A$2:$N$499,14,FALSE))*100</f>
        <v>105.23828794751925</v>
      </c>
      <c r="N343" s="82">
        <f>(VLOOKUP($E343,'RF opt'!$A$2:$N$499,14,FALSE)/VLOOKUP($E$4,'RF opt'!$A$2:$N$499,14,FALSE))*100</f>
        <v>123.45351306413575</v>
      </c>
      <c r="O343" s="82">
        <f>(VLOOKUP($E343,'LSTM 1'!$A$2:$N$499,14,FALSE)/VLOOKUP($E$4,'LSTM 1'!$A$2:$N$499,14,FALSE))*100</f>
        <v>130.06561881333545</v>
      </c>
      <c r="P343" s="82">
        <f>(VLOOKUP($E343,'LSTM 2'!$A$2:$N$499,14,FALSE)/VLOOKUP($E$4,'LSTM 2'!$A$2:$N$499,14,FALSE))*100</f>
        <v>129.52941376044745</v>
      </c>
    </row>
    <row r="344" spans="5:16" x14ac:dyDescent="0.3">
      <c r="E344" s="10">
        <v>45202</v>
      </c>
      <c r="F344" s="82">
        <f>(VLOOKUP($E344,'ARIMA daily'!$A$3:$N$499,13,FALSE)/VLOOKUP($E$4,'ARIMA daily'!$A$3:$N$499,13,FALSE))*100</f>
        <v>108.40963353437867</v>
      </c>
      <c r="G344" s="82">
        <f>(VLOOKUP($E344,'ARIMA daily'!$A$3:$N$499,14,FALSE)/VLOOKUP($E$4,'ARIMA daily'!$A$3:$N$499,14,FALSE))*100</f>
        <v>95.796337146506261</v>
      </c>
      <c r="H344" s="82">
        <f>(VLOOKUP($E344,'ARIMAX daily'!$A$2:$N$499,14,FALSE)/VLOOKUP($E$4,'ARIMAX daily'!$A$2:$N$49,14,FALSE))*100</f>
        <v>98.344232012384026</v>
      </c>
      <c r="I344" s="82">
        <f>(VLOOKUP($E344,Prophet!$A$2:$N$499,14,FALSE)/VLOOKUP($E$4,Prophet!$A$2:$N$49,14,FALSE))*100</f>
        <v>113.08199492531736</v>
      </c>
      <c r="J344" s="82">
        <f>(VLOOKUP($E344,ProphetX!$A$2:$N$499,14,FALSE)/VLOOKUP($E$4,ProphetX!$A$2:$N$49,14,FALSE))*100</f>
        <v>108.40963353437883</v>
      </c>
      <c r="K344" s="82">
        <f>(VLOOKUP($E344,LOGIT!$A$2:$N$499,14,FALSE)/VLOOKUP($E$4,LOGIT!$A$2:$N$49,14,FALSE))*100</f>
        <v>121.01935563782969</v>
      </c>
      <c r="L344" s="82">
        <f>(VLOOKUP($E344,RF!$A$2:$N$499,14,FALSE)/VLOOKUP($E$4,RF!$A$2:$N$49,14,FALSE))*100</f>
        <v>107.4300044936856</v>
      </c>
      <c r="M344" s="82">
        <f>(VLOOKUP($E344,'RF 20VAR'!$A$2:$N$499,14,FALSE)/VLOOKUP($E$4,'RF 20VAR'!$A$2:$N$499,14,FALSE))*100</f>
        <v>103.79188537509221</v>
      </c>
      <c r="N344" s="82">
        <f>(VLOOKUP($E344,'RF opt'!$A$2:$N$499,14,FALSE)/VLOOKUP($E$4,'RF opt'!$A$2:$N$499,14,FALSE))*100</f>
        <v>123.45351306413575</v>
      </c>
      <c r="O344" s="82">
        <f>(VLOOKUP($E344,'LSTM 1'!$A$2:$N$499,14,FALSE)/VLOOKUP($E$4,'LSTM 1'!$A$2:$N$499,14,FALSE))*100</f>
        <v>128.27798762600804</v>
      </c>
      <c r="P344" s="82">
        <f>(VLOOKUP($E344,'LSTM 2'!$A$2:$N$499,14,FALSE)/VLOOKUP($E$4,'LSTM 2'!$A$2:$N$499,14,FALSE))*100</f>
        <v>129.52941376044745</v>
      </c>
    </row>
    <row r="345" spans="5:16" x14ac:dyDescent="0.3">
      <c r="E345" s="10">
        <v>45203</v>
      </c>
      <c r="F345" s="82">
        <f>(VLOOKUP($E345,'ARIMA daily'!$A$3:$N$499,13,FALSE)/VLOOKUP($E$4,'ARIMA daily'!$A$3:$N$499,13,FALSE))*100</f>
        <v>109.28880909733807</v>
      </c>
      <c r="G345" s="82">
        <f>(VLOOKUP($E345,'ARIMA daily'!$A$3:$N$499,14,FALSE)/VLOOKUP($E$4,'ARIMA daily'!$A$3:$N$499,14,FALSE))*100</f>
        <v>96.573221966557981</v>
      </c>
      <c r="H345" s="82">
        <f>(VLOOKUP($E345,'ARIMAX daily'!$A$2:$N$499,14,FALSE)/VLOOKUP($E$4,'ARIMAX daily'!$A$2:$N$49,14,FALSE))*100</f>
        <v>99.141779635454625</v>
      </c>
      <c r="I345" s="82">
        <f>(VLOOKUP($E345,Prophet!$A$2:$N$499,14,FALSE)/VLOOKUP($E$4,Prophet!$A$2:$N$49,14,FALSE))*100</f>
        <v>113.99906219422857</v>
      </c>
      <c r="J345" s="82">
        <f>(VLOOKUP($E345,ProphetX!$A$2:$N$499,14,FALSE)/VLOOKUP($E$4,ProphetX!$A$2:$N$49,14,FALSE))*100</f>
        <v>109.28880909733823</v>
      </c>
      <c r="K345" s="82">
        <f>(VLOOKUP($E345,LOGIT!$A$2:$N$499,14,FALSE)/VLOOKUP($E$4,LOGIT!$A$2:$N$49,14,FALSE))*100</f>
        <v>121.01935563782969</v>
      </c>
      <c r="L345" s="82">
        <f>(VLOOKUP($E345,RF!$A$2:$N$499,14,FALSE)/VLOOKUP($E$4,RF!$A$2:$N$49,14,FALSE))*100</f>
        <v>107.4300044936856</v>
      </c>
      <c r="M345" s="82">
        <f>(VLOOKUP($E345,'RF 20VAR'!$A$2:$N$499,14,FALSE)/VLOOKUP($E$4,'RF 20VAR'!$A$2:$N$499,14,FALSE))*100</f>
        <v>103.79188537509221</v>
      </c>
      <c r="N345" s="82">
        <f>(VLOOKUP($E345,'RF opt'!$A$2:$N$499,14,FALSE)/VLOOKUP($E$4,'RF opt'!$A$2:$N$499,14,FALSE))*100</f>
        <v>124.45469080368655</v>
      </c>
      <c r="O345" s="82">
        <f>(VLOOKUP($E345,'LSTM 1'!$A$2:$N$499,14,FALSE)/VLOOKUP($E$4,'LSTM 1'!$A$2:$N$499,14,FALSE))*100</f>
        <v>129.31829067205265</v>
      </c>
      <c r="P345" s="82">
        <f>(VLOOKUP($E345,'LSTM 2'!$A$2:$N$499,14,FALSE)/VLOOKUP($E$4,'LSTM 2'!$A$2:$N$499,14,FALSE))*100</f>
        <v>130.57986556578936</v>
      </c>
    </row>
    <row r="346" spans="5:16" x14ac:dyDescent="0.3">
      <c r="E346" s="10">
        <v>45204</v>
      </c>
      <c r="F346" s="82">
        <f>(VLOOKUP($E346,'ARIMA daily'!$A$3:$N$499,13,FALSE)/VLOOKUP($E$4,'ARIMA daily'!$A$3:$N$499,13,FALSE))*100</f>
        <v>109.14629319414901</v>
      </c>
      <c r="G346" s="82">
        <f>(VLOOKUP($E346,'ARIMA daily'!$A$3:$N$499,14,FALSE)/VLOOKUP($E$4,'ARIMA daily'!$A$3:$N$499,14,FALSE))*100</f>
        <v>96.573221966557981</v>
      </c>
      <c r="H346" s="82">
        <f>(VLOOKUP($E346,'ARIMAX daily'!$A$2:$N$499,14,FALSE)/VLOOKUP($E$4,'ARIMAX daily'!$A$2:$N$49,14,FALSE))*100</f>
        <v>99.141779635454625</v>
      </c>
      <c r="I346" s="82">
        <f>(VLOOKUP($E346,Prophet!$A$2:$N$499,14,FALSE)/VLOOKUP($E$4,Prophet!$A$2:$N$49,14,FALSE))*100</f>
        <v>113.85040397894097</v>
      </c>
      <c r="J346" s="82">
        <f>(VLOOKUP($E346,ProphetX!$A$2:$N$499,14,FALSE)/VLOOKUP($E$4,ProphetX!$A$2:$N$49,14,FALSE))*100</f>
        <v>109.14629319414915</v>
      </c>
      <c r="K346" s="82">
        <f>(VLOOKUP($E346,LOGIT!$A$2:$N$499,14,FALSE)/VLOOKUP($E$4,LOGIT!$A$2:$N$49,14,FALSE))*100</f>
        <v>120.86154274816114</v>
      </c>
      <c r="L346" s="82">
        <f>(VLOOKUP($E346,RF!$A$2:$N$499,14,FALSE)/VLOOKUP($E$4,RF!$A$2:$N$49,14,FALSE))*100</f>
        <v>107.4300044936856</v>
      </c>
      <c r="M346" s="82">
        <f>(VLOOKUP($E346,'RF 20VAR'!$A$2:$N$499,14,FALSE)/VLOOKUP($E$4,'RF 20VAR'!$A$2:$N$499,14,FALSE))*100</f>
        <v>103.79188537509221</v>
      </c>
      <c r="N346" s="82">
        <f>(VLOOKUP($E346,'RF opt'!$A$2:$N$499,14,FALSE)/VLOOKUP($E$4,'RF opt'!$A$2:$N$499,14,FALSE))*100</f>
        <v>124.2923981333528</v>
      </c>
      <c r="O346" s="82">
        <f>(VLOOKUP($E346,'LSTM 1'!$A$2:$N$499,14,FALSE)/VLOOKUP($E$4,'LSTM 1'!$A$2:$N$499,14,FALSE))*100</f>
        <v>129.14965572080547</v>
      </c>
      <c r="P346" s="82">
        <f>(VLOOKUP($E346,'LSTM 2'!$A$2:$N$499,14,FALSE)/VLOOKUP($E$4,'LSTM 2'!$A$2:$N$499,14,FALSE))*100</f>
        <v>130.57986556578936</v>
      </c>
    </row>
    <row r="347" spans="5:16" x14ac:dyDescent="0.3">
      <c r="E347" s="10">
        <v>45205</v>
      </c>
      <c r="F347" s="82">
        <f>(VLOOKUP($E347,'ARIMA daily'!$A$3:$N$499,13,FALSE)/VLOOKUP($E$4,'ARIMA daily'!$A$3:$N$499,13,FALSE))*100</f>
        <v>110.43584497118289</v>
      </c>
      <c r="G347" s="82">
        <f>(VLOOKUP($E347,'ARIMA daily'!$A$3:$N$499,14,FALSE)/VLOOKUP($E$4,'ARIMA daily'!$A$3:$N$499,14,FALSE))*100</f>
        <v>97.714224252172372</v>
      </c>
      <c r="H347" s="82">
        <f>(VLOOKUP($E347,'ARIMAX daily'!$A$2:$N$499,14,FALSE)/VLOOKUP($E$4,'ARIMAX daily'!$A$2:$N$49,14,FALSE))*100</f>
        <v>100.31312915512898</v>
      </c>
      <c r="I347" s="82">
        <f>(VLOOKUP($E347,Prophet!$A$2:$N$499,14,FALSE)/VLOOKUP($E$4,Prophet!$A$2:$N$49,14,FALSE))*100</f>
        <v>115.19553432162621</v>
      </c>
      <c r="J347" s="82">
        <f>(VLOOKUP($E347,ProphetX!$A$2:$N$499,14,FALSE)/VLOOKUP($E$4,ProphetX!$A$2:$N$49,14,FALSE))*100</f>
        <v>110.43584497118304</v>
      </c>
      <c r="K347" s="82">
        <f>(VLOOKUP($E347,LOGIT!$A$2:$N$499,14,FALSE)/VLOOKUP($E$4,LOGIT!$A$2:$N$49,14,FALSE))*100</f>
        <v>122.28950894531556</v>
      </c>
      <c r="L347" s="82">
        <f>(VLOOKUP($E347,RF!$A$2:$N$499,14,FALSE)/VLOOKUP($E$4,RF!$A$2:$N$49,14,FALSE))*100</f>
        <v>107.4300044936856</v>
      </c>
      <c r="M347" s="82">
        <f>(VLOOKUP($E347,'RF 20VAR'!$A$2:$N$499,14,FALSE)/VLOOKUP($E$4,'RF 20VAR'!$A$2:$N$499,14,FALSE))*100</f>
        <v>105.01817539658715</v>
      </c>
      <c r="N347" s="82">
        <f>(VLOOKUP($E347,'RF opt'!$A$2:$N$499,14,FALSE)/VLOOKUP($E$4,'RF opt'!$A$2:$N$499,14,FALSE))*100</f>
        <v>124.2923981333528</v>
      </c>
      <c r="O347" s="82">
        <f>(VLOOKUP($E347,'LSTM 1'!$A$2:$N$499,14,FALSE)/VLOOKUP($E$4,'LSTM 1'!$A$2:$N$499,14,FALSE))*100</f>
        <v>130.67554508602495</v>
      </c>
      <c r="P347" s="82">
        <f>(VLOOKUP($E347,'LSTM 2'!$A$2:$N$499,14,FALSE)/VLOOKUP($E$4,'LSTM 2'!$A$2:$N$499,14,FALSE))*100</f>
        <v>130.57986556578936</v>
      </c>
    </row>
    <row r="348" spans="5:16" x14ac:dyDescent="0.3">
      <c r="E348" s="10">
        <v>45209</v>
      </c>
      <c r="F348" s="82">
        <f>(VLOOKUP($E348,'ARIMA daily'!$A$3:$N$499,13,FALSE)/VLOOKUP($E$4,'ARIMA daily'!$A$3:$N$499,13,FALSE))*100</f>
        <v>111.71079096451417</v>
      </c>
      <c r="G348" s="82">
        <f>(VLOOKUP($E348,'ARIMA daily'!$A$3:$N$499,14,FALSE)/VLOOKUP($E$4,'ARIMA daily'!$A$3:$N$499,14,FALSE))*100</f>
        <v>97.714224252172372</v>
      </c>
      <c r="H348" s="82">
        <f>(VLOOKUP($E348,'ARIMAX daily'!$A$2:$N$499,14,FALSE)/VLOOKUP($E$4,'ARIMAX daily'!$A$2:$N$49,14,FALSE))*100</f>
        <v>100.31312915512898</v>
      </c>
      <c r="I348" s="82">
        <f>(VLOOKUP($E348,Prophet!$A$2:$N$499,14,FALSE)/VLOOKUP($E$4,Prophet!$A$2:$N$49,14,FALSE))*100</f>
        <v>116.52542938397067</v>
      </c>
      <c r="J348" s="82">
        <f>(VLOOKUP($E348,ProphetX!$A$2:$N$499,14,FALSE)/VLOOKUP($E$4,ProphetX!$A$2:$N$49,14,FALSE))*100</f>
        <v>111.71079096451433</v>
      </c>
      <c r="K348" s="82">
        <f>(VLOOKUP($E348,LOGIT!$A$2:$N$499,14,FALSE)/VLOOKUP($E$4,LOGIT!$A$2:$N$49,14,FALSE))*100</f>
        <v>123.70130164266814</v>
      </c>
      <c r="L348" s="82">
        <f>(VLOOKUP($E348,RF!$A$2:$N$499,14,FALSE)/VLOOKUP($E$4,RF!$A$2:$N$49,14,FALSE))*100</f>
        <v>107.4300044936856</v>
      </c>
      <c r="M348" s="82">
        <f>(VLOOKUP($E348,'RF 20VAR'!$A$2:$N$499,14,FALSE)/VLOOKUP($E$4,'RF 20VAR'!$A$2:$N$499,14,FALSE))*100</f>
        <v>106.23057615273457</v>
      </c>
      <c r="N348" s="82">
        <f>(VLOOKUP($E348,'RF opt'!$A$2:$N$499,14,FALSE)/VLOOKUP($E$4,'RF opt'!$A$2:$N$499,14,FALSE))*100</f>
        <v>124.2923981333528</v>
      </c>
      <c r="O348" s="82">
        <f>(VLOOKUP($E348,'LSTM 1'!$A$2:$N$499,14,FALSE)/VLOOKUP($E$4,'LSTM 1'!$A$2:$N$499,14,FALSE))*100</f>
        <v>132.18415184932073</v>
      </c>
      <c r="P348" s="82">
        <f>(VLOOKUP($E348,'LSTM 2'!$A$2:$N$499,14,FALSE)/VLOOKUP($E$4,'LSTM 2'!$A$2:$N$499,14,FALSE))*100</f>
        <v>130.57986556578936</v>
      </c>
    </row>
    <row r="349" spans="5:16" x14ac:dyDescent="0.3">
      <c r="E349" s="10">
        <v>45210</v>
      </c>
      <c r="F349" s="82">
        <f>(VLOOKUP($E349,'ARIMA daily'!$A$3:$N$499,13,FALSE)/VLOOKUP($E$4,'ARIMA daily'!$A$3:$N$499,13,FALSE))*100</f>
        <v>112.19036630291748</v>
      </c>
      <c r="G349" s="82">
        <f>(VLOOKUP($E349,'ARIMA daily'!$A$3:$N$499,14,FALSE)/VLOOKUP($E$4,'ARIMA daily'!$A$3:$N$499,14,FALSE))*100</f>
        <v>97.714224252172372</v>
      </c>
      <c r="H349" s="82">
        <f>(VLOOKUP($E349,'ARIMAX daily'!$A$2:$N$499,14,FALSE)/VLOOKUP($E$4,'ARIMAX daily'!$A$2:$N$49,14,FALSE))*100</f>
        <v>100.74377423825392</v>
      </c>
      <c r="I349" s="82">
        <f>(VLOOKUP($E349,Prophet!$A$2:$N$499,14,FALSE)/VLOOKUP($E$4,Prophet!$A$2:$N$49,14,FALSE))*100</f>
        <v>117.02567400444927</v>
      </c>
      <c r="J349" s="82">
        <f>(VLOOKUP($E349,ProphetX!$A$2:$N$499,14,FALSE)/VLOOKUP($E$4,ProphetX!$A$2:$N$49,14,FALSE))*100</f>
        <v>112.19036630291764</v>
      </c>
      <c r="K349" s="82">
        <f>(VLOOKUP($E349,LOGIT!$A$2:$N$499,14,FALSE)/VLOOKUP($E$4,LOGIT!$A$2:$N$49,14,FALSE))*100</f>
        <v>124.23235234138762</v>
      </c>
      <c r="L349" s="82">
        <f>(VLOOKUP($E349,RF!$A$2:$N$499,14,FALSE)/VLOOKUP($E$4,RF!$A$2:$N$49,14,FALSE))*100</f>
        <v>107.4300044936856</v>
      </c>
      <c r="M349" s="82">
        <f>(VLOOKUP($E349,'RF 20VAR'!$A$2:$N$499,14,FALSE)/VLOOKUP($E$4,'RF 20VAR'!$A$2:$N$499,14,FALSE))*100</f>
        <v>106.68662488417189</v>
      </c>
      <c r="N349" s="82">
        <f>(VLOOKUP($E349,'RF opt'!$A$2:$N$499,14,FALSE)/VLOOKUP($E$4,'RF opt'!$A$2:$N$499,14,FALSE))*100</f>
        <v>124.82598641413665</v>
      </c>
      <c r="O349" s="82">
        <f>(VLOOKUP($E349,'LSTM 1'!$A$2:$N$499,14,FALSE)/VLOOKUP($E$4,'LSTM 1'!$A$2:$N$499,14,FALSE))*100</f>
        <v>132.75161949329103</v>
      </c>
      <c r="P349" s="82">
        <f>(VLOOKUP($E349,'LSTM 2'!$A$2:$N$499,14,FALSE)/VLOOKUP($E$4,'LSTM 2'!$A$2:$N$499,14,FALSE))*100</f>
        <v>131.14044599563579</v>
      </c>
    </row>
    <row r="350" spans="5:16" x14ac:dyDescent="0.3">
      <c r="E350" s="10">
        <v>45211</v>
      </c>
      <c r="F350" s="82">
        <f>(VLOOKUP($E350,'ARIMA daily'!$A$3:$N$499,13,FALSE)/VLOOKUP($E$4,'ARIMA daily'!$A$3:$N$499,13,FALSE))*100</f>
        <v>111.48957654553931</v>
      </c>
      <c r="G350" s="82">
        <f>(VLOOKUP($E350,'ARIMA daily'!$A$3:$N$499,14,FALSE)/VLOOKUP($E$4,'ARIMA daily'!$A$3:$N$499,14,FALSE))*100</f>
        <v>97.103858765699286</v>
      </c>
      <c r="H350" s="82">
        <f>(VLOOKUP($E350,'ARIMAX daily'!$A$2:$N$499,14,FALSE)/VLOOKUP($E$4,'ARIMAX daily'!$A$2:$N$49,14,FALSE))*100</f>
        <v>100.11448486669448</v>
      </c>
      <c r="I350" s="82">
        <f>(VLOOKUP($E350,Prophet!$A$2:$N$499,14,FALSE)/VLOOKUP($E$4,Prophet!$A$2:$N$49,14,FALSE))*100</f>
        <v>117.02567400444927</v>
      </c>
      <c r="J350" s="82">
        <f>(VLOOKUP($E350,ProphetX!$A$2:$N$499,14,FALSE)/VLOOKUP($E$4,ProphetX!$A$2:$N$49,14,FALSE))*100</f>
        <v>111.48957654553946</v>
      </c>
      <c r="K350" s="82">
        <f>(VLOOKUP($E350,LOGIT!$A$2:$N$499,14,FALSE)/VLOOKUP($E$4,LOGIT!$A$2:$N$49,14,FALSE))*100</f>
        <v>123.45634310882329</v>
      </c>
      <c r="L350" s="82">
        <f>(VLOOKUP($E350,RF!$A$2:$N$499,14,FALSE)/VLOOKUP($E$4,RF!$A$2:$N$49,14,FALSE))*100</f>
        <v>107.4300044936856</v>
      </c>
      <c r="M350" s="82">
        <f>(VLOOKUP($E350,'RF 20VAR'!$A$2:$N$499,14,FALSE)/VLOOKUP($E$4,'RF 20VAR'!$A$2:$N$499,14,FALSE))*100</f>
        <v>106.02021388622393</v>
      </c>
      <c r="N350" s="82">
        <f>(VLOOKUP($E350,'RF opt'!$A$2:$N$499,14,FALSE)/VLOOKUP($E$4,'RF opt'!$A$2:$N$499,14,FALSE))*100</f>
        <v>124.04626908531127</v>
      </c>
      <c r="O350" s="82">
        <f>(VLOOKUP($E350,'LSTM 1'!$A$2:$N$499,14,FALSE)/VLOOKUP($E$4,'LSTM 1'!$A$2:$N$499,14,FALSE))*100</f>
        <v>131.92239521778529</v>
      </c>
      <c r="P350" s="82">
        <f>(VLOOKUP($E350,'LSTM 2'!$A$2:$N$499,14,FALSE)/VLOOKUP($E$4,'LSTM 2'!$A$2:$N$499,14,FALSE))*100</f>
        <v>131.14044599563579</v>
      </c>
    </row>
    <row r="351" spans="5:16" x14ac:dyDescent="0.3">
      <c r="E351" s="10">
        <v>45212</v>
      </c>
      <c r="F351" s="82">
        <f>(VLOOKUP($E351,'ARIMA daily'!$A$3:$N$499,13,FALSE)/VLOOKUP($E$4,'ARIMA daily'!$A$3:$N$499,13,FALSE))*100</f>
        <v>110.93002609328882</v>
      </c>
      <c r="G351" s="82">
        <f>(VLOOKUP($E351,'ARIMA daily'!$A$3:$N$499,14,FALSE)/VLOOKUP($E$4,'ARIMA daily'!$A$3:$N$499,14,FALSE))*100</f>
        <v>96.616508200999419</v>
      </c>
      <c r="H351" s="82">
        <f>(VLOOKUP($E351,'ARIMAX daily'!$A$2:$N$499,14,FALSE)/VLOOKUP($E$4,'ARIMAX daily'!$A$2:$N$49,14,FALSE))*100</f>
        <v>99.612024394426896</v>
      </c>
      <c r="I351" s="82">
        <f>(VLOOKUP($E351,Prophet!$A$2:$N$499,14,FALSE)/VLOOKUP($E$4,Prophet!$A$2:$N$49,14,FALSE))*100</f>
        <v>116.43833866025804</v>
      </c>
      <c r="J351" s="82">
        <f>(VLOOKUP($E351,ProphetX!$A$2:$N$499,14,FALSE)/VLOOKUP($E$4,ProphetX!$A$2:$N$49,14,FALSE))*100</f>
        <v>110.93002609328897</v>
      </c>
      <c r="K351" s="82">
        <f>(VLOOKUP($E351,LOGIT!$A$2:$N$499,14,FALSE)/VLOOKUP($E$4,LOGIT!$A$2:$N$49,14,FALSE))*100</f>
        <v>123.45634310882329</v>
      </c>
      <c r="L351" s="82">
        <f>(VLOOKUP($E351,RF!$A$2:$N$499,14,FALSE)/VLOOKUP($E$4,RF!$A$2:$N$49,14,FALSE))*100</f>
        <v>107.4300044936856</v>
      </c>
      <c r="M351" s="82">
        <f>(VLOOKUP($E351,'RF 20VAR'!$A$2:$N$499,14,FALSE)/VLOOKUP($E$4,'RF 20VAR'!$A$2:$N$499,14,FALSE))*100</f>
        <v>106.02021388622393</v>
      </c>
      <c r="N351" s="82">
        <f>(VLOOKUP($E351,'RF opt'!$A$2:$N$499,14,FALSE)/VLOOKUP($E$4,'RF opt'!$A$2:$N$499,14,FALSE))*100</f>
        <v>124.04626908531127</v>
      </c>
      <c r="O351" s="82">
        <f>(VLOOKUP($E351,'LSTM 1'!$A$2:$N$499,14,FALSE)/VLOOKUP($E$4,'LSTM 1'!$A$2:$N$499,14,FALSE))*100</f>
        <v>131.260295331919</v>
      </c>
      <c r="P351" s="82">
        <f>(VLOOKUP($E351,'LSTM 2'!$A$2:$N$499,14,FALSE)/VLOOKUP($E$4,'LSTM 2'!$A$2:$N$499,14,FALSE))*100</f>
        <v>131.14044599563579</v>
      </c>
    </row>
    <row r="352" spans="5:16" x14ac:dyDescent="0.3">
      <c r="E352" s="10">
        <v>45215</v>
      </c>
      <c r="F352" s="82">
        <f>(VLOOKUP($E352,'ARIMA daily'!$A$3:$N$499,13,FALSE)/VLOOKUP($E$4,'ARIMA daily'!$A$3:$N$499,13,FALSE))*100</f>
        <v>112.10525976549009</v>
      </c>
      <c r="G352" s="82">
        <f>(VLOOKUP($E352,'ARIMA daily'!$A$3:$N$499,14,FALSE)/VLOOKUP($E$4,'ARIMA daily'!$A$3:$N$499,14,FALSE))*100</f>
        <v>97.640099177466297</v>
      </c>
      <c r="H352" s="82">
        <f>(VLOOKUP($E352,'ARIMAX daily'!$A$2:$N$499,14,FALSE)/VLOOKUP($E$4,'ARIMAX daily'!$A$2:$N$49,14,FALSE))*100</f>
        <v>100.66735097594248</v>
      </c>
      <c r="I352" s="82">
        <f>(VLOOKUP($E352,Prophet!$A$2:$N$499,14,FALSE)/VLOOKUP($E$4,Prophet!$A$2:$N$49,14,FALSE))*100</f>
        <v>117.67192943047591</v>
      </c>
      <c r="J352" s="82">
        <f>(VLOOKUP($E352,ProphetX!$A$2:$N$499,14,FALSE)/VLOOKUP($E$4,ProphetX!$A$2:$N$49,14,FALSE))*100</f>
        <v>112.10525976549025</v>
      </c>
      <c r="K352" s="82">
        <f>(VLOOKUP($E352,LOGIT!$A$2:$N$499,14,FALSE)/VLOOKUP($E$4,LOGIT!$A$2:$N$49,14,FALSE))*100</f>
        <v>124.76428521050735</v>
      </c>
      <c r="L352" s="82">
        <f>(VLOOKUP($E352,RF!$A$2:$N$499,14,FALSE)/VLOOKUP($E$4,RF!$A$2:$N$49,14,FALSE))*100</f>
        <v>107.4300044936856</v>
      </c>
      <c r="M352" s="82">
        <f>(VLOOKUP($E352,'RF 20VAR'!$A$2:$N$499,14,FALSE)/VLOOKUP($E$4,'RF 20VAR'!$A$2:$N$499,14,FALSE))*100</f>
        <v>107.14343119429783</v>
      </c>
      <c r="N352" s="82">
        <f>(VLOOKUP($E352,'RF opt'!$A$2:$N$499,14,FALSE)/VLOOKUP($E$4,'RF opt'!$A$2:$N$499,14,FALSE))*100</f>
        <v>125.36046108069942</v>
      </c>
      <c r="O352" s="82">
        <f>(VLOOKUP($E352,'LSTM 1'!$A$2:$N$499,14,FALSE)/VLOOKUP($E$4,'LSTM 1'!$A$2:$N$499,14,FALSE))*100</f>
        <v>132.65091538610906</v>
      </c>
      <c r="P352" s="82">
        <f>(VLOOKUP($E352,'LSTM 2'!$A$2:$N$499,14,FALSE)/VLOOKUP($E$4,'LSTM 2'!$A$2:$N$499,14,FALSE))*100</f>
        <v>131.14044599563579</v>
      </c>
    </row>
    <row r="353" spans="5:16" x14ac:dyDescent="0.3">
      <c r="E353" s="10">
        <v>45216</v>
      </c>
      <c r="F353" s="82">
        <f>(VLOOKUP($E353,'ARIMA daily'!$A$3:$N$499,13,FALSE)/VLOOKUP($E$4,'ARIMA daily'!$A$3:$N$499,13,FALSE))*100</f>
        <v>112.0942459782936</v>
      </c>
      <c r="G353" s="82">
        <f>(VLOOKUP($E353,'ARIMA daily'!$A$3:$N$499,14,FALSE)/VLOOKUP($E$4,'ARIMA daily'!$A$3:$N$499,14,FALSE))*100</f>
        <v>97.640099177466297</v>
      </c>
      <c r="H353" s="82">
        <f>(VLOOKUP($E353,'ARIMAX daily'!$A$2:$N$499,14,FALSE)/VLOOKUP($E$4,'ARIMAX daily'!$A$2:$N$49,14,FALSE))*100</f>
        <v>100.66735097594248</v>
      </c>
      <c r="I353" s="82">
        <f>(VLOOKUP($E353,Prophet!$A$2:$N$499,14,FALSE)/VLOOKUP($E$4,Prophet!$A$2:$N$49,14,FALSE))*100</f>
        <v>117.6603687455227</v>
      </c>
      <c r="J353" s="82">
        <f>(VLOOKUP($E353,ProphetX!$A$2:$N$499,14,FALSE)/VLOOKUP($E$4,ProphetX!$A$2:$N$49,14,FALSE))*100</f>
        <v>112.09424597829376</v>
      </c>
      <c r="K353" s="82">
        <f>(VLOOKUP($E353,LOGIT!$A$2:$N$499,14,FALSE)/VLOOKUP($E$4,LOGIT!$A$2:$N$49,14,FALSE))*100</f>
        <v>124.75202773668406</v>
      </c>
      <c r="L353" s="82">
        <f>(VLOOKUP($E353,RF!$A$2:$N$499,14,FALSE)/VLOOKUP($E$4,RF!$A$2:$N$49,14,FALSE))*100</f>
        <v>107.4300044936856</v>
      </c>
      <c r="M353" s="82">
        <f>(VLOOKUP($E353,'RF 20VAR'!$A$2:$N$499,14,FALSE)/VLOOKUP($E$4,'RF 20VAR'!$A$2:$N$499,14,FALSE))*100</f>
        <v>107.13290488221273</v>
      </c>
      <c r="N353" s="82">
        <f>(VLOOKUP($E353,'RF opt'!$A$2:$N$499,14,FALSE)/VLOOKUP($E$4,'RF opt'!$A$2:$N$499,14,FALSE))*100</f>
        <v>125.34814503554612</v>
      </c>
      <c r="O353" s="82">
        <f>(VLOOKUP($E353,'LSTM 1'!$A$2:$N$499,14,FALSE)/VLOOKUP($E$4,'LSTM 1'!$A$2:$N$499,14,FALSE))*100</f>
        <v>132.63788308988552</v>
      </c>
      <c r="P353" s="82">
        <f>(VLOOKUP($E353,'LSTM 2'!$A$2:$N$499,14,FALSE)/VLOOKUP($E$4,'LSTM 2'!$A$2:$N$499,14,FALSE))*100</f>
        <v>131.14044599563579</v>
      </c>
    </row>
    <row r="354" spans="5:16" x14ac:dyDescent="0.3">
      <c r="E354" s="10">
        <v>45217</v>
      </c>
      <c r="F354" s="82">
        <f>(VLOOKUP($E354,'ARIMA daily'!$A$3:$N$499,13,FALSE)/VLOOKUP($E$4,'ARIMA daily'!$A$3:$N$499,13,FALSE))*100</f>
        <v>110.59220320237118</v>
      </c>
      <c r="G354" s="82">
        <f>(VLOOKUP($E354,'ARIMA daily'!$A$3:$N$499,14,FALSE)/VLOOKUP($E$4,'ARIMA daily'!$A$3:$N$499,14,FALSE))*100</f>
        <v>96.331739374249793</v>
      </c>
      <c r="H354" s="82">
        <f>(VLOOKUP($E354,'ARIMAX daily'!$A$2:$N$499,14,FALSE)/VLOOKUP($E$4,'ARIMAX daily'!$A$2:$N$49,14,FALSE))*100</f>
        <v>99.318426541998363</v>
      </c>
      <c r="I354" s="82">
        <f>(VLOOKUP($E354,Prophet!$A$2:$N$499,14,FALSE)/VLOOKUP($E$4,Prophet!$A$2:$N$49,14,FALSE))*100</f>
        <v>116.08374092360216</v>
      </c>
      <c r="J354" s="82">
        <f>(VLOOKUP($E354,ProphetX!$A$2:$N$499,14,FALSE)/VLOOKUP($E$4,ProphetX!$A$2:$N$49,14,FALSE))*100</f>
        <v>110.59220320237134</v>
      </c>
      <c r="K354" s="82">
        <f>(VLOOKUP($E354,LOGIT!$A$2:$N$499,14,FALSE)/VLOOKUP($E$4,LOGIT!$A$2:$N$49,14,FALSE))*100</f>
        <v>124.75202773668406</v>
      </c>
      <c r="L354" s="82">
        <f>(VLOOKUP($E354,RF!$A$2:$N$499,14,FALSE)/VLOOKUP($E$4,RF!$A$2:$N$49,14,FALSE))*100</f>
        <v>107.4300044936856</v>
      </c>
      <c r="M354" s="82">
        <f>(VLOOKUP($E354,'RF 20VAR'!$A$2:$N$499,14,FALSE)/VLOOKUP($E$4,'RF 20VAR'!$A$2:$N$499,14,FALSE))*100</f>
        <v>107.13290488221273</v>
      </c>
      <c r="N354" s="82">
        <f>(VLOOKUP($E354,'RF opt'!$A$2:$N$499,14,FALSE)/VLOOKUP($E$4,'RF opt'!$A$2:$N$499,14,FALSE))*100</f>
        <v>125.34814503554612</v>
      </c>
      <c r="O354" s="82">
        <f>(VLOOKUP($E354,'LSTM 1'!$A$2:$N$499,14,FALSE)/VLOOKUP($E$4,'LSTM 1'!$A$2:$N$499,14,FALSE))*100</f>
        <v>130.86055926411674</v>
      </c>
      <c r="P354" s="82">
        <f>(VLOOKUP($E354,'LSTM 2'!$A$2:$N$499,14,FALSE)/VLOOKUP($E$4,'LSTM 2'!$A$2:$N$499,14,FALSE))*100</f>
        <v>129.38318755814976</v>
      </c>
    </row>
    <row r="355" spans="5:16" x14ac:dyDescent="0.3">
      <c r="E355" s="10">
        <v>45218</v>
      </c>
      <c r="F355" s="82">
        <f>(VLOOKUP($E355,'ARIMA daily'!$A$3:$N$499,13,FALSE)/VLOOKUP($E$4,'ARIMA daily'!$A$3:$N$499,13,FALSE))*100</f>
        <v>109.65406633090878</v>
      </c>
      <c r="G355" s="82">
        <f>(VLOOKUP($E355,'ARIMA daily'!$A$3:$N$499,14,FALSE)/VLOOKUP($E$4,'ARIMA daily'!$A$3:$N$499,14,FALSE))*100</f>
        <v>95.514571852650462</v>
      </c>
      <c r="H355" s="82">
        <f>(VLOOKUP($E355,'ARIMAX daily'!$A$2:$N$499,14,FALSE)/VLOOKUP($E$4,'ARIMAX daily'!$A$2:$N$49,14,FALSE))*100</f>
        <v>98.475923406545135</v>
      </c>
      <c r="I355" s="82">
        <f>(VLOOKUP($E355,Prophet!$A$2:$N$499,14,FALSE)/VLOOKUP($E$4,Prophet!$A$2:$N$49,14,FALSE))*100</f>
        <v>115.0990201712862</v>
      </c>
      <c r="J355" s="82">
        <f>(VLOOKUP($E355,ProphetX!$A$2:$N$499,14,FALSE)/VLOOKUP($E$4,ProphetX!$A$2:$N$49,14,FALSE))*100</f>
        <v>109.65406633090893</v>
      </c>
      <c r="K355" s="82">
        <f>(VLOOKUP($E355,LOGIT!$A$2:$N$499,14,FALSE)/VLOOKUP($E$4,LOGIT!$A$2:$N$49,14,FALSE))*100</f>
        <v>124.75202773668406</v>
      </c>
      <c r="L355" s="82">
        <f>(VLOOKUP($E355,RF!$A$2:$N$499,14,FALSE)/VLOOKUP($E$4,RF!$A$2:$N$49,14,FALSE))*100</f>
        <v>107.4300044936856</v>
      </c>
      <c r="M355" s="82">
        <f>(VLOOKUP($E355,'RF 20VAR'!$A$2:$N$499,14,FALSE)/VLOOKUP($E$4,'RF 20VAR'!$A$2:$N$499,14,FALSE))*100</f>
        <v>106.22411271326601</v>
      </c>
      <c r="N355" s="82">
        <f>(VLOOKUP($E355,'RF opt'!$A$2:$N$499,14,FALSE)/VLOOKUP($E$4,'RF opt'!$A$2:$N$499,14,FALSE))*100</f>
        <v>124.28483574951915</v>
      </c>
      <c r="O355" s="82">
        <f>(VLOOKUP($E355,'LSTM 1'!$A$2:$N$499,14,FALSE)/VLOOKUP($E$4,'LSTM 1'!$A$2:$N$499,14,FALSE))*100</f>
        <v>129.75048900499357</v>
      </c>
      <c r="P355" s="82">
        <f>(VLOOKUP($E355,'LSTM 2'!$A$2:$N$499,14,FALSE)/VLOOKUP($E$4,'LSTM 2'!$A$2:$N$499,14,FALSE))*100</f>
        <v>129.38318755814976</v>
      </c>
    </row>
    <row r="356" spans="5:16" x14ac:dyDescent="0.3">
      <c r="E356" s="10">
        <v>45219</v>
      </c>
      <c r="F356" s="82">
        <f>(VLOOKUP($E356,'ARIMA daily'!$A$3:$N$499,13,FALSE)/VLOOKUP($E$4,'ARIMA daily'!$A$3:$N$499,13,FALSE))*100</f>
        <v>108.27403879518923</v>
      </c>
      <c r="G356" s="82">
        <f>(VLOOKUP($E356,'ARIMA daily'!$A$3:$N$499,14,FALSE)/VLOOKUP($E$4,'ARIMA daily'!$A$3:$N$499,14,FALSE))*100</f>
        <v>94.312493866583424</v>
      </c>
      <c r="H356" s="82">
        <f>(VLOOKUP($E356,'ARIMAX daily'!$A$2:$N$499,14,FALSE)/VLOOKUP($E$4,'ARIMAX daily'!$A$2:$N$49,14,FALSE))*100</f>
        <v>98.475923406545135</v>
      </c>
      <c r="I356" s="82">
        <f>(VLOOKUP($E356,Prophet!$A$2:$N$499,14,FALSE)/VLOOKUP($E$4,Prophet!$A$2:$N$49,14,FALSE))*100</f>
        <v>113.65046634664849</v>
      </c>
      <c r="J356" s="82">
        <f>(VLOOKUP($E356,ProphetX!$A$2:$N$499,14,FALSE)/VLOOKUP($E$4,ProphetX!$A$2:$N$49,14,FALSE))*100</f>
        <v>108.27403879518936</v>
      </c>
      <c r="K356" s="82">
        <f>(VLOOKUP($E356,LOGIT!$A$2:$N$499,14,FALSE)/VLOOKUP($E$4,LOGIT!$A$2:$N$49,14,FALSE))*100</f>
        <v>123.1819880730939</v>
      </c>
      <c r="L356" s="82">
        <f>(VLOOKUP($E356,RF!$A$2:$N$499,14,FALSE)/VLOOKUP($E$4,RF!$A$2:$N$49,14,FALSE))*100</f>
        <v>107.4300044936856</v>
      </c>
      <c r="M356" s="82">
        <f>(VLOOKUP($E356,'RF 20VAR'!$A$2:$N$499,14,FALSE)/VLOOKUP($E$4,'RF 20VAR'!$A$2:$N$499,14,FALSE))*100</f>
        <v>106.22411271326601</v>
      </c>
      <c r="N356" s="82">
        <f>(VLOOKUP($E356,'RF opt'!$A$2:$N$499,14,FALSE)/VLOOKUP($E$4,'RF opt'!$A$2:$N$499,14,FALSE))*100</f>
        <v>122.72067582963871</v>
      </c>
      <c r="O356" s="82">
        <f>(VLOOKUP($E356,'LSTM 1'!$A$2:$N$499,14,FALSE)/VLOOKUP($E$4,'LSTM 1'!$A$2:$N$499,14,FALSE))*100</f>
        <v>128.11754228818316</v>
      </c>
      <c r="P356" s="82">
        <f>(VLOOKUP($E356,'LSTM 2'!$A$2:$N$499,14,FALSE)/VLOOKUP($E$4,'LSTM 2'!$A$2:$N$499,14,FALSE))*100</f>
        <v>129.38318755814976</v>
      </c>
    </row>
    <row r="357" spans="5:16" x14ac:dyDescent="0.3">
      <c r="E357" s="10">
        <v>45222</v>
      </c>
      <c r="F357" s="82">
        <f>(VLOOKUP($E357,'ARIMA daily'!$A$3:$N$499,13,FALSE)/VLOOKUP($E$4,'ARIMA daily'!$A$3:$N$499,13,FALSE))*100</f>
        <v>108.09153533507654</v>
      </c>
      <c r="G357" s="82">
        <f>(VLOOKUP($E357,'ARIMA daily'!$A$3:$N$499,14,FALSE)/VLOOKUP($E$4,'ARIMA daily'!$A$3:$N$499,14,FALSE))*100</f>
        <v>94.153523566278423</v>
      </c>
      <c r="H357" s="82">
        <f>(VLOOKUP($E357,'ARIMAX daily'!$A$2:$N$499,14,FALSE)/VLOOKUP($E$4,'ARIMAX daily'!$A$2:$N$49,14,FALSE))*100</f>
        <v>98.309935354751104</v>
      </c>
      <c r="I357" s="82">
        <f>(VLOOKUP($E357,Prophet!$A$2:$N$499,14,FALSE)/VLOOKUP($E$4,Prophet!$A$2:$N$49,14,FALSE))*100</f>
        <v>113.45890054211694</v>
      </c>
      <c r="J357" s="82">
        <f>(VLOOKUP($E357,ProphetX!$A$2:$N$499,14,FALSE)/VLOOKUP($E$4,ProphetX!$A$2:$N$49,14,FALSE))*100</f>
        <v>108.0915353350767</v>
      </c>
      <c r="K357" s="82">
        <f>(VLOOKUP($E357,LOGIT!$A$2:$N$499,14,FALSE)/VLOOKUP($E$4,LOGIT!$A$2:$N$49,14,FALSE))*100</f>
        <v>122.97435622249469</v>
      </c>
      <c r="L357" s="82">
        <f>(VLOOKUP($E357,RF!$A$2:$N$499,14,FALSE)/VLOOKUP($E$4,RF!$A$2:$N$49,14,FALSE))*100</f>
        <v>107.4300044936856</v>
      </c>
      <c r="M357" s="82">
        <f>(VLOOKUP($E357,'RF 20VAR'!$A$2:$N$499,14,FALSE)/VLOOKUP($E$4,'RF 20VAR'!$A$2:$N$499,14,FALSE))*100</f>
        <v>106.22411271326601</v>
      </c>
      <c r="N357" s="82">
        <f>(VLOOKUP($E357,'RF opt'!$A$2:$N$499,14,FALSE)/VLOOKUP($E$4,'RF opt'!$A$2:$N$499,14,FALSE))*100</f>
        <v>122.72067582963871</v>
      </c>
      <c r="O357" s="82">
        <f>(VLOOKUP($E357,'LSTM 1'!$A$2:$N$499,14,FALSE)/VLOOKUP($E$4,'LSTM 1'!$A$2:$N$499,14,FALSE))*100</f>
        <v>127.90159121598799</v>
      </c>
      <c r="P357" s="82">
        <f>(VLOOKUP($E357,'LSTM 2'!$A$2:$N$499,14,FALSE)/VLOOKUP($E$4,'LSTM 2'!$A$2:$N$499,14,FALSE))*100</f>
        <v>129.16510315239083</v>
      </c>
    </row>
    <row r="358" spans="5:16" x14ac:dyDescent="0.3">
      <c r="E358" s="10">
        <v>45223</v>
      </c>
      <c r="F358" s="82">
        <f>(VLOOKUP($E358,'ARIMA daily'!$A$3:$N$499,13,FALSE)/VLOOKUP($E$4,'ARIMA daily'!$A$3:$N$499,13,FALSE))*100</f>
        <v>108.8769059718568</v>
      </c>
      <c r="G358" s="82">
        <f>(VLOOKUP($E358,'ARIMA daily'!$A$3:$N$499,14,FALSE)/VLOOKUP($E$4,'ARIMA daily'!$A$3:$N$499,14,FALSE))*100</f>
        <v>94.153523566278423</v>
      </c>
      <c r="H358" s="82">
        <f>(VLOOKUP($E358,'ARIMAX daily'!$A$2:$N$499,14,FALSE)/VLOOKUP($E$4,'ARIMAX daily'!$A$2:$N$49,14,FALSE))*100</f>
        <v>98.309935354751104</v>
      </c>
      <c r="I358" s="82">
        <f>(VLOOKUP($E358,Prophet!$A$2:$N$499,14,FALSE)/VLOOKUP($E$4,Prophet!$A$2:$N$49,14,FALSE))*100</f>
        <v>114.28326933927504</v>
      </c>
      <c r="J358" s="82">
        <f>(VLOOKUP($E358,ProphetX!$A$2:$N$499,14,FALSE)/VLOOKUP($E$4,ProphetX!$A$2:$N$49,14,FALSE))*100</f>
        <v>108.87690597185696</v>
      </c>
      <c r="K358" s="82">
        <f>(VLOOKUP($E358,LOGIT!$A$2:$N$499,14,FALSE)/VLOOKUP($E$4,LOGIT!$A$2:$N$49,14,FALSE))*100</f>
        <v>123.86786234353097</v>
      </c>
      <c r="L358" s="82">
        <f>(VLOOKUP($E358,RF!$A$2:$N$499,14,FALSE)/VLOOKUP($E$4,RF!$A$2:$N$49,14,FALSE))*100</f>
        <v>107.4300044936856</v>
      </c>
      <c r="M358" s="82">
        <f>(VLOOKUP($E358,'RF 20VAR'!$A$2:$N$499,14,FALSE)/VLOOKUP($E$4,'RF 20VAR'!$A$2:$N$499,14,FALSE))*100</f>
        <v>106.99591504528416</v>
      </c>
      <c r="N358" s="82">
        <f>(VLOOKUP($E358,'RF opt'!$A$2:$N$499,14,FALSE)/VLOOKUP($E$4,'RF opt'!$A$2:$N$499,14,FALSE))*100</f>
        <v>123.61233876164954</v>
      </c>
      <c r="O358" s="82">
        <f>(VLOOKUP($E358,'LSTM 1'!$A$2:$N$499,14,FALSE)/VLOOKUP($E$4,'LSTM 1'!$A$2:$N$499,14,FALSE))*100</f>
        <v>128.83089760271955</v>
      </c>
      <c r="P358" s="82">
        <f>(VLOOKUP($E358,'LSTM 2'!$A$2:$N$499,14,FALSE)/VLOOKUP($E$4,'LSTM 2'!$A$2:$N$499,14,FALSE))*100</f>
        <v>130.10358995432324</v>
      </c>
    </row>
    <row r="359" spans="5:16" x14ac:dyDescent="0.3">
      <c r="E359" s="10">
        <v>45224</v>
      </c>
      <c r="F359" s="82">
        <f>(VLOOKUP($E359,'ARIMA daily'!$A$3:$N$499,13,FALSE)/VLOOKUP($E$4,'ARIMA daily'!$A$3:$N$499,13,FALSE))*100</f>
        <v>107.315651574086</v>
      </c>
      <c r="G359" s="82">
        <f>(VLOOKUP($E359,'ARIMA daily'!$A$3:$N$499,14,FALSE)/VLOOKUP($E$4,'ARIMA daily'!$A$3:$N$499,14,FALSE))*100</f>
        <v>94.153523566278423</v>
      </c>
      <c r="H359" s="82">
        <f>(VLOOKUP($E359,'ARIMAX daily'!$A$2:$N$499,14,FALSE)/VLOOKUP($E$4,'ARIMAX daily'!$A$2:$N$49,14,FALSE))*100</f>
        <v>98.309935354751104</v>
      </c>
      <c r="I359" s="82">
        <f>(VLOOKUP($E359,Prophet!$A$2:$N$499,14,FALSE)/VLOOKUP($E$4,Prophet!$A$2:$N$49,14,FALSE))*100</f>
        <v>112.644489698589</v>
      </c>
      <c r="J359" s="82">
        <f>(VLOOKUP($E359,ProphetX!$A$2:$N$499,14,FALSE)/VLOOKUP($E$4,ProphetX!$A$2:$N$49,14,FALSE))*100</f>
        <v>107.31565157408613</v>
      </c>
      <c r="K359" s="82">
        <f>(VLOOKUP($E359,LOGIT!$A$2:$N$499,14,FALSE)/VLOOKUP($E$4,LOGIT!$A$2:$N$49,14,FALSE))*100</f>
        <v>122.09164319861611</v>
      </c>
      <c r="L359" s="82">
        <f>(VLOOKUP($E359,RF!$A$2:$N$499,14,FALSE)/VLOOKUP($E$4,RF!$A$2:$N$49,14,FALSE))*100</f>
        <v>107.4300044936856</v>
      </c>
      <c r="M359" s="82">
        <f>(VLOOKUP($E359,'RF 20VAR'!$A$2:$N$499,14,FALSE)/VLOOKUP($E$4,'RF 20VAR'!$A$2:$N$499,14,FALSE))*100</f>
        <v>106.99591504528416</v>
      </c>
      <c r="N359" s="82">
        <f>(VLOOKUP($E359,'RF opt'!$A$2:$N$499,14,FALSE)/VLOOKUP($E$4,'RF opt'!$A$2:$N$499,14,FALSE))*100</f>
        <v>121.83978373000448</v>
      </c>
      <c r="O359" s="82">
        <f>(VLOOKUP($E359,'LSTM 1'!$A$2:$N$499,14,FALSE)/VLOOKUP($E$4,'LSTM 1'!$A$2:$N$499,14,FALSE))*100</f>
        <v>126.9835103753217</v>
      </c>
      <c r="P359" s="82">
        <f>(VLOOKUP($E359,'LSTM 2'!$A$2:$N$499,14,FALSE)/VLOOKUP($E$4,'LSTM 2'!$A$2:$N$499,14,FALSE))*100</f>
        <v>128.23795279124604</v>
      </c>
    </row>
    <row r="360" spans="5:16" x14ac:dyDescent="0.3">
      <c r="E360" s="10">
        <v>45225</v>
      </c>
      <c r="F360" s="82">
        <f>(VLOOKUP($E360,'ARIMA daily'!$A$3:$N$499,13,FALSE)/VLOOKUP($E$4,'ARIMA daily'!$A$3:$N$499,13,FALSE))*100</f>
        <v>106.0458370043349</v>
      </c>
      <c r="G360" s="82">
        <f>(VLOOKUP($E360,'ARIMA daily'!$A$3:$N$499,14,FALSE)/VLOOKUP($E$4,'ARIMA daily'!$A$3:$N$499,14,FALSE))*100</f>
        <v>93.039450136501728</v>
      </c>
      <c r="H360" s="82">
        <f>(VLOOKUP($E360,'ARIMAX daily'!$A$2:$N$499,14,FALSE)/VLOOKUP($E$4,'ARIMAX daily'!$A$2:$N$49,14,FALSE))*100</f>
        <v>97.146681100281342</v>
      </c>
      <c r="I360" s="82">
        <f>(VLOOKUP($E360,Prophet!$A$2:$N$499,14,FALSE)/VLOOKUP($E$4,Prophet!$A$2:$N$49,14,FALSE))*100</f>
        <v>111.31162154633539</v>
      </c>
      <c r="J360" s="82">
        <f>(VLOOKUP($E360,ProphetX!$A$2:$N$499,14,FALSE)/VLOOKUP($E$4,ProphetX!$A$2:$N$49,14,FALSE))*100</f>
        <v>106.04583700433506</v>
      </c>
      <c r="K360" s="82">
        <f>(VLOOKUP($E360,LOGIT!$A$2:$N$499,14,FALSE)/VLOOKUP($E$4,LOGIT!$A$2:$N$49,14,FALSE))*100</f>
        <v>122.09164319861611</v>
      </c>
      <c r="L360" s="82">
        <f>(VLOOKUP($E360,RF!$A$2:$N$499,14,FALSE)/VLOOKUP($E$4,RF!$A$2:$N$49,14,FALSE))*100</f>
        <v>107.4300044936856</v>
      </c>
      <c r="M360" s="82">
        <f>(VLOOKUP($E360,'RF 20VAR'!$A$2:$N$499,14,FALSE)/VLOOKUP($E$4,'RF 20VAR'!$A$2:$N$499,14,FALSE))*100</f>
        <v>105.72988376433389</v>
      </c>
      <c r="N360" s="82">
        <f>(VLOOKUP($E360,'RF opt'!$A$2:$N$499,14,FALSE)/VLOOKUP($E$4,'RF opt'!$A$2:$N$499,14,FALSE))*100</f>
        <v>120.39811207925861</v>
      </c>
      <c r="O360" s="82">
        <f>(VLOOKUP($E360,'LSTM 1'!$A$2:$N$499,14,FALSE)/VLOOKUP($E$4,'LSTM 1'!$A$2:$N$499,14,FALSE))*100</f>
        <v>125.4809754773119</v>
      </c>
      <c r="P360" s="82">
        <f>(VLOOKUP($E360,'LSTM 2'!$A$2:$N$499,14,FALSE)/VLOOKUP($E$4,'LSTM 2'!$A$2:$N$499,14,FALSE))*100</f>
        <v>128.23795279124604</v>
      </c>
    </row>
    <row r="361" spans="5:16" x14ac:dyDescent="0.3">
      <c r="E361" s="10">
        <v>45226</v>
      </c>
      <c r="F361" s="82">
        <f>(VLOOKUP($E361,'ARIMA daily'!$A$3:$N$499,13,FALSE)/VLOOKUP($E$4,'ARIMA daily'!$A$3:$N$499,13,FALSE))*100</f>
        <v>105.53678726951374</v>
      </c>
      <c r="G361" s="82">
        <f>(VLOOKUP($E361,'ARIMA daily'!$A$3:$N$499,14,FALSE)/VLOOKUP($E$4,'ARIMA daily'!$A$3:$N$499,14,FALSE))*100</f>
        <v>92.592834703422938</v>
      </c>
      <c r="H361" s="82">
        <f>(VLOOKUP($E361,'ARIMAX daily'!$A$2:$N$499,14,FALSE)/VLOOKUP($E$4,'ARIMAX daily'!$A$2:$N$49,14,FALSE))*100</f>
        <v>97.146681100281342</v>
      </c>
      <c r="I361" s="82">
        <f>(VLOOKUP($E361,Prophet!$A$2:$N$499,14,FALSE)/VLOOKUP($E$4,Prophet!$A$2:$N$49,14,FALSE))*100</f>
        <v>110.77729457008303</v>
      </c>
      <c r="J361" s="82">
        <f>(VLOOKUP($E361,ProphetX!$A$2:$N$499,14,FALSE)/VLOOKUP($E$4,ProphetX!$A$2:$N$49,14,FALSE))*100</f>
        <v>105.53678726951388</v>
      </c>
      <c r="K361" s="82">
        <f>(VLOOKUP($E361,LOGIT!$A$2:$N$499,14,FALSE)/VLOOKUP($E$4,LOGIT!$A$2:$N$49,14,FALSE))*100</f>
        <v>121.50556909754985</v>
      </c>
      <c r="L361" s="82">
        <f>(VLOOKUP($E361,RF!$A$2:$N$499,14,FALSE)/VLOOKUP($E$4,RF!$A$2:$N$49,14,FALSE))*100</f>
        <v>107.4300044936856</v>
      </c>
      <c r="M361" s="82">
        <f>(VLOOKUP($E361,'RF 20VAR'!$A$2:$N$499,14,FALSE)/VLOOKUP($E$4,'RF 20VAR'!$A$2:$N$499,14,FALSE))*100</f>
        <v>105.72988376433389</v>
      </c>
      <c r="N361" s="82">
        <f>(VLOOKUP($E361,'RF opt'!$A$2:$N$499,14,FALSE)/VLOOKUP($E$4,'RF opt'!$A$2:$N$499,14,FALSE))*100</f>
        <v>119.8201674021431</v>
      </c>
      <c r="O361" s="82">
        <f>(VLOOKUP($E361,'LSTM 1'!$A$2:$N$499,14,FALSE)/VLOOKUP($E$4,'LSTM 1'!$A$2:$N$499,14,FALSE))*100</f>
        <v>124.87863163151609</v>
      </c>
      <c r="P361" s="82">
        <f>(VLOOKUP($E361,'LSTM 2'!$A$2:$N$499,14,FALSE)/VLOOKUP($E$4,'LSTM 2'!$A$2:$N$499,14,FALSE))*100</f>
        <v>127.62237468175624</v>
      </c>
    </row>
    <row r="362" spans="5:16" x14ac:dyDescent="0.3">
      <c r="E362" s="10">
        <v>45229</v>
      </c>
      <c r="F362" s="82">
        <f>(VLOOKUP($E362,'ARIMA daily'!$A$3:$N$499,13,FALSE)/VLOOKUP($E$4,'ARIMA daily'!$A$3:$N$499,13,FALSE))*100</f>
        <v>106.80428644082012</v>
      </c>
      <c r="G362" s="82">
        <f>(VLOOKUP($E362,'ARIMA daily'!$A$3:$N$499,14,FALSE)/VLOOKUP($E$4,'ARIMA daily'!$A$3:$N$499,14,FALSE))*100</f>
        <v>92.592834703422938</v>
      </c>
      <c r="H362" s="82">
        <f>(VLOOKUP($E362,'ARIMAX daily'!$A$2:$N$499,14,FALSE)/VLOOKUP($E$4,'ARIMAX daily'!$A$2:$N$49,14,FALSE))*100</f>
        <v>97.146681100281342</v>
      </c>
      <c r="I362" s="82">
        <f>(VLOOKUP($E362,Prophet!$A$2:$N$499,14,FALSE)/VLOOKUP($E$4,Prophet!$A$2:$N$49,14,FALSE))*100</f>
        <v>112.10773235106808</v>
      </c>
      <c r="J362" s="82">
        <f>(VLOOKUP($E362,ProphetX!$A$2:$N$499,14,FALSE)/VLOOKUP($E$4,ProphetX!$A$2:$N$49,14,FALSE))*100</f>
        <v>106.80428644082028</v>
      </c>
      <c r="K362" s="82">
        <f>(VLOOKUP($E362,LOGIT!$A$2:$N$499,14,FALSE)/VLOOKUP($E$4,LOGIT!$A$2:$N$49,14,FALSE))*100</f>
        <v>122.96485369512776</v>
      </c>
      <c r="L362" s="82">
        <f>(VLOOKUP($E362,RF!$A$2:$N$499,14,FALSE)/VLOOKUP($E$4,RF!$A$2:$N$49,14,FALSE))*100</f>
        <v>107.4300044936856</v>
      </c>
      <c r="M362" s="82">
        <f>(VLOOKUP($E362,'RF 20VAR'!$A$2:$N$499,14,FALSE)/VLOOKUP($E$4,'RF 20VAR'!$A$2:$N$499,14,FALSE))*100</f>
        <v>106.99970202885412</v>
      </c>
      <c r="N362" s="82">
        <f>(VLOOKUP($E362,'RF opt'!$A$2:$N$499,14,FALSE)/VLOOKUP($E$4,'RF opt'!$A$2:$N$499,14,FALSE))*100</f>
        <v>121.25921028773109</v>
      </c>
      <c r="O362" s="82">
        <f>(VLOOKUP($E362,'LSTM 1'!$A$2:$N$499,14,FALSE)/VLOOKUP($E$4,'LSTM 1'!$A$2:$N$499,14,FALSE))*100</f>
        <v>126.37842678543343</v>
      </c>
      <c r="P362" s="82">
        <f>(VLOOKUP($E362,'LSTM 2'!$A$2:$N$499,14,FALSE)/VLOOKUP($E$4,'LSTM 2'!$A$2:$N$499,14,FALSE))*100</f>
        <v>127.62237468175624</v>
      </c>
    </row>
    <row r="363" spans="5:16" x14ac:dyDescent="0.3">
      <c r="E363" s="10">
        <v>45230</v>
      </c>
      <c r="F363" s="82">
        <f>(VLOOKUP($E363,'ARIMA daily'!$A$3:$N$499,13,FALSE)/VLOOKUP($E$4,'ARIMA daily'!$A$3:$N$499,13,FALSE))*100</f>
        <v>107.49583963575395</v>
      </c>
      <c r="G363" s="82">
        <f>(VLOOKUP($E363,'ARIMA daily'!$A$3:$N$499,14,FALSE)/VLOOKUP($E$4,'ARIMA daily'!$A$3:$N$499,14,FALSE))*100</f>
        <v>92.592834703422938</v>
      </c>
      <c r="H363" s="82">
        <f>(VLOOKUP($E363,'ARIMAX daily'!$A$2:$N$499,14,FALSE)/VLOOKUP($E$4,'ARIMAX daily'!$A$2:$N$49,14,FALSE))*100</f>
        <v>97.146681100281342</v>
      </c>
      <c r="I363" s="82">
        <f>(VLOOKUP($E363,Prophet!$A$2:$N$499,14,FALSE)/VLOOKUP($E$4,Prophet!$A$2:$N$49,14,FALSE))*100</f>
        <v>112.833625131852</v>
      </c>
      <c r="J363" s="82">
        <f>(VLOOKUP($E363,ProphetX!$A$2:$N$499,14,FALSE)/VLOOKUP($E$4,ProphetX!$A$2:$N$49,14,FALSE))*100</f>
        <v>107.49583963575411</v>
      </c>
      <c r="K363" s="82">
        <f>(VLOOKUP($E363,LOGIT!$A$2:$N$499,14,FALSE)/VLOOKUP($E$4,LOGIT!$A$2:$N$49,14,FALSE))*100</f>
        <v>123.76104587309391</v>
      </c>
      <c r="L363" s="82">
        <f>(VLOOKUP($E363,RF!$A$2:$N$499,14,FALSE)/VLOOKUP($E$4,RF!$A$2:$N$49,14,FALSE))*100</f>
        <v>107.4300044936856</v>
      </c>
      <c r="M363" s="82">
        <f>(VLOOKUP($E363,'RF 20VAR'!$A$2:$N$499,14,FALSE)/VLOOKUP($E$4,'RF 20VAR'!$A$2:$N$499,14,FALSE))*100</f>
        <v>106.99970202885412</v>
      </c>
      <c r="N363" s="82">
        <f>(VLOOKUP($E363,'RF opt'!$A$2:$N$499,14,FALSE)/VLOOKUP($E$4,'RF opt'!$A$2:$N$499,14,FALSE))*100</f>
        <v>121.25921028773109</v>
      </c>
      <c r="O363" s="82">
        <f>(VLOOKUP($E363,'LSTM 1'!$A$2:$N$499,14,FALSE)/VLOOKUP($E$4,'LSTM 1'!$A$2:$N$499,14,FALSE))*100</f>
        <v>127.19672170342442</v>
      </c>
      <c r="P363" s="82">
        <f>(VLOOKUP($E363,'LSTM 2'!$A$2:$N$499,14,FALSE)/VLOOKUP($E$4,'LSTM 2'!$A$2:$N$499,14,FALSE))*100</f>
        <v>128.44872410926834</v>
      </c>
    </row>
    <row r="364" spans="5:16" x14ac:dyDescent="0.3">
      <c r="E364" s="10">
        <v>45231</v>
      </c>
      <c r="F364" s="82">
        <f>(VLOOKUP($E364,'ARIMA daily'!$A$3:$N$499,13,FALSE)/VLOOKUP($E$4,'ARIMA daily'!$A$3:$N$499,13,FALSE))*100</f>
        <v>108.62519087174806</v>
      </c>
      <c r="G364" s="82">
        <f>(VLOOKUP($E364,'ARIMA daily'!$A$3:$N$499,14,FALSE)/VLOOKUP($E$4,'ARIMA daily'!$A$3:$N$499,14,FALSE))*100</f>
        <v>92.592834703422938</v>
      </c>
      <c r="H364" s="82">
        <f>(VLOOKUP($E364,'ARIMAX daily'!$A$2:$N$499,14,FALSE)/VLOOKUP($E$4,'ARIMAX daily'!$A$2:$N$49,14,FALSE))*100</f>
        <v>98.167304082018006</v>
      </c>
      <c r="I364" s="82">
        <f>(VLOOKUP($E364,Prophet!$A$2:$N$499,14,FALSE)/VLOOKUP($E$4,Prophet!$A$2:$N$49,14,FALSE))*100</f>
        <v>114.01905513952617</v>
      </c>
      <c r="J364" s="82">
        <f>(VLOOKUP($E364,ProphetX!$A$2:$N$499,14,FALSE)/VLOOKUP($E$4,ProphetX!$A$2:$N$49,14,FALSE))*100</f>
        <v>108.62519087174822</v>
      </c>
      <c r="K364" s="82">
        <f>(VLOOKUP($E364,LOGIT!$A$2:$N$499,14,FALSE)/VLOOKUP($E$4,LOGIT!$A$2:$N$49,14,FALSE))*100</f>
        <v>125.0612793574623</v>
      </c>
      <c r="L364" s="82">
        <f>(VLOOKUP($E364,RF!$A$2:$N$499,14,FALSE)/VLOOKUP($E$4,RF!$A$2:$N$49,14,FALSE))*100</f>
        <v>107.4300044936856</v>
      </c>
      <c r="M364" s="82">
        <f>(VLOOKUP($E364,'RF 20VAR'!$A$2:$N$499,14,FALSE)/VLOOKUP($E$4,'RF 20VAR'!$A$2:$N$499,14,FALSE))*100</f>
        <v>108.12384084340501</v>
      </c>
      <c r="N364" s="82">
        <f>(VLOOKUP($E364,'RF opt'!$A$2:$N$499,14,FALSE)/VLOOKUP($E$4,'RF opt'!$A$2:$N$499,14,FALSE))*100</f>
        <v>122.53315948872483</v>
      </c>
      <c r="O364" s="82">
        <f>(VLOOKUP($E364,'LSTM 1'!$A$2:$N$499,14,FALSE)/VLOOKUP($E$4,'LSTM 1'!$A$2:$N$499,14,FALSE))*100</f>
        <v>128.53305039630143</v>
      </c>
      <c r="P364" s="82">
        <f>(VLOOKUP($E364,'LSTM 2'!$A$2:$N$499,14,FALSE)/VLOOKUP($E$4,'LSTM 2'!$A$2:$N$499,14,FALSE))*100</f>
        <v>128.44872410926834</v>
      </c>
    </row>
    <row r="365" spans="5:16" x14ac:dyDescent="0.3">
      <c r="E365" s="10">
        <v>45232</v>
      </c>
      <c r="F365" s="82">
        <f>(VLOOKUP($E365,'ARIMA daily'!$A$3:$N$499,13,FALSE)/VLOOKUP($E$4,'ARIMA daily'!$A$3:$N$499,13,FALSE))*100</f>
        <v>110.67370522762516</v>
      </c>
      <c r="G365" s="82">
        <f>(VLOOKUP($E365,'ARIMA daily'!$A$3:$N$499,14,FALSE)/VLOOKUP($E$4,'ARIMA daily'!$A$3:$N$499,14,FALSE))*100</f>
        <v>92.592834703422938</v>
      </c>
      <c r="H365" s="82">
        <f>(VLOOKUP($E365,'ARIMAX daily'!$A$2:$N$499,14,FALSE)/VLOOKUP($E$4,'ARIMAX daily'!$A$2:$N$49,14,FALSE))*100</f>
        <v>100.01859778356095</v>
      </c>
      <c r="I365" s="82">
        <f>(VLOOKUP($E365,Prophet!$A$2:$N$499,14,FALSE)/VLOOKUP($E$4,Prophet!$A$2:$N$49,14,FALSE))*100</f>
        <v>116.16928999225603</v>
      </c>
      <c r="J365" s="82">
        <f>(VLOOKUP($E365,ProphetX!$A$2:$N$499,14,FALSE)/VLOOKUP($E$4,ProphetX!$A$2:$N$49,14,FALSE))*100</f>
        <v>110.67370522762532</v>
      </c>
      <c r="K365" s="82">
        <f>(VLOOKUP($E365,LOGIT!$A$2:$N$499,14,FALSE)/VLOOKUP($E$4,LOGIT!$A$2:$N$49,14,FALSE))*100</f>
        <v>127.4197546252351</v>
      </c>
      <c r="L365" s="82">
        <f>(VLOOKUP($E365,RF!$A$2:$N$499,14,FALSE)/VLOOKUP($E$4,RF!$A$2:$N$49,14,FALSE))*100</f>
        <v>109.45597935910234</v>
      </c>
      <c r="M365" s="82">
        <f>(VLOOKUP($E365,'RF 20VAR'!$A$2:$N$499,14,FALSE)/VLOOKUP($E$4,'RF 20VAR'!$A$2:$N$499,14,FALSE))*100</f>
        <v>108.12384084340501</v>
      </c>
      <c r="N365" s="82">
        <f>(VLOOKUP($E365,'RF opt'!$A$2:$N$499,14,FALSE)/VLOOKUP($E$4,'RF opt'!$A$2:$N$499,14,FALSE))*100</f>
        <v>122.53315948872483</v>
      </c>
      <c r="O365" s="82">
        <f>(VLOOKUP($E365,'LSTM 1'!$A$2:$N$499,14,FALSE)/VLOOKUP($E$4,'LSTM 1'!$A$2:$N$499,14,FALSE))*100</f>
        <v>130.95699825617103</v>
      </c>
      <c r="P365" s="82">
        <f>(VLOOKUP($E365,'LSTM 2'!$A$2:$N$499,14,FALSE)/VLOOKUP($E$4,'LSTM 2'!$A$2:$N$499,14,FALSE))*100</f>
        <v>128.44872410926834</v>
      </c>
    </row>
    <row r="366" spans="5:16" x14ac:dyDescent="0.3">
      <c r="E366" s="10">
        <v>45233</v>
      </c>
      <c r="F366" s="82">
        <f>(VLOOKUP($E366,'ARIMA daily'!$A$3:$N$499,13,FALSE)/VLOOKUP($E$4,'ARIMA daily'!$A$3:$N$499,13,FALSE))*100</f>
        <v>111.71334416063698</v>
      </c>
      <c r="G366" s="82">
        <f>(VLOOKUP($E366,'ARIMA daily'!$A$3:$N$499,14,FALSE)/VLOOKUP($E$4,'ARIMA daily'!$A$3:$N$499,14,FALSE))*100</f>
        <v>92.592834703422938</v>
      </c>
      <c r="H366" s="82">
        <f>(VLOOKUP($E366,'ARIMAX daily'!$A$2:$N$499,14,FALSE)/VLOOKUP($E$4,'ARIMAX daily'!$A$2:$N$49,14,FALSE))*100</f>
        <v>100.01859778356095</v>
      </c>
      <c r="I366" s="82">
        <f>(VLOOKUP($E366,Prophet!$A$2:$N$499,14,FALSE)/VLOOKUP($E$4,Prophet!$A$2:$N$49,14,FALSE))*100</f>
        <v>117.26055296612942</v>
      </c>
      <c r="J366" s="82">
        <f>(VLOOKUP($E366,ProphetX!$A$2:$N$499,14,FALSE)/VLOOKUP($E$4,ProphetX!$A$2:$N$49,14,FALSE))*100</f>
        <v>111.71334416063713</v>
      </c>
      <c r="K366" s="82">
        <f>(VLOOKUP($E366,LOGIT!$A$2:$N$499,14,FALSE)/VLOOKUP($E$4,LOGIT!$A$2:$N$49,14,FALSE))*100</f>
        <v>128.61670142909202</v>
      </c>
      <c r="L366" s="82">
        <f>(VLOOKUP($E366,RF!$A$2:$N$499,14,FALSE)/VLOOKUP($E$4,RF!$A$2:$N$49,14,FALSE))*100</f>
        <v>109.45597935910234</v>
      </c>
      <c r="M366" s="82">
        <f>(VLOOKUP($E366,'RF 20VAR'!$A$2:$N$499,14,FALSE)/VLOOKUP($E$4,'RF 20VAR'!$A$2:$N$499,14,FALSE))*100</f>
        <v>108.12384084340501</v>
      </c>
      <c r="N366" s="82">
        <f>(VLOOKUP($E366,'RF opt'!$A$2:$N$499,14,FALSE)/VLOOKUP($E$4,'RF opt'!$A$2:$N$499,14,FALSE))*100</f>
        <v>122.53315948872483</v>
      </c>
      <c r="O366" s="82">
        <f>(VLOOKUP($E366,'LSTM 1'!$A$2:$N$499,14,FALSE)/VLOOKUP($E$4,'LSTM 1'!$A$2:$N$499,14,FALSE))*100</f>
        <v>132.18717297253619</v>
      </c>
      <c r="P366" s="82">
        <f>(VLOOKUP($E366,'LSTM 2'!$A$2:$N$499,14,FALSE)/VLOOKUP($E$4,'LSTM 2'!$A$2:$N$499,14,FALSE))*100</f>
        <v>128.44872410926834</v>
      </c>
    </row>
    <row r="367" spans="5:16" x14ac:dyDescent="0.3">
      <c r="E367" s="10">
        <v>45236</v>
      </c>
      <c r="F367" s="82">
        <f>(VLOOKUP($E367,'ARIMA daily'!$A$3:$N$499,13,FALSE)/VLOOKUP($E$4,'ARIMA daily'!$A$3:$N$499,13,FALSE))*100</f>
        <v>111.90917680639086</v>
      </c>
      <c r="G367" s="82">
        <f>(VLOOKUP($E367,'ARIMA daily'!$A$3:$N$499,14,FALSE)/VLOOKUP($E$4,'ARIMA daily'!$A$3:$N$499,14,FALSE))*100</f>
        <v>92.755149240992836</v>
      </c>
      <c r="H367" s="82">
        <f>(VLOOKUP($E367,'ARIMAX daily'!$A$2:$N$499,14,FALSE)/VLOOKUP($E$4,'ARIMAX daily'!$A$2:$N$49,14,FALSE))*100</f>
        <v>100.19392962753817</v>
      </c>
      <c r="I367" s="82">
        <f>(VLOOKUP($E367,Prophet!$A$2:$N$499,14,FALSE)/VLOOKUP($E$4,Prophet!$A$2:$N$49,14,FALSE))*100</f>
        <v>117.46610982688277</v>
      </c>
      <c r="J367" s="82">
        <f>(VLOOKUP($E367,ProphetX!$A$2:$N$499,14,FALSE)/VLOOKUP($E$4,ProphetX!$A$2:$N$49,14,FALSE))*100</f>
        <v>111.909176806391</v>
      </c>
      <c r="K367" s="82">
        <f>(VLOOKUP($E367,LOGIT!$A$2:$N$499,14,FALSE)/VLOOKUP($E$4,LOGIT!$A$2:$N$49,14,FALSE))*100</f>
        <v>128.84216553204442</v>
      </c>
      <c r="L367" s="82">
        <f>(VLOOKUP($E367,RF!$A$2:$N$499,14,FALSE)/VLOOKUP($E$4,RF!$A$2:$N$49,14,FALSE))*100</f>
        <v>109.45597935910234</v>
      </c>
      <c r="M367" s="82">
        <f>(VLOOKUP($E367,'RF 20VAR'!$A$2:$N$499,14,FALSE)/VLOOKUP($E$4,'RF 20VAR'!$A$2:$N$499,14,FALSE))*100</f>
        <v>108.3133811170449</v>
      </c>
      <c r="N367" s="82">
        <f>(VLOOKUP($E367,'RF opt'!$A$2:$N$499,14,FALSE)/VLOOKUP($E$4,'RF opt'!$A$2:$N$499,14,FALSE))*100</f>
        <v>122.74795918875665</v>
      </c>
      <c r="O367" s="82">
        <f>(VLOOKUP($E367,'LSTM 1'!$A$2:$N$499,14,FALSE)/VLOOKUP($E$4,'LSTM 1'!$A$2:$N$499,14,FALSE))*100</f>
        <v>132.41889608504735</v>
      </c>
      <c r="P367" s="82">
        <f>(VLOOKUP($E367,'LSTM 2'!$A$2:$N$499,14,FALSE)/VLOOKUP($E$4,'LSTM 2'!$A$2:$N$499,14,FALSE))*100</f>
        <v>128.44872410926834</v>
      </c>
    </row>
    <row r="368" spans="5:16" x14ac:dyDescent="0.3">
      <c r="E368" s="10">
        <v>45237</v>
      </c>
      <c r="F368" s="82">
        <f>(VLOOKUP($E368,'ARIMA daily'!$A$3:$N$499,13,FALSE)/VLOOKUP($E$4,'ARIMA daily'!$A$3:$N$499,13,FALSE))*100</f>
        <v>112.22701217668032</v>
      </c>
      <c r="G368" s="82">
        <f>(VLOOKUP($E368,'ARIMA daily'!$A$3:$N$499,14,FALSE)/VLOOKUP($E$4,'ARIMA daily'!$A$3:$N$499,14,FALSE))*100</f>
        <v>93.018584895213323</v>
      </c>
      <c r="H368" s="82">
        <f>(VLOOKUP($E368,'ARIMAX daily'!$A$2:$N$499,14,FALSE)/VLOOKUP($E$4,'ARIMAX daily'!$A$2:$N$49,14,FALSE))*100</f>
        <v>100.47849230267087</v>
      </c>
      <c r="I368" s="82">
        <f>(VLOOKUP($E368,Prophet!$A$2:$N$499,14,FALSE)/VLOOKUP($E$4,Prophet!$A$2:$N$49,14,FALSE))*100</f>
        <v>117.79972754777694</v>
      </c>
      <c r="J368" s="82">
        <f>(VLOOKUP($E368,ProphetX!$A$2:$N$499,14,FALSE)/VLOOKUP($E$4,ProphetX!$A$2:$N$49,14,FALSE))*100</f>
        <v>112.22701217668047</v>
      </c>
      <c r="K368" s="82">
        <f>(VLOOKUP($E368,LOGIT!$A$2:$N$499,14,FALSE)/VLOOKUP($E$4,LOGIT!$A$2:$N$49,14,FALSE))*100</f>
        <v>128.84216553204442</v>
      </c>
      <c r="L368" s="82">
        <f>(VLOOKUP($E368,RF!$A$2:$N$499,14,FALSE)/VLOOKUP($E$4,RF!$A$2:$N$49,14,FALSE))*100</f>
        <v>109.45597935910234</v>
      </c>
      <c r="M368" s="82">
        <f>(VLOOKUP($E368,'RF 20VAR'!$A$2:$N$499,14,FALSE)/VLOOKUP($E$4,'RF 20VAR'!$A$2:$N$499,14,FALSE))*100</f>
        <v>108.3133811170449</v>
      </c>
      <c r="N368" s="82">
        <f>(VLOOKUP($E368,'RF opt'!$A$2:$N$499,14,FALSE)/VLOOKUP($E$4,'RF opt'!$A$2:$N$499,14,FALSE))*100</f>
        <v>123.09657798995228</v>
      </c>
      <c r="O368" s="82">
        <f>(VLOOKUP($E368,'LSTM 1'!$A$2:$N$499,14,FALSE)/VLOOKUP($E$4,'LSTM 1'!$A$2:$N$499,14,FALSE))*100</f>
        <v>132.41889608504735</v>
      </c>
      <c r="P368" s="82">
        <f>(VLOOKUP($E368,'LSTM 2'!$A$2:$N$499,14,FALSE)/VLOOKUP($E$4,'LSTM 2'!$A$2:$N$499,14,FALSE))*100</f>
        <v>128.81353376076913</v>
      </c>
    </row>
    <row r="369" spans="5:16" x14ac:dyDescent="0.3">
      <c r="E369" s="10">
        <v>45238</v>
      </c>
      <c r="F369" s="82">
        <f>(VLOOKUP($E369,'ARIMA daily'!$A$3:$N$499,13,FALSE)/VLOOKUP($E$4,'ARIMA daily'!$A$3:$N$499,13,FALSE))*100</f>
        <v>112.33979085443886</v>
      </c>
      <c r="G369" s="82">
        <f>(VLOOKUP($E369,'ARIMA daily'!$A$3:$N$499,14,FALSE)/VLOOKUP($E$4,'ARIMA daily'!$A$3:$N$499,14,FALSE))*100</f>
        <v>93.018584895213323</v>
      </c>
      <c r="H369" s="82">
        <f>(VLOOKUP($E369,'ARIMAX daily'!$A$2:$N$499,14,FALSE)/VLOOKUP($E$4,'ARIMAX daily'!$A$2:$N$49,14,FALSE))*100</f>
        <v>100.57946470927139</v>
      </c>
      <c r="I369" s="82">
        <f>(VLOOKUP($E369,Prophet!$A$2:$N$499,14,FALSE)/VLOOKUP($E$4,Prophet!$A$2:$N$49,14,FALSE))*100</f>
        <v>117.91810633426945</v>
      </c>
      <c r="J369" s="82">
        <f>(VLOOKUP($E369,ProphetX!$A$2:$N$499,14,FALSE)/VLOOKUP($E$4,ProphetX!$A$2:$N$49,14,FALSE))*100</f>
        <v>112.33979085443902</v>
      </c>
      <c r="K369" s="82">
        <f>(VLOOKUP($E369,LOGIT!$A$2:$N$499,14,FALSE)/VLOOKUP($E$4,LOGIT!$A$2:$N$49,14,FALSE))*100</f>
        <v>128.97164103697344</v>
      </c>
      <c r="L369" s="82">
        <f>(VLOOKUP($E369,RF!$A$2:$N$499,14,FALSE)/VLOOKUP($E$4,RF!$A$2:$N$49,14,FALSE))*100</f>
        <v>109.45597935910234</v>
      </c>
      <c r="M369" s="82">
        <f>(VLOOKUP($E369,'RF 20VAR'!$A$2:$N$499,14,FALSE)/VLOOKUP($E$4,'RF 20VAR'!$A$2:$N$499,14,FALSE))*100</f>
        <v>108.42222692581245</v>
      </c>
      <c r="N369" s="82">
        <f>(VLOOKUP($E369,'RF opt'!$A$2:$N$499,14,FALSE)/VLOOKUP($E$4,'RF opt'!$A$2:$N$499,14,FALSE))*100</f>
        <v>123.09657798995228</v>
      </c>
      <c r="O369" s="82">
        <f>(VLOOKUP($E369,'LSTM 1'!$A$2:$N$499,14,FALSE)/VLOOKUP($E$4,'LSTM 1'!$A$2:$N$499,14,FALSE))*100</f>
        <v>132.55196590238515</v>
      </c>
      <c r="P369" s="82">
        <f>(VLOOKUP($E369,'LSTM 2'!$A$2:$N$499,14,FALSE)/VLOOKUP($E$4,'LSTM 2'!$A$2:$N$499,14,FALSE))*100</f>
        <v>128.81353376076913</v>
      </c>
    </row>
    <row r="370" spans="5:16" x14ac:dyDescent="0.3">
      <c r="E370" s="10">
        <v>45239</v>
      </c>
      <c r="F370" s="82">
        <f>(VLOOKUP($E370,'ARIMA daily'!$A$3:$N$499,13,FALSE)/VLOOKUP($E$4,'ARIMA daily'!$A$3:$N$499,13,FALSE))*100</f>
        <v>111.43165403741959</v>
      </c>
      <c r="G370" s="82">
        <f>(VLOOKUP($E370,'ARIMA daily'!$A$3:$N$499,14,FALSE)/VLOOKUP($E$4,'ARIMA daily'!$A$3:$N$499,14,FALSE))*100</f>
        <v>92.266637602380712</v>
      </c>
      <c r="H370" s="82">
        <f>(VLOOKUP($E370,'ARIMAX daily'!$A$2:$N$499,14,FALSE)/VLOOKUP($E$4,'ARIMAX daily'!$A$2:$N$49,14,FALSE))*100</f>
        <v>100.57946470927139</v>
      </c>
      <c r="I370" s="82">
        <f>(VLOOKUP($E370,Prophet!$A$2:$N$499,14,FALSE)/VLOOKUP($E$4,Prophet!$A$2:$N$49,14,FALSE))*100</f>
        <v>116.96487531130897</v>
      </c>
      <c r="J370" s="82">
        <f>(VLOOKUP($E370,ProphetX!$A$2:$N$499,14,FALSE)/VLOOKUP($E$4,ProphetX!$A$2:$N$49,14,FALSE))*100</f>
        <v>111.43165403741975</v>
      </c>
      <c r="K370" s="82">
        <f>(VLOOKUP($E370,LOGIT!$A$2:$N$499,14,FALSE)/VLOOKUP($E$4,LOGIT!$A$2:$N$49,14,FALSE))*100</f>
        <v>127.9290550157049</v>
      </c>
      <c r="L370" s="82">
        <f>(VLOOKUP($E370,RF!$A$2:$N$499,14,FALSE)/VLOOKUP($E$4,RF!$A$2:$N$49,14,FALSE))*100</f>
        <v>109.45597935910234</v>
      </c>
      <c r="M370" s="82">
        <f>(VLOOKUP($E370,'RF 20VAR'!$A$2:$N$499,14,FALSE)/VLOOKUP($E$4,'RF 20VAR'!$A$2:$N$499,14,FALSE))*100</f>
        <v>108.42222692581245</v>
      </c>
      <c r="N370" s="82">
        <f>(VLOOKUP($E370,'RF opt'!$A$2:$N$499,14,FALSE)/VLOOKUP($E$4,'RF opt'!$A$2:$N$499,14,FALSE))*100</f>
        <v>122.1014850342728</v>
      </c>
      <c r="O370" s="82">
        <f>(VLOOKUP($E370,'LSTM 1'!$A$2:$N$499,14,FALSE)/VLOOKUP($E$4,'LSTM 1'!$A$2:$N$499,14,FALSE))*100</f>
        <v>131.48043711023874</v>
      </c>
      <c r="P370" s="82">
        <f>(VLOOKUP($E370,'LSTM 2'!$A$2:$N$499,14,FALSE)/VLOOKUP($E$4,'LSTM 2'!$A$2:$N$499,14,FALSE))*100</f>
        <v>128.81353376076913</v>
      </c>
    </row>
    <row r="371" spans="5:16" x14ac:dyDescent="0.3">
      <c r="E371" s="10">
        <v>45243</v>
      </c>
      <c r="F371" s="82">
        <f>(VLOOKUP($E371,'ARIMA daily'!$A$3:$N$499,13,FALSE)/VLOOKUP($E$4,'ARIMA daily'!$A$3:$N$499,13,FALSE))*100</f>
        <v>113.07722648557987</v>
      </c>
      <c r="G371" s="82">
        <f>(VLOOKUP($E371,'ARIMA daily'!$A$3:$N$499,14,FALSE)/VLOOKUP($E$4,'ARIMA daily'!$A$3:$N$499,14,FALSE))*100</f>
        <v>93.629189724885165</v>
      </c>
      <c r="H371" s="82">
        <f>(VLOOKUP($E371,'ARIMAX daily'!$A$2:$N$499,14,FALSE)/VLOOKUP($E$4,'ARIMAX daily'!$A$2:$N$49,14,FALSE))*100</f>
        <v>100.57946470927139</v>
      </c>
      <c r="I371" s="82">
        <f>(VLOOKUP($E371,Prophet!$A$2:$N$499,14,FALSE)/VLOOKUP($E$4,Prophet!$A$2:$N$49,14,FALSE))*100</f>
        <v>118.69215987759709</v>
      </c>
      <c r="J371" s="82">
        <f>(VLOOKUP($E371,ProphetX!$A$2:$N$499,14,FALSE)/VLOOKUP($E$4,ProphetX!$A$2:$N$49,14,FALSE))*100</f>
        <v>113.07722648558001</v>
      </c>
      <c r="K371" s="82">
        <f>(VLOOKUP($E371,LOGIT!$A$2:$N$499,14,FALSE)/VLOOKUP($E$4,LOGIT!$A$2:$N$49,14,FALSE))*100</f>
        <v>127.9290550157049</v>
      </c>
      <c r="L371" s="82">
        <f>(VLOOKUP($E371,RF!$A$2:$N$499,14,FALSE)/VLOOKUP($E$4,RF!$A$2:$N$49,14,FALSE))*100</f>
        <v>109.45597935910234</v>
      </c>
      <c r="M371" s="82">
        <f>(VLOOKUP($E371,'RF 20VAR'!$A$2:$N$499,14,FALSE)/VLOOKUP($E$4,'RF 20VAR'!$A$2:$N$499,14,FALSE))*100</f>
        <v>108.42222692581245</v>
      </c>
      <c r="N371" s="82">
        <f>(VLOOKUP($E371,'RF opt'!$A$2:$N$499,14,FALSE)/VLOOKUP($E$4,'RF opt'!$A$2:$N$499,14,FALSE))*100</f>
        <v>122.1014850342728</v>
      </c>
      <c r="O371" s="82">
        <f>(VLOOKUP($E371,'LSTM 1'!$A$2:$N$499,14,FALSE)/VLOOKUP($E$4,'LSTM 1'!$A$2:$N$499,14,FALSE))*100</f>
        <v>133.42208095147637</v>
      </c>
      <c r="P371" s="82">
        <f>(VLOOKUP($E371,'LSTM 2'!$A$2:$N$499,14,FALSE)/VLOOKUP($E$4,'LSTM 2'!$A$2:$N$499,14,FALSE))*100</f>
        <v>128.81353376076913</v>
      </c>
    </row>
    <row r="372" spans="5:16" x14ac:dyDescent="0.3">
      <c r="E372" s="10">
        <v>45244</v>
      </c>
      <c r="F372" s="82">
        <f>(VLOOKUP($E372,'ARIMA daily'!$A$3:$N$499,13,FALSE)/VLOOKUP($E$4,'ARIMA daily'!$A$3:$N$499,13,FALSE))*100</f>
        <v>115.23417658267327</v>
      </c>
      <c r="G372" s="82">
        <f>(VLOOKUP($E372,'ARIMA daily'!$A$3:$N$499,14,FALSE)/VLOOKUP($E$4,'ARIMA daily'!$A$3:$N$499,14,FALSE))*100</f>
        <v>93.629189724885165</v>
      </c>
      <c r="H372" s="82">
        <f>(VLOOKUP($E372,'ARIMAX daily'!$A$2:$N$499,14,FALSE)/VLOOKUP($E$4,'ARIMAX daily'!$A$2:$N$49,14,FALSE))*100</f>
        <v>100.57946470927139</v>
      </c>
      <c r="I372" s="82">
        <f>(VLOOKUP($E372,Prophet!$A$2:$N$499,14,FALSE)/VLOOKUP($E$4,Prophet!$A$2:$N$49,14,FALSE))*100</f>
        <v>120.95621492854811</v>
      </c>
      <c r="J372" s="82">
        <f>(VLOOKUP($E372,ProphetX!$A$2:$N$499,14,FALSE)/VLOOKUP($E$4,ProphetX!$A$2:$N$49,14,FALSE))*100</f>
        <v>115.23417658267341</v>
      </c>
      <c r="K372" s="82">
        <f>(VLOOKUP($E372,LOGIT!$A$2:$N$499,14,FALSE)/VLOOKUP($E$4,LOGIT!$A$2:$N$49,14,FALSE))*100</f>
        <v>130.36930400494222</v>
      </c>
      <c r="L372" s="82">
        <f>(VLOOKUP($E372,RF!$A$2:$N$499,14,FALSE)/VLOOKUP($E$4,RF!$A$2:$N$49,14,FALSE))*100</f>
        <v>109.45597935910234</v>
      </c>
      <c r="M372" s="82">
        <f>(VLOOKUP($E372,'RF 20VAR'!$A$2:$N$499,14,FALSE)/VLOOKUP($E$4,'RF 20VAR'!$A$2:$N$499,14,FALSE))*100</f>
        <v>110.49038282389274</v>
      </c>
      <c r="N372" s="82">
        <f>(VLOOKUP($E372,'RF opt'!$A$2:$N$499,14,FALSE)/VLOOKUP($E$4,'RF opt'!$A$2:$N$499,14,FALSE))*100</f>
        <v>122.1014850342728</v>
      </c>
      <c r="O372" s="82">
        <f>(VLOOKUP($E372,'LSTM 1'!$A$2:$N$499,14,FALSE)/VLOOKUP($E$4,'LSTM 1'!$A$2:$N$499,14,FALSE))*100</f>
        <v>135.96710950768519</v>
      </c>
      <c r="P372" s="82">
        <f>(VLOOKUP($E372,'LSTM 2'!$A$2:$N$499,14,FALSE)/VLOOKUP($E$4,'LSTM 2'!$A$2:$N$499,14,FALSE))*100</f>
        <v>128.81353376076913</v>
      </c>
    </row>
    <row r="373" spans="5:16" x14ac:dyDescent="0.3">
      <c r="E373" s="10">
        <v>45245</v>
      </c>
      <c r="F373" s="82">
        <f>(VLOOKUP($E373,'ARIMA daily'!$A$3:$N$499,13,FALSE)/VLOOKUP($E$4,'ARIMA daily'!$A$3:$N$499,13,FALSE))*100</f>
        <v>115.41820695419274</v>
      </c>
      <c r="G373" s="82">
        <f>(VLOOKUP($E373,'ARIMA daily'!$A$3:$N$499,14,FALSE)/VLOOKUP($E$4,'ARIMA daily'!$A$3:$N$499,14,FALSE))*100</f>
        <v>93.629189724885165</v>
      </c>
      <c r="H373" s="82">
        <f>(VLOOKUP($E373,'ARIMAX daily'!$A$2:$N$499,14,FALSE)/VLOOKUP($E$4,'ARIMAX daily'!$A$2:$N$49,14,FALSE))*100</f>
        <v>100.74009132896522</v>
      </c>
      <c r="I373" s="82">
        <f>(VLOOKUP($E373,Prophet!$A$2:$N$499,14,FALSE)/VLOOKUP($E$4,Prophet!$A$2:$N$49,14,FALSE))*100</f>
        <v>120.95621492854811</v>
      </c>
      <c r="J373" s="82">
        <f>(VLOOKUP($E373,ProphetX!$A$2:$N$499,14,FALSE)/VLOOKUP($E$4,ProphetX!$A$2:$N$49,14,FALSE))*100</f>
        <v>115.41820695419287</v>
      </c>
      <c r="K373" s="82">
        <f>(VLOOKUP($E373,LOGIT!$A$2:$N$499,14,FALSE)/VLOOKUP($E$4,LOGIT!$A$2:$N$49,14,FALSE))*100</f>
        <v>130.57750535772016</v>
      </c>
      <c r="L373" s="82">
        <f>(VLOOKUP($E373,RF!$A$2:$N$499,14,FALSE)/VLOOKUP($E$4,RF!$A$2:$N$49,14,FALSE))*100</f>
        <v>109.45597935910234</v>
      </c>
      <c r="M373" s="82">
        <f>(VLOOKUP($E373,'RF 20VAR'!$A$2:$N$499,14,FALSE)/VLOOKUP($E$4,'RF 20VAR'!$A$2:$N$499,14,FALSE))*100</f>
        <v>110.49038282389274</v>
      </c>
      <c r="N373" s="82">
        <f>(VLOOKUP($E373,'RF opt'!$A$2:$N$499,14,FALSE)/VLOOKUP($E$4,'RF opt'!$A$2:$N$499,14,FALSE))*100</f>
        <v>122.1014850342728</v>
      </c>
      <c r="O373" s="82">
        <f>(VLOOKUP($E373,'LSTM 1'!$A$2:$N$499,14,FALSE)/VLOOKUP($E$4,'LSTM 1'!$A$2:$N$499,14,FALSE))*100</f>
        <v>136.18425062344761</v>
      </c>
      <c r="P373" s="82">
        <f>(VLOOKUP($E373,'LSTM 2'!$A$2:$N$499,14,FALSE)/VLOOKUP($E$4,'LSTM 2'!$A$2:$N$499,14,FALSE))*100</f>
        <v>128.81353376076913</v>
      </c>
    </row>
    <row r="374" spans="5:16" x14ac:dyDescent="0.3">
      <c r="E374" s="10">
        <v>45246</v>
      </c>
      <c r="F374" s="82">
        <f>(VLOOKUP($E374,'ARIMA daily'!$A$3:$N$499,13,FALSE)/VLOOKUP($E$4,'ARIMA daily'!$A$3:$N$499,13,FALSE))*100</f>
        <v>115.55560394946889</v>
      </c>
      <c r="G374" s="82">
        <f>(VLOOKUP($E374,'ARIMA daily'!$A$3:$N$499,14,FALSE)/VLOOKUP($E$4,'ARIMA daily'!$A$3:$N$499,14,FALSE))*100</f>
        <v>93.740648477172357</v>
      </c>
      <c r="H374" s="82">
        <f>(VLOOKUP($E374,'ARIMAX daily'!$A$2:$N$499,14,FALSE)/VLOOKUP($E$4,'ARIMAX daily'!$A$2:$N$49,14,FALSE))*100</f>
        <v>100.86001509331497</v>
      </c>
      <c r="I374" s="82">
        <f>(VLOOKUP($E374,Prophet!$A$2:$N$499,14,FALSE)/VLOOKUP($E$4,Prophet!$A$2:$N$49,14,FALSE))*100</f>
        <v>120.95621492854811</v>
      </c>
      <c r="J374" s="82">
        <f>(VLOOKUP($E374,ProphetX!$A$2:$N$499,14,FALSE)/VLOOKUP($E$4,ProphetX!$A$2:$N$49,14,FALSE))*100</f>
        <v>115.55560394946902</v>
      </c>
      <c r="K374" s="82">
        <f>(VLOOKUP($E374,LOGIT!$A$2:$N$499,14,FALSE)/VLOOKUP($E$4,LOGIT!$A$2:$N$49,14,FALSE))*100</f>
        <v>130.57750535772016</v>
      </c>
      <c r="L374" s="82">
        <f>(VLOOKUP($E374,RF!$A$2:$N$499,14,FALSE)/VLOOKUP($E$4,RF!$A$2:$N$49,14,FALSE))*100</f>
        <v>109.45597935910234</v>
      </c>
      <c r="M374" s="82">
        <f>(VLOOKUP($E374,'RF 20VAR'!$A$2:$N$499,14,FALSE)/VLOOKUP($E$4,'RF 20VAR'!$A$2:$N$499,14,FALSE))*100</f>
        <v>110.62191360233345</v>
      </c>
      <c r="N374" s="82">
        <f>(VLOOKUP($E374,'RF opt'!$A$2:$N$499,14,FALSE)/VLOOKUP($E$4,'RF opt'!$A$2:$N$499,14,FALSE))*100</f>
        <v>122.24683798685439</v>
      </c>
      <c r="O374" s="82">
        <f>(VLOOKUP($E374,'LSTM 1'!$A$2:$N$499,14,FALSE)/VLOOKUP($E$4,'LSTM 1'!$A$2:$N$499,14,FALSE))*100</f>
        <v>136.34636808596392</v>
      </c>
      <c r="P374" s="82">
        <f>(VLOOKUP($E374,'LSTM 2'!$A$2:$N$499,14,FALSE)/VLOOKUP($E$4,'LSTM 2'!$A$2:$N$499,14,FALSE))*100</f>
        <v>128.81353376076913</v>
      </c>
    </row>
    <row r="375" spans="5:16" x14ac:dyDescent="0.3">
      <c r="E375" s="10">
        <v>45247</v>
      </c>
      <c r="F375" s="82">
        <f>(VLOOKUP($E375,'ARIMA daily'!$A$3:$N$499,13,FALSE)/VLOOKUP($E$4,'ARIMA daily'!$A$3:$N$499,13,FALSE))*100</f>
        <v>115.70375190292886</v>
      </c>
      <c r="G375" s="82">
        <f>(VLOOKUP($E375,'ARIMA daily'!$A$3:$N$499,14,FALSE)/VLOOKUP($E$4,'ARIMA daily'!$A$3:$N$499,14,FALSE))*100</f>
        <v>93.860828587467807</v>
      </c>
      <c r="H375" s="82">
        <f>(VLOOKUP($E375,'ARIMAX daily'!$A$2:$N$499,14,FALSE)/VLOOKUP($E$4,'ARIMAX daily'!$A$2:$N$49,14,FALSE))*100</f>
        <v>100.98932258089084</v>
      </c>
      <c r="I375" s="82">
        <f>(VLOOKUP($E375,Prophet!$A$2:$N$499,14,FALSE)/VLOOKUP($E$4,Prophet!$A$2:$N$49,14,FALSE))*100</f>
        <v>120.95621492854811</v>
      </c>
      <c r="J375" s="82">
        <f>(VLOOKUP($E375,ProphetX!$A$2:$N$499,14,FALSE)/VLOOKUP($E$4,ProphetX!$A$2:$N$49,14,FALSE))*100</f>
        <v>115.70375190292899</v>
      </c>
      <c r="K375" s="82">
        <f>(VLOOKUP($E375,LOGIT!$A$2:$N$499,14,FALSE)/VLOOKUP($E$4,LOGIT!$A$2:$N$49,14,FALSE))*100</f>
        <v>130.74491212576501</v>
      </c>
      <c r="L375" s="82">
        <f>(VLOOKUP($E375,RF!$A$2:$N$499,14,FALSE)/VLOOKUP($E$4,RF!$A$2:$N$49,14,FALSE))*100</f>
        <v>109.45597935910234</v>
      </c>
      <c r="M375" s="82">
        <f>(VLOOKUP($E375,'RF 20VAR'!$A$2:$N$499,14,FALSE)/VLOOKUP($E$4,'RF 20VAR'!$A$2:$N$499,14,FALSE))*100</f>
        <v>110.62191360233345</v>
      </c>
      <c r="N375" s="82">
        <f>(VLOOKUP($E375,'RF opt'!$A$2:$N$499,14,FALSE)/VLOOKUP($E$4,'RF opt'!$A$2:$N$499,14,FALSE))*100</f>
        <v>122.24683798685439</v>
      </c>
      <c r="O375" s="82">
        <f>(VLOOKUP($E375,'LSTM 1'!$A$2:$N$499,14,FALSE)/VLOOKUP($E$4,'LSTM 1'!$A$2:$N$499,14,FALSE))*100</f>
        <v>136.52117081904876</v>
      </c>
      <c r="P375" s="82">
        <f>(VLOOKUP($E375,'LSTM 2'!$A$2:$N$499,14,FALSE)/VLOOKUP($E$4,'LSTM 2'!$A$2:$N$499,14,FALSE))*100</f>
        <v>128.9786790306857</v>
      </c>
    </row>
    <row r="376" spans="5:16" x14ac:dyDescent="0.3">
      <c r="E376" s="10">
        <v>45250</v>
      </c>
      <c r="F376" s="82">
        <f>(VLOOKUP($E376,'ARIMA daily'!$A$3:$N$499,13,FALSE)/VLOOKUP($E$4,'ARIMA daily'!$A$3:$N$499,13,FALSE))*100</f>
        <v>116.55883480639595</v>
      </c>
      <c r="G376" s="82">
        <f>(VLOOKUP($E376,'ARIMA daily'!$A$3:$N$499,14,FALSE)/VLOOKUP($E$4,'ARIMA daily'!$A$3:$N$499,14,FALSE))*100</f>
        <v>93.860828587467807</v>
      </c>
      <c r="H376" s="82">
        <f>(VLOOKUP($E376,'ARIMAX daily'!$A$2:$N$499,14,FALSE)/VLOOKUP($E$4,'ARIMAX daily'!$A$2:$N$49,14,FALSE))*100</f>
        <v>100.98932258089084</v>
      </c>
      <c r="I376" s="82">
        <f>(VLOOKUP($E376,Prophet!$A$2:$N$499,14,FALSE)/VLOOKUP($E$4,Prophet!$A$2:$N$49,14,FALSE))*100</f>
        <v>120.95621492854811</v>
      </c>
      <c r="J376" s="82">
        <f>(VLOOKUP($E376,ProphetX!$A$2:$N$499,14,FALSE)/VLOOKUP($E$4,ProphetX!$A$2:$N$49,14,FALSE))*100</f>
        <v>116.55883480639611</v>
      </c>
      <c r="K376" s="82">
        <f>(VLOOKUP($E376,LOGIT!$A$2:$N$499,14,FALSE)/VLOOKUP($E$4,LOGIT!$A$2:$N$49,14,FALSE))*100</f>
        <v>131.71115338618537</v>
      </c>
      <c r="L376" s="82">
        <f>(VLOOKUP($E376,RF!$A$2:$N$499,14,FALSE)/VLOOKUP($E$4,RF!$A$2:$N$49,14,FALSE))*100</f>
        <v>109.45597935910234</v>
      </c>
      <c r="M376" s="82">
        <f>(VLOOKUP($E376,'RF 20VAR'!$A$2:$N$499,14,FALSE)/VLOOKUP($E$4,'RF 20VAR'!$A$2:$N$499,14,FALSE))*100</f>
        <v>111.43944030751346</v>
      </c>
      <c r="N376" s="82">
        <f>(VLOOKUP($E376,'RF opt'!$A$2:$N$499,14,FALSE)/VLOOKUP($E$4,'RF opt'!$A$2:$N$499,14,FALSE))*100</f>
        <v>123.15027611609646</v>
      </c>
      <c r="O376" s="82">
        <f>(VLOOKUP($E376,'LSTM 1'!$A$2:$N$499,14,FALSE)/VLOOKUP($E$4,'LSTM 1'!$A$2:$N$499,14,FALSE))*100</f>
        <v>137.5301002375746</v>
      </c>
      <c r="P376" s="82">
        <f>(VLOOKUP($E376,'LSTM 2'!$A$2:$N$499,14,FALSE)/VLOOKUP($E$4,'LSTM 2'!$A$2:$N$499,14,FALSE))*100</f>
        <v>129.93186733734871</v>
      </c>
    </row>
    <row r="377" spans="5:16" x14ac:dyDescent="0.3">
      <c r="E377" s="10">
        <v>45251</v>
      </c>
      <c r="F377" s="82">
        <f>(VLOOKUP($E377,'ARIMA daily'!$A$3:$N$499,13,FALSE)/VLOOKUP($E$4,'ARIMA daily'!$A$3:$N$499,13,FALSE))*100</f>
        <v>116.32327743273115</v>
      </c>
      <c r="G377" s="82">
        <f>(VLOOKUP($E377,'ARIMA daily'!$A$3:$N$499,14,FALSE)/VLOOKUP($E$4,'ARIMA daily'!$A$3:$N$499,14,FALSE))*100</f>
        <v>93.860828587467807</v>
      </c>
      <c r="H377" s="82">
        <f>(VLOOKUP($E377,'ARIMAX daily'!$A$2:$N$499,14,FALSE)/VLOOKUP($E$4,'ARIMAX daily'!$A$2:$N$49,14,FALSE))*100</f>
        <v>100.98932258089084</v>
      </c>
      <c r="I377" s="82">
        <f>(VLOOKUP($E377,Prophet!$A$2:$N$499,14,FALSE)/VLOOKUP($E$4,Prophet!$A$2:$N$49,14,FALSE))*100</f>
        <v>120.95621492854811</v>
      </c>
      <c r="J377" s="82">
        <f>(VLOOKUP($E377,ProphetX!$A$2:$N$499,14,FALSE)/VLOOKUP($E$4,ProphetX!$A$2:$N$49,14,FALSE))*100</f>
        <v>116.32327743273127</v>
      </c>
      <c r="K377" s="82">
        <f>(VLOOKUP($E377,LOGIT!$A$2:$N$499,14,FALSE)/VLOOKUP($E$4,LOGIT!$A$2:$N$49,14,FALSE))*100</f>
        <v>131.44497422074033</v>
      </c>
      <c r="L377" s="82">
        <f>(VLOOKUP($E377,RF!$A$2:$N$499,14,FALSE)/VLOOKUP($E$4,RF!$A$2:$N$49,14,FALSE))*100</f>
        <v>109.45597935910234</v>
      </c>
      <c r="M377" s="82">
        <f>(VLOOKUP($E377,'RF 20VAR'!$A$2:$N$499,14,FALSE)/VLOOKUP($E$4,'RF 20VAR'!$A$2:$N$499,14,FALSE))*100</f>
        <v>111.21422887737936</v>
      </c>
      <c r="N377" s="82">
        <f>(VLOOKUP($E377,'RF opt'!$A$2:$N$499,14,FALSE)/VLOOKUP($E$4,'RF opt'!$A$2:$N$499,14,FALSE))*100</f>
        <v>122.90139789372756</v>
      </c>
      <c r="O377" s="82">
        <f>(VLOOKUP($E377,'LSTM 1'!$A$2:$N$499,14,FALSE)/VLOOKUP($E$4,'LSTM 1'!$A$2:$N$499,14,FALSE))*100</f>
        <v>137.5301002375746</v>
      </c>
      <c r="P377" s="82">
        <f>(VLOOKUP($E377,'LSTM 2'!$A$2:$N$499,14,FALSE)/VLOOKUP($E$4,'LSTM 2'!$A$2:$N$499,14,FALSE))*100</f>
        <v>129.93186733734871</v>
      </c>
    </row>
    <row r="378" spans="5:16" x14ac:dyDescent="0.3">
      <c r="E378" s="10">
        <v>45252</v>
      </c>
      <c r="F378" s="82">
        <f>(VLOOKUP($E378,'ARIMA daily'!$A$3:$N$499,13,FALSE)/VLOOKUP($E$4,'ARIMA daily'!$A$3:$N$499,13,FALSE))*100</f>
        <v>116.79568129378946</v>
      </c>
      <c r="G378" s="82">
        <f>(VLOOKUP($E378,'ARIMA daily'!$A$3:$N$499,14,FALSE)/VLOOKUP($E$4,'ARIMA daily'!$A$3:$N$499,14,FALSE))*100</f>
        <v>94.242009541146615</v>
      </c>
      <c r="H378" s="82">
        <f>(VLOOKUP($E378,'ARIMAX daily'!$A$2:$N$499,14,FALSE)/VLOOKUP($E$4,'ARIMAX daily'!$A$2:$N$49,14,FALSE))*100</f>
        <v>101.39945326982769</v>
      </c>
      <c r="I378" s="82">
        <f>(VLOOKUP($E378,Prophet!$A$2:$N$499,14,FALSE)/VLOOKUP($E$4,Prophet!$A$2:$N$49,14,FALSE))*100</f>
        <v>120.95621492854811</v>
      </c>
      <c r="J378" s="82">
        <f>(VLOOKUP($E378,ProphetX!$A$2:$N$499,14,FALSE)/VLOOKUP($E$4,ProphetX!$A$2:$N$49,14,FALSE))*100</f>
        <v>116.79568129378958</v>
      </c>
      <c r="K378" s="82">
        <f>(VLOOKUP($E378,LOGIT!$A$2:$N$499,14,FALSE)/VLOOKUP($E$4,LOGIT!$A$2:$N$49,14,FALSE))*100</f>
        <v>131.97878924649473</v>
      </c>
      <c r="L378" s="82">
        <f>(VLOOKUP($E378,RF!$A$2:$N$499,14,FALSE)/VLOOKUP($E$4,RF!$A$2:$N$49,14,FALSE))*100</f>
        <v>109.45597935910234</v>
      </c>
      <c r="M378" s="82">
        <f>(VLOOKUP($E378,'RF 20VAR'!$A$2:$N$499,14,FALSE)/VLOOKUP($E$4,'RF 20VAR'!$A$2:$N$499,14,FALSE))*100</f>
        <v>111.6658842320583</v>
      </c>
      <c r="N378" s="82">
        <f>(VLOOKUP($E378,'RF opt'!$A$2:$N$499,14,FALSE)/VLOOKUP($E$4,'RF opt'!$A$2:$N$499,14,FALSE))*100</f>
        <v>123.40051635200895</v>
      </c>
      <c r="O378" s="82">
        <f>(VLOOKUP($E378,'LSTM 1'!$A$2:$N$499,14,FALSE)/VLOOKUP($E$4,'LSTM 1'!$A$2:$N$499,14,FALSE))*100</f>
        <v>137.5301002375746</v>
      </c>
      <c r="P378" s="82">
        <f>(VLOOKUP($E378,'LSTM 2'!$A$2:$N$499,14,FALSE)/VLOOKUP($E$4,'LSTM 2'!$A$2:$N$499,14,FALSE))*100</f>
        <v>129.93186733734871</v>
      </c>
    </row>
    <row r="379" spans="5:16" x14ac:dyDescent="0.3">
      <c r="E379" s="10">
        <v>45254</v>
      </c>
      <c r="F379" s="82">
        <f>(VLOOKUP($E379,'ARIMA daily'!$A$3:$N$499,13,FALSE)/VLOOKUP($E$4,'ARIMA daily'!$A$3:$N$499,13,FALSE))*100</f>
        <v>116.86539356047629</v>
      </c>
      <c r="G379" s="82">
        <f>(VLOOKUP($E379,'ARIMA daily'!$A$3:$N$499,14,FALSE)/VLOOKUP($E$4,'ARIMA daily'!$A$3:$N$499,14,FALSE))*100</f>
        <v>94.242009541146615</v>
      </c>
      <c r="H379" s="82">
        <f>(VLOOKUP($E379,'ARIMAX daily'!$A$2:$N$499,14,FALSE)/VLOOKUP($E$4,'ARIMAX daily'!$A$2:$N$49,14,FALSE))*100</f>
        <v>101.39945326982769</v>
      </c>
      <c r="I379" s="82">
        <f>(VLOOKUP($E379,Prophet!$A$2:$N$499,14,FALSE)/VLOOKUP($E$4,Prophet!$A$2:$N$49,14,FALSE))*100</f>
        <v>120.95621492854811</v>
      </c>
      <c r="J379" s="82">
        <f>(VLOOKUP($E379,ProphetX!$A$2:$N$499,14,FALSE)/VLOOKUP($E$4,ProphetX!$A$2:$N$49,14,FALSE))*100</f>
        <v>116.86539356047645</v>
      </c>
      <c r="K379" s="82">
        <f>(VLOOKUP($E379,LOGIT!$A$2:$N$499,14,FALSE)/VLOOKUP($E$4,LOGIT!$A$2:$N$49,14,FALSE))*100</f>
        <v>132.05756391051517</v>
      </c>
      <c r="L379" s="82">
        <f>(VLOOKUP($E379,RF!$A$2:$N$499,14,FALSE)/VLOOKUP($E$4,RF!$A$2:$N$49,14,FALSE))*100</f>
        <v>109.45597935910234</v>
      </c>
      <c r="M379" s="82">
        <f>(VLOOKUP($E379,'RF 20VAR'!$A$2:$N$499,14,FALSE)/VLOOKUP($E$4,'RF 20VAR'!$A$2:$N$499,14,FALSE))*100</f>
        <v>111.7325346579574</v>
      </c>
      <c r="N379" s="82">
        <f>(VLOOKUP($E379,'RF opt'!$A$2:$N$499,14,FALSE)/VLOOKUP($E$4,'RF opt'!$A$2:$N$499,14,FALSE))*100</f>
        <v>123.47417087082277</v>
      </c>
      <c r="O379" s="82">
        <f>(VLOOKUP($E379,'LSTM 1'!$A$2:$N$499,14,FALSE)/VLOOKUP($E$4,'LSTM 1'!$A$2:$N$499,14,FALSE))*100</f>
        <v>137.61218833294788</v>
      </c>
      <c r="P379" s="82">
        <f>(VLOOKUP($E379,'LSTM 2'!$A$2:$N$499,14,FALSE)/VLOOKUP($E$4,'LSTM 2'!$A$2:$N$499,14,FALSE))*100</f>
        <v>130.00942024758137</v>
      </c>
    </row>
    <row r="380" spans="5:16" x14ac:dyDescent="0.3">
      <c r="E380" s="10">
        <v>45257</v>
      </c>
      <c r="F380" s="82">
        <f>(VLOOKUP($E380,'ARIMA daily'!$A$3:$N$499,13,FALSE)/VLOOKUP($E$4,'ARIMA daily'!$A$3:$N$499,13,FALSE))*100</f>
        <v>116.63702017982374</v>
      </c>
      <c r="G380" s="82">
        <f>(VLOOKUP($E380,'ARIMA daily'!$A$3:$N$499,14,FALSE)/VLOOKUP($E$4,'ARIMA daily'!$A$3:$N$499,14,FALSE))*100</f>
        <v>94.0578458151479</v>
      </c>
      <c r="H380" s="82">
        <f>(VLOOKUP($E380,'ARIMAX daily'!$A$2:$N$499,14,FALSE)/VLOOKUP($E$4,'ARIMAX daily'!$A$2:$N$49,14,FALSE))*100</f>
        <v>101.39945326982769</v>
      </c>
      <c r="I380" s="82">
        <f>(VLOOKUP($E380,Prophet!$A$2:$N$499,14,FALSE)/VLOOKUP($E$4,Prophet!$A$2:$N$49,14,FALSE))*100</f>
        <v>120.95621492854811</v>
      </c>
      <c r="J380" s="82">
        <f>(VLOOKUP($E380,ProphetX!$A$2:$N$499,14,FALSE)/VLOOKUP($E$4,ProphetX!$A$2:$N$49,14,FALSE))*100</f>
        <v>116.63702017982386</v>
      </c>
      <c r="K380" s="82">
        <f>(VLOOKUP($E380,LOGIT!$A$2:$N$499,14,FALSE)/VLOOKUP($E$4,LOGIT!$A$2:$N$49,14,FALSE))*100</f>
        <v>131.79950263683813</v>
      </c>
      <c r="L380" s="82">
        <f>(VLOOKUP($E380,RF!$A$2:$N$499,14,FALSE)/VLOOKUP($E$4,RF!$A$2:$N$49,14,FALSE))*100</f>
        <v>109.45597935910234</v>
      </c>
      <c r="M380" s="82">
        <f>(VLOOKUP($E380,'RF 20VAR'!$A$2:$N$499,14,FALSE)/VLOOKUP($E$4,'RF 20VAR'!$A$2:$N$499,14,FALSE))*100</f>
        <v>111.51419169182077</v>
      </c>
      <c r="N380" s="82">
        <f>(VLOOKUP($E380,'RF opt'!$A$2:$N$499,14,FALSE)/VLOOKUP($E$4,'RF opt'!$A$2:$N$499,14,FALSE))*100</f>
        <v>123.47417087082277</v>
      </c>
      <c r="O380" s="82">
        <f>(VLOOKUP($E380,'LSTM 1'!$A$2:$N$499,14,FALSE)/VLOOKUP($E$4,'LSTM 1'!$A$2:$N$499,14,FALSE))*100</f>
        <v>137.61218833294788</v>
      </c>
      <c r="P380" s="82">
        <f>(VLOOKUP($E380,'LSTM 2'!$A$2:$N$499,14,FALSE)/VLOOKUP($E$4,'LSTM 2'!$A$2:$N$499,14,FALSE))*100</f>
        <v>130.00942024758137</v>
      </c>
    </row>
    <row r="381" spans="5:16" x14ac:dyDescent="0.3">
      <c r="E381" s="10">
        <v>45258</v>
      </c>
      <c r="F381" s="82">
        <f>(VLOOKUP($E381,'ARIMA daily'!$A$3:$N$499,13,FALSE)/VLOOKUP($E$4,'ARIMA daily'!$A$3:$N$499,13,FALSE))*100</f>
        <v>116.75133828465634</v>
      </c>
      <c r="G381" s="82">
        <f>(VLOOKUP($E381,'ARIMA daily'!$A$3:$N$499,14,FALSE)/VLOOKUP($E$4,'ARIMA daily'!$A$3:$N$499,14,FALSE))*100</f>
        <v>94.150033652779953</v>
      </c>
      <c r="H381" s="82">
        <f>(VLOOKUP($E381,'ARIMAX daily'!$A$2:$N$499,14,FALSE)/VLOOKUP($E$4,'ARIMAX daily'!$A$2:$N$49,14,FALSE))*100</f>
        <v>101.49883675297049</v>
      </c>
      <c r="I381" s="82">
        <f>(VLOOKUP($E381,Prophet!$A$2:$N$499,14,FALSE)/VLOOKUP($E$4,Prophet!$A$2:$N$49,14,FALSE))*100</f>
        <v>120.95621492854811</v>
      </c>
      <c r="J381" s="82">
        <f>(VLOOKUP($E381,ProphetX!$A$2:$N$499,14,FALSE)/VLOOKUP($E$4,ProphetX!$A$2:$N$49,14,FALSE))*100</f>
        <v>116.75133828465647</v>
      </c>
      <c r="K381" s="82">
        <f>(VLOOKUP($E381,LOGIT!$A$2:$N$499,14,FALSE)/VLOOKUP($E$4,LOGIT!$A$2:$N$49,14,FALSE))*100</f>
        <v>131.9286817716968</v>
      </c>
      <c r="L381" s="82">
        <f>(VLOOKUP($E381,RF!$A$2:$N$499,14,FALSE)/VLOOKUP($E$4,RF!$A$2:$N$49,14,FALSE))*100</f>
        <v>109.45597935910234</v>
      </c>
      <c r="M381" s="82">
        <f>(VLOOKUP($E381,'RF 20VAR'!$A$2:$N$499,14,FALSE)/VLOOKUP($E$4,'RF 20VAR'!$A$2:$N$499,14,FALSE))*100</f>
        <v>111.62348881752318</v>
      </c>
      <c r="N381" s="82">
        <f>(VLOOKUP($E381,'RF opt'!$A$2:$N$499,14,FALSE)/VLOOKUP($E$4,'RF opt'!$A$2:$N$499,14,FALSE))*100</f>
        <v>123.59519019374412</v>
      </c>
      <c r="O381" s="82">
        <f>(VLOOKUP($E381,'LSTM 1'!$A$2:$N$499,14,FALSE)/VLOOKUP($E$4,'LSTM 1'!$A$2:$N$499,14,FALSE))*100</f>
        <v>137.74706458876989</v>
      </c>
      <c r="P381" s="82">
        <f>(VLOOKUP($E381,'LSTM 2'!$A$2:$N$499,14,FALSE)/VLOOKUP($E$4,'LSTM 2'!$A$2:$N$499,14,FALSE))*100</f>
        <v>130.13684488951901</v>
      </c>
    </row>
    <row r="382" spans="5:16" x14ac:dyDescent="0.3">
      <c r="E382" s="10">
        <v>45259</v>
      </c>
      <c r="F382" s="82">
        <f>(VLOOKUP($E382,'ARIMA daily'!$A$3:$N$499,13,FALSE)/VLOOKUP($E$4,'ARIMA daily'!$A$3:$N$499,13,FALSE))*100</f>
        <v>116.64086248967523</v>
      </c>
      <c r="G382" s="82">
        <f>(VLOOKUP($E382,'ARIMA daily'!$A$3:$N$499,14,FALSE)/VLOOKUP($E$4,'ARIMA daily'!$A$3:$N$499,14,FALSE))*100</f>
        <v>94.150033652779953</v>
      </c>
      <c r="H382" s="82">
        <f>(VLOOKUP($E382,'ARIMAX daily'!$A$2:$N$499,14,FALSE)/VLOOKUP($E$4,'ARIMAX daily'!$A$2:$N$49,14,FALSE))*100</f>
        <v>101.49883675297049</v>
      </c>
      <c r="I382" s="82">
        <f>(VLOOKUP($E382,Prophet!$A$2:$N$499,14,FALSE)/VLOOKUP($E$4,Prophet!$A$2:$N$49,14,FALSE))*100</f>
        <v>120.95621492854811</v>
      </c>
      <c r="J382" s="82">
        <f>(VLOOKUP($E382,ProphetX!$A$2:$N$499,14,FALSE)/VLOOKUP($E$4,ProphetX!$A$2:$N$49,14,FALSE))*100</f>
        <v>116.64086248967536</v>
      </c>
      <c r="K382" s="82">
        <f>(VLOOKUP($E382,LOGIT!$A$2:$N$499,14,FALSE)/VLOOKUP($E$4,LOGIT!$A$2:$N$49,14,FALSE))*100</f>
        <v>131.80384443609381</v>
      </c>
      <c r="L382" s="82">
        <f>(VLOOKUP($E382,RF!$A$2:$N$499,14,FALSE)/VLOOKUP($E$4,RF!$A$2:$N$49,14,FALSE))*100</f>
        <v>109.45597935910234</v>
      </c>
      <c r="M382" s="82">
        <f>(VLOOKUP($E382,'RF 20VAR'!$A$2:$N$499,14,FALSE)/VLOOKUP($E$4,'RF 20VAR'!$A$2:$N$499,14,FALSE))*100</f>
        <v>111.51786524312257</v>
      </c>
      <c r="N382" s="82">
        <f>(VLOOKUP($E382,'RF opt'!$A$2:$N$499,14,FALSE)/VLOOKUP($E$4,'RF opt'!$A$2:$N$499,14,FALSE))*100</f>
        <v>123.47823841320691</v>
      </c>
      <c r="O382" s="82">
        <f>(VLOOKUP($E382,'LSTM 1'!$A$2:$N$499,14,FALSE)/VLOOKUP($E$4,'LSTM 1'!$A$2:$N$499,14,FALSE))*100</f>
        <v>137.74706458876989</v>
      </c>
      <c r="P382" s="82">
        <f>(VLOOKUP($E382,'LSTM 2'!$A$2:$N$499,14,FALSE)/VLOOKUP($E$4,'LSTM 2'!$A$2:$N$499,14,FALSE))*100</f>
        <v>130.13684488951901</v>
      </c>
    </row>
    <row r="383" spans="5:16" x14ac:dyDescent="0.3">
      <c r="E383" s="10">
        <v>45260</v>
      </c>
      <c r="F383" s="82">
        <f>(VLOOKUP($E383,'ARIMA daily'!$A$3:$N$499,13,FALSE)/VLOOKUP($E$4,'ARIMA daily'!$A$3:$N$499,13,FALSE))*100</f>
        <v>117.08224001157437</v>
      </c>
      <c r="G383" s="82">
        <f>(VLOOKUP($E383,'ARIMA daily'!$A$3:$N$499,14,FALSE)/VLOOKUP($E$4,'ARIMA daily'!$A$3:$N$499,14,FALSE))*100</f>
        <v>94.506304239719952</v>
      </c>
      <c r="H383" s="82">
        <f>(VLOOKUP($E383,'ARIMAX daily'!$A$2:$N$499,14,FALSE)/VLOOKUP($E$4,'ARIMAX daily'!$A$2:$N$49,14,FALSE))*100</f>
        <v>101.49883675297049</v>
      </c>
      <c r="I383" s="82">
        <f>(VLOOKUP($E383,Prophet!$A$2:$N$499,14,FALSE)/VLOOKUP($E$4,Prophet!$A$2:$N$49,14,FALSE))*100</f>
        <v>120.95621492854811</v>
      </c>
      <c r="J383" s="82">
        <f>(VLOOKUP($E383,ProphetX!$A$2:$N$499,14,FALSE)/VLOOKUP($E$4,ProphetX!$A$2:$N$49,14,FALSE))*100</f>
        <v>117.0822400115745</v>
      </c>
      <c r="K383" s="82">
        <f>(VLOOKUP($E383,LOGIT!$A$2:$N$499,14,FALSE)/VLOOKUP($E$4,LOGIT!$A$2:$N$49,14,FALSE))*100</f>
        <v>132.30259978642511</v>
      </c>
      <c r="L383" s="82">
        <f>(VLOOKUP($E383,RF!$A$2:$N$499,14,FALSE)/VLOOKUP($E$4,RF!$A$2:$N$49,14,FALSE))*100</f>
        <v>109.45597935910234</v>
      </c>
      <c r="M383" s="82">
        <f>(VLOOKUP($E383,'RF 20VAR'!$A$2:$N$499,14,FALSE)/VLOOKUP($E$4,'RF 20VAR'!$A$2:$N$499,14,FALSE))*100</f>
        <v>111.93985697018863</v>
      </c>
      <c r="N383" s="82">
        <f>(VLOOKUP($E383,'RF opt'!$A$2:$N$499,14,FALSE)/VLOOKUP($E$4,'RF opt'!$A$2:$N$499,14,FALSE))*100</f>
        <v>123.94548906375928</v>
      </c>
      <c r="O383" s="82">
        <f>(VLOOKUP($E383,'LSTM 1'!$A$2:$N$499,14,FALSE)/VLOOKUP($E$4,'LSTM 1'!$A$2:$N$499,14,FALSE))*100</f>
        <v>137.74706458876989</v>
      </c>
      <c r="P383" s="82">
        <f>(VLOOKUP($E383,'LSTM 2'!$A$2:$N$499,14,FALSE)/VLOOKUP($E$4,'LSTM 2'!$A$2:$N$499,14,FALSE))*100</f>
        <v>130.62929219211156</v>
      </c>
    </row>
    <row r="384" spans="5:16" x14ac:dyDescent="0.3">
      <c r="E384" s="10">
        <v>45261</v>
      </c>
      <c r="F384" s="82">
        <f>(VLOOKUP($E384,'ARIMA daily'!$A$3:$N$499,13,FALSE)/VLOOKUP($E$4,'ARIMA daily'!$A$3:$N$499,13,FALSE))*100</f>
        <v>117.7699508966567</v>
      </c>
      <c r="G384" s="82">
        <f>(VLOOKUP($E384,'ARIMA daily'!$A$3:$N$499,14,FALSE)/VLOOKUP($E$4,'ARIMA daily'!$A$3:$N$499,14,FALSE))*100</f>
        <v>94.506304239719952</v>
      </c>
      <c r="H384" s="82">
        <f>(VLOOKUP($E384,'ARIMAX daily'!$A$2:$N$499,14,FALSE)/VLOOKUP($E$4,'ARIMAX daily'!$A$2:$N$49,14,FALSE))*100</f>
        <v>102.09501474590358</v>
      </c>
      <c r="I384" s="82">
        <f>(VLOOKUP($E384,Prophet!$A$2:$N$499,14,FALSE)/VLOOKUP($E$4,Prophet!$A$2:$N$49,14,FALSE))*100</f>
        <v>120.95621492854811</v>
      </c>
      <c r="J384" s="82">
        <f>(VLOOKUP($E384,ProphetX!$A$2:$N$499,14,FALSE)/VLOOKUP($E$4,ProphetX!$A$2:$N$49,14,FALSE))*100</f>
        <v>117.76995089665682</v>
      </c>
      <c r="K384" s="82">
        <f>(VLOOKUP($E384,LOGIT!$A$2:$N$499,14,FALSE)/VLOOKUP($E$4,LOGIT!$A$2:$N$49,14,FALSE))*100</f>
        <v>132.30259978642511</v>
      </c>
      <c r="L384" s="82">
        <f>(VLOOKUP($E384,RF!$A$2:$N$499,14,FALSE)/VLOOKUP($E$4,RF!$A$2:$N$49,14,FALSE))*100</f>
        <v>109.45597935910234</v>
      </c>
      <c r="M384" s="82">
        <f>(VLOOKUP($E384,'RF 20VAR'!$A$2:$N$499,14,FALSE)/VLOOKUP($E$4,'RF 20VAR'!$A$2:$N$499,14,FALSE))*100</f>
        <v>111.93985697018863</v>
      </c>
      <c r="N384" s="82">
        <f>(VLOOKUP($E384,'RF opt'!$A$2:$N$499,14,FALSE)/VLOOKUP($E$4,'RF opt'!$A$2:$N$499,14,FALSE))*100</f>
        <v>123.94548906375928</v>
      </c>
      <c r="O384" s="82">
        <f>(VLOOKUP($E384,'LSTM 1'!$A$2:$N$499,14,FALSE)/VLOOKUP($E$4,'LSTM 1'!$A$2:$N$499,14,FALSE))*100</f>
        <v>137.74706458876989</v>
      </c>
      <c r="P384" s="82">
        <f>(VLOOKUP($E384,'LSTM 2'!$A$2:$N$499,14,FALSE)/VLOOKUP($E$4,'LSTM 2'!$A$2:$N$499,14,FALSE))*100</f>
        <v>130.62929219211156</v>
      </c>
    </row>
    <row r="385" spans="5:16" x14ac:dyDescent="0.3">
      <c r="E385" s="10">
        <v>45264</v>
      </c>
      <c r="F385" s="82">
        <f>(VLOOKUP($E385,'ARIMA daily'!$A$3:$N$499,13,FALSE)/VLOOKUP($E$4,'ARIMA daily'!$A$3:$N$499,13,FALSE))*100</f>
        <v>117.13299104234906</v>
      </c>
      <c r="G385" s="82">
        <f>(VLOOKUP($E385,'ARIMA daily'!$A$3:$N$499,14,FALSE)/VLOOKUP($E$4,'ARIMA daily'!$A$3:$N$499,14,FALSE))*100</f>
        <v>94.506304239719952</v>
      </c>
      <c r="H385" s="82">
        <f>(VLOOKUP($E385,'ARIMAX daily'!$A$2:$N$499,14,FALSE)/VLOOKUP($E$4,'ARIMAX daily'!$A$2:$N$49,14,FALSE))*100</f>
        <v>101.54283292683202</v>
      </c>
      <c r="I385" s="82">
        <f>(VLOOKUP($E385,Prophet!$A$2:$N$499,14,FALSE)/VLOOKUP($E$4,Prophet!$A$2:$N$49,14,FALSE))*100</f>
        <v>120.95621492854811</v>
      </c>
      <c r="J385" s="82">
        <f>(VLOOKUP($E385,ProphetX!$A$2:$N$499,14,FALSE)/VLOOKUP($E$4,ProphetX!$A$2:$N$49,14,FALSE))*100</f>
        <v>117.1329910423492</v>
      </c>
      <c r="K385" s="82">
        <f>(VLOOKUP($E385,LOGIT!$A$2:$N$499,14,FALSE)/VLOOKUP($E$4,LOGIT!$A$2:$N$49,14,FALSE))*100</f>
        <v>131.58703996795808</v>
      </c>
      <c r="L385" s="82">
        <f>(VLOOKUP($E385,RF!$A$2:$N$499,14,FALSE)/VLOOKUP($E$4,RF!$A$2:$N$49,14,FALSE))*100</f>
        <v>109.45597935910234</v>
      </c>
      <c r="M385" s="82">
        <f>(VLOOKUP($E385,'RF 20VAR'!$A$2:$N$499,14,FALSE)/VLOOKUP($E$4,'RF 20VAR'!$A$2:$N$499,14,FALSE))*100</f>
        <v>111.3344292320934</v>
      </c>
      <c r="N385" s="82">
        <f>(VLOOKUP($E385,'RF opt'!$A$2:$N$499,14,FALSE)/VLOOKUP($E$4,'RF opt'!$A$2:$N$499,14,FALSE))*100</f>
        <v>123.27512875491094</v>
      </c>
      <c r="O385" s="82">
        <f>(VLOOKUP($E385,'LSTM 1'!$A$2:$N$499,14,FALSE)/VLOOKUP($E$4,'LSTM 1'!$A$2:$N$499,14,FALSE))*100</f>
        <v>137.74706458876989</v>
      </c>
      <c r="P385" s="82">
        <f>(VLOOKUP($E385,'LSTM 2'!$A$2:$N$499,14,FALSE)/VLOOKUP($E$4,'LSTM 2'!$A$2:$N$499,14,FALSE))*100</f>
        <v>129.92278247304063</v>
      </c>
    </row>
    <row r="386" spans="5:16" x14ac:dyDescent="0.3">
      <c r="E386" s="10">
        <v>45265</v>
      </c>
      <c r="F386" s="82">
        <f>(VLOOKUP($E386,'ARIMA daily'!$A$3:$N$499,13,FALSE)/VLOOKUP($E$4,'ARIMA daily'!$A$3:$N$499,13,FALSE))*100</f>
        <v>117.06635762981033</v>
      </c>
      <c r="G386" s="82">
        <f>(VLOOKUP($E386,'ARIMA daily'!$A$3:$N$499,14,FALSE)/VLOOKUP($E$4,'ARIMA daily'!$A$3:$N$499,14,FALSE))*100</f>
        <v>94.452542464306561</v>
      </c>
      <c r="H386" s="82">
        <f>(VLOOKUP($E386,'ARIMAX daily'!$A$2:$N$499,14,FALSE)/VLOOKUP($E$4,'ARIMAX daily'!$A$2:$N$49,14,FALSE))*100</f>
        <v>101.54283292683202</v>
      </c>
      <c r="I386" s="82">
        <f>(VLOOKUP($E386,Prophet!$A$2:$N$499,14,FALSE)/VLOOKUP($E$4,Prophet!$A$2:$N$49,14,FALSE))*100</f>
        <v>120.95621492854811</v>
      </c>
      <c r="J386" s="82">
        <f>(VLOOKUP($E386,ProphetX!$A$2:$N$499,14,FALSE)/VLOOKUP($E$4,ProphetX!$A$2:$N$49,14,FALSE))*100</f>
        <v>117.06635762981048</v>
      </c>
      <c r="K386" s="82">
        <f>(VLOOKUP($E386,LOGIT!$A$2:$N$499,14,FALSE)/VLOOKUP($E$4,LOGIT!$A$2:$N$49,14,FALSE))*100</f>
        <v>131.51218408456512</v>
      </c>
      <c r="L386" s="82">
        <f>(VLOOKUP($E386,RF!$A$2:$N$499,14,FALSE)/VLOOKUP($E$4,RF!$A$2:$N$49,14,FALSE))*100</f>
        <v>109.45597935910234</v>
      </c>
      <c r="M386" s="82">
        <f>(VLOOKUP($E386,'RF 20VAR'!$A$2:$N$499,14,FALSE)/VLOOKUP($E$4,'RF 20VAR'!$A$2:$N$499,14,FALSE))*100</f>
        <v>111.27109444582379</v>
      </c>
      <c r="N386" s="82">
        <f>(VLOOKUP($E386,'RF opt'!$A$2:$N$499,14,FALSE)/VLOOKUP($E$4,'RF opt'!$A$2:$N$499,14,FALSE))*100</f>
        <v>123.27512875491094</v>
      </c>
      <c r="O386" s="82">
        <f>(VLOOKUP($E386,'LSTM 1'!$A$2:$N$499,14,FALSE)/VLOOKUP($E$4,'LSTM 1'!$A$2:$N$499,14,FALSE))*100</f>
        <v>137.74706458876989</v>
      </c>
      <c r="P386" s="82">
        <f>(VLOOKUP($E386,'LSTM 2'!$A$2:$N$499,14,FALSE)/VLOOKUP($E$4,'LSTM 2'!$A$2:$N$499,14,FALSE))*100</f>
        <v>129.92278247304063</v>
      </c>
    </row>
    <row r="387" spans="5:16" x14ac:dyDescent="0.3">
      <c r="E387" s="10">
        <v>45266</v>
      </c>
      <c r="F387" s="82">
        <f>(VLOOKUP($E387,'ARIMA daily'!$A$3:$N$499,13,FALSE)/VLOOKUP($E$4,'ARIMA daily'!$A$3:$N$499,13,FALSE))*100</f>
        <v>116.60907269481264</v>
      </c>
      <c r="G387" s="82">
        <f>(VLOOKUP($E387,'ARIMA daily'!$A$3:$N$499,14,FALSE)/VLOOKUP($E$4,'ARIMA daily'!$A$3:$N$499,14,FALSE))*100</f>
        <v>94.452542464306561</v>
      </c>
      <c r="H387" s="82">
        <f>(VLOOKUP($E387,'ARIMAX daily'!$A$2:$N$499,14,FALSE)/VLOOKUP($E$4,'ARIMAX daily'!$A$2:$N$49,14,FALSE))*100</f>
        <v>101.14618602763265</v>
      </c>
      <c r="I387" s="82">
        <f>(VLOOKUP($E387,Prophet!$A$2:$N$499,14,FALSE)/VLOOKUP($E$4,Prophet!$A$2:$N$49,14,FALSE))*100</f>
        <v>120.95621492854811</v>
      </c>
      <c r="J387" s="82">
        <f>(VLOOKUP($E387,ProphetX!$A$2:$N$499,14,FALSE)/VLOOKUP($E$4,ProphetX!$A$2:$N$49,14,FALSE))*100</f>
        <v>116.60907269481278</v>
      </c>
      <c r="K387" s="82">
        <f>(VLOOKUP($E387,LOGIT!$A$2:$N$499,14,FALSE)/VLOOKUP($E$4,LOGIT!$A$2:$N$49,14,FALSE))*100</f>
        <v>130.99847082169342</v>
      </c>
      <c r="L387" s="82">
        <f>(VLOOKUP($E387,RF!$A$2:$N$499,14,FALSE)/VLOOKUP($E$4,RF!$A$2:$N$49,14,FALSE))*100</f>
        <v>109.45597935910234</v>
      </c>
      <c r="M387" s="82">
        <f>(VLOOKUP($E387,'RF 20VAR'!$A$2:$N$499,14,FALSE)/VLOOKUP($E$4,'RF 20VAR'!$A$2:$N$499,14,FALSE))*100</f>
        <v>111.27109444582379</v>
      </c>
      <c r="N387" s="82">
        <f>(VLOOKUP($E387,'RF opt'!$A$2:$N$499,14,FALSE)/VLOOKUP($E$4,'RF opt'!$A$2:$N$499,14,FALSE))*100</f>
        <v>122.79359110070473</v>
      </c>
      <c r="O387" s="82">
        <f>(VLOOKUP($E387,'LSTM 1'!$A$2:$N$499,14,FALSE)/VLOOKUP($E$4,'LSTM 1'!$A$2:$N$499,14,FALSE))*100</f>
        <v>137.74706458876989</v>
      </c>
      <c r="P387" s="82">
        <f>(VLOOKUP($E387,'LSTM 2'!$A$2:$N$499,14,FALSE)/VLOOKUP($E$4,'LSTM 2'!$A$2:$N$499,14,FALSE))*100</f>
        <v>129.41527773520829</v>
      </c>
    </row>
    <row r="388" spans="5:16" x14ac:dyDescent="0.3">
      <c r="E388" s="10">
        <v>45267</v>
      </c>
      <c r="F388" s="82">
        <f>(VLOOKUP($E388,'ARIMA daily'!$A$3:$N$499,13,FALSE)/VLOOKUP($E$4,'ARIMA daily'!$A$3:$N$499,13,FALSE))*100</f>
        <v>117.53823583284336</v>
      </c>
      <c r="G388" s="82">
        <f>(VLOOKUP($E388,'ARIMA daily'!$A$3:$N$499,14,FALSE)/VLOOKUP($E$4,'ARIMA daily'!$A$3:$N$499,14,FALSE))*100</f>
        <v>95.205158180416433</v>
      </c>
      <c r="H388" s="82">
        <f>(VLOOKUP($E388,'ARIMAX daily'!$A$2:$N$499,14,FALSE)/VLOOKUP($E$4,'ARIMAX daily'!$A$2:$N$49,14,FALSE))*100</f>
        <v>101.14618602763265</v>
      </c>
      <c r="I388" s="82">
        <f>(VLOOKUP($E388,Prophet!$A$2:$N$499,14,FALSE)/VLOOKUP($E$4,Prophet!$A$2:$N$49,14,FALSE))*100</f>
        <v>120.95621492854811</v>
      </c>
      <c r="J388" s="82">
        <f>(VLOOKUP($E388,ProphetX!$A$2:$N$499,14,FALSE)/VLOOKUP($E$4,ProphetX!$A$2:$N$49,14,FALSE))*100</f>
        <v>117.53823583284348</v>
      </c>
      <c r="K388" s="82">
        <f>(VLOOKUP($E388,LOGIT!$A$2:$N$499,14,FALSE)/VLOOKUP($E$4,LOGIT!$A$2:$N$49,14,FALSE))*100</f>
        <v>132.04229140454353</v>
      </c>
      <c r="L388" s="82">
        <f>(VLOOKUP($E388,RF!$A$2:$N$499,14,FALSE)/VLOOKUP($E$4,RF!$A$2:$N$49,14,FALSE))*100</f>
        <v>110.32814529702814</v>
      </c>
      <c r="M388" s="82">
        <f>(VLOOKUP($E388,'RF 20VAR'!$A$2:$N$499,14,FALSE)/VLOOKUP($E$4,'RF 20VAR'!$A$2:$N$499,14,FALSE))*100</f>
        <v>112.15772356393694</v>
      </c>
      <c r="N388" s="82">
        <f>(VLOOKUP($E388,'RF opt'!$A$2:$N$499,14,FALSE)/VLOOKUP($E$4,'RF opt'!$A$2:$N$499,14,FALSE))*100</f>
        <v>123.77203365067511</v>
      </c>
      <c r="O388" s="82">
        <f>(VLOOKUP($E388,'LSTM 1'!$A$2:$N$499,14,FALSE)/VLOOKUP($E$4,'LSTM 1'!$A$2:$N$499,14,FALSE))*100</f>
        <v>137.74706458876989</v>
      </c>
      <c r="P388" s="82">
        <f>(VLOOKUP($E388,'LSTM 2'!$A$2:$N$499,14,FALSE)/VLOOKUP($E$4,'LSTM 2'!$A$2:$N$499,14,FALSE))*100</f>
        <v>130.44648313621747</v>
      </c>
    </row>
    <row r="389" spans="5:16" x14ac:dyDescent="0.3">
      <c r="E389" s="10">
        <v>45268</v>
      </c>
      <c r="F389" s="82">
        <f>(VLOOKUP($E389,'ARIMA daily'!$A$3:$N$499,13,FALSE)/VLOOKUP($E$4,'ARIMA daily'!$A$3:$N$499,13,FALSE))*100</f>
        <v>118.01961342733335</v>
      </c>
      <c r="G389" s="82">
        <f>(VLOOKUP($E389,'ARIMA daily'!$A$3:$N$499,14,FALSE)/VLOOKUP($E$4,'ARIMA daily'!$A$3:$N$499,14,FALSE))*100</f>
        <v>95.205158180416433</v>
      </c>
      <c r="H389" s="82">
        <f>(VLOOKUP($E389,'ARIMAX daily'!$A$2:$N$499,14,FALSE)/VLOOKUP($E$4,'ARIMAX daily'!$A$2:$N$49,14,FALSE))*100</f>
        <v>101.14618602763265</v>
      </c>
      <c r="I389" s="82">
        <f>(VLOOKUP($E389,Prophet!$A$2:$N$499,14,FALSE)/VLOOKUP($E$4,Prophet!$A$2:$N$49,14,FALSE))*100</f>
        <v>120.95621492854811</v>
      </c>
      <c r="J389" s="82">
        <f>(VLOOKUP($E389,ProphetX!$A$2:$N$499,14,FALSE)/VLOOKUP($E$4,ProphetX!$A$2:$N$49,14,FALSE))*100</f>
        <v>118.0196134273335</v>
      </c>
      <c r="K389" s="82">
        <f>(VLOOKUP($E389,LOGIT!$A$2:$N$499,14,FALSE)/VLOOKUP($E$4,LOGIT!$A$2:$N$49,14,FALSE))*100</f>
        <v>132.58307032773294</v>
      </c>
      <c r="L389" s="82">
        <f>(VLOOKUP($E389,RF!$A$2:$N$499,14,FALSE)/VLOOKUP($E$4,RF!$A$2:$N$49,14,FALSE))*100</f>
        <v>110.32814529702814</v>
      </c>
      <c r="M389" s="82">
        <f>(VLOOKUP($E389,'RF 20VAR'!$A$2:$N$499,14,FALSE)/VLOOKUP($E$4,'RF 20VAR'!$A$2:$N$499,14,FALSE))*100</f>
        <v>112.15772356393694</v>
      </c>
      <c r="N389" s="82">
        <f>(VLOOKUP($E389,'RF opt'!$A$2:$N$499,14,FALSE)/VLOOKUP($E$4,'RF opt'!$A$2:$N$499,14,FALSE))*100</f>
        <v>123.77203365067511</v>
      </c>
      <c r="O389" s="82">
        <f>(VLOOKUP($E389,'LSTM 1'!$A$2:$N$499,14,FALSE)/VLOOKUP($E$4,'LSTM 1'!$A$2:$N$499,14,FALSE))*100</f>
        <v>138.3112073983838</v>
      </c>
      <c r="P389" s="82">
        <f>(VLOOKUP($E389,'LSTM 2'!$A$2:$N$499,14,FALSE)/VLOOKUP($E$4,'LSTM 2'!$A$2:$N$499,14,FALSE))*100</f>
        <v>130.44648313621747</v>
      </c>
    </row>
    <row r="390" spans="5:16" x14ac:dyDescent="0.3">
      <c r="E390" s="10">
        <v>45271</v>
      </c>
      <c r="F390" s="82">
        <f>(VLOOKUP($E390,'ARIMA daily'!$A$3:$N$499,13,FALSE)/VLOOKUP($E$4,'ARIMA daily'!$A$3:$N$499,13,FALSE))*100</f>
        <v>118.48278072594735</v>
      </c>
      <c r="G390" s="82">
        <f>(VLOOKUP($E390,'ARIMA daily'!$A$3:$N$499,14,FALSE)/VLOOKUP($E$4,'ARIMA daily'!$A$3:$N$499,14,FALSE))*100</f>
        <v>95.578790279759758</v>
      </c>
      <c r="H390" s="82">
        <f>(VLOOKUP($E390,'ARIMAX daily'!$A$2:$N$499,14,FALSE)/VLOOKUP($E$4,'ARIMAX daily'!$A$2:$N$49,14,FALSE))*100</f>
        <v>101.54313365681948</v>
      </c>
      <c r="I390" s="82">
        <f>(VLOOKUP($E390,Prophet!$A$2:$N$499,14,FALSE)/VLOOKUP($E$4,Prophet!$A$2:$N$49,14,FALSE))*100</f>
        <v>120.95621492854811</v>
      </c>
      <c r="J390" s="82">
        <f>(VLOOKUP($E390,ProphetX!$A$2:$N$499,14,FALSE)/VLOOKUP($E$4,ProphetX!$A$2:$N$49,14,FALSE))*100</f>
        <v>118.48278072594749</v>
      </c>
      <c r="K390" s="82">
        <f>(VLOOKUP($E390,LOGIT!$A$2:$N$499,14,FALSE)/VLOOKUP($E$4,LOGIT!$A$2:$N$49,14,FALSE))*100</f>
        <v>132.58307032773294</v>
      </c>
      <c r="L390" s="82">
        <f>(VLOOKUP($E390,RF!$A$2:$N$499,14,FALSE)/VLOOKUP($E$4,RF!$A$2:$N$49,14,FALSE))*100</f>
        <v>110.32814529702814</v>
      </c>
      <c r="M390" s="82">
        <f>(VLOOKUP($E390,'RF 20VAR'!$A$2:$N$499,14,FALSE)/VLOOKUP($E$4,'RF 20VAR'!$A$2:$N$499,14,FALSE))*100</f>
        <v>112.59788590927278</v>
      </c>
      <c r="N390" s="82">
        <f>(VLOOKUP($E390,'RF opt'!$A$2:$N$499,14,FALSE)/VLOOKUP($E$4,'RF opt'!$A$2:$N$499,14,FALSE))*100</f>
        <v>123.77203365067511</v>
      </c>
      <c r="O390" s="82">
        <f>(VLOOKUP($E390,'LSTM 1'!$A$2:$N$499,14,FALSE)/VLOOKUP($E$4,'LSTM 1'!$A$2:$N$499,14,FALSE))*100</f>
        <v>138.8540089416052</v>
      </c>
      <c r="P390" s="82">
        <f>(VLOOKUP($E390,'LSTM 2'!$A$2:$N$499,14,FALSE)/VLOOKUP($E$4,'LSTM 2'!$A$2:$N$499,14,FALSE))*100</f>
        <v>130.44648313621747</v>
      </c>
    </row>
    <row r="391" spans="5:16" x14ac:dyDescent="0.3">
      <c r="E391" s="10">
        <v>45272</v>
      </c>
      <c r="F391" s="82">
        <f>(VLOOKUP($E391,'ARIMA daily'!$A$3:$N$499,13,FALSE)/VLOOKUP($E$4,'ARIMA daily'!$A$3:$N$499,13,FALSE))*100</f>
        <v>119.02772539449526</v>
      </c>
      <c r="G391" s="82">
        <f>(VLOOKUP($E391,'ARIMA daily'!$A$3:$N$499,14,FALSE)/VLOOKUP($E$4,'ARIMA daily'!$A$3:$N$499,14,FALSE))*100</f>
        <v>95.578790279759758</v>
      </c>
      <c r="H391" s="82">
        <f>(VLOOKUP($E391,'ARIMAX daily'!$A$2:$N$499,14,FALSE)/VLOOKUP($E$4,'ARIMAX daily'!$A$2:$N$49,14,FALSE))*100</f>
        <v>102.01016683223021</v>
      </c>
      <c r="I391" s="82">
        <f>(VLOOKUP($E391,Prophet!$A$2:$N$499,14,FALSE)/VLOOKUP($E$4,Prophet!$A$2:$N$49,14,FALSE))*100</f>
        <v>120.95621492854811</v>
      </c>
      <c r="J391" s="82">
        <f>(VLOOKUP($E391,ProphetX!$A$2:$N$499,14,FALSE)/VLOOKUP($E$4,ProphetX!$A$2:$N$49,14,FALSE))*100</f>
        <v>119.02772539449541</v>
      </c>
      <c r="K391" s="82">
        <f>(VLOOKUP($E391,LOGIT!$A$2:$N$499,14,FALSE)/VLOOKUP($E$4,LOGIT!$A$2:$N$49,14,FALSE))*100</f>
        <v>133.19286726929803</v>
      </c>
      <c r="L391" s="82">
        <f>(VLOOKUP($E391,RF!$A$2:$N$499,14,FALSE)/VLOOKUP($E$4,RF!$A$2:$N$49,14,FALSE))*100</f>
        <v>110.32814529702814</v>
      </c>
      <c r="M391" s="82">
        <f>(VLOOKUP($E391,'RF 20VAR'!$A$2:$N$499,14,FALSE)/VLOOKUP($E$4,'RF 20VAR'!$A$2:$N$499,14,FALSE))*100</f>
        <v>112.59788590927278</v>
      </c>
      <c r="N391" s="82">
        <f>(VLOOKUP($E391,'RF opt'!$A$2:$N$499,14,FALSE)/VLOOKUP($E$4,'RF opt'!$A$2:$N$499,14,FALSE))*100</f>
        <v>123.77203365067511</v>
      </c>
      <c r="O391" s="82">
        <f>(VLOOKUP($E391,'LSTM 1'!$A$2:$N$499,14,FALSE)/VLOOKUP($E$4,'LSTM 1'!$A$2:$N$499,14,FALSE))*100</f>
        <v>139.4926481718428</v>
      </c>
      <c r="P391" s="82">
        <f>(VLOOKUP($E391,'LSTM 2'!$A$2:$N$499,14,FALSE)/VLOOKUP($E$4,'LSTM 2'!$A$2:$N$499,14,FALSE))*100</f>
        <v>131.04645314941567</v>
      </c>
    </row>
    <row r="392" spans="5:16" x14ac:dyDescent="0.3">
      <c r="E392" s="10">
        <v>45273</v>
      </c>
      <c r="F392" s="82">
        <f>(VLOOKUP($E392,'ARIMA daily'!$A$3:$N$499,13,FALSE)/VLOOKUP($E$4,'ARIMA daily'!$A$3:$N$499,13,FALSE))*100</f>
        <v>120.65253435065668</v>
      </c>
      <c r="G392" s="82">
        <f>(VLOOKUP($E392,'ARIMA daily'!$A$3:$N$499,14,FALSE)/VLOOKUP($E$4,'ARIMA daily'!$A$3:$N$499,14,FALSE))*100</f>
        <v>95.578790279759758</v>
      </c>
      <c r="H392" s="82">
        <f>(VLOOKUP($E392,'ARIMAX daily'!$A$2:$N$499,14,FALSE)/VLOOKUP($E$4,'ARIMAX daily'!$A$2:$N$49,14,FALSE))*100</f>
        <v>103.40267460417319</v>
      </c>
      <c r="I392" s="82">
        <f>(VLOOKUP($E392,Prophet!$A$2:$N$499,14,FALSE)/VLOOKUP($E$4,Prophet!$A$2:$N$49,14,FALSE))*100</f>
        <v>120.95621492854811</v>
      </c>
      <c r="J392" s="82">
        <f>(VLOOKUP($E392,ProphetX!$A$2:$N$499,14,FALSE)/VLOOKUP($E$4,ProphetX!$A$2:$N$49,14,FALSE))*100</f>
        <v>120.65253435065684</v>
      </c>
      <c r="K392" s="82">
        <f>(VLOOKUP($E392,LOGIT!$A$2:$N$499,14,FALSE)/VLOOKUP($E$4,LOGIT!$A$2:$N$49,14,FALSE))*100</f>
        <v>135.01103999265902</v>
      </c>
      <c r="L392" s="82">
        <f>(VLOOKUP($E392,RF!$A$2:$N$499,14,FALSE)/VLOOKUP($E$4,RF!$A$2:$N$49,14,FALSE))*100</f>
        <v>110.32814529702814</v>
      </c>
      <c r="M392" s="82">
        <f>(VLOOKUP($E392,'RF 20VAR'!$A$2:$N$499,14,FALSE)/VLOOKUP($E$4,'RF 20VAR'!$A$2:$N$499,14,FALSE))*100</f>
        <v>114.13492320763226</v>
      </c>
      <c r="N392" s="82">
        <f>(VLOOKUP($E392,'RF opt'!$A$2:$N$499,14,FALSE)/VLOOKUP($E$4,'RF opt'!$A$2:$N$499,14,FALSE))*100</f>
        <v>125.46160562335125</v>
      </c>
      <c r="O392" s="82">
        <f>(VLOOKUP($E392,'LSTM 1'!$A$2:$N$499,14,FALSE)/VLOOKUP($E$4,'LSTM 1'!$A$2:$N$499,14,FALSE))*100</f>
        <v>139.4926481718428</v>
      </c>
      <c r="P392" s="82">
        <f>(VLOOKUP($E392,'LSTM 2'!$A$2:$N$499,14,FALSE)/VLOOKUP($E$4,'LSTM 2'!$A$2:$N$499,14,FALSE))*100</f>
        <v>132.83532586831086</v>
      </c>
    </row>
    <row r="393" spans="5:16" x14ac:dyDescent="0.3">
      <c r="E393" s="10">
        <v>45274</v>
      </c>
      <c r="F393" s="82">
        <f>(VLOOKUP($E393,'ARIMA daily'!$A$3:$N$499,13,FALSE)/VLOOKUP($E$4,'ARIMA daily'!$A$3:$N$499,13,FALSE))*100</f>
        <v>120.9719091480202</v>
      </c>
      <c r="G393" s="82">
        <f>(VLOOKUP($E393,'ARIMA daily'!$A$3:$N$499,14,FALSE)/VLOOKUP($E$4,'ARIMA daily'!$A$3:$N$499,14,FALSE))*100</f>
        <v>95.578790279759758</v>
      </c>
      <c r="H393" s="82">
        <f>(VLOOKUP($E393,'ARIMAX daily'!$A$2:$N$499,14,FALSE)/VLOOKUP($E$4,'ARIMAX daily'!$A$2:$N$49,14,FALSE))*100</f>
        <v>103.67638794493546</v>
      </c>
      <c r="I393" s="82">
        <f>(VLOOKUP($E393,Prophet!$A$2:$N$499,14,FALSE)/VLOOKUP($E$4,Prophet!$A$2:$N$49,14,FALSE))*100</f>
        <v>120.95621492854811</v>
      </c>
      <c r="J393" s="82">
        <f>(VLOOKUP($E393,ProphetX!$A$2:$N$499,14,FALSE)/VLOOKUP($E$4,ProphetX!$A$2:$N$49,14,FALSE))*100</f>
        <v>120.97190914802034</v>
      </c>
      <c r="K393" s="82">
        <f>(VLOOKUP($E393,LOGIT!$A$2:$N$499,14,FALSE)/VLOOKUP($E$4,LOGIT!$A$2:$N$49,14,FALSE))*100</f>
        <v>135.36842265164384</v>
      </c>
      <c r="L393" s="82">
        <f>(VLOOKUP($E393,RF!$A$2:$N$499,14,FALSE)/VLOOKUP($E$4,RF!$A$2:$N$49,14,FALSE))*100</f>
        <v>110.32814529702814</v>
      </c>
      <c r="M393" s="82">
        <f>(VLOOKUP($E393,'RF 20VAR'!$A$2:$N$499,14,FALSE)/VLOOKUP($E$4,'RF 20VAR'!$A$2:$N$499,14,FALSE))*100</f>
        <v>114.43704548104921</v>
      </c>
      <c r="N393" s="82">
        <f>(VLOOKUP($E393,'RF opt'!$A$2:$N$499,14,FALSE)/VLOOKUP($E$4,'RF opt'!$A$2:$N$499,14,FALSE))*100</f>
        <v>125.79371033286695</v>
      </c>
      <c r="O393" s="82">
        <f>(VLOOKUP($E393,'LSTM 1'!$A$2:$N$499,14,FALSE)/VLOOKUP($E$4,'LSTM 1'!$A$2:$N$499,14,FALSE))*100</f>
        <v>139.4926481718428</v>
      </c>
      <c r="P393" s="82">
        <f>(VLOOKUP($E393,'LSTM 2'!$A$2:$N$499,14,FALSE)/VLOOKUP($E$4,'LSTM 2'!$A$2:$N$499,14,FALSE))*100</f>
        <v>132.83532586831086</v>
      </c>
    </row>
    <row r="394" spans="5:16" x14ac:dyDescent="0.3">
      <c r="E394" s="10">
        <v>45275</v>
      </c>
      <c r="F394" s="82">
        <f>(VLOOKUP($E394,'ARIMA daily'!$A$3:$N$499,13,FALSE)/VLOOKUP($E$4,'ARIMA daily'!$A$3:$N$499,13,FALSE))*100</f>
        <v>120.96268510124312</v>
      </c>
      <c r="G394" s="82">
        <f>(VLOOKUP($E394,'ARIMA daily'!$A$3:$N$499,14,FALSE)/VLOOKUP($E$4,'ARIMA daily'!$A$3:$N$499,14,FALSE))*100</f>
        <v>95.571502445429914</v>
      </c>
      <c r="H394" s="82">
        <f>(VLOOKUP($E394,'ARIMAX daily'!$A$2:$N$499,14,FALSE)/VLOOKUP($E$4,'ARIMAX daily'!$A$2:$N$49,14,FALSE))*100</f>
        <v>103.67638794493546</v>
      </c>
      <c r="I394" s="82">
        <f>(VLOOKUP($E394,Prophet!$A$2:$N$499,14,FALSE)/VLOOKUP($E$4,Prophet!$A$2:$N$49,14,FALSE))*100</f>
        <v>120.95621492854811</v>
      </c>
      <c r="J394" s="82">
        <f>(VLOOKUP($E394,ProphetX!$A$2:$N$499,14,FALSE)/VLOOKUP($E$4,ProphetX!$A$2:$N$49,14,FALSE))*100</f>
        <v>120.96268510124328</v>
      </c>
      <c r="K394" s="82">
        <f>(VLOOKUP($E394,LOGIT!$A$2:$N$499,14,FALSE)/VLOOKUP($E$4,LOGIT!$A$2:$N$49,14,FALSE))*100</f>
        <v>135.35810087800672</v>
      </c>
      <c r="L394" s="82">
        <f>(VLOOKUP($E394,RF!$A$2:$N$499,14,FALSE)/VLOOKUP($E$4,RF!$A$2:$N$49,14,FALSE))*100</f>
        <v>110.32814529702814</v>
      </c>
      <c r="M394" s="82">
        <f>(VLOOKUP($E394,'RF 20VAR'!$A$2:$N$499,14,FALSE)/VLOOKUP($E$4,'RF 20VAR'!$A$2:$N$499,14,FALSE))*100</f>
        <v>114.42831971431558</v>
      </c>
      <c r="N394" s="82">
        <f>(VLOOKUP($E394,'RF opt'!$A$2:$N$499,14,FALSE)/VLOOKUP($E$4,'RF opt'!$A$2:$N$499,14,FALSE))*100</f>
        <v>125.78411862619269</v>
      </c>
      <c r="O394" s="82">
        <f>(VLOOKUP($E394,'LSTM 1'!$A$2:$N$499,14,FALSE)/VLOOKUP($E$4,'LSTM 1'!$A$2:$N$499,14,FALSE))*100</f>
        <v>139.4926481718428</v>
      </c>
      <c r="P394" s="82">
        <f>(VLOOKUP($E394,'LSTM 2'!$A$2:$N$499,14,FALSE)/VLOOKUP($E$4,'LSTM 2'!$A$2:$N$499,14,FALSE))*100</f>
        <v>132.83532586831086</v>
      </c>
    </row>
    <row r="395" spans="5:16" x14ac:dyDescent="0.3">
      <c r="E395" s="10">
        <v>45278</v>
      </c>
      <c r="F395" s="82">
        <f>(VLOOKUP($E395,'ARIMA daily'!$A$3:$N$499,13,FALSE)/VLOOKUP($E$4,'ARIMA daily'!$A$3:$N$499,13,FALSE))*100</f>
        <v>121.51044579492651</v>
      </c>
      <c r="G395" s="82">
        <f>(VLOOKUP($E395,'ARIMA daily'!$A$3:$N$499,14,FALSE)/VLOOKUP($E$4,'ARIMA daily'!$A$3:$N$499,14,FALSE))*100</f>
        <v>96.004283120164885</v>
      </c>
      <c r="H395" s="82">
        <f>(VLOOKUP($E395,'ARIMAX daily'!$A$2:$N$499,14,FALSE)/VLOOKUP($E$4,'ARIMAX daily'!$A$2:$N$49,14,FALSE))*100</f>
        <v>104.14587033226648</v>
      </c>
      <c r="I395" s="82">
        <f>(VLOOKUP($E395,Prophet!$A$2:$N$499,14,FALSE)/VLOOKUP($E$4,Prophet!$A$2:$N$49,14,FALSE))*100</f>
        <v>120.95621492854811</v>
      </c>
      <c r="J395" s="82">
        <f>(VLOOKUP($E395,ProphetX!$A$2:$N$499,14,FALSE)/VLOOKUP($E$4,ProphetX!$A$2:$N$49,14,FALSE))*100</f>
        <v>121.51044579492665</v>
      </c>
      <c r="K395" s="82">
        <f>(VLOOKUP($E395,LOGIT!$A$2:$N$499,14,FALSE)/VLOOKUP($E$4,LOGIT!$A$2:$N$49,14,FALSE))*100</f>
        <v>135.971048971632</v>
      </c>
      <c r="L395" s="82">
        <f>(VLOOKUP($E395,RF!$A$2:$N$499,14,FALSE)/VLOOKUP($E$4,RF!$A$2:$N$49,14,FALSE))*100</f>
        <v>110.32814529702814</v>
      </c>
      <c r="M395" s="82">
        <f>(VLOOKUP($E395,'RF 20VAR'!$A$2:$N$499,14,FALSE)/VLOOKUP($E$4,'RF 20VAR'!$A$2:$N$499,14,FALSE))*100</f>
        <v>114.42831971431558</v>
      </c>
      <c r="N395" s="82">
        <f>(VLOOKUP($E395,'RF opt'!$A$2:$N$499,14,FALSE)/VLOOKUP($E$4,'RF opt'!$A$2:$N$499,14,FALSE))*100</f>
        <v>125.78411862619269</v>
      </c>
      <c r="O395" s="82">
        <f>(VLOOKUP($E395,'LSTM 1'!$A$2:$N$499,14,FALSE)/VLOOKUP($E$4,'LSTM 1'!$A$2:$N$499,14,FALSE))*100</f>
        <v>139.4926481718428</v>
      </c>
      <c r="P395" s="82">
        <f>(VLOOKUP($E395,'LSTM 2'!$A$2:$N$499,14,FALSE)/VLOOKUP($E$4,'LSTM 2'!$A$2:$N$499,14,FALSE))*100</f>
        <v>132.83532586831086</v>
      </c>
    </row>
    <row r="396" spans="5:16" x14ac:dyDescent="0.3">
      <c r="E396" s="10">
        <v>45279</v>
      </c>
      <c r="F396" s="82">
        <f>(VLOOKUP($E396,'ARIMA daily'!$A$3:$N$499,13,FALSE)/VLOOKUP($E$4,'ARIMA daily'!$A$3:$N$499,13,FALSE))*100</f>
        <v>122.22327562421718</v>
      </c>
      <c r="G396" s="82">
        <f>(VLOOKUP($E396,'ARIMA daily'!$A$3:$N$499,14,FALSE)/VLOOKUP($E$4,'ARIMA daily'!$A$3:$N$499,14,FALSE))*100</f>
        <v>96.004283120164885</v>
      </c>
      <c r="H396" s="82">
        <f>(VLOOKUP($E396,'ARIMAX daily'!$A$2:$N$499,14,FALSE)/VLOOKUP($E$4,'ARIMAX daily'!$A$2:$N$49,14,FALSE))*100</f>
        <v>104.14587033226648</v>
      </c>
      <c r="I396" s="82">
        <f>(VLOOKUP($E396,Prophet!$A$2:$N$499,14,FALSE)/VLOOKUP($E$4,Prophet!$A$2:$N$49,14,FALSE))*100</f>
        <v>120.95621492854811</v>
      </c>
      <c r="J396" s="82">
        <f>(VLOOKUP($E396,ProphetX!$A$2:$N$499,14,FALSE)/VLOOKUP($E$4,ProphetX!$A$2:$N$49,14,FALSE))*100</f>
        <v>122.22327562421731</v>
      </c>
      <c r="K396" s="82">
        <f>(VLOOKUP($E396,LOGIT!$A$2:$N$499,14,FALSE)/VLOOKUP($E$4,LOGIT!$A$2:$N$49,14,FALSE))*100</f>
        <v>136.76871059646464</v>
      </c>
      <c r="L396" s="82">
        <f>(VLOOKUP($E396,RF!$A$2:$N$499,14,FALSE)/VLOOKUP($E$4,RF!$A$2:$N$49,14,FALSE))*100</f>
        <v>110.32814529702814</v>
      </c>
      <c r="M396" s="82">
        <f>(VLOOKUP($E396,'RF 20VAR'!$A$2:$N$499,14,FALSE)/VLOOKUP($E$4,'RF 20VAR'!$A$2:$N$499,14,FALSE))*100</f>
        <v>114.42831971431558</v>
      </c>
      <c r="N396" s="82">
        <f>(VLOOKUP($E396,'RF opt'!$A$2:$N$499,14,FALSE)/VLOOKUP($E$4,'RF opt'!$A$2:$N$499,14,FALSE))*100</f>
        <v>125.78411862619269</v>
      </c>
      <c r="O396" s="82">
        <f>(VLOOKUP($E396,'LSTM 1'!$A$2:$N$499,14,FALSE)/VLOOKUP($E$4,'LSTM 1'!$A$2:$N$499,14,FALSE))*100</f>
        <v>139.4926481718428</v>
      </c>
      <c r="P396" s="82">
        <f>(VLOOKUP($E396,'LSTM 2'!$A$2:$N$499,14,FALSE)/VLOOKUP($E$4,'LSTM 2'!$A$2:$N$499,14,FALSE))*100</f>
        <v>133.61459206261225</v>
      </c>
    </row>
    <row r="397" spans="5:16" x14ac:dyDescent="0.3">
      <c r="E397" s="10">
        <v>45280</v>
      </c>
      <c r="F397" s="82">
        <f>(VLOOKUP($E397,'ARIMA daily'!$A$3:$N$499,13,FALSE)/VLOOKUP($E$4,'ARIMA daily'!$A$3:$N$499,13,FALSE))*100</f>
        <v>120.42851642221362</v>
      </c>
      <c r="G397" s="82">
        <f>(VLOOKUP($E397,'ARIMA daily'!$A$3:$N$499,14,FALSE)/VLOOKUP($E$4,'ARIMA daily'!$A$3:$N$499,14,FALSE))*100</f>
        <v>96.004283120164885</v>
      </c>
      <c r="H397" s="82">
        <f>(VLOOKUP($E397,'ARIMAX daily'!$A$2:$N$499,14,FALSE)/VLOOKUP($E$4,'ARIMAX daily'!$A$2:$N$49,14,FALSE))*100</f>
        <v>102.61656457462837</v>
      </c>
      <c r="I397" s="82">
        <f>(VLOOKUP($E397,Prophet!$A$2:$N$499,14,FALSE)/VLOOKUP($E$4,Prophet!$A$2:$N$49,14,FALSE))*100</f>
        <v>120.95621492854811</v>
      </c>
      <c r="J397" s="82">
        <f>(VLOOKUP($E397,ProphetX!$A$2:$N$499,14,FALSE)/VLOOKUP($E$4,ProphetX!$A$2:$N$49,14,FALSE))*100</f>
        <v>120.42851642221375</v>
      </c>
      <c r="K397" s="82">
        <f>(VLOOKUP($E397,LOGIT!$A$2:$N$499,14,FALSE)/VLOOKUP($E$4,LOGIT!$A$2:$N$49,14,FALSE))*100</f>
        <v>134.7603623449919</v>
      </c>
      <c r="L397" s="82">
        <f>(VLOOKUP($E397,RF!$A$2:$N$499,14,FALSE)/VLOOKUP($E$4,RF!$A$2:$N$49,14,FALSE))*100</f>
        <v>110.32814529702814</v>
      </c>
      <c r="M397" s="82">
        <f>(VLOOKUP($E397,'RF 20VAR'!$A$2:$N$499,14,FALSE)/VLOOKUP($E$4,'RF 20VAR'!$A$2:$N$499,14,FALSE))*100</f>
        <v>112.74802372545255</v>
      </c>
      <c r="N397" s="82">
        <f>(VLOOKUP($E397,'RF opt'!$A$2:$N$499,14,FALSE)/VLOOKUP($E$4,'RF opt'!$A$2:$N$499,14,FALSE))*100</f>
        <v>123.93707105511993</v>
      </c>
      <c r="O397" s="82">
        <f>(VLOOKUP($E397,'LSTM 1'!$A$2:$N$499,14,FALSE)/VLOOKUP($E$4,'LSTM 1'!$A$2:$N$499,14,FALSE))*100</f>
        <v>139.4926481718428</v>
      </c>
      <c r="P397" s="82">
        <f>(VLOOKUP($E397,'LSTM 2'!$A$2:$N$499,14,FALSE)/VLOOKUP($E$4,'LSTM 2'!$A$2:$N$499,14,FALSE))*100</f>
        <v>133.61459206261225</v>
      </c>
    </row>
    <row r="398" spans="5:16" x14ac:dyDescent="0.3">
      <c r="E398" s="10">
        <v>45281</v>
      </c>
      <c r="F398" s="82">
        <f>(VLOOKUP($E398,'ARIMA daily'!$A$3:$N$499,13,FALSE)/VLOOKUP($E$4,'ARIMA daily'!$A$3:$N$499,13,FALSE))*100</f>
        <v>121.66910690889222</v>
      </c>
      <c r="G398" s="82">
        <f>(VLOOKUP($E398,'ARIMA daily'!$A$3:$N$499,14,FALSE)/VLOOKUP($E$4,'ARIMA daily'!$A$3:$N$499,14,FALSE))*100</f>
        <v>96.993268153424879</v>
      </c>
      <c r="H398" s="82">
        <f>(VLOOKUP($E398,'ARIMAX daily'!$A$2:$N$499,14,FALSE)/VLOOKUP($E$4,'ARIMAX daily'!$A$2:$N$49,14,FALSE))*100</f>
        <v>103.67366581251628</v>
      </c>
      <c r="I398" s="82">
        <f>(VLOOKUP($E398,Prophet!$A$2:$N$499,14,FALSE)/VLOOKUP($E$4,Prophet!$A$2:$N$49,14,FALSE))*100</f>
        <v>120.95621492854811</v>
      </c>
      <c r="J398" s="82">
        <f>(VLOOKUP($E398,ProphetX!$A$2:$N$499,14,FALSE)/VLOOKUP($E$4,ProphetX!$A$2:$N$49,14,FALSE))*100</f>
        <v>121.66910690889235</v>
      </c>
      <c r="K398" s="82">
        <f>(VLOOKUP($E398,LOGIT!$A$2:$N$499,14,FALSE)/VLOOKUP($E$4,LOGIT!$A$2:$N$49,14,FALSE))*100</f>
        <v>136.14859188126246</v>
      </c>
      <c r="L398" s="82">
        <f>(VLOOKUP($E398,RF!$A$2:$N$499,14,FALSE)/VLOOKUP($E$4,RF!$A$2:$N$49,14,FALSE))*100</f>
        <v>110.32814529702814</v>
      </c>
      <c r="M398" s="82">
        <f>(VLOOKUP($E398,'RF 20VAR'!$A$2:$N$499,14,FALSE)/VLOOKUP($E$4,'RF 20VAR'!$A$2:$N$499,14,FALSE))*100</f>
        <v>113.90949386376448</v>
      </c>
      <c r="N398" s="82">
        <f>(VLOOKUP($E398,'RF opt'!$A$2:$N$499,14,FALSE)/VLOOKUP($E$4,'RF opt'!$A$2:$N$499,14,FALSE))*100</f>
        <v>123.93707105511993</v>
      </c>
      <c r="O398" s="82">
        <f>(VLOOKUP($E398,'LSTM 1'!$A$2:$N$499,14,FALSE)/VLOOKUP($E$4,'LSTM 1'!$A$2:$N$499,14,FALSE))*100</f>
        <v>139.4926481718428</v>
      </c>
      <c r="P398" s="82">
        <f>(VLOOKUP($E398,'LSTM 2'!$A$2:$N$499,14,FALSE)/VLOOKUP($E$4,'LSTM 2'!$A$2:$N$499,14,FALSE))*100</f>
        <v>133.61459206261225</v>
      </c>
    </row>
    <row r="399" spans="5:16" x14ac:dyDescent="0.3">
      <c r="E399" s="10">
        <v>45282</v>
      </c>
      <c r="F399" s="82">
        <f>(VLOOKUP($E399,'ARIMA daily'!$A$3:$N$499,13,FALSE)/VLOOKUP($E$4,'ARIMA daily'!$A$3:$N$499,13,FALSE))*100</f>
        <v>121.87108474727503</v>
      </c>
      <c r="G399" s="82">
        <f>(VLOOKUP($E399,'ARIMA daily'!$A$3:$N$499,14,FALSE)/VLOOKUP($E$4,'ARIMA daily'!$A$3:$N$499,14,FALSE))*100</f>
        <v>96.993268153424879</v>
      </c>
      <c r="H399" s="82">
        <f>(VLOOKUP($E399,'ARIMAX daily'!$A$2:$N$499,14,FALSE)/VLOOKUP($E$4,'ARIMAX daily'!$A$2:$N$49,14,FALSE))*100</f>
        <v>103.67366581251628</v>
      </c>
      <c r="I399" s="82">
        <f>(VLOOKUP($E399,Prophet!$A$2:$N$499,14,FALSE)/VLOOKUP($E$4,Prophet!$A$2:$N$49,14,FALSE))*100</f>
        <v>120.95621492854811</v>
      </c>
      <c r="J399" s="82">
        <f>(VLOOKUP($E399,ProphetX!$A$2:$N$499,14,FALSE)/VLOOKUP($E$4,ProphetX!$A$2:$N$49,14,FALSE))*100</f>
        <v>121.87108474727518</v>
      </c>
      <c r="K399" s="82">
        <f>(VLOOKUP($E399,LOGIT!$A$2:$N$499,14,FALSE)/VLOOKUP($E$4,LOGIT!$A$2:$N$49,14,FALSE))*100</f>
        <v>136.3746065121386</v>
      </c>
      <c r="L399" s="82">
        <f>(VLOOKUP($E399,RF!$A$2:$N$499,14,FALSE)/VLOOKUP($E$4,RF!$A$2:$N$49,14,FALSE))*100</f>
        <v>110.32814529702814</v>
      </c>
      <c r="M399" s="82">
        <f>(VLOOKUP($E399,'RF 20VAR'!$A$2:$N$499,14,FALSE)/VLOOKUP($E$4,'RF 20VAR'!$A$2:$N$499,14,FALSE))*100</f>
        <v>113.90949386376448</v>
      </c>
      <c r="N399" s="82">
        <f>(VLOOKUP($E399,'RF opt'!$A$2:$N$499,14,FALSE)/VLOOKUP($E$4,'RF opt'!$A$2:$N$499,14,FALSE))*100</f>
        <v>123.93707105511993</v>
      </c>
      <c r="O399" s="82">
        <f>(VLOOKUP($E399,'LSTM 1'!$A$2:$N$499,14,FALSE)/VLOOKUP($E$4,'LSTM 1'!$A$2:$N$499,14,FALSE))*100</f>
        <v>139.72421413187851</v>
      </c>
      <c r="P399" s="82">
        <f>(VLOOKUP($E399,'LSTM 2'!$A$2:$N$499,14,FALSE)/VLOOKUP($E$4,'LSTM 2'!$A$2:$N$499,14,FALSE))*100</f>
        <v>133.83640010548231</v>
      </c>
    </row>
    <row r="400" spans="5:16" x14ac:dyDescent="0.3">
      <c r="E400" s="10">
        <v>45286</v>
      </c>
      <c r="F400" s="82">
        <f>(VLOOKUP($E400,'ARIMA daily'!$A$3:$N$499,13,FALSE)/VLOOKUP($E$4,'ARIMA daily'!$A$3:$N$499,13,FALSE))*100</f>
        <v>122.38680533275046</v>
      </c>
      <c r="G400" s="82">
        <f>(VLOOKUP($E400,'ARIMA daily'!$A$3:$N$499,14,FALSE)/VLOOKUP($E$4,'ARIMA daily'!$A$3:$N$499,14,FALSE))*100</f>
        <v>97.40371354449519</v>
      </c>
      <c r="H400" s="82">
        <f>(VLOOKUP($E400,'ARIMAX daily'!$A$2:$N$499,14,FALSE)/VLOOKUP($E$4,'ARIMAX daily'!$A$2:$N$49,14,FALSE))*100</f>
        <v>104.11238057198598</v>
      </c>
      <c r="I400" s="82">
        <f>(VLOOKUP($E400,Prophet!$A$2:$N$499,14,FALSE)/VLOOKUP($E$4,Prophet!$A$2:$N$49,14,FALSE))*100</f>
        <v>120.95621492854811</v>
      </c>
      <c r="J400" s="82">
        <f>(VLOOKUP($E400,ProphetX!$A$2:$N$499,14,FALSE)/VLOOKUP($E$4,ProphetX!$A$2:$N$49,14,FALSE))*100</f>
        <v>122.3868053327506</v>
      </c>
      <c r="K400" s="82">
        <f>(VLOOKUP($E400,LOGIT!$A$2:$N$499,14,FALSE)/VLOOKUP($E$4,LOGIT!$A$2:$N$49,14,FALSE))*100</f>
        <v>136.95170149787918</v>
      </c>
      <c r="L400" s="82">
        <f>(VLOOKUP($E400,RF!$A$2:$N$499,14,FALSE)/VLOOKUP($E$4,RF!$A$2:$N$49,14,FALSE))*100</f>
        <v>110.32814529702814</v>
      </c>
      <c r="M400" s="82">
        <f>(VLOOKUP($E400,'RF 20VAR'!$A$2:$N$499,14,FALSE)/VLOOKUP($E$4,'RF 20VAR'!$A$2:$N$499,14,FALSE))*100</f>
        <v>113.90949386376448</v>
      </c>
      <c r="N400" s="82">
        <f>(VLOOKUP($E400,'RF opt'!$A$2:$N$499,14,FALSE)/VLOOKUP($E$4,'RF opt'!$A$2:$N$499,14,FALSE))*100</f>
        <v>123.93707105511993</v>
      </c>
      <c r="O400" s="82">
        <f>(VLOOKUP($E400,'LSTM 1'!$A$2:$N$499,14,FALSE)/VLOOKUP($E$4,'LSTM 1'!$A$2:$N$499,14,FALSE))*100</f>
        <v>139.72421413187851</v>
      </c>
      <c r="P400" s="82">
        <f>(VLOOKUP($E400,'LSTM 2'!$A$2:$N$499,14,FALSE)/VLOOKUP($E$4,'LSTM 2'!$A$2:$N$499,14,FALSE))*100</f>
        <v>134.40275418991058</v>
      </c>
    </row>
    <row r="401" spans="5:16" x14ac:dyDescent="0.3">
      <c r="E401" s="10">
        <v>45287</v>
      </c>
      <c r="F401" s="82">
        <f>(VLOOKUP($E401,'ARIMA daily'!$A$3:$N$499,13,FALSE)/VLOOKUP($E$4,'ARIMA daily'!$A$3:$N$499,13,FALSE))*100</f>
        <v>122.56187448650549</v>
      </c>
      <c r="G401" s="82">
        <f>(VLOOKUP($E401,'ARIMA daily'!$A$3:$N$499,14,FALSE)/VLOOKUP($E$4,'ARIMA daily'!$A$3:$N$499,14,FALSE))*100</f>
        <v>97.40371354449519</v>
      </c>
      <c r="H401" s="82">
        <f>(VLOOKUP($E401,'ARIMAX daily'!$A$2:$N$499,14,FALSE)/VLOOKUP($E$4,'ARIMAX daily'!$A$2:$N$49,14,FALSE))*100</f>
        <v>104.11238057198598</v>
      </c>
      <c r="I401" s="82">
        <f>(VLOOKUP($E401,Prophet!$A$2:$N$499,14,FALSE)/VLOOKUP($E$4,Prophet!$A$2:$N$49,14,FALSE))*100</f>
        <v>120.95621492854811</v>
      </c>
      <c r="J401" s="82">
        <f>(VLOOKUP($E401,ProphetX!$A$2:$N$499,14,FALSE)/VLOOKUP($E$4,ProphetX!$A$2:$N$49,14,FALSE))*100</f>
        <v>122.5618744865056</v>
      </c>
      <c r="K401" s="82">
        <f>(VLOOKUP($E401,LOGIT!$A$2:$N$499,14,FALSE)/VLOOKUP($E$4,LOGIT!$A$2:$N$49,14,FALSE))*100</f>
        <v>137.14760512018026</v>
      </c>
      <c r="L401" s="82">
        <f>(VLOOKUP($E401,RF!$A$2:$N$499,14,FALSE)/VLOOKUP($E$4,RF!$A$2:$N$49,14,FALSE))*100</f>
        <v>110.32814529702814</v>
      </c>
      <c r="M401" s="82">
        <f>(VLOOKUP($E401,'RF 20VAR'!$A$2:$N$499,14,FALSE)/VLOOKUP($E$4,'RF 20VAR'!$A$2:$N$499,14,FALSE))*100</f>
        <v>114.07243658165937</v>
      </c>
      <c r="N401" s="82">
        <f>(VLOOKUP($E401,'RF opt'!$A$2:$N$499,14,FALSE)/VLOOKUP($E$4,'RF opt'!$A$2:$N$499,14,FALSE))*100</f>
        <v>124.11435779848661</v>
      </c>
      <c r="O401" s="82">
        <f>(VLOOKUP($E401,'LSTM 1'!$A$2:$N$499,14,FALSE)/VLOOKUP($E$4,'LSTM 1'!$A$2:$N$499,14,FALSE))*100</f>
        <v>139.92408371635412</v>
      </c>
      <c r="P401" s="82">
        <f>(VLOOKUP($E401,'LSTM 2'!$A$2:$N$499,14,FALSE)/VLOOKUP($E$4,'LSTM 2'!$A$2:$N$499,14,FALSE))*100</f>
        <v>134.40275418991058</v>
      </c>
    </row>
    <row r="402" spans="5:16" x14ac:dyDescent="0.3">
      <c r="E402" s="10">
        <v>45288</v>
      </c>
      <c r="F402" s="82">
        <f>(VLOOKUP($E402,'ARIMA daily'!$A$3:$N$499,13,FALSE)/VLOOKUP($E$4,'ARIMA daily'!$A$3:$N$499,13,FALSE))*100</f>
        <v>122.60724378035464</v>
      </c>
      <c r="G402" s="82">
        <f>(VLOOKUP($E402,'ARIMA daily'!$A$3:$N$499,14,FALSE)/VLOOKUP($E$4,'ARIMA daily'!$A$3:$N$499,14,FALSE))*100</f>
        <v>97.439769925978538</v>
      </c>
      <c r="H402" s="82">
        <f>(VLOOKUP($E402,'ARIMAX daily'!$A$2:$N$499,14,FALSE)/VLOOKUP($E$4,'ARIMAX daily'!$A$2:$N$49,14,FALSE))*100</f>
        <v>104.15092033165672</v>
      </c>
      <c r="I402" s="82">
        <f>(VLOOKUP($E402,Prophet!$A$2:$N$499,14,FALSE)/VLOOKUP($E$4,Prophet!$A$2:$N$49,14,FALSE))*100</f>
        <v>120.95621492854811</v>
      </c>
      <c r="J402" s="82">
        <f>(VLOOKUP($E402,ProphetX!$A$2:$N$499,14,FALSE)/VLOOKUP($E$4,ProphetX!$A$2:$N$49,14,FALSE))*100</f>
        <v>122.60724378035476</v>
      </c>
      <c r="K402" s="82">
        <f>(VLOOKUP($E402,LOGIT!$A$2:$N$499,14,FALSE)/VLOOKUP($E$4,LOGIT!$A$2:$N$49,14,FALSE))*100</f>
        <v>137.19837368114977</v>
      </c>
      <c r="L402" s="82">
        <f>(VLOOKUP($E402,RF!$A$2:$N$499,14,FALSE)/VLOOKUP($E$4,RF!$A$2:$N$49,14,FALSE))*100</f>
        <v>110.32814529702814</v>
      </c>
      <c r="M402" s="82">
        <f>(VLOOKUP($E402,'RF 20VAR'!$A$2:$N$499,14,FALSE)/VLOOKUP($E$4,'RF 20VAR'!$A$2:$N$499,14,FALSE))*100</f>
        <v>114.1146633011596</v>
      </c>
      <c r="N402" s="82">
        <f>(VLOOKUP($E402,'RF opt'!$A$2:$N$499,14,FALSE)/VLOOKUP($E$4,'RF opt'!$A$2:$N$499,14,FALSE))*100</f>
        <v>124.16030178223727</v>
      </c>
      <c r="O402" s="82">
        <f>(VLOOKUP($E402,'LSTM 1'!$A$2:$N$499,14,FALSE)/VLOOKUP($E$4,'LSTM 1'!$A$2:$N$499,14,FALSE))*100</f>
        <v>139.97588005919971</v>
      </c>
      <c r="P402" s="82">
        <f>(VLOOKUP($E402,'LSTM 2'!$A$2:$N$499,14,FALSE)/VLOOKUP($E$4,'LSTM 2'!$A$2:$N$499,14,FALSE))*100</f>
        <v>134.40275418991058</v>
      </c>
    </row>
    <row r="403" spans="5:16" x14ac:dyDescent="0.3">
      <c r="E403" s="10">
        <v>45289</v>
      </c>
      <c r="F403" s="82">
        <f>(VLOOKUP($E403,'ARIMA daily'!$A$3:$N$499,13,FALSE)/VLOOKUP($E$4,'ARIMA daily'!$A$3:$N$499,13,FALSE))*100</f>
        <v>122.26069746935069</v>
      </c>
      <c r="G403" s="82">
        <f>(VLOOKUP($E403,'ARIMA daily'!$A$3:$N$499,14,FALSE)/VLOOKUP($E$4,'ARIMA daily'!$A$3:$N$499,14,FALSE))*100</f>
        <v>97.164358850973755</v>
      </c>
      <c r="H403" s="82">
        <f>(VLOOKUP($E403,'ARIMAX daily'!$A$2:$N$499,14,FALSE)/VLOOKUP($E$4,'ARIMAX daily'!$A$2:$N$49,14,FALSE))*100</f>
        <v>104.15092033165672</v>
      </c>
      <c r="I403" s="82">
        <f>(VLOOKUP($E403,Prophet!$A$2:$N$499,14,FALSE)/VLOOKUP($E$4,Prophet!$A$2:$N$49,14,FALSE))*100</f>
        <v>120.95621492854811</v>
      </c>
      <c r="J403" s="82">
        <f>(VLOOKUP($E403,ProphetX!$A$2:$N$499,14,FALSE)/VLOOKUP($E$4,ProphetX!$A$2:$N$49,14,FALSE))*100</f>
        <v>122.26069746935082</v>
      </c>
      <c r="K403" s="82">
        <f>(VLOOKUP($E403,LOGIT!$A$2:$N$499,14,FALSE)/VLOOKUP($E$4,LOGIT!$A$2:$N$49,14,FALSE))*100</f>
        <v>136.81058590606432</v>
      </c>
      <c r="L403" s="82">
        <f>(VLOOKUP($E403,RF!$A$2:$N$499,14,FALSE)/VLOOKUP($E$4,RF!$A$2:$N$49,14,FALSE))*100</f>
        <v>110.32814529702814</v>
      </c>
      <c r="M403" s="82">
        <f>(VLOOKUP($E403,'RF 20VAR'!$A$2:$N$499,14,FALSE)/VLOOKUP($E$4,'RF 20VAR'!$A$2:$N$499,14,FALSE))*100</f>
        <v>114.1146633011596</v>
      </c>
      <c r="N403" s="82">
        <f>(VLOOKUP($E403,'RF opt'!$A$2:$N$499,14,FALSE)/VLOOKUP($E$4,'RF opt'!$A$2:$N$499,14,FALSE))*100</f>
        <v>124.16030178223727</v>
      </c>
      <c r="O403" s="82">
        <f>(VLOOKUP($E403,'LSTM 1'!$A$2:$N$499,14,FALSE)/VLOOKUP($E$4,'LSTM 1'!$A$2:$N$499,14,FALSE))*100</f>
        <v>139.97588005919971</v>
      </c>
      <c r="P403" s="82">
        <f>(VLOOKUP($E403,'LSTM 2'!$A$2:$N$499,14,FALSE)/VLOOKUP($E$4,'LSTM 2'!$A$2:$N$499,14,FALSE))*100</f>
        <v>134.40275418991058</v>
      </c>
    </row>
    <row r="404" spans="5:16" x14ac:dyDescent="0.3">
      <c r="E404" s="10">
        <v>45293</v>
      </c>
      <c r="F404" s="82">
        <f>(VLOOKUP($E404,'ARIMA daily'!$A$3:$N$499,13,FALSE)/VLOOKUP($E$4,'ARIMA daily'!$A$3:$N$499,13,FALSE))*100</f>
        <v>121.56863113205883</v>
      </c>
      <c r="G404" s="82">
        <f>(VLOOKUP($E404,'ARIMA daily'!$A$3:$N$499,14,FALSE)/VLOOKUP($E$4,'ARIMA daily'!$A$3:$N$499,14,FALSE))*100</f>
        <v>96.614352321179808</v>
      </c>
      <c r="H404" s="82">
        <f>(VLOOKUP($E404,'ARIMAX daily'!$A$2:$N$499,14,FALSE)/VLOOKUP($E$4,'ARIMAX daily'!$A$2:$N$49,14,FALSE))*100</f>
        <v>104.15092033165672</v>
      </c>
      <c r="I404" s="82">
        <f>(VLOOKUP($E404,Prophet!$A$2:$N$499,14,FALSE)/VLOOKUP($E$4,Prophet!$A$2:$N$49,14,FALSE))*100</f>
        <v>120.95621492854811</v>
      </c>
      <c r="J404" s="82">
        <f>(VLOOKUP($E404,ProphetX!$A$2:$N$499,14,FALSE)/VLOOKUP($E$4,ProphetX!$A$2:$N$49,14,FALSE))*100</f>
        <v>121.56863113205895</v>
      </c>
      <c r="K404" s="82">
        <f>(VLOOKUP($E404,LOGIT!$A$2:$N$499,14,FALSE)/VLOOKUP($E$4,LOGIT!$A$2:$N$49,14,FALSE))*100</f>
        <v>136.03615877575535</v>
      </c>
      <c r="L404" s="82">
        <f>(VLOOKUP($E404,RF!$A$2:$N$499,14,FALSE)/VLOOKUP($E$4,RF!$A$2:$N$49,14,FALSE))*100</f>
        <v>110.32814529702814</v>
      </c>
      <c r="M404" s="82">
        <f>(VLOOKUP($E404,'RF 20VAR'!$A$2:$N$499,14,FALSE)/VLOOKUP($E$4,'RF 20VAR'!$A$2:$N$499,14,FALSE))*100</f>
        <v>113.46870823385822</v>
      </c>
      <c r="N404" s="82">
        <f>(VLOOKUP($E404,'RF opt'!$A$2:$N$499,14,FALSE)/VLOOKUP($E$4,'RF opt'!$A$2:$N$499,14,FALSE))*100</f>
        <v>123.45748258465315</v>
      </c>
      <c r="O404" s="82">
        <f>(VLOOKUP($E404,'LSTM 1'!$A$2:$N$499,14,FALSE)/VLOOKUP($E$4,'LSTM 1'!$A$2:$N$499,14,FALSE))*100</f>
        <v>139.97588005919971</v>
      </c>
      <c r="P404" s="82">
        <f>(VLOOKUP($E404,'LSTM 2'!$A$2:$N$499,14,FALSE)/VLOOKUP($E$4,'LSTM 2'!$A$2:$N$499,14,FALSE))*100</f>
        <v>133.64195678126282</v>
      </c>
    </row>
    <row r="405" spans="5:16" x14ac:dyDescent="0.3">
      <c r="E405" s="10">
        <v>45294</v>
      </c>
      <c r="F405" s="82">
        <f>(VLOOKUP($E405,'ARIMA daily'!$A$3:$N$499,13,FALSE)/VLOOKUP($E$4,'ARIMA daily'!$A$3:$N$499,13,FALSE))*100</f>
        <v>120.59409870017895</v>
      </c>
      <c r="G405" s="82">
        <f>(VLOOKUP($E405,'ARIMA daily'!$A$3:$N$499,14,FALSE)/VLOOKUP($E$4,'ARIMA daily'!$A$3:$N$499,14,FALSE))*100</f>
        <v>95.83986124691755</v>
      </c>
      <c r="H405" s="82">
        <f>(VLOOKUP($E405,'ARIMAX daily'!$A$2:$N$499,14,FALSE)/VLOOKUP($E$4,'ARIMAX daily'!$A$2:$N$49,14,FALSE))*100</f>
        <v>104.15092033165672</v>
      </c>
      <c r="I405" s="82">
        <f>(VLOOKUP($E405,Prophet!$A$2:$N$499,14,FALSE)/VLOOKUP($E$4,Prophet!$A$2:$N$49,14,FALSE))*100</f>
        <v>120.95621492854811</v>
      </c>
      <c r="J405" s="82">
        <f>(VLOOKUP($E405,ProphetX!$A$2:$N$499,14,FALSE)/VLOOKUP($E$4,ProphetX!$A$2:$N$49,14,FALSE))*100</f>
        <v>120.59409870017907</v>
      </c>
      <c r="K405" s="82">
        <f>(VLOOKUP($E405,LOGIT!$A$2:$N$499,14,FALSE)/VLOOKUP($E$4,LOGIT!$A$2:$N$49,14,FALSE))*100</f>
        <v>136.03615877575535</v>
      </c>
      <c r="L405" s="82">
        <f>(VLOOKUP($E405,RF!$A$2:$N$499,14,FALSE)/VLOOKUP($E$4,RF!$A$2:$N$49,14,FALSE))*100</f>
        <v>110.32814529702814</v>
      </c>
      <c r="M405" s="82">
        <f>(VLOOKUP($E405,'RF 20VAR'!$A$2:$N$499,14,FALSE)/VLOOKUP($E$4,'RF 20VAR'!$A$2:$N$499,14,FALSE))*100</f>
        <v>112.55910733478017</v>
      </c>
      <c r="N405" s="82">
        <f>(VLOOKUP($E405,'RF opt'!$A$2:$N$499,14,FALSE)/VLOOKUP($E$4,'RF opt'!$A$2:$N$499,14,FALSE))*100</f>
        <v>122.46780852468702</v>
      </c>
      <c r="O405" s="82">
        <f>(VLOOKUP($E405,'LSTM 1'!$A$2:$N$499,14,FALSE)/VLOOKUP($E$4,'LSTM 1'!$A$2:$N$499,14,FALSE))*100</f>
        <v>139.97588005919971</v>
      </c>
      <c r="P405" s="82">
        <f>(VLOOKUP($E405,'LSTM 2'!$A$2:$N$499,14,FALSE)/VLOOKUP($E$4,'LSTM 2'!$A$2:$N$499,14,FALSE))*100</f>
        <v>132.57064076881423</v>
      </c>
    </row>
    <row r="406" spans="5:16" x14ac:dyDescent="0.3">
      <c r="E406" s="10">
        <v>45295</v>
      </c>
      <c r="F406" s="82">
        <f>(VLOOKUP($E406,'ARIMA daily'!$A$3:$N$499,13,FALSE)/VLOOKUP($E$4,'ARIMA daily'!$A$3:$N$499,13,FALSE))*100</f>
        <v>120.18065614762361</v>
      </c>
      <c r="G406" s="82">
        <f>(VLOOKUP($E406,'ARIMA daily'!$A$3:$N$499,14,FALSE)/VLOOKUP($E$4,'ARIMA daily'!$A$3:$N$499,14,FALSE))*100</f>
        <v>95.511285659077345</v>
      </c>
      <c r="H406" s="82">
        <f>(VLOOKUP($E406,'ARIMAX daily'!$A$2:$N$499,14,FALSE)/VLOOKUP($E$4,'ARIMAX daily'!$A$2:$N$49,14,FALSE))*100</f>
        <v>103.79385126428915</v>
      </c>
      <c r="I406" s="82">
        <f>(VLOOKUP($E406,Prophet!$A$2:$N$499,14,FALSE)/VLOOKUP($E$4,Prophet!$A$2:$N$49,14,FALSE))*100</f>
        <v>120.95621492854811</v>
      </c>
      <c r="J406" s="82">
        <f>(VLOOKUP($E406,ProphetX!$A$2:$N$499,14,FALSE)/VLOOKUP($E$4,ProphetX!$A$2:$N$49,14,FALSE))*100</f>
        <v>120.18065614762376</v>
      </c>
      <c r="K406" s="82">
        <f>(VLOOKUP($E406,LOGIT!$A$2:$N$499,14,FALSE)/VLOOKUP($E$4,LOGIT!$A$2:$N$49,14,FALSE))*100</f>
        <v>135.56977495324423</v>
      </c>
      <c r="L406" s="82">
        <f>(VLOOKUP($E406,RF!$A$2:$N$499,14,FALSE)/VLOOKUP($E$4,RF!$A$2:$N$49,14,FALSE))*100</f>
        <v>110.32814529702814</v>
      </c>
      <c r="M406" s="82">
        <f>(VLOOKUP($E406,'RF 20VAR'!$A$2:$N$499,14,FALSE)/VLOOKUP($E$4,'RF 20VAR'!$A$2:$N$499,14,FALSE))*100</f>
        <v>112.17321179634641</v>
      </c>
      <c r="N406" s="82">
        <f>(VLOOKUP($E406,'RF opt'!$A$2:$N$499,14,FALSE)/VLOOKUP($E$4,'RF opt'!$A$2:$N$499,14,FALSE))*100</f>
        <v>122.04794218041269</v>
      </c>
      <c r="O406" s="82">
        <f>(VLOOKUP($E406,'LSTM 1'!$A$2:$N$499,14,FALSE)/VLOOKUP($E$4,'LSTM 1'!$A$2:$N$499,14,FALSE))*100</f>
        <v>139.49598936992365</v>
      </c>
      <c r="P406" s="82">
        <f>(VLOOKUP($E406,'LSTM 2'!$A$2:$N$499,14,FALSE)/VLOOKUP($E$4,'LSTM 2'!$A$2:$N$499,14,FALSE))*100</f>
        <v>132.11613806342379</v>
      </c>
    </row>
    <row r="407" spans="5:16" x14ac:dyDescent="0.3">
      <c r="E407" s="10">
        <v>45296</v>
      </c>
      <c r="F407" s="82">
        <f>(VLOOKUP($E407,'ARIMA daily'!$A$3:$N$499,13,FALSE)/VLOOKUP($E$4,'ARIMA daily'!$A$3:$N$499,13,FALSE))*100</f>
        <v>120.40006831051177</v>
      </c>
      <c r="G407" s="82">
        <f>(VLOOKUP($E407,'ARIMA daily'!$A$3:$N$499,14,FALSE)/VLOOKUP($E$4,'ARIMA daily'!$A$3:$N$499,14,FALSE))*100</f>
        <v>95.511285659077345</v>
      </c>
      <c r="H407" s="82">
        <f>(VLOOKUP($E407,'ARIMAX daily'!$A$2:$N$499,14,FALSE)/VLOOKUP($E$4,'ARIMAX daily'!$A$2:$N$49,14,FALSE))*100</f>
        <v>103.79385126428915</v>
      </c>
      <c r="I407" s="82">
        <f>(VLOOKUP($E407,Prophet!$A$2:$N$499,14,FALSE)/VLOOKUP($E$4,Prophet!$A$2:$N$49,14,FALSE))*100</f>
        <v>120.95621492854811</v>
      </c>
      <c r="J407" s="82">
        <f>(VLOOKUP($E407,ProphetX!$A$2:$N$499,14,FALSE)/VLOOKUP($E$4,ProphetX!$A$2:$N$49,14,FALSE))*100</f>
        <v>120.40006831051191</v>
      </c>
      <c r="K407" s="82">
        <f>(VLOOKUP($E407,LOGIT!$A$2:$N$499,14,FALSE)/VLOOKUP($E$4,LOGIT!$A$2:$N$49,14,FALSE))*100</f>
        <v>135.81728281763978</v>
      </c>
      <c r="L407" s="82">
        <f>(VLOOKUP($E407,RF!$A$2:$N$499,14,FALSE)/VLOOKUP($E$4,RF!$A$2:$N$49,14,FALSE))*100</f>
        <v>110.32814529702814</v>
      </c>
      <c r="M407" s="82">
        <f>(VLOOKUP($E407,'RF 20VAR'!$A$2:$N$499,14,FALSE)/VLOOKUP($E$4,'RF 20VAR'!$A$2:$N$499,14,FALSE))*100</f>
        <v>112.37800487875489</v>
      </c>
      <c r="N407" s="82">
        <f>(VLOOKUP($E407,'RF opt'!$A$2:$N$499,14,FALSE)/VLOOKUP($E$4,'RF opt'!$A$2:$N$499,14,FALSE))*100</f>
        <v>122.27076342160277</v>
      </c>
      <c r="O407" s="82">
        <f>(VLOOKUP($E407,'LSTM 1'!$A$2:$N$499,14,FALSE)/VLOOKUP($E$4,'LSTM 1'!$A$2:$N$499,14,FALSE))*100</f>
        <v>139.75066526971472</v>
      </c>
      <c r="P407" s="82">
        <f>(VLOOKUP($E407,'LSTM 2'!$A$2:$N$499,14,FALSE)/VLOOKUP($E$4,'LSTM 2'!$A$2:$N$499,14,FALSE))*100</f>
        <v>132.35734067068296</v>
      </c>
    </row>
    <row r="408" spans="5:16" x14ac:dyDescent="0.3">
      <c r="E408" s="10">
        <v>45299</v>
      </c>
      <c r="F408" s="82">
        <f>(VLOOKUP($E408,'ARIMA daily'!$A$3:$N$499,13,FALSE)/VLOOKUP($E$4,'ARIMA daily'!$A$3:$N$499,13,FALSE))*100</f>
        <v>122.09947064359486</v>
      </c>
      <c r="G408" s="82">
        <f>(VLOOKUP($E408,'ARIMA daily'!$A$3:$N$499,14,FALSE)/VLOOKUP($E$4,'ARIMA daily'!$A$3:$N$499,14,FALSE))*100</f>
        <v>95.511285659077345</v>
      </c>
      <c r="H408" s="82">
        <f>(VLOOKUP($E408,'ARIMAX daily'!$A$2:$N$499,14,FALSE)/VLOOKUP($E$4,'ARIMAX daily'!$A$2:$N$49,14,FALSE))*100</f>
        <v>105.25886299952593</v>
      </c>
      <c r="I408" s="82">
        <f>(VLOOKUP($E408,Prophet!$A$2:$N$499,14,FALSE)/VLOOKUP($E$4,Prophet!$A$2:$N$49,14,FALSE))*100</f>
        <v>120.95621492854811</v>
      </c>
      <c r="J408" s="82">
        <f>(VLOOKUP($E408,ProphetX!$A$2:$N$499,14,FALSE)/VLOOKUP($E$4,ProphetX!$A$2:$N$49,14,FALSE))*100</f>
        <v>122.09947064359498</v>
      </c>
      <c r="K408" s="82">
        <f>(VLOOKUP($E408,LOGIT!$A$2:$N$499,14,FALSE)/VLOOKUP($E$4,LOGIT!$A$2:$N$49,14,FALSE))*100</f>
        <v>137.73429341848137</v>
      </c>
      <c r="L408" s="82">
        <f>(VLOOKUP($E408,RF!$A$2:$N$499,14,FALSE)/VLOOKUP($E$4,RF!$A$2:$N$49,14,FALSE))*100</f>
        <v>110.32814529702814</v>
      </c>
      <c r="M408" s="82">
        <f>(VLOOKUP($E408,'RF 20VAR'!$A$2:$N$499,14,FALSE)/VLOOKUP($E$4,'RF 20VAR'!$A$2:$N$499,14,FALSE))*100</f>
        <v>113.96417876019865</v>
      </c>
      <c r="N408" s="82">
        <f>(VLOOKUP($E408,'RF opt'!$A$2:$N$499,14,FALSE)/VLOOKUP($E$4,'RF opt'!$A$2:$N$499,14,FALSE))*100</f>
        <v>123.99656992273064</v>
      </c>
      <c r="O408" s="82">
        <f>(VLOOKUP($E408,'LSTM 1'!$A$2:$N$499,14,FALSE)/VLOOKUP($E$4,'LSTM 1'!$A$2:$N$499,14,FALSE))*100</f>
        <v>139.75066526971472</v>
      </c>
      <c r="P408" s="82">
        <f>(VLOOKUP($E408,'LSTM 2'!$A$2:$N$499,14,FALSE)/VLOOKUP($E$4,'LSTM 2'!$A$2:$N$499,14,FALSE))*100</f>
        <v>134.22551547068673</v>
      </c>
    </row>
    <row r="409" spans="5:16" x14ac:dyDescent="0.3">
      <c r="E409" s="10">
        <v>45300</v>
      </c>
      <c r="F409" s="82">
        <f>(VLOOKUP($E409,'ARIMA daily'!$A$3:$N$499,13,FALSE)/VLOOKUP($E$4,'ARIMA daily'!$A$3:$N$499,13,FALSE))*100</f>
        <v>121.91901975291427</v>
      </c>
      <c r="G409" s="82">
        <f>(VLOOKUP($E409,'ARIMA daily'!$A$3:$N$499,14,FALSE)/VLOOKUP($E$4,'ARIMA daily'!$A$3:$N$499,14,FALSE))*100</f>
        <v>95.511285659077345</v>
      </c>
      <c r="H409" s="82">
        <f>(VLOOKUP($E409,'ARIMAX daily'!$A$2:$N$499,14,FALSE)/VLOOKUP($E$4,'ARIMAX daily'!$A$2:$N$49,14,FALSE))*100</f>
        <v>105.25886299952593</v>
      </c>
      <c r="I409" s="82">
        <f>(VLOOKUP($E409,Prophet!$A$2:$N$499,14,FALSE)/VLOOKUP($E$4,Prophet!$A$2:$N$49,14,FALSE))*100</f>
        <v>120.95621492854811</v>
      </c>
      <c r="J409" s="82">
        <f>(VLOOKUP($E409,ProphetX!$A$2:$N$499,14,FALSE)/VLOOKUP($E$4,ProphetX!$A$2:$N$49,14,FALSE))*100</f>
        <v>121.91901975291439</v>
      </c>
      <c r="K409" s="82">
        <f>(VLOOKUP($E409,LOGIT!$A$2:$N$499,14,FALSE)/VLOOKUP($E$4,LOGIT!$A$2:$N$49,14,FALSE))*100</f>
        <v>137.53073581259153</v>
      </c>
      <c r="L409" s="82">
        <f>(VLOOKUP($E409,RF!$A$2:$N$499,14,FALSE)/VLOOKUP($E$4,RF!$A$2:$N$49,14,FALSE))*100</f>
        <v>110.32814529702814</v>
      </c>
      <c r="M409" s="82">
        <f>(VLOOKUP($E409,'RF 20VAR'!$A$2:$N$499,14,FALSE)/VLOOKUP($E$4,'RF 20VAR'!$A$2:$N$499,14,FALSE))*100</f>
        <v>113.79575102292378</v>
      </c>
      <c r="N409" s="82">
        <f>(VLOOKUP($E409,'RF opt'!$A$2:$N$499,14,FALSE)/VLOOKUP($E$4,'RF opt'!$A$2:$N$499,14,FALSE))*100</f>
        <v>123.81331530773558</v>
      </c>
      <c r="O409" s="82">
        <f>(VLOOKUP($E409,'LSTM 1'!$A$2:$N$499,14,FALSE)/VLOOKUP($E$4,'LSTM 1'!$A$2:$N$499,14,FALSE))*100</f>
        <v>139.75066526971472</v>
      </c>
      <c r="P409" s="82">
        <f>(VLOOKUP($E409,'LSTM 2'!$A$2:$N$499,14,FALSE)/VLOOKUP($E$4,'LSTM 2'!$A$2:$N$499,14,FALSE))*100</f>
        <v>134.22551547068673</v>
      </c>
    </row>
    <row r="410" spans="5:16" x14ac:dyDescent="0.3">
      <c r="E410" s="10">
        <v>45301</v>
      </c>
      <c r="F410" s="82">
        <f>(VLOOKUP($E410,'ARIMA daily'!$A$3:$N$499,13,FALSE)/VLOOKUP($E$4,'ARIMA daily'!$A$3:$N$499,13,FALSE))*100</f>
        <v>122.60980949214471</v>
      </c>
      <c r="G410" s="82">
        <f>(VLOOKUP($E410,'ARIMA daily'!$A$3:$N$499,14,FALSE)/VLOOKUP($E$4,'ARIMA daily'!$A$3:$N$499,14,FALSE))*100</f>
        <v>96.052449919155166</v>
      </c>
      <c r="H410" s="82">
        <f>(VLOOKUP($E410,'ARIMAX daily'!$A$2:$N$499,14,FALSE)/VLOOKUP($E$4,'ARIMAX daily'!$A$2:$N$49,14,FALSE))*100</f>
        <v>105.85525675884664</v>
      </c>
      <c r="I410" s="82">
        <f>(VLOOKUP($E410,Prophet!$A$2:$N$499,14,FALSE)/VLOOKUP($E$4,Prophet!$A$2:$N$49,14,FALSE))*100</f>
        <v>120.95621492854811</v>
      </c>
      <c r="J410" s="82">
        <f>(VLOOKUP($E410,ProphetX!$A$2:$N$499,14,FALSE)/VLOOKUP($E$4,ProphetX!$A$2:$N$49,14,FALSE))*100</f>
        <v>122.60980949214483</v>
      </c>
      <c r="K410" s="82">
        <f>(VLOOKUP($E410,LOGIT!$A$2:$N$499,14,FALSE)/VLOOKUP($E$4,LOGIT!$A$2:$N$49,14,FALSE))*100</f>
        <v>138.30998109622891</v>
      </c>
      <c r="L410" s="82">
        <f>(VLOOKUP($E410,RF!$A$2:$N$499,14,FALSE)/VLOOKUP($E$4,RF!$A$2:$N$49,14,FALSE))*100</f>
        <v>110.32814529702814</v>
      </c>
      <c r="M410" s="82">
        <f>(VLOOKUP($E410,'RF 20VAR'!$A$2:$N$499,14,FALSE)/VLOOKUP($E$4,'RF 20VAR'!$A$2:$N$499,14,FALSE))*100</f>
        <v>114.44051454984492</v>
      </c>
      <c r="N410" s="82">
        <f>(VLOOKUP($E410,'RF opt'!$A$2:$N$499,14,FALSE)/VLOOKUP($E$4,'RF opt'!$A$2:$N$499,14,FALSE))*100</f>
        <v>124.51483807233805</v>
      </c>
      <c r="O410" s="82">
        <f>(VLOOKUP($E410,'LSTM 1'!$A$2:$N$499,14,FALSE)/VLOOKUP($E$4,'LSTM 1'!$A$2:$N$499,14,FALSE))*100</f>
        <v>139.75066526971472</v>
      </c>
      <c r="P410" s="82">
        <f>(VLOOKUP($E410,'LSTM 2'!$A$2:$N$499,14,FALSE)/VLOOKUP($E$4,'LSTM 2'!$A$2:$N$499,14,FALSE))*100</f>
        <v>134.22551547068673</v>
      </c>
    </row>
    <row r="411" spans="5:16" x14ac:dyDescent="0.3">
      <c r="E411" s="10">
        <v>45302</v>
      </c>
      <c r="F411" s="82">
        <f>(VLOOKUP($E411,'ARIMA daily'!$A$3:$N$499,13,FALSE)/VLOOKUP($E$4,'ARIMA daily'!$A$3:$N$499,13,FALSE))*100</f>
        <v>122.52753149552005</v>
      </c>
      <c r="G411" s="82">
        <f>(VLOOKUP($E411,'ARIMA daily'!$A$3:$N$499,14,FALSE)/VLOOKUP($E$4,'ARIMA daily'!$A$3:$N$499,14,FALSE))*100</f>
        <v>96.052449919155166</v>
      </c>
      <c r="H411" s="82">
        <f>(VLOOKUP($E411,'ARIMAX daily'!$A$2:$N$499,14,FALSE)/VLOOKUP($E$4,'ARIMAX daily'!$A$2:$N$49,14,FALSE))*100</f>
        <v>105.85525675884664</v>
      </c>
      <c r="I411" s="82">
        <f>(VLOOKUP($E411,Prophet!$A$2:$N$499,14,FALSE)/VLOOKUP($E$4,Prophet!$A$2:$N$49,14,FALSE))*100</f>
        <v>120.95621492854811</v>
      </c>
      <c r="J411" s="82">
        <f>(VLOOKUP($E411,ProphetX!$A$2:$N$499,14,FALSE)/VLOOKUP($E$4,ProphetX!$A$2:$N$49,14,FALSE))*100</f>
        <v>122.52753149552018</v>
      </c>
      <c r="K411" s="82">
        <f>(VLOOKUP($E411,LOGIT!$A$2:$N$499,14,FALSE)/VLOOKUP($E$4,LOGIT!$A$2:$N$49,14,FALSE))*100</f>
        <v>138.21716741186771</v>
      </c>
      <c r="L411" s="82">
        <f>(VLOOKUP($E411,RF!$A$2:$N$499,14,FALSE)/VLOOKUP($E$4,RF!$A$2:$N$49,14,FALSE))*100</f>
        <v>110.32814529702814</v>
      </c>
      <c r="M411" s="82">
        <f>(VLOOKUP($E411,'RF 20VAR'!$A$2:$N$499,14,FALSE)/VLOOKUP($E$4,'RF 20VAR'!$A$2:$N$499,14,FALSE))*100</f>
        <v>114.44051454984492</v>
      </c>
      <c r="N411" s="82">
        <f>(VLOOKUP($E411,'RF opt'!$A$2:$N$499,14,FALSE)/VLOOKUP($E$4,'RF opt'!$A$2:$N$499,14,FALSE))*100</f>
        <v>124.43128169565769</v>
      </c>
      <c r="O411" s="82">
        <f>(VLOOKUP($E411,'LSTM 1'!$A$2:$N$499,14,FALSE)/VLOOKUP($E$4,'LSTM 1'!$A$2:$N$499,14,FALSE))*100</f>
        <v>139.75066526971472</v>
      </c>
      <c r="P411" s="82">
        <f>(VLOOKUP($E411,'LSTM 2'!$A$2:$N$499,14,FALSE)/VLOOKUP($E$4,'LSTM 2'!$A$2:$N$499,14,FALSE))*100</f>
        <v>134.22551547068673</v>
      </c>
    </row>
    <row r="412" spans="5:16" x14ac:dyDescent="0.3">
      <c r="E412" s="10">
        <v>45303</v>
      </c>
      <c r="F412" s="82">
        <f>(VLOOKUP($E412,'ARIMA daily'!$A$3:$N$499,13,FALSE)/VLOOKUP($E$4,'ARIMA daily'!$A$3:$N$499,13,FALSE))*100</f>
        <v>122.61954668127979</v>
      </c>
      <c r="G412" s="82">
        <f>(VLOOKUP($E412,'ARIMA daily'!$A$3:$N$499,14,FALSE)/VLOOKUP($E$4,'ARIMA daily'!$A$3:$N$499,14,FALSE))*100</f>
        <v>96.124582964798961</v>
      </c>
      <c r="H412" s="82">
        <f>(VLOOKUP($E412,'ARIMAX daily'!$A$2:$N$499,14,FALSE)/VLOOKUP($E$4,'ARIMAX daily'!$A$2:$N$49,14,FALSE))*100</f>
        <v>105.93475147318084</v>
      </c>
      <c r="I412" s="82">
        <f>(VLOOKUP($E412,Prophet!$A$2:$N$499,14,FALSE)/VLOOKUP($E$4,Prophet!$A$2:$N$49,14,FALSE))*100</f>
        <v>120.95621492854811</v>
      </c>
      <c r="J412" s="82">
        <f>(VLOOKUP($E412,ProphetX!$A$2:$N$499,14,FALSE)/VLOOKUP($E$4,ProphetX!$A$2:$N$49,14,FALSE))*100</f>
        <v>122.6195466812799</v>
      </c>
      <c r="K412" s="82">
        <f>(VLOOKUP($E412,LOGIT!$A$2:$N$499,14,FALSE)/VLOOKUP($E$4,LOGIT!$A$2:$N$49,14,FALSE))*100</f>
        <v>138.3209651312811</v>
      </c>
      <c r="L412" s="82">
        <f>(VLOOKUP($E412,RF!$A$2:$N$499,14,FALSE)/VLOOKUP($E$4,RF!$A$2:$N$49,14,FALSE))*100</f>
        <v>110.32814529702814</v>
      </c>
      <c r="M412" s="82">
        <f>(VLOOKUP($E412,'RF 20VAR'!$A$2:$N$499,14,FALSE)/VLOOKUP($E$4,'RF 20VAR'!$A$2:$N$499,14,FALSE))*100</f>
        <v>114.52645658324928</v>
      </c>
      <c r="N412" s="82">
        <f>(VLOOKUP($E412,'RF opt'!$A$2:$N$499,14,FALSE)/VLOOKUP($E$4,'RF opt'!$A$2:$N$499,14,FALSE))*100</f>
        <v>124.52472655135503</v>
      </c>
      <c r="O412" s="82">
        <f>(VLOOKUP($E412,'LSTM 1'!$A$2:$N$499,14,FALSE)/VLOOKUP($E$4,'LSTM 1'!$A$2:$N$499,14,FALSE))*100</f>
        <v>139.75066526971472</v>
      </c>
      <c r="P412" s="82">
        <f>(VLOOKUP($E412,'LSTM 2'!$A$2:$N$499,14,FALSE)/VLOOKUP($E$4,'LSTM 2'!$A$2:$N$499,14,FALSE))*100</f>
        <v>134.22551547068673</v>
      </c>
    </row>
    <row r="413" spans="5:16" x14ac:dyDescent="0.3">
      <c r="E413" s="10">
        <v>45307</v>
      </c>
      <c r="F413" s="82">
        <f>(VLOOKUP($E413,'ARIMA daily'!$A$3:$N$499,13,FALSE)/VLOOKUP($E$4,'ARIMA daily'!$A$3:$N$499,13,FALSE))*100</f>
        <v>122.16201143293672</v>
      </c>
      <c r="G413" s="82">
        <f>(VLOOKUP($E413,'ARIMA daily'!$A$3:$N$499,14,FALSE)/VLOOKUP($E$4,'ARIMA daily'!$A$3:$N$499,14,FALSE))*100</f>
        <v>96.124582964798961</v>
      </c>
      <c r="H413" s="82">
        <f>(VLOOKUP($E413,'ARIMAX daily'!$A$2:$N$499,14,FALSE)/VLOOKUP($E$4,'ARIMAX daily'!$A$2:$N$49,14,FALSE))*100</f>
        <v>105.53947287253955</v>
      </c>
      <c r="I413" s="82">
        <f>(VLOOKUP($E413,Prophet!$A$2:$N$499,14,FALSE)/VLOOKUP($E$4,Prophet!$A$2:$N$49,14,FALSE))*100</f>
        <v>120.95621492854811</v>
      </c>
      <c r="J413" s="82">
        <f>(VLOOKUP($E413,ProphetX!$A$2:$N$499,14,FALSE)/VLOOKUP($E$4,ProphetX!$A$2:$N$49,14,FALSE))*100</f>
        <v>122.16201143293684</v>
      </c>
      <c r="K413" s="82">
        <f>(VLOOKUP($E413,LOGIT!$A$2:$N$499,14,FALSE)/VLOOKUP($E$4,LOGIT!$A$2:$N$49,14,FALSE))*100</f>
        <v>137.8048425485016</v>
      </c>
      <c r="L413" s="82">
        <f>(VLOOKUP($E413,RF!$A$2:$N$499,14,FALSE)/VLOOKUP($E$4,RF!$A$2:$N$49,14,FALSE))*100</f>
        <v>110.32814529702814</v>
      </c>
      <c r="M413" s="82">
        <f>(VLOOKUP($E413,'RF 20VAR'!$A$2:$N$499,14,FALSE)/VLOOKUP($E$4,'RF 20VAR'!$A$2:$N$499,14,FALSE))*100</f>
        <v>114.52645658324928</v>
      </c>
      <c r="N413" s="82">
        <f>(VLOOKUP($E413,'RF opt'!$A$2:$N$499,14,FALSE)/VLOOKUP($E$4,'RF opt'!$A$2:$N$499,14,FALSE))*100</f>
        <v>124.52472655135503</v>
      </c>
      <c r="O413" s="82">
        <f>(VLOOKUP($E413,'LSTM 1'!$A$2:$N$499,14,FALSE)/VLOOKUP($E$4,'LSTM 1'!$A$2:$N$499,14,FALSE))*100</f>
        <v>139.75066526971472</v>
      </c>
      <c r="P413" s="82">
        <f>(VLOOKUP($E413,'LSTM 2'!$A$2:$N$499,14,FALSE)/VLOOKUP($E$4,'LSTM 2'!$A$2:$N$499,14,FALSE))*100</f>
        <v>133.72467440401337</v>
      </c>
    </row>
    <row r="414" spans="5:16" x14ac:dyDescent="0.3">
      <c r="E414" s="10">
        <v>45308</v>
      </c>
      <c r="F414" s="82">
        <f>(VLOOKUP($E414,'ARIMA daily'!$A$3:$N$499,13,FALSE)/VLOOKUP($E$4,'ARIMA daily'!$A$3:$N$499,13,FALSE))*100</f>
        <v>121.47583997492846</v>
      </c>
      <c r="G414" s="82">
        <f>(VLOOKUP($E414,'ARIMA daily'!$A$3:$N$499,14,FALSE)/VLOOKUP($E$4,'ARIMA daily'!$A$3:$N$499,14,FALSE))*100</f>
        <v>95.584661065431732</v>
      </c>
      <c r="H414" s="82">
        <f>(VLOOKUP($E414,'ARIMAX daily'!$A$2:$N$499,14,FALSE)/VLOOKUP($E$4,'ARIMAX daily'!$A$2:$N$49,14,FALSE))*100</f>
        <v>105.53947287253955</v>
      </c>
      <c r="I414" s="82">
        <f>(VLOOKUP($E414,Prophet!$A$2:$N$499,14,FALSE)/VLOOKUP($E$4,Prophet!$A$2:$N$49,14,FALSE))*100</f>
        <v>120.95621492854811</v>
      </c>
      <c r="J414" s="82">
        <f>(VLOOKUP($E414,ProphetX!$A$2:$N$499,14,FALSE)/VLOOKUP($E$4,ProphetX!$A$2:$N$49,14,FALSE))*100</f>
        <v>121.47583997492856</v>
      </c>
      <c r="K414" s="82">
        <f>(VLOOKUP($E414,LOGIT!$A$2:$N$499,14,FALSE)/VLOOKUP($E$4,LOGIT!$A$2:$N$49,14,FALSE))*100</f>
        <v>137.8048425485016</v>
      </c>
      <c r="L414" s="82">
        <f>(VLOOKUP($E414,RF!$A$2:$N$499,14,FALSE)/VLOOKUP($E$4,RF!$A$2:$N$49,14,FALSE))*100</f>
        <v>110.32814529702814</v>
      </c>
      <c r="M414" s="82">
        <f>(VLOOKUP($E414,'RF 20VAR'!$A$2:$N$499,14,FALSE)/VLOOKUP($E$4,'RF 20VAR'!$A$2:$N$499,14,FALSE))*100</f>
        <v>114.52645658324928</v>
      </c>
      <c r="N414" s="82">
        <f>(VLOOKUP($E414,'RF opt'!$A$2:$N$499,14,FALSE)/VLOOKUP($E$4,'RF opt'!$A$2:$N$499,14,FALSE))*100</f>
        <v>124.52472655135503</v>
      </c>
      <c r="O414" s="82">
        <f>(VLOOKUP($E414,'LSTM 1'!$A$2:$N$499,14,FALSE)/VLOOKUP($E$4,'LSTM 1'!$A$2:$N$499,14,FALSE))*100</f>
        <v>139.75066526971472</v>
      </c>
      <c r="P414" s="82">
        <f>(VLOOKUP($E414,'LSTM 2'!$A$2:$N$499,14,FALSE)/VLOOKUP($E$4,'LSTM 2'!$A$2:$N$499,14,FALSE))*100</f>
        <v>133.72467440401337</v>
      </c>
    </row>
    <row r="415" spans="5:16" x14ac:dyDescent="0.3">
      <c r="E415" s="10">
        <v>45309</v>
      </c>
      <c r="F415" s="82">
        <f>(VLOOKUP($E415,'ARIMA daily'!$A$3:$N$499,13,FALSE)/VLOOKUP($E$4,'ARIMA daily'!$A$3:$N$499,13,FALSE))*100</f>
        <v>122.54546644671616</v>
      </c>
      <c r="G415" s="82">
        <f>(VLOOKUP($E415,'ARIMA daily'!$A$3:$N$499,14,FALSE)/VLOOKUP($E$4,'ARIMA daily'!$A$3:$N$499,14,FALSE))*100</f>
        <v>96.426308950258402</v>
      </c>
      <c r="H415" s="82">
        <f>(VLOOKUP($E415,'ARIMAX daily'!$A$2:$N$499,14,FALSE)/VLOOKUP($E$4,'ARIMAX daily'!$A$2:$N$49,14,FALSE))*100</f>
        <v>106.46877547317428</v>
      </c>
      <c r="I415" s="82">
        <f>(VLOOKUP($E415,Prophet!$A$2:$N$499,14,FALSE)/VLOOKUP($E$4,Prophet!$A$2:$N$49,14,FALSE))*100</f>
        <v>120.95621492854811</v>
      </c>
      <c r="J415" s="82">
        <f>(VLOOKUP($E415,ProphetX!$A$2:$N$499,14,FALSE)/VLOOKUP($E$4,ProphetX!$A$2:$N$49,14,FALSE))*100</f>
        <v>122.54546644671629</v>
      </c>
      <c r="K415" s="82">
        <f>(VLOOKUP($E415,LOGIT!$A$2:$N$499,14,FALSE)/VLOOKUP($E$4,LOGIT!$A$2:$N$49,14,FALSE))*100</f>
        <v>139.01825014922974</v>
      </c>
      <c r="L415" s="82">
        <f>(VLOOKUP($E415,RF!$A$2:$N$499,14,FALSE)/VLOOKUP($E$4,RF!$A$2:$N$49,14,FALSE))*100</f>
        <v>110.32814529702814</v>
      </c>
      <c r="M415" s="82">
        <f>(VLOOKUP($E415,'RF 20VAR'!$A$2:$N$499,14,FALSE)/VLOOKUP($E$4,'RF 20VAR'!$A$2:$N$499,14,FALSE))*100</f>
        <v>114.52645658324928</v>
      </c>
      <c r="N415" s="82">
        <f>(VLOOKUP($E415,'RF opt'!$A$2:$N$499,14,FALSE)/VLOOKUP($E$4,'RF opt'!$A$2:$N$499,14,FALSE))*100</f>
        <v>124.52472655135503</v>
      </c>
      <c r="O415" s="82">
        <f>(VLOOKUP($E415,'LSTM 1'!$A$2:$N$499,14,FALSE)/VLOOKUP($E$4,'LSTM 1'!$A$2:$N$499,14,FALSE))*100</f>
        <v>139.75066526971472</v>
      </c>
      <c r="P415" s="82">
        <f>(VLOOKUP($E415,'LSTM 2'!$A$2:$N$499,14,FALSE)/VLOOKUP($E$4,'LSTM 2'!$A$2:$N$499,14,FALSE))*100</f>
        <v>133.72467440401337</v>
      </c>
    </row>
    <row r="416" spans="5:16" x14ac:dyDescent="0.3">
      <c r="E416" s="10">
        <v>45310</v>
      </c>
      <c r="F416" s="82">
        <f>(VLOOKUP($E416,'ARIMA daily'!$A$3:$N$499,13,FALSE)/VLOOKUP($E$4,'ARIMA daily'!$A$3:$N$499,13,FALSE))*100</f>
        <v>124.05443038663819</v>
      </c>
      <c r="G416" s="82">
        <f>(VLOOKUP($E416,'ARIMA daily'!$A$3:$N$499,14,FALSE)/VLOOKUP($E$4,'ARIMA daily'!$A$3:$N$499,14,FALSE))*100</f>
        <v>96.426308950258402</v>
      </c>
      <c r="H416" s="82">
        <f>(VLOOKUP($E416,'ARIMAX daily'!$A$2:$N$499,14,FALSE)/VLOOKUP($E$4,'ARIMAX daily'!$A$2:$N$49,14,FALSE))*100</f>
        <v>106.46877547317428</v>
      </c>
      <c r="I416" s="82">
        <f>(VLOOKUP($E416,Prophet!$A$2:$N$499,14,FALSE)/VLOOKUP($E$4,Prophet!$A$2:$N$49,14,FALSE))*100</f>
        <v>120.95621492854811</v>
      </c>
      <c r="J416" s="82">
        <f>(VLOOKUP($E416,ProphetX!$A$2:$N$499,14,FALSE)/VLOOKUP($E$4,ProphetX!$A$2:$N$49,14,FALSE))*100</f>
        <v>124.05443038663833</v>
      </c>
      <c r="K416" s="82">
        <f>(VLOOKUP($E416,LOGIT!$A$2:$N$499,14,FALSE)/VLOOKUP($E$4,LOGIT!$A$2:$N$49,14,FALSE))*100</f>
        <v>140.73005175681891</v>
      </c>
      <c r="L416" s="82">
        <f>(VLOOKUP($E416,RF!$A$2:$N$499,14,FALSE)/VLOOKUP($E$4,RF!$A$2:$N$49,14,FALSE))*100</f>
        <v>110.32814529702814</v>
      </c>
      <c r="M416" s="82">
        <f>(VLOOKUP($E416,'RF 20VAR'!$A$2:$N$499,14,FALSE)/VLOOKUP($E$4,'RF 20VAR'!$A$2:$N$499,14,FALSE))*100</f>
        <v>115.93667842304546</v>
      </c>
      <c r="N416" s="82">
        <f>(VLOOKUP($E416,'RF opt'!$A$2:$N$499,14,FALSE)/VLOOKUP($E$4,'RF opt'!$A$2:$N$499,14,FALSE))*100</f>
        <v>126.05806211604803</v>
      </c>
      <c r="O416" s="82">
        <f>(VLOOKUP($E416,'LSTM 1'!$A$2:$N$499,14,FALSE)/VLOOKUP($E$4,'LSTM 1'!$A$2:$N$499,14,FALSE))*100</f>
        <v>139.75066526971472</v>
      </c>
      <c r="P416" s="82">
        <f>(VLOOKUP($E416,'LSTM 2'!$A$2:$N$499,14,FALSE)/VLOOKUP($E$4,'LSTM 2'!$A$2:$N$499,14,FALSE))*100</f>
        <v>133.72467440401337</v>
      </c>
    </row>
    <row r="417" spans="5:16" x14ac:dyDescent="0.3">
      <c r="E417" s="10">
        <v>45313</v>
      </c>
      <c r="F417" s="82">
        <f>(VLOOKUP($E417,'ARIMA daily'!$A$3:$N$499,13,FALSE)/VLOOKUP($E$4,'ARIMA daily'!$A$3:$N$499,13,FALSE))*100</f>
        <v>124.32664614973315</v>
      </c>
      <c r="G417" s="82">
        <f>(VLOOKUP($E417,'ARIMA daily'!$A$3:$N$499,14,FALSE)/VLOOKUP($E$4,'ARIMA daily'!$A$3:$N$499,14,FALSE))*100</f>
        <v>96.426308950258402</v>
      </c>
      <c r="H417" s="82">
        <f>(VLOOKUP($E417,'ARIMAX daily'!$A$2:$N$499,14,FALSE)/VLOOKUP($E$4,'ARIMAX daily'!$A$2:$N$49,14,FALSE))*100</f>
        <v>106.70240259048791</v>
      </c>
      <c r="I417" s="82">
        <f>(VLOOKUP($E417,Prophet!$A$2:$N$499,14,FALSE)/VLOOKUP($E$4,Prophet!$A$2:$N$49,14,FALSE))*100</f>
        <v>120.95621492854811</v>
      </c>
      <c r="J417" s="82">
        <f>(VLOOKUP($E417,ProphetX!$A$2:$N$499,14,FALSE)/VLOOKUP($E$4,ProphetX!$A$2:$N$49,14,FALSE))*100</f>
        <v>124.32664614973328</v>
      </c>
      <c r="K417" s="82">
        <f>(VLOOKUP($E417,LOGIT!$A$2:$N$499,14,FALSE)/VLOOKUP($E$4,LOGIT!$A$2:$N$49,14,FALSE))*100</f>
        <v>141.03885925615589</v>
      </c>
      <c r="L417" s="82">
        <f>(VLOOKUP($E417,RF!$A$2:$N$499,14,FALSE)/VLOOKUP($E$4,RF!$A$2:$N$49,14,FALSE))*100</f>
        <v>110.32814529702814</v>
      </c>
      <c r="M417" s="82">
        <f>(VLOOKUP($E417,'RF 20VAR'!$A$2:$N$499,14,FALSE)/VLOOKUP($E$4,'RF 20VAR'!$A$2:$N$499,14,FALSE))*100</f>
        <v>116.19108119841803</v>
      </c>
      <c r="N417" s="82">
        <f>(VLOOKUP($E417,'RF opt'!$A$2:$N$499,14,FALSE)/VLOOKUP($E$4,'RF opt'!$A$2:$N$499,14,FALSE))*100</f>
        <v>126.05806211604803</v>
      </c>
      <c r="O417" s="82">
        <f>(VLOOKUP($E417,'LSTM 1'!$A$2:$N$499,14,FALSE)/VLOOKUP($E$4,'LSTM 1'!$A$2:$N$499,14,FALSE))*100</f>
        <v>139.75066526971472</v>
      </c>
      <c r="P417" s="82">
        <f>(VLOOKUP($E417,'LSTM 2'!$A$2:$N$499,14,FALSE)/VLOOKUP($E$4,'LSTM 2'!$A$2:$N$499,14,FALSE))*100</f>
        <v>133.72467440401337</v>
      </c>
    </row>
    <row r="418" spans="5:16" x14ac:dyDescent="0.3">
      <c r="E418" s="10">
        <v>45314</v>
      </c>
      <c r="F418" s="82">
        <f>(VLOOKUP($E418,'ARIMA daily'!$A$3:$N$499,13,FALSE)/VLOOKUP($E$4,'ARIMA daily'!$A$3:$N$499,13,FALSE))*100</f>
        <v>124.68985081387179</v>
      </c>
      <c r="G418" s="82">
        <f>(VLOOKUP($E418,'ARIMA daily'!$A$3:$N$499,14,FALSE)/VLOOKUP($E$4,'ARIMA daily'!$A$3:$N$499,14,FALSE))*100</f>
        <v>96.708006287402256</v>
      </c>
      <c r="H418" s="82">
        <f>(VLOOKUP($E418,'ARIMAX daily'!$A$2:$N$499,14,FALSE)/VLOOKUP($E$4,'ARIMAX daily'!$A$2:$N$49,14,FALSE))*100</f>
        <v>107.01412024310592</v>
      </c>
      <c r="I418" s="82">
        <f>(VLOOKUP($E418,Prophet!$A$2:$N$499,14,FALSE)/VLOOKUP($E$4,Prophet!$A$2:$N$49,14,FALSE))*100</f>
        <v>120.95621492854811</v>
      </c>
      <c r="J418" s="82">
        <f>(VLOOKUP($E418,ProphetX!$A$2:$N$499,14,FALSE)/VLOOKUP($E$4,ProphetX!$A$2:$N$49,14,FALSE))*100</f>
        <v>124.68985081387191</v>
      </c>
      <c r="K418" s="82">
        <f>(VLOOKUP($E418,LOGIT!$A$2:$N$499,14,FALSE)/VLOOKUP($E$4,LOGIT!$A$2:$N$49,14,FALSE))*100</f>
        <v>141.45088654952417</v>
      </c>
      <c r="L418" s="82">
        <f>(VLOOKUP($E418,RF!$A$2:$N$499,14,FALSE)/VLOOKUP($E$4,RF!$A$2:$N$49,14,FALSE))*100</f>
        <v>110.32814529702814</v>
      </c>
      <c r="M418" s="82">
        <f>(VLOOKUP($E418,'RF 20VAR'!$A$2:$N$499,14,FALSE)/VLOOKUP($E$4,'RF 20VAR'!$A$2:$N$499,14,FALSE))*100</f>
        <v>116.19108119841803</v>
      </c>
      <c r="N418" s="82">
        <f>(VLOOKUP($E418,'RF opt'!$A$2:$N$499,14,FALSE)/VLOOKUP($E$4,'RF opt'!$A$2:$N$499,14,FALSE))*100</f>
        <v>126.05806211604803</v>
      </c>
      <c r="O418" s="82">
        <f>(VLOOKUP($E418,'LSTM 1'!$A$2:$N$499,14,FALSE)/VLOOKUP($E$4,'LSTM 1'!$A$2:$N$499,14,FALSE))*100</f>
        <v>139.75066526971472</v>
      </c>
      <c r="P418" s="82">
        <f>(VLOOKUP($E418,'LSTM 2'!$A$2:$N$499,14,FALSE)/VLOOKUP($E$4,'LSTM 2'!$A$2:$N$499,14,FALSE))*100</f>
        <v>134.11533422600732</v>
      </c>
    </row>
    <row r="419" spans="5:16" x14ac:dyDescent="0.3">
      <c r="E419" s="10">
        <v>45315</v>
      </c>
      <c r="F419" s="82">
        <f>(VLOOKUP($E419,'ARIMA daily'!$A$3:$N$499,13,FALSE)/VLOOKUP($E$4,'ARIMA daily'!$A$3:$N$499,13,FALSE))*100</f>
        <v>124.79109004640856</v>
      </c>
      <c r="G419" s="82">
        <f>(VLOOKUP($E419,'ARIMA daily'!$A$3:$N$499,14,FALSE)/VLOOKUP($E$4,'ARIMA daily'!$A$3:$N$499,14,FALSE))*100</f>
        <v>96.708006287402256</v>
      </c>
      <c r="H419" s="82">
        <f>(VLOOKUP($E419,'ARIMAX daily'!$A$2:$N$499,14,FALSE)/VLOOKUP($E$4,'ARIMAX daily'!$A$2:$N$49,14,FALSE))*100</f>
        <v>107.01412024310592</v>
      </c>
      <c r="I419" s="82">
        <f>(VLOOKUP($E419,Prophet!$A$2:$N$499,14,FALSE)/VLOOKUP($E$4,Prophet!$A$2:$N$49,14,FALSE))*100</f>
        <v>120.95621492854811</v>
      </c>
      <c r="J419" s="82">
        <f>(VLOOKUP($E419,ProphetX!$A$2:$N$499,14,FALSE)/VLOOKUP($E$4,ProphetX!$A$2:$N$49,14,FALSE))*100</f>
        <v>124.7910900464087</v>
      </c>
      <c r="K419" s="82">
        <f>(VLOOKUP($E419,LOGIT!$A$2:$N$499,14,FALSE)/VLOOKUP($E$4,LOGIT!$A$2:$N$49,14,FALSE))*100</f>
        <v>141.45088654952417</v>
      </c>
      <c r="L419" s="82">
        <f>(VLOOKUP($E419,RF!$A$2:$N$499,14,FALSE)/VLOOKUP($E$4,RF!$A$2:$N$49,14,FALSE))*100</f>
        <v>110.32814529702814</v>
      </c>
      <c r="M419" s="82">
        <f>(VLOOKUP($E419,'RF 20VAR'!$A$2:$N$499,14,FALSE)/VLOOKUP($E$4,'RF 20VAR'!$A$2:$N$499,14,FALSE))*100</f>
        <v>116.19108119841803</v>
      </c>
      <c r="N419" s="82">
        <f>(VLOOKUP($E419,'RF opt'!$A$2:$N$499,14,FALSE)/VLOOKUP($E$4,'RF opt'!$A$2:$N$499,14,FALSE))*100</f>
        <v>126.16041223821439</v>
      </c>
      <c r="O419" s="82">
        <f>(VLOOKUP($E419,'LSTM 1'!$A$2:$N$499,14,FALSE)/VLOOKUP($E$4,'LSTM 1'!$A$2:$N$499,14,FALSE))*100</f>
        <v>139.86413280541279</v>
      </c>
      <c r="P419" s="82">
        <f>(VLOOKUP($E419,'LSTM 2'!$A$2:$N$499,14,FALSE)/VLOOKUP($E$4,'LSTM 2'!$A$2:$N$499,14,FALSE))*100</f>
        <v>134.22422627632122</v>
      </c>
    </row>
    <row r="420" spans="5:16" x14ac:dyDescent="0.3">
      <c r="E420" s="10">
        <v>45316</v>
      </c>
      <c r="F420" s="82">
        <f>(VLOOKUP($E420,'ARIMA daily'!$A$3:$N$499,13,FALSE)/VLOOKUP($E$4,'ARIMA daily'!$A$3:$N$499,13,FALSE))*100</f>
        <v>125.44753679465359</v>
      </c>
      <c r="G420" s="82">
        <f>(VLOOKUP($E420,'ARIMA daily'!$A$3:$N$499,14,FALSE)/VLOOKUP($E$4,'ARIMA daily'!$A$3:$N$499,14,FALSE))*100</f>
        <v>97.216725749929722</v>
      </c>
      <c r="H420" s="82">
        <f>(VLOOKUP($E420,'ARIMAX daily'!$A$2:$N$499,14,FALSE)/VLOOKUP($E$4,'ARIMAX daily'!$A$2:$N$49,14,FALSE))*100</f>
        <v>107.01412024310592</v>
      </c>
      <c r="I420" s="82">
        <f>(VLOOKUP($E420,Prophet!$A$2:$N$499,14,FALSE)/VLOOKUP($E$4,Prophet!$A$2:$N$49,14,FALSE))*100</f>
        <v>120.95621492854811</v>
      </c>
      <c r="J420" s="82">
        <f>(VLOOKUP($E420,ProphetX!$A$2:$N$499,14,FALSE)/VLOOKUP($E$4,ProphetX!$A$2:$N$49,14,FALSE))*100</f>
        <v>125.44753679465373</v>
      </c>
      <c r="K420" s="82">
        <f>(VLOOKUP($E420,LOGIT!$A$2:$N$499,14,FALSE)/VLOOKUP($E$4,LOGIT!$A$2:$N$49,14,FALSE))*100</f>
        <v>142.19496991699279</v>
      </c>
      <c r="L420" s="82">
        <f>(VLOOKUP($E420,RF!$A$2:$N$499,14,FALSE)/VLOOKUP($E$4,RF!$A$2:$N$49,14,FALSE))*100</f>
        <v>110.32814529702814</v>
      </c>
      <c r="M420" s="82">
        <f>(VLOOKUP($E420,'RF 20VAR'!$A$2:$N$499,14,FALSE)/VLOOKUP($E$4,'RF 20VAR'!$A$2:$N$499,14,FALSE))*100</f>
        <v>116.19108119841803</v>
      </c>
      <c r="N420" s="82">
        <f>(VLOOKUP($E420,'RF opt'!$A$2:$N$499,14,FALSE)/VLOOKUP($E$4,'RF opt'!$A$2:$N$499,14,FALSE))*100</f>
        <v>126.82406212171354</v>
      </c>
      <c r="O420" s="82">
        <f>(VLOOKUP($E420,'LSTM 1'!$A$2:$N$499,14,FALSE)/VLOOKUP($E$4,'LSTM 1'!$A$2:$N$499,14,FALSE))*100</f>
        <v>140.59986926818493</v>
      </c>
      <c r="P420" s="82">
        <f>(VLOOKUP($E420,'LSTM 2'!$A$2:$N$499,14,FALSE)/VLOOKUP($E$4,'LSTM 2'!$A$2:$N$499,14,FALSE))*100</f>
        <v>134.22422627632122</v>
      </c>
    </row>
    <row r="421" spans="5:16" x14ac:dyDescent="0.3">
      <c r="E421" s="10">
        <v>45317</v>
      </c>
      <c r="F421" s="82">
        <f>(VLOOKUP($E421,'ARIMA daily'!$A$3:$N$499,13,FALSE)/VLOOKUP($E$4,'ARIMA daily'!$A$3:$N$499,13,FALSE))*100</f>
        <v>125.36577194038696</v>
      </c>
      <c r="G421" s="82">
        <f>(VLOOKUP($E421,'ARIMA daily'!$A$3:$N$499,14,FALSE)/VLOOKUP($E$4,'ARIMA daily'!$A$3:$N$499,14,FALSE))*100</f>
        <v>97.216725749929722</v>
      </c>
      <c r="H421" s="82">
        <f>(VLOOKUP($E421,'ARIMAX daily'!$A$2:$N$499,14,FALSE)/VLOOKUP($E$4,'ARIMAX daily'!$A$2:$N$49,14,FALSE))*100</f>
        <v>106.94437001787453</v>
      </c>
      <c r="I421" s="82">
        <f>(VLOOKUP($E421,Prophet!$A$2:$N$499,14,FALSE)/VLOOKUP($E$4,Prophet!$A$2:$N$49,14,FALSE))*100</f>
        <v>120.95621492854811</v>
      </c>
      <c r="J421" s="82">
        <f>(VLOOKUP($E421,ProphetX!$A$2:$N$499,14,FALSE)/VLOOKUP($E$4,ProphetX!$A$2:$N$49,14,FALSE))*100</f>
        <v>125.36577194038709</v>
      </c>
      <c r="K421" s="82">
        <f>(VLOOKUP($E421,LOGIT!$A$2:$N$499,14,FALSE)/VLOOKUP($E$4,LOGIT!$A$2:$N$49,14,FALSE))*100</f>
        <v>142.10228933282363</v>
      </c>
      <c r="L421" s="82">
        <f>(VLOOKUP($E421,RF!$A$2:$N$499,14,FALSE)/VLOOKUP($E$4,RF!$A$2:$N$49,14,FALSE))*100</f>
        <v>110.32814529702814</v>
      </c>
      <c r="M421" s="82">
        <f>(VLOOKUP($E421,'RF 20VAR'!$A$2:$N$499,14,FALSE)/VLOOKUP($E$4,'RF 20VAR'!$A$2:$N$499,14,FALSE))*100</f>
        <v>116.19108119841803</v>
      </c>
      <c r="N421" s="82">
        <f>(VLOOKUP($E421,'RF opt'!$A$2:$N$499,14,FALSE)/VLOOKUP($E$4,'RF opt'!$A$2:$N$499,14,FALSE))*100</f>
        <v>126.82406212171354</v>
      </c>
      <c r="O421" s="82">
        <f>(VLOOKUP($E421,'LSTM 1'!$A$2:$N$499,14,FALSE)/VLOOKUP($E$4,'LSTM 1'!$A$2:$N$499,14,FALSE))*100</f>
        <v>140.59986926818493</v>
      </c>
      <c r="P421" s="82">
        <f>(VLOOKUP($E421,'LSTM 2'!$A$2:$N$499,14,FALSE)/VLOOKUP($E$4,'LSTM 2'!$A$2:$N$499,14,FALSE))*100</f>
        <v>134.13674090529716</v>
      </c>
    </row>
    <row r="422" spans="5:16" x14ac:dyDescent="0.3">
      <c r="E422" s="10">
        <v>45320</v>
      </c>
      <c r="F422" s="82">
        <f>(VLOOKUP($E422,'ARIMA daily'!$A$3:$N$499,13,FALSE)/VLOOKUP($E$4,'ARIMA daily'!$A$3:$N$499,13,FALSE))*100</f>
        <v>126.31313285862642</v>
      </c>
      <c r="G422" s="82">
        <f>(VLOOKUP($E422,'ARIMA daily'!$A$3:$N$499,14,FALSE)/VLOOKUP($E$4,'ARIMA daily'!$A$3:$N$499,14,FALSE))*100</f>
        <v>97.951370662565694</v>
      </c>
      <c r="H422" s="82">
        <f>(VLOOKUP($E422,'ARIMAX daily'!$A$2:$N$499,14,FALSE)/VLOOKUP($E$4,'ARIMAX daily'!$A$2:$N$49,14,FALSE))*100</f>
        <v>106.94437001787453</v>
      </c>
      <c r="I422" s="82">
        <f>(VLOOKUP($E422,Prophet!$A$2:$N$499,14,FALSE)/VLOOKUP($E$4,Prophet!$A$2:$N$49,14,FALSE))*100</f>
        <v>120.95621492854811</v>
      </c>
      <c r="J422" s="82">
        <f>(VLOOKUP($E422,ProphetX!$A$2:$N$499,14,FALSE)/VLOOKUP($E$4,ProphetX!$A$2:$N$49,14,FALSE))*100</f>
        <v>126.31313285862656</v>
      </c>
      <c r="K422" s="82">
        <f>(VLOOKUP($E422,LOGIT!$A$2:$N$499,14,FALSE)/VLOOKUP($E$4,LOGIT!$A$2:$N$49,14,FALSE))*100</f>
        <v>143.17612434554374</v>
      </c>
      <c r="L422" s="82">
        <f>(VLOOKUP($E422,RF!$A$2:$N$499,14,FALSE)/VLOOKUP($E$4,RF!$A$2:$N$49,14,FALSE))*100</f>
        <v>110.32814529702814</v>
      </c>
      <c r="M422" s="82">
        <f>(VLOOKUP($E422,'RF 20VAR'!$A$2:$N$499,14,FALSE)/VLOOKUP($E$4,'RF 20VAR'!$A$2:$N$499,14,FALSE))*100</f>
        <v>117.06911104397835</v>
      </c>
      <c r="N422" s="82">
        <f>(VLOOKUP($E422,'RF opt'!$A$2:$N$499,14,FALSE)/VLOOKUP($E$4,'RF opt'!$A$2:$N$499,14,FALSE))*100</f>
        <v>127.78244301058656</v>
      </c>
      <c r="O422" s="82">
        <f>(VLOOKUP($E422,'LSTM 1'!$A$2:$N$499,14,FALSE)/VLOOKUP($E$4,'LSTM 1'!$A$2:$N$499,14,FALSE))*100</f>
        <v>141.66235083067707</v>
      </c>
      <c r="P422" s="82">
        <f>(VLOOKUP($E422,'LSTM 2'!$A$2:$N$499,14,FALSE)/VLOOKUP($E$4,'LSTM 2'!$A$2:$N$499,14,FALSE))*100</f>
        <v>135.15038206162583</v>
      </c>
    </row>
    <row r="423" spans="5:16" x14ac:dyDescent="0.3">
      <c r="E423" s="10">
        <v>45321</v>
      </c>
      <c r="F423" s="82">
        <f>(VLOOKUP($E423,'ARIMA daily'!$A$3:$N$499,13,FALSE)/VLOOKUP($E$4,'ARIMA daily'!$A$3:$N$499,13,FALSE))*100</f>
        <v>126.23726288364334</v>
      </c>
      <c r="G423" s="82">
        <f>(VLOOKUP($E423,'ARIMA daily'!$A$3:$N$499,14,FALSE)/VLOOKUP($E$4,'ARIMA daily'!$A$3:$N$499,14,FALSE))*100</f>
        <v>97.951370662565694</v>
      </c>
      <c r="H423" s="82">
        <f>(VLOOKUP($E423,'ARIMAX daily'!$A$2:$N$499,14,FALSE)/VLOOKUP($E$4,'ARIMAX daily'!$A$2:$N$49,14,FALSE))*100</f>
        <v>106.88013388902388</v>
      </c>
      <c r="I423" s="82">
        <f>(VLOOKUP($E423,Prophet!$A$2:$N$499,14,FALSE)/VLOOKUP($E$4,Prophet!$A$2:$N$49,14,FALSE))*100</f>
        <v>120.95621492854811</v>
      </c>
      <c r="J423" s="82">
        <f>(VLOOKUP($E423,ProphetX!$A$2:$N$499,14,FALSE)/VLOOKUP($E$4,ProphetX!$A$2:$N$49,14,FALSE))*100</f>
        <v>126.2372628836435</v>
      </c>
      <c r="K423" s="82">
        <f>(VLOOKUP($E423,LOGIT!$A$2:$N$499,14,FALSE)/VLOOKUP($E$4,LOGIT!$A$2:$N$49,14,FALSE))*100</f>
        <v>143.09012561582793</v>
      </c>
      <c r="L423" s="82">
        <f>(VLOOKUP($E423,RF!$A$2:$N$499,14,FALSE)/VLOOKUP($E$4,RF!$A$2:$N$49,14,FALSE))*100</f>
        <v>110.32814529702814</v>
      </c>
      <c r="M423" s="82">
        <f>(VLOOKUP($E423,'RF 20VAR'!$A$2:$N$499,14,FALSE)/VLOOKUP($E$4,'RF 20VAR'!$A$2:$N$499,14,FALSE))*100</f>
        <v>117.06911104397835</v>
      </c>
      <c r="N423" s="82">
        <f>(VLOOKUP($E423,'RF opt'!$A$2:$N$499,14,FALSE)/VLOOKUP($E$4,'RF opt'!$A$2:$N$499,14,FALSE))*100</f>
        <v>127.78244301058656</v>
      </c>
      <c r="O423" s="82">
        <f>(VLOOKUP($E423,'LSTM 1'!$A$2:$N$499,14,FALSE)/VLOOKUP($E$4,'LSTM 1'!$A$2:$N$499,14,FALSE))*100</f>
        <v>141.66235083067707</v>
      </c>
      <c r="P423" s="82">
        <f>(VLOOKUP($E423,'LSTM 2'!$A$2:$N$499,14,FALSE)/VLOOKUP($E$4,'LSTM 2'!$A$2:$N$499,14,FALSE))*100</f>
        <v>135.15038206162583</v>
      </c>
    </row>
    <row r="424" spans="5:16" x14ac:dyDescent="0.3">
      <c r="E424" s="10">
        <v>45322</v>
      </c>
      <c r="F424" s="82">
        <f>(VLOOKUP($E424,'ARIMA daily'!$A$3:$N$499,13,FALSE)/VLOOKUP($E$4,'ARIMA daily'!$A$3:$N$499,13,FALSE))*100</f>
        <v>124.20411776717224</v>
      </c>
      <c r="G424" s="82">
        <f>(VLOOKUP($E424,'ARIMA daily'!$A$3:$N$499,14,FALSE)/VLOOKUP($E$4,'ARIMA daily'!$A$3:$N$499,14,FALSE))*100</f>
        <v>96.373790902318447</v>
      </c>
      <c r="H424" s="82">
        <f>(VLOOKUP($E424,'ARIMAX daily'!$A$2:$N$499,14,FALSE)/VLOOKUP($E$4,'ARIMAX daily'!$A$2:$N$49,14,FALSE))*100</f>
        <v>105.15874974855389</v>
      </c>
      <c r="I424" s="82">
        <f>(VLOOKUP($E424,Prophet!$A$2:$N$499,14,FALSE)/VLOOKUP($E$4,Prophet!$A$2:$N$49,14,FALSE))*100</f>
        <v>120.95621492854811</v>
      </c>
      <c r="J424" s="82">
        <f>(VLOOKUP($E424,ProphetX!$A$2:$N$499,14,FALSE)/VLOOKUP($E$4,ProphetX!$A$2:$N$49,14,FALSE))*100</f>
        <v>124.20411776717238</v>
      </c>
      <c r="K424" s="82">
        <f>(VLOOKUP($E424,LOGIT!$A$2:$N$499,14,FALSE)/VLOOKUP($E$4,LOGIT!$A$2:$N$49,14,FALSE))*100</f>
        <v>140.78555259621791</v>
      </c>
      <c r="L424" s="82">
        <f>(VLOOKUP($E424,RF!$A$2:$N$499,14,FALSE)/VLOOKUP($E$4,RF!$A$2:$N$49,14,FALSE))*100</f>
        <v>110.32814529702814</v>
      </c>
      <c r="M424" s="82">
        <f>(VLOOKUP($E424,'RF 20VAR'!$A$2:$N$499,14,FALSE)/VLOOKUP($E$4,'RF 20VAR'!$A$2:$N$499,14,FALSE))*100</f>
        <v>115.18362583959723</v>
      </c>
      <c r="N424" s="82">
        <f>(VLOOKUP($E424,'RF opt'!$A$2:$N$499,14,FALSE)/VLOOKUP($E$4,'RF opt'!$A$2:$N$499,14,FALSE))*100</f>
        <v>125.72441161761199</v>
      </c>
      <c r="O424" s="82">
        <f>(VLOOKUP($E424,'LSTM 1'!$A$2:$N$499,14,FALSE)/VLOOKUP($E$4,'LSTM 1'!$A$2:$N$499,14,FALSE))*100</f>
        <v>141.66235083067707</v>
      </c>
      <c r="P424" s="82">
        <f>(VLOOKUP($E424,'LSTM 2'!$A$2:$N$499,14,FALSE)/VLOOKUP($E$4,'LSTM 2'!$A$2:$N$499,14,FALSE))*100</f>
        <v>135.15038206162583</v>
      </c>
    </row>
    <row r="425" spans="5:16" x14ac:dyDescent="0.3">
      <c r="E425" s="10">
        <v>45323</v>
      </c>
      <c r="F425" s="82">
        <f>(VLOOKUP($E425,'ARIMA daily'!$A$3:$N$499,13,FALSE)/VLOOKUP($E$4,'ARIMA daily'!$A$3:$N$499,13,FALSE))*100</f>
        <v>125.75588528915334</v>
      </c>
      <c r="G425" s="82">
        <f>(VLOOKUP($E425,'ARIMA daily'!$A$3:$N$499,14,FALSE)/VLOOKUP($E$4,'ARIMA daily'!$A$3:$N$499,14,FALSE))*100</f>
        <v>97.577854997622879</v>
      </c>
      <c r="H425" s="82">
        <f>(VLOOKUP($E425,'ARIMAX daily'!$A$2:$N$499,14,FALSE)/VLOOKUP($E$4,'ARIMAX daily'!$A$2:$N$49,14,FALSE))*100</f>
        <v>106.47257038063502</v>
      </c>
      <c r="I425" s="82">
        <f>(VLOOKUP($E425,Prophet!$A$2:$N$499,14,FALSE)/VLOOKUP($E$4,Prophet!$A$2:$N$49,14,FALSE))*100</f>
        <v>120.95621492854811</v>
      </c>
      <c r="J425" s="82">
        <f>(VLOOKUP($E425,ProphetX!$A$2:$N$499,14,FALSE)/VLOOKUP($E$4,ProphetX!$A$2:$N$49,14,FALSE))*100</f>
        <v>125.7558852891535</v>
      </c>
      <c r="K425" s="82">
        <f>(VLOOKUP($E425,LOGIT!$A$2:$N$499,14,FALSE)/VLOOKUP($E$4,LOGIT!$A$2:$N$49,14,FALSE))*100</f>
        <v>142.54448339505424</v>
      </c>
      <c r="L425" s="82">
        <f>(VLOOKUP($E425,RF!$A$2:$N$499,14,FALSE)/VLOOKUP($E$4,RF!$A$2:$N$49,14,FALSE))*100</f>
        <v>110.32814529702814</v>
      </c>
      <c r="M425" s="82">
        <f>(VLOOKUP($E425,'RF 20VAR'!$A$2:$N$499,14,FALSE)/VLOOKUP($E$4,'RF 20VAR'!$A$2:$N$499,14,FALSE))*100</f>
        <v>116.62269414791989</v>
      </c>
      <c r="N425" s="82">
        <f>(VLOOKUP($E425,'RF opt'!$A$2:$N$499,14,FALSE)/VLOOKUP($E$4,'RF opt'!$A$2:$N$499,14,FALSE))*100</f>
        <v>127.2951732169505</v>
      </c>
      <c r="O425" s="82">
        <f>(VLOOKUP($E425,'LSTM 1'!$A$2:$N$499,14,FALSE)/VLOOKUP($E$4,'LSTM 1'!$A$2:$N$499,14,FALSE))*100</f>
        <v>141.66235083067707</v>
      </c>
      <c r="P425" s="82">
        <f>(VLOOKUP($E425,'LSTM 2'!$A$2:$N$499,14,FALSE)/VLOOKUP($E$4,'LSTM 2'!$A$2:$N$499,14,FALSE))*100</f>
        <v>135.15038206162583</v>
      </c>
    </row>
    <row r="426" spans="5:16" x14ac:dyDescent="0.3">
      <c r="E426" s="10">
        <v>45324</v>
      </c>
      <c r="F426" s="82">
        <f>(VLOOKUP($E426,'ARIMA daily'!$A$3:$N$499,13,FALSE)/VLOOKUP($E$4,'ARIMA daily'!$A$3:$N$499,13,FALSE))*100</f>
        <v>127.09951726445543</v>
      </c>
      <c r="G426" s="82">
        <f>(VLOOKUP($E426,'ARIMA daily'!$A$3:$N$499,14,FALSE)/VLOOKUP($E$4,'ARIMA daily'!$A$3:$N$499,14,FALSE))*100</f>
        <v>97.577854997622879</v>
      </c>
      <c r="H426" s="82">
        <f>(VLOOKUP($E426,'ARIMAX daily'!$A$2:$N$499,14,FALSE)/VLOOKUP($E$4,'ARIMAX daily'!$A$2:$N$49,14,FALSE))*100</f>
        <v>106.47257038063502</v>
      </c>
      <c r="I426" s="82">
        <f>(VLOOKUP($E426,Prophet!$A$2:$N$499,14,FALSE)/VLOOKUP($E$4,Prophet!$A$2:$N$49,14,FALSE))*100</f>
        <v>120.95621492854811</v>
      </c>
      <c r="J426" s="82">
        <f>(VLOOKUP($E426,ProphetX!$A$2:$N$499,14,FALSE)/VLOOKUP($E$4,ProphetX!$A$2:$N$49,14,FALSE))*100</f>
        <v>127.09951726445556</v>
      </c>
      <c r="K426" s="82">
        <f>(VLOOKUP($E426,LOGIT!$A$2:$N$499,14,FALSE)/VLOOKUP($E$4,LOGIT!$A$2:$N$49,14,FALSE))*100</f>
        <v>144.06749224153589</v>
      </c>
      <c r="L426" s="82">
        <f>(VLOOKUP($E426,RF!$A$2:$N$499,14,FALSE)/VLOOKUP($E$4,RF!$A$2:$N$49,14,FALSE))*100</f>
        <v>110.32814529702814</v>
      </c>
      <c r="M426" s="82">
        <f>(VLOOKUP($E426,'RF 20VAR'!$A$2:$N$499,14,FALSE)/VLOOKUP($E$4,'RF 20VAR'!$A$2:$N$499,14,FALSE))*100</f>
        <v>116.62269414791989</v>
      </c>
      <c r="N426" s="82">
        <f>(VLOOKUP($E426,'RF opt'!$A$2:$N$499,14,FALSE)/VLOOKUP($E$4,'RF opt'!$A$2:$N$499,14,FALSE))*100</f>
        <v>128.65525163111488</v>
      </c>
      <c r="O426" s="82">
        <f>(VLOOKUP($E426,'LSTM 1'!$A$2:$N$499,14,FALSE)/VLOOKUP($E$4,'LSTM 1'!$A$2:$N$499,14,FALSE))*100</f>
        <v>143.1759345793414</v>
      </c>
      <c r="P426" s="82">
        <f>(VLOOKUP($E426,'LSTM 2'!$A$2:$N$499,14,FALSE)/VLOOKUP($E$4,'LSTM 2'!$A$2:$N$499,14,FALSE))*100</f>
        <v>136.59438903111877</v>
      </c>
    </row>
    <row r="427" spans="5:16" x14ac:dyDescent="0.3">
      <c r="E427" s="10">
        <v>45327</v>
      </c>
      <c r="F427" s="82">
        <f>(VLOOKUP($E427,'ARIMA daily'!$A$3:$N$499,13,FALSE)/VLOOKUP($E$4,'ARIMA daily'!$A$3:$N$499,13,FALSE))*100</f>
        <v>126.69453530297376</v>
      </c>
      <c r="G427" s="82">
        <f>(VLOOKUP($E427,'ARIMA daily'!$A$3:$N$499,14,FALSE)/VLOOKUP($E$4,'ARIMA daily'!$A$3:$N$499,14,FALSE))*100</f>
        <v>97.577854997622879</v>
      </c>
      <c r="H427" s="82">
        <f>(VLOOKUP($E427,'ARIMAX daily'!$A$2:$N$499,14,FALSE)/VLOOKUP($E$4,'ARIMAX daily'!$A$2:$N$49,14,FALSE))*100</f>
        <v>106.47257038063502</v>
      </c>
      <c r="I427" s="82">
        <f>(VLOOKUP($E427,Prophet!$A$2:$N$499,14,FALSE)/VLOOKUP($E$4,Prophet!$A$2:$N$49,14,FALSE))*100</f>
        <v>120.95621492854811</v>
      </c>
      <c r="J427" s="82">
        <f>(VLOOKUP($E427,ProphetX!$A$2:$N$499,14,FALSE)/VLOOKUP($E$4,ProphetX!$A$2:$N$49,14,FALSE))*100</f>
        <v>126.6945353029739</v>
      </c>
      <c r="K427" s="82">
        <f>(VLOOKUP($E427,LOGIT!$A$2:$N$499,14,FALSE)/VLOOKUP($E$4,LOGIT!$A$2:$N$49,14,FALSE))*100</f>
        <v>144.06749224153589</v>
      </c>
      <c r="L427" s="82">
        <f>(VLOOKUP($E427,RF!$A$2:$N$499,14,FALSE)/VLOOKUP($E$4,RF!$A$2:$N$49,14,FALSE))*100</f>
        <v>110.32814529702814</v>
      </c>
      <c r="M427" s="82">
        <f>(VLOOKUP($E427,'RF 20VAR'!$A$2:$N$499,14,FALSE)/VLOOKUP($E$4,'RF 20VAR'!$A$2:$N$499,14,FALSE))*100</f>
        <v>116.62269414791989</v>
      </c>
      <c r="N427" s="82">
        <f>(VLOOKUP($E427,'RF opt'!$A$2:$N$499,14,FALSE)/VLOOKUP($E$4,'RF opt'!$A$2:$N$499,14,FALSE))*100</f>
        <v>128.65525163111488</v>
      </c>
      <c r="O427" s="82">
        <f>(VLOOKUP($E427,'LSTM 1'!$A$2:$N$499,14,FALSE)/VLOOKUP($E$4,'LSTM 1'!$A$2:$N$499,14,FALSE))*100</f>
        <v>143.1759345793414</v>
      </c>
      <c r="P427" s="82">
        <f>(VLOOKUP($E427,'LSTM 2'!$A$2:$N$499,14,FALSE)/VLOOKUP($E$4,'LSTM 2'!$A$2:$N$499,14,FALSE))*100</f>
        <v>136.59438903111877</v>
      </c>
    </row>
    <row r="428" spans="5:16" x14ac:dyDescent="0.3">
      <c r="E428" s="10">
        <v>45328</v>
      </c>
      <c r="F428" s="82">
        <f>(VLOOKUP($E428,'ARIMA daily'!$A$3:$N$499,13,FALSE)/VLOOKUP($E$4,'ARIMA daily'!$A$3:$N$499,13,FALSE))*100</f>
        <v>126.98725172905488</v>
      </c>
      <c r="G428" s="82">
        <f>(VLOOKUP($E428,'ARIMA daily'!$A$3:$N$499,14,FALSE)/VLOOKUP($E$4,'ARIMA daily'!$A$3:$N$499,14,FALSE))*100</f>
        <v>97.80329993028127</v>
      </c>
      <c r="H428" s="82">
        <f>(VLOOKUP($E428,'ARIMAX daily'!$A$2:$N$499,14,FALSE)/VLOOKUP($E$4,'ARIMAX daily'!$A$2:$N$49,14,FALSE))*100</f>
        <v>106.71856576001706</v>
      </c>
      <c r="I428" s="82">
        <f>(VLOOKUP($E428,Prophet!$A$2:$N$499,14,FALSE)/VLOOKUP($E$4,Prophet!$A$2:$N$49,14,FALSE))*100</f>
        <v>120.95621492854811</v>
      </c>
      <c r="J428" s="82">
        <f>(VLOOKUP($E428,ProphetX!$A$2:$N$499,14,FALSE)/VLOOKUP($E$4,ProphetX!$A$2:$N$49,14,FALSE))*100</f>
        <v>126.98725172905503</v>
      </c>
      <c r="K428" s="82">
        <f>(VLOOKUP($E428,LOGIT!$A$2:$N$499,14,FALSE)/VLOOKUP($E$4,LOGIT!$A$2:$N$49,14,FALSE))*100</f>
        <v>144.06749224153589</v>
      </c>
      <c r="L428" s="82">
        <f>(VLOOKUP($E428,RF!$A$2:$N$499,14,FALSE)/VLOOKUP($E$4,RF!$A$2:$N$49,14,FALSE))*100</f>
        <v>110.32814529702814</v>
      </c>
      <c r="M428" s="82">
        <f>(VLOOKUP($E428,'RF 20VAR'!$A$2:$N$499,14,FALSE)/VLOOKUP($E$4,'RF 20VAR'!$A$2:$N$499,14,FALSE))*100</f>
        <v>116.62269414791989</v>
      </c>
      <c r="N428" s="82">
        <f>(VLOOKUP($E428,'RF opt'!$A$2:$N$499,14,FALSE)/VLOOKUP($E$4,'RF opt'!$A$2:$N$499,14,FALSE))*100</f>
        <v>128.65525163111488</v>
      </c>
      <c r="O428" s="82">
        <f>(VLOOKUP($E428,'LSTM 1'!$A$2:$N$499,14,FALSE)/VLOOKUP($E$4,'LSTM 1'!$A$2:$N$499,14,FALSE))*100</f>
        <v>143.1759345793414</v>
      </c>
      <c r="P428" s="82">
        <f>(VLOOKUP($E428,'LSTM 2'!$A$2:$N$499,14,FALSE)/VLOOKUP($E$4,'LSTM 2'!$A$2:$N$499,14,FALSE))*100</f>
        <v>136.90997818643874</v>
      </c>
    </row>
    <row r="429" spans="5:16" x14ac:dyDescent="0.3">
      <c r="E429" s="10">
        <v>45329</v>
      </c>
      <c r="F429" s="82">
        <f>(VLOOKUP($E429,'ARIMA daily'!$A$3:$N$499,13,FALSE)/VLOOKUP($E$4,'ARIMA daily'!$A$3:$N$499,13,FALSE))*100</f>
        <v>128.03381182606631</v>
      </c>
      <c r="G429" s="82">
        <f>(VLOOKUP($E429,'ARIMA daily'!$A$3:$N$499,14,FALSE)/VLOOKUP($E$4,'ARIMA daily'!$A$3:$N$499,14,FALSE))*100</f>
        <v>97.80329993028127</v>
      </c>
      <c r="H429" s="82">
        <f>(VLOOKUP($E429,'ARIMAX daily'!$A$2:$N$499,14,FALSE)/VLOOKUP($E$4,'ARIMAX daily'!$A$2:$N$49,14,FALSE))*100</f>
        <v>107.59808233364151</v>
      </c>
      <c r="I429" s="82">
        <f>(VLOOKUP($E429,Prophet!$A$2:$N$499,14,FALSE)/VLOOKUP($E$4,Prophet!$A$2:$N$49,14,FALSE))*100</f>
        <v>120.95621492854811</v>
      </c>
      <c r="J429" s="82">
        <f>(VLOOKUP($E429,ProphetX!$A$2:$N$499,14,FALSE)/VLOOKUP($E$4,ProphetX!$A$2:$N$49,14,FALSE))*100</f>
        <v>128.03381182606645</v>
      </c>
      <c r="K429" s="82">
        <f>(VLOOKUP($E429,LOGIT!$A$2:$N$499,14,FALSE)/VLOOKUP($E$4,LOGIT!$A$2:$N$49,14,FALSE))*100</f>
        <v>145.25481842273555</v>
      </c>
      <c r="L429" s="82">
        <f>(VLOOKUP($E429,RF!$A$2:$N$499,14,FALSE)/VLOOKUP($E$4,RF!$A$2:$N$49,14,FALSE))*100</f>
        <v>110.32814529702814</v>
      </c>
      <c r="M429" s="82">
        <f>(VLOOKUP($E429,'RF 20VAR'!$A$2:$N$499,14,FALSE)/VLOOKUP($E$4,'RF 20VAR'!$A$2:$N$499,14,FALSE))*100</f>
        <v>117.58383517931725</v>
      </c>
      <c r="N429" s="82">
        <f>(VLOOKUP($E429,'RF opt'!$A$2:$N$499,14,FALSE)/VLOOKUP($E$4,'RF opt'!$A$2:$N$499,14,FALSE))*100</f>
        <v>128.65525163111488</v>
      </c>
      <c r="O429" s="82">
        <f>(VLOOKUP($E429,'LSTM 1'!$A$2:$N$499,14,FALSE)/VLOOKUP($E$4,'LSTM 1'!$A$2:$N$499,14,FALSE))*100</f>
        <v>143.1759345793414</v>
      </c>
      <c r="P429" s="82">
        <f>(VLOOKUP($E429,'LSTM 2'!$A$2:$N$499,14,FALSE)/VLOOKUP($E$4,'LSTM 2'!$A$2:$N$499,14,FALSE))*100</f>
        <v>138.03831601643091</v>
      </c>
    </row>
    <row r="430" spans="5:16" x14ac:dyDescent="0.3">
      <c r="E430" s="10">
        <v>45330</v>
      </c>
      <c r="F430" s="82">
        <f>(VLOOKUP($E430,'ARIMA daily'!$A$3:$N$499,13,FALSE)/VLOOKUP($E$4,'ARIMA daily'!$A$3:$N$499,13,FALSE))*100</f>
        <v>128.10686577591389</v>
      </c>
      <c r="G430" s="82">
        <f>(VLOOKUP($E430,'ARIMA daily'!$A$3:$N$499,14,FALSE)/VLOOKUP($E$4,'ARIMA daily'!$A$3:$N$499,14,FALSE))*100</f>
        <v>97.80329993028127</v>
      </c>
      <c r="H430" s="82">
        <f>(VLOOKUP($E430,'ARIMAX daily'!$A$2:$N$499,14,FALSE)/VLOOKUP($E$4,'ARIMAX daily'!$A$2:$N$49,14,FALSE))*100</f>
        <v>107.59808233364151</v>
      </c>
      <c r="I430" s="82">
        <f>(VLOOKUP($E430,Prophet!$A$2:$N$499,14,FALSE)/VLOOKUP($E$4,Prophet!$A$2:$N$49,14,FALSE))*100</f>
        <v>120.95621492854811</v>
      </c>
      <c r="J430" s="82">
        <f>(VLOOKUP($E430,ProphetX!$A$2:$N$499,14,FALSE)/VLOOKUP($E$4,ProphetX!$A$2:$N$49,14,FALSE))*100</f>
        <v>128.10686577591406</v>
      </c>
      <c r="K430" s="82">
        <f>(VLOOKUP($E430,LOGIT!$A$2:$N$499,14,FALSE)/VLOOKUP($E$4,LOGIT!$A$2:$N$49,14,FALSE))*100</f>
        <v>145.33769839068177</v>
      </c>
      <c r="L430" s="82">
        <f>(VLOOKUP($E430,RF!$A$2:$N$499,14,FALSE)/VLOOKUP($E$4,RF!$A$2:$N$49,14,FALSE))*100</f>
        <v>110.32814529702814</v>
      </c>
      <c r="M430" s="82">
        <f>(VLOOKUP($E430,'RF 20VAR'!$A$2:$N$499,14,FALSE)/VLOOKUP($E$4,'RF 20VAR'!$A$2:$N$499,14,FALSE))*100</f>
        <v>117.58383517931725</v>
      </c>
      <c r="N430" s="82">
        <f>(VLOOKUP($E430,'RF opt'!$A$2:$N$499,14,FALSE)/VLOOKUP($E$4,'RF opt'!$A$2:$N$499,14,FALSE))*100</f>
        <v>128.65525163111488</v>
      </c>
      <c r="O430" s="82">
        <f>(VLOOKUP($E430,'LSTM 1'!$A$2:$N$499,14,FALSE)/VLOOKUP($E$4,'LSTM 1'!$A$2:$N$499,14,FALSE))*100</f>
        <v>143.1759345793414</v>
      </c>
      <c r="P430" s="82">
        <f>(VLOOKUP($E430,'LSTM 2'!$A$2:$N$499,14,FALSE)/VLOOKUP($E$4,'LSTM 2'!$A$2:$N$499,14,FALSE))*100</f>
        <v>138.11707836890238</v>
      </c>
    </row>
    <row r="431" spans="5:16" x14ac:dyDescent="0.3">
      <c r="E431" s="10">
        <v>45331</v>
      </c>
      <c r="F431" s="82">
        <f>(VLOOKUP($E431,'ARIMA daily'!$A$3:$N$499,13,FALSE)/VLOOKUP($E$4,'ARIMA daily'!$A$3:$N$499,13,FALSE))*100</f>
        <v>128.84249915096822</v>
      </c>
      <c r="G431" s="82">
        <f>(VLOOKUP($E431,'ARIMA daily'!$A$3:$N$499,14,FALSE)/VLOOKUP($E$4,'ARIMA daily'!$A$3:$N$499,14,FALSE))*100</f>
        <v>98.36491988080769</v>
      </c>
      <c r="H431" s="82">
        <f>(VLOOKUP($E431,'ARIMAX daily'!$A$2:$N$499,14,FALSE)/VLOOKUP($E$4,'ARIMAX daily'!$A$2:$N$49,14,FALSE))*100</f>
        <v>108.21594726989656</v>
      </c>
      <c r="I431" s="82">
        <f>(VLOOKUP($E431,Prophet!$A$2:$N$499,14,FALSE)/VLOOKUP($E$4,Prophet!$A$2:$N$49,14,FALSE))*100</f>
        <v>120.95621492854811</v>
      </c>
      <c r="J431" s="82">
        <f>(VLOOKUP($E431,ProphetX!$A$2:$N$499,14,FALSE)/VLOOKUP($E$4,ProphetX!$A$2:$N$49,14,FALSE))*100</f>
        <v>128.84249915096837</v>
      </c>
      <c r="K431" s="82">
        <f>(VLOOKUP($E431,LOGIT!$A$2:$N$499,14,FALSE)/VLOOKUP($E$4,LOGIT!$A$2:$N$49,14,FALSE))*100</f>
        <v>146.17227709137978</v>
      </c>
      <c r="L431" s="82">
        <f>(VLOOKUP($E431,RF!$A$2:$N$499,14,FALSE)/VLOOKUP($E$4,RF!$A$2:$N$49,14,FALSE))*100</f>
        <v>110.32814529702814</v>
      </c>
      <c r="M431" s="82">
        <f>(VLOOKUP($E431,'RF 20VAR'!$A$2:$N$499,14,FALSE)/VLOOKUP($E$4,'RF 20VAR'!$A$2:$N$499,14,FALSE))*100</f>
        <v>117.58383517931725</v>
      </c>
      <c r="N431" s="82">
        <f>(VLOOKUP($E431,'RF opt'!$A$2:$N$499,14,FALSE)/VLOOKUP($E$4,'RF opt'!$A$2:$N$499,14,FALSE))*100</f>
        <v>128.65525163111488</v>
      </c>
      <c r="O431" s="82">
        <f>(VLOOKUP($E431,'LSTM 1'!$A$2:$N$499,14,FALSE)/VLOOKUP($E$4,'LSTM 1'!$A$2:$N$499,14,FALSE))*100</f>
        <v>143.1759345793414</v>
      </c>
      <c r="P431" s="82">
        <f>(VLOOKUP($E431,'LSTM 2'!$A$2:$N$499,14,FALSE)/VLOOKUP($E$4,'LSTM 2'!$A$2:$N$499,14,FALSE))*100</f>
        <v>138.11707836890238</v>
      </c>
    </row>
    <row r="432" spans="5:16" x14ac:dyDescent="0.3">
      <c r="E432" s="10">
        <v>45334</v>
      </c>
      <c r="F432" s="82">
        <f>(VLOOKUP($E432,'ARIMA daily'!$A$3:$N$499,13,FALSE)/VLOOKUP($E$4,'ARIMA daily'!$A$3:$N$499,13,FALSE))*100</f>
        <v>128.72023359741996</v>
      </c>
      <c r="G432" s="82">
        <f>(VLOOKUP($E432,'ARIMA daily'!$A$3:$N$499,14,FALSE)/VLOOKUP($E$4,'ARIMA daily'!$A$3:$N$499,14,FALSE))*100</f>
        <v>98.36491988080769</v>
      </c>
      <c r="H432" s="82">
        <f>(VLOOKUP($E432,'ARIMAX daily'!$A$2:$N$499,14,FALSE)/VLOOKUP($E$4,'ARIMAX daily'!$A$2:$N$49,14,FALSE))*100</f>
        <v>108.11325535703482</v>
      </c>
      <c r="I432" s="82">
        <f>(VLOOKUP($E432,Prophet!$A$2:$N$499,14,FALSE)/VLOOKUP($E$4,Prophet!$A$2:$N$49,14,FALSE))*100</f>
        <v>120.95621492854811</v>
      </c>
      <c r="J432" s="82">
        <f>(VLOOKUP($E432,ProphetX!$A$2:$N$499,14,FALSE)/VLOOKUP($E$4,ProphetX!$A$2:$N$49,14,FALSE))*100</f>
        <v>128.72023359742013</v>
      </c>
      <c r="K432" s="82">
        <f>(VLOOKUP($E432,LOGIT!$A$2:$N$499,14,FALSE)/VLOOKUP($E$4,LOGIT!$A$2:$N$49,14,FALSE))*100</f>
        <v>146.03356638264816</v>
      </c>
      <c r="L432" s="82">
        <f>(VLOOKUP($E432,RF!$A$2:$N$499,14,FALSE)/VLOOKUP($E$4,RF!$A$2:$N$49,14,FALSE))*100</f>
        <v>110.32814529702814</v>
      </c>
      <c r="M432" s="82">
        <f>(VLOOKUP($E432,'RF 20VAR'!$A$2:$N$499,14,FALSE)/VLOOKUP($E$4,'RF 20VAR'!$A$2:$N$499,14,FALSE))*100</f>
        <v>117.58383517931725</v>
      </c>
      <c r="N432" s="82">
        <f>(VLOOKUP($E432,'RF opt'!$A$2:$N$499,14,FALSE)/VLOOKUP($E$4,'RF opt'!$A$2:$N$499,14,FALSE))*100</f>
        <v>128.65525163111488</v>
      </c>
      <c r="O432" s="82">
        <f>(VLOOKUP($E432,'LSTM 1'!$A$2:$N$499,14,FALSE)/VLOOKUP($E$4,'LSTM 1'!$A$2:$N$499,14,FALSE))*100</f>
        <v>143.1759345793414</v>
      </c>
      <c r="P432" s="82">
        <f>(VLOOKUP($E432,'LSTM 2'!$A$2:$N$499,14,FALSE)/VLOOKUP($E$4,'LSTM 2'!$A$2:$N$499,14,FALSE))*100</f>
        <v>137.98601167000629</v>
      </c>
    </row>
    <row r="433" spans="5:16" x14ac:dyDescent="0.3">
      <c r="E433" s="10">
        <v>45335</v>
      </c>
      <c r="F433" s="82">
        <f>(VLOOKUP($E433,'ARIMA daily'!$A$3:$N$499,13,FALSE)/VLOOKUP($E$4,'ARIMA daily'!$A$3:$N$499,13,FALSE))*100</f>
        <v>126.96008021541445</v>
      </c>
      <c r="G433" s="82">
        <f>(VLOOKUP($E433,'ARIMA daily'!$A$3:$N$499,14,FALSE)/VLOOKUP($E$4,'ARIMA daily'!$A$3:$N$499,14,FALSE))*100</f>
        <v>97.019852819009131</v>
      </c>
      <c r="H433" s="82">
        <f>(VLOOKUP($E433,'ARIMAX daily'!$A$2:$N$499,14,FALSE)/VLOOKUP($E$4,'ARIMAX daily'!$A$2:$N$49,14,FALSE))*100</f>
        <v>106.63488706373703</v>
      </c>
      <c r="I433" s="82">
        <f>(VLOOKUP($E433,Prophet!$A$2:$N$499,14,FALSE)/VLOOKUP($E$4,Prophet!$A$2:$N$49,14,FALSE))*100</f>
        <v>120.95621492854811</v>
      </c>
      <c r="J433" s="82">
        <f>(VLOOKUP($E433,ProphetX!$A$2:$N$499,14,FALSE)/VLOOKUP($E$4,ProphetX!$A$2:$N$49,14,FALSE))*100</f>
        <v>126.96008021541462</v>
      </c>
      <c r="K433" s="82">
        <f>(VLOOKUP($E433,LOGIT!$A$2:$N$499,14,FALSE)/VLOOKUP($E$4,LOGIT!$A$2:$N$49,14,FALSE))*100</f>
        <v>144.03666606192115</v>
      </c>
      <c r="L433" s="82">
        <f>(VLOOKUP($E433,RF!$A$2:$N$499,14,FALSE)/VLOOKUP($E$4,RF!$A$2:$N$49,14,FALSE))*100</f>
        <v>110.32814529702814</v>
      </c>
      <c r="M433" s="82">
        <f>(VLOOKUP($E433,'RF 20VAR'!$A$2:$N$499,14,FALSE)/VLOOKUP($E$4,'RF 20VAR'!$A$2:$N$499,14,FALSE))*100</f>
        <v>115.97596375634151</v>
      </c>
      <c r="N433" s="82">
        <f>(VLOOKUP($E433,'RF opt'!$A$2:$N$499,14,FALSE)/VLOOKUP($E$4,'RF opt'!$A$2:$N$499,14,FALSE))*100</f>
        <v>128.65525163111488</v>
      </c>
      <c r="O433" s="82">
        <f>(VLOOKUP($E433,'LSTM 1'!$A$2:$N$499,14,FALSE)/VLOOKUP($E$4,'LSTM 1'!$A$2:$N$499,14,FALSE))*100</f>
        <v>143.1759345793414</v>
      </c>
      <c r="P433" s="82">
        <f>(VLOOKUP($E433,'LSTM 2'!$A$2:$N$499,14,FALSE)/VLOOKUP($E$4,'LSTM 2'!$A$2:$N$499,14,FALSE))*100</f>
        <v>137.98601167000629</v>
      </c>
    </row>
    <row r="434" spans="5:16" x14ac:dyDescent="0.3">
      <c r="E434" s="10">
        <v>45336</v>
      </c>
      <c r="F434" s="82">
        <f>(VLOOKUP($E434,'ARIMA daily'!$A$3:$N$499,13,FALSE)/VLOOKUP($E$4,'ARIMA daily'!$A$3:$N$499,13,FALSE))*100</f>
        <v>128.17632772925535</v>
      </c>
      <c r="G434" s="82">
        <f>(VLOOKUP($E434,'ARIMA daily'!$A$3:$N$499,14,FALSE)/VLOOKUP($E$4,'ARIMA daily'!$A$3:$N$499,14,FALSE))*100</f>
        <v>97.949280041992296</v>
      </c>
      <c r="H434" s="82">
        <f>(VLOOKUP($E434,'ARIMAX daily'!$A$2:$N$499,14,FALSE)/VLOOKUP($E$4,'ARIMAX daily'!$A$2:$N$49,14,FALSE))*100</f>
        <v>107.65642403866586</v>
      </c>
      <c r="I434" s="82">
        <f>(VLOOKUP($E434,Prophet!$A$2:$N$499,14,FALSE)/VLOOKUP($E$4,Prophet!$A$2:$N$49,14,FALSE))*100</f>
        <v>120.95621492854811</v>
      </c>
      <c r="J434" s="82">
        <f>(VLOOKUP($E434,ProphetX!$A$2:$N$499,14,FALSE)/VLOOKUP($E$4,ProphetX!$A$2:$N$49,14,FALSE))*100</f>
        <v>128.17632772925555</v>
      </c>
      <c r="K434" s="82">
        <f>(VLOOKUP($E434,LOGIT!$A$2:$N$499,14,FALSE)/VLOOKUP($E$4,LOGIT!$A$2:$N$49,14,FALSE))*100</f>
        <v>145.41650322571712</v>
      </c>
      <c r="L434" s="82">
        <f>(VLOOKUP($E434,RF!$A$2:$N$499,14,FALSE)/VLOOKUP($E$4,RF!$A$2:$N$49,14,FALSE))*100</f>
        <v>110.32814529702814</v>
      </c>
      <c r="M434" s="82">
        <f>(VLOOKUP($E434,'RF 20VAR'!$A$2:$N$499,14,FALSE)/VLOOKUP($E$4,'RF 20VAR'!$A$2:$N$499,14,FALSE))*100</f>
        <v>115.97596375634151</v>
      </c>
      <c r="N434" s="82">
        <f>(VLOOKUP($E434,'RF opt'!$A$2:$N$499,14,FALSE)/VLOOKUP($E$4,'RF opt'!$A$2:$N$499,14,FALSE))*100</f>
        <v>128.65525163111488</v>
      </c>
      <c r="O434" s="82">
        <f>(VLOOKUP($E434,'LSTM 1'!$A$2:$N$499,14,FALSE)/VLOOKUP($E$4,'LSTM 1'!$A$2:$N$499,14,FALSE))*100</f>
        <v>143.1759345793414</v>
      </c>
      <c r="P434" s="82">
        <f>(VLOOKUP($E434,'LSTM 2'!$A$2:$N$499,14,FALSE)/VLOOKUP($E$4,'LSTM 2'!$A$2:$N$499,14,FALSE))*100</f>
        <v>139.30788499706878</v>
      </c>
    </row>
    <row r="435" spans="5:16" x14ac:dyDescent="0.3">
      <c r="E435" s="10">
        <v>45337</v>
      </c>
      <c r="F435" s="82">
        <f>(VLOOKUP($E435,'ARIMA daily'!$A$3:$N$499,13,FALSE)/VLOOKUP($E$4,'ARIMA daily'!$A$3:$N$499,13,FALSE))*100</f>
        <v>128.92247426481543</v>
      </c>
      <c r="G435" s="82">
        <f>(VLOOKUP($E435,'ARIMA daily'!$A$3:$N$499,14,FALSE)/VLOOKUP($E$4,'ARIMA daily'!$A$3:$N$499,14,FALSE))*100</f>
        <v>97.949280041992296</v>
      </c>
      <c r="H435" s="82">
        <f>(VLOOKUP($E435,'ARIMAX daily'!$A$2:$N$499,14,FALSE)/VLOOKUP($E$4,'ARIMAX daily'!$A$2:$N$49,14,FALSE))*100</f>
        <v>107.65642403866586</v>
      </c>
      <c r="I435" s="82">
        <f>(VLOOKUP($E435,Prophet!$A$2:$N$499,14,FALSE)/VLOOKUP($E$4,Prophet!$A$2:$N$49,14,FALSE))*100</f>
        <v>120.95621492854811</v>
      </c>
      <c r="J435" s="82">
        <f>(VLOOKUP($E435,ProphetX!$A$2:$N$499,14,FALSE)/VLOOKUP($E$4,ProphetX!$A$2:$N$49,14,FALSE))*100</f>
        <v>128.92247426481558</v>
      </c>
      <c r="K435" s="82">
        <f>(VLOOKUP($E435,LOGIT!$A$2:$N$499,14,FALSE)/VLOOKUP($E$4,LOGIT!$A$2:$N$49,14,FALSE))*100</f>
        <v>146.26300914469081</v>
      </c>
      <c r="L435" s="82">
        <f>(VLOOKUP($E435,RF!$A$2:$N$499,14,FALSE)/VLOOKUP($E$4,RF!$A$2:$N$49,14,FALSE))*100</f>
        <v>110.32814529702814</v>
      </c>
      <c r="M435" s="82">
        <f>(VLOOKUP($E435,'RF 20VAR'!$A$2:$N$499,14,FALSE)/VLOOKUP($E$4,'RF 20VAR'!$A$2:$N$499,14,FALSE))*100</f>
        <v>115.97596375634151</v>
      </c>
      <c r="N435" s="82">
        <f>(VLOOKUP($E435,'RF opt'!$A$2:$N$499,14,FALSE)/VLOOKUP($E$4,'RF opt'!$A$2:$N$499,14,FALSE))*100</f>
        <v>128.65525163111488</v>
      </c>
      <c r="O435" s="82">
        <f>(VLOOKUP($E435,'LSTM 1'!$A$2:$N$499,14,FALSE)/VLOOKUP($E$4,'LSTM 1'!$A$2:$N$499,14,FALSE))*100</f>
        <v>143.1759345793414</v>
      </c>
      <c r="P435" s="82">
        <f>(VLOOKUP($E435,'LSTM 2'!$A$2:$N$499,14,FALSE)/VLOOKUP($E$4,'LSTM 2'!$A$2:$N$499,14,FALSE))*100</f>
        <v>140.11883111799619</v>
      </c>
    </row>
    <row r="436" spans="5:16" x14ac:dyDescent="0.3">
      <c r="E436" s="10">
        <v>45338</v>
      </c>
      <c r="F436" s="82">
        <f>(VLOOKUP($E436,'ARIMA daily'!$A$3:$N$499,13,FALSE)/VLOOKUP($E$4,'ARIMA daily'!$A$3:$N$499,13,FALSE))*100</f>
        <v>128.30319904835849</v>
      </c>
      <c r="G436" s="82">
        <f>(VLOOKUP($E436,'ARIMA daily'!$A$3:$N$499,14,FALSE)/VLOOKUP($E$4,'ARIMA daily'!$A$3:$N$499,14,FALSE))*100</f>
        <v>97.949280041992296</v>
      </c>
      <c r="H436" s="82">
        <f>(VLOOKUP($E436,'ARIMAX daily'!$A$2:$N$499,14,FALSE)/VLOOKUP($E$4,'ARIMAX daily'!$A$2:$N$49,14,FALSE))*100</f>
        <v>107.13929965302478</v>
      </c>
      <c r="I436" s="82">
        <f>(VLOOKUP($E436,Prophet!$A$2:$N$499,14,FALSE)/VLOOKUP($E$4,Prophet!$A$2:$N$49,14,FALSE))*100</f>
        <v>120.95621492854811</v>
      </c>
      <c r="J436" s="82">
        <f>(VLOOKUP($E436,ProphetX!$A$2:$N$499,14,FALSE)/VLOOKUP($E$4,ProphetX!$A$2:$N$49,14,FALSE))*100</f>
        <v>128.30319904835866</v>
      </c>
      <c r="K436" s="82">
        <f>(VLOOKUP($E436,LOGIT!$A$2:$N$499,14,FALSE)/VLOOKUP($E$4,LOGIT!$A$2:$N$49,14,FALSE))*100</f>
        <v>145.56043919197904</v>
      </c>
      <c r="L436" s="82">
        <f>(VLOOKUP($E436,RF!$A$2:$N$499,14,FALSE)/VLOOKUP($E$4,RF!$A$2:$N$49,14,FALSE))*100</f>
        <v>110.32814529702814</v>
      </c>
      <c r="M436" s="82">
        <f>(VLOOKUP($E436,'RF 20VAR'!$A$2:$N$499,14,FALSE)/VLOOKUP($E$4,'RF 20VAR'!$A$2:$N$499,14,FALSE))*100</f>
        <v>115.41887671260793</v>
      </c>
      <c r="N436" s="82">
        <f>(VLOOKUP($E436,'RF opt'!$A$2:$N$499,14,FALSE)/VLOOKUP($E$4,'RF opt'!$A$2:$N$499,14,FALSE))*100</f>
        <v>128.03726001051879</v>
      </c>
      <c r="O436" s="82">
        <f>(VLOOKUP($E436,'LSTM 1'!$A$2:$N$499,14,FALSE)/VLOOKUP($E$4,'LSTM 1'!$A$2:$N$499,14,FALSE))*100</f>
        <v>143.1759345793414</v>
      </c>
      <c r="P436" s="82">
        <f>(VLOOKUP($E436,'LSTM 2'!$A$2:$N$499,14,FALSE)/VLOOKUP($E$4,'LSTM 2'!$A$2:$N$499,14,FALSE))*100</f>
        <v>140.11883111799619</v>
      </c>
    </row>
    <row r="437" spans="5:16" x14ac:dyDescent="0.3">
      <c r="E437" s="10">
        <v>45342</v>
      </c>
      <c r="F437" s="82">
        <f>(VLOOKUP($E437,'ARIMA daily'!$A$3:$N$499,13,FALSE)/VLOOKUP($E$4,'ARIMA daily'!$A$3:$N$499,13,FALSE))*100</f>
        <v>127.53269702429351</v>
      </c>
      <c r="G437" s="82">
        <f>(VLOOKUP($E437,'ARIMA daily'!$A$3:$N$499,14,FALSE)/VLOOKUP($E$4,'ARIMA daily'!$A$3:$N$499,14,FALSE))*100</f>
        <v>97.361063075557809</v>
      </c>
      <c r="H437" s="82">
        <f>(VLOOKUP($E437,'ARIMAX daily'!$A$2:$N$499,14,FALSE)/VLOOKUP($E$4,'ARIMAX daily'!$A$2:$N$49,14,FALSE))*100</f>
        <v>106.49589365962902</v>
      </c>
      <c r="I437" s="82">
        <f>(VLOOKUP($E437,Prophet!$A$2:$N$499,14,FALSE)/VLOOKUP($E$4,Prophet!$A$2:$N$49,14,FALSE))*100</f>
        <v>120.95621492854811</v>
      </c>
      <c r="J437" s="82">
        <f>(VLOOKUP($E437,ProphetX!$A$2:$N$499,14,FALSE)/VLOOKUP($E$4,ProphetX!$A$2:$N$49,14,FALSE))*100</f>
        <v>127.53269702429367</v>
      </c>
      <c r="K437" s="82">
        <f>(VLOOKUP($E437,LOGIT!$A$2:$N$499,14,FALSE)/VLOOKUP($E$4,LOGIT!$A$2:$N$49,14,FALSE))*100</f>
        <v>144.68630188400016</v>
      </c>
      <c r="L437" s="82">
        <f>(VLOOKUP($E437,RF!$A$2:$N$499,14,FALSE)/VLOOKUP($E$4,RF!$A$2:$N$49,14,FALSE))*100</f>
        <v>110.32814529702814</v>
      </c>
      <c r="M437" s="82">
        <f>(VLOOKUP($E437,'RF 20VAR'!$A$2:$N$499,14,FALSE)/VLOOKUP($E$4,'RF 20VAR'!$A$2:$N$499,14,FALSE))*100</f>
        <v>115.41887671260793</v>
      </c>
      <c r="N437" s="82">
        <f>(VLOOKUP($E437,'RF opt'!$A$2:$N$499,14,FALSE)/VLOOKUP($E$4,'RF opt'!$A$2:$N$499,14,FALSE))*100</f>
        <v>127.26835503600869</v>
      </c>
      <c r="O437" s="82">
        <f>(VLOOKUP($E437,'LSTM 1'!$A$2:$N$499,14,FALSE)/VLOOKUP($E$4,'LSTM 1'!$A$2:$N$499,14,FALSE))*100</f>
        <v>143.1759345793414</v>
      </c>
      <c r="P437" s="82">
        <f>(VLOOKUP($E437,'LSTM 2'!$A$2:$N$499,14,FALSE)/VLOOKUP($E$4,'LSTM 2'!$A$2:$N$499,14,FALSE))*100</f>
        <v>140.11883111799619</v>
      </c>
    </row>
    <row r="438" spans="5:16" x14ac:dyDescent="0.3">
      <c r="E438" s="10">
        <v>45343</v>
      </c>
      <c r="F438" s="82">
        <f>(VLOOKUP($E438,'ARIMA daily'!$A$3:$N$499,13,FALSE)/VLOOKUP($E$4,'ARIMA daily'!$A$3:$N$499,13,FALSE))*100</f>
        <v>127.69392385004932</v>
      </c>
      <c r="G438" s="82">
        <f>(VLOOKUP($E438,'ARIMA daily'!$A$3:$N$499,14,FALSE)/VLOOKUP($E$4,'ARIMA daily'!$A$3:$N$499,14,FALSE))*100</f>
        <v>97.48414692399939</v>
      </c>
      <c r="H438" s="82">
        <f>(VLOOKUP($E438,'ARIMAX daily'!$A$2:$N$499,14,FALSE)/VLOOKUP($E$4,'ARIMAX daily'!$A$2:$N$49,14,FALSE))*100</f>
        <v>106.63052576019143</v>
      </c>
      <c r="I438" s="82">
        <f>(VLOOKUP($E438,Prophet!$A$2:$N$499,14,FALSE)/VLOOKUP($E$4,Prophet!$A$2:$N$49,14,FALSE))*100</f>
        <v>120.95621492854811</v>
      </c>
      <c r="J438" s="82">
        <f>(VLOOKUP($E438,ProphetX!$A$2:$N$499,14,FALSE)/VLOOKUP($E$4,ProphetX!$A$2:$N$49,14,FALSE))*100</f>
        <v>127.69392385004947</v>
      </c>
      <c r="K438" s="82">
        <f>(VLOOKUP($E438,LOGIT!$A$2:$N$499,14,FALSE)/VLOOKUP($E$4,LOGIT!$A$2:$N$49,14,FALSE))*100</f>
        <v>144.86921429569847</v>
      </c>
      <c r="L438" s="82">
        <f>(VLOOKUP($E438,RF!$A$2:$N$499,14,FALSE)/VLOOKUP($E$4,RF!$A$2:$N$49,14,FALSE))*100</f>
        <v>110.32814529702814</v>
      </c>
      <c r="M438" s="82">
        <f>(VLOOKUP($E438,'RF 20VAR'!$A$2:$N$499,14,FALSE)/VLOOKUP($E$4,'RF 20VAR'!$A$2:$N$499,14,FALSE))*100</f>
        <v>115.56478924765869</v>
      </c>
      <c r="N438" s="82">
        <f>(VLOOKUP($E438,'RF opt'!$A$2:$N$499,14,FALSE)/VLOOKUP($E$4,'RF opt'!$A$2:$N$499,14,FALSE))*100</f>
        <v>127.42924768064326</v>
      </c>
      <c r="O438" s="82">
        <f>(VLOOKUP($E438,'LSTM 1'!$A$2:$N$499,14,FALSE)/VLOOKUP($E$4,'LSTM 1'!$A$2:$N$499,14,FALSE))*100</f>
        <v>143.1759345793414</v>
      </c>
      <c r="P438" s="82">
        <f>(VLOOKUP($E438,'LSTM 2'!$A$2:$N$499,14,FALSE)/VLOOKUP($E$4,'LSTM 2'!$A$2:$N$499,14,FALSE))*100</f>
        <v>140.2959693335039</v>
      </c>
    </row>
    <row r="439" spans="5:16" x14ac:dyDescent="0.3">
      <c r="E439" s="10">
        <v>45344</v>
      </c>
      <c r="F439" s="82">
        <f>(VLOOKUP($E439,'ARIMA daily'!$A$3:$N$499,13,FALSE)/VLOOKUP($E$4,'ARIMA daily'!$A$3:$N$499,13,FALSE))*100</f>
        <v>130.3911878188012</v>
      </c>
      <c r="G439" s="82">
        <f>(VLOOKUP($E439,'ARIMA daily'!$A$3:$N$499,14,FALSE)/VLOOKUP($E$4,'ARIMA daily'!$A$3:$N$499,14,FALSE))*100</f>
        <v>97.48414692399939</v>
      </c>
      <c r="H439" s="82">
        <f>(VLOOKUP($E439,'ARIMAX daily'!$A$2:$N$499,14,FALSE)/VLOOKUP($E$4,'ARIMAX daily'!$A$2:$N$49,14,FALSE))*100</f>
        <v>106.63052576019143</v>
      </c>
      <c r="I439" s="82">
        <f>(VLOOKUP($E439,Prophet!$A$2:$N$499,14,FALSE)/VLOOKUP($E$4,Prophet!$A$2:$N$49,14,FALSE))*100</f>
        <v>120.95621492854811</v>
      </c>
      <c r="J439" s="82">
        <f>(VLOOKUP($E439,ProphetX!$A$2:$N$499,14,FALSE)/VLOOKUP($E$4,ProphetX!$A$2:$N$49,14,FALSE))*100</f>
        <v>130.39118781880137</v>
      </c>
      <c r="K439" s="82">
        <f>(VLOOKUP($E439,LOGIT!$A$2:$N$499,14,FALSE)/VLOOKUP($E$4,LOGIT!$A$2:$N$49,14,FALSE))*100</f>
        <v>147.92926993593423</v>
      </c>
      <c r="L439" s="82">
        <f>(VLOOKUP($E439,RF!$A$2:$N$499,14,FALSE)/VLOOKUP($E$4,RF!$A$2:$N$49,14,FALSE))*100</f>
        <v>110.32814529702814</v>
      </c>
      <c r="M439" s="82">
        <f>(VLOOKUP($E439,'RF 20VAR'!$A$2:$N$499,14,FALSE)/VLOOKUP($E$4,'RF 20VAR'!$A$2:$N$499,14,FALSE))*100</f>
        <v>118.00585091054683</v>
      </c>
      <c r="N439" s="82">
        <f>(VLOOKUP($E439,'RF opt'!$A$2:$N$499,14,FALSE)/VLOOKUP($E$4,'RF opt'!$A$2:$N$499,14,FALSE))*100</f>
        <v>130.12092092531364</v>
      </c>
      <c r="O439" s="82">
        <f>(VLOOKUP($E439,'LSTM 1'!$A$2:$N$499,14,FALSE)/VLOOKUP($E$4,'LSTM 1'!$A$2:$N$499,14,FALSE))*100</f>
        <v>146.20022326818088</v>
      </c>
      <c r="P439" s="82">
        <f>(VLOOKUP($E439,'LSTM 2'!$A$2:$N$499,14,FALSE)/VLOOKUP($E$4,'LSTM 2'!$A$2:$N$499,14,FALSE))*100</f>
        <v>143.25942484990537</v>
      </c>
    </row>
    <row r="440" spans="5:16" x14ac:dyDescent="0.3">
      <c r="E440" s="10">
        <v>45345</v>
      </c>
      <c r="F440" s="82">
        <f>(VLOOKUP($E440,'ARIMA daily'!$A$3:$N$499,13,FALSE)/VLOOKUP($E$4,'ARIMA daily'!$A$3:$N$499,13,FALSE))*100</f>
        <v>130.43655711265038</v>
      </c>
      <c r="G440" s="82">
        <f>(VLOOKUP($E440,'ARIMA daily'!$A$3:$N$499,14,FALSE)/VLOOKUP($E$4,'ARIMA daily'!$A$3:$N$499,14,FALSE))*100</f>
        <v>97.48414692399939</v>
      </c>
      <c r="H440" s="82">
        <f>(VLOOKUP($E440,'ARIMAX daily'!$A$2:$N$499,14,FALSE)/VLOOKUP($E$4,'ARIMAX daily'!$A$2:$N$49,14,FALSE))*100</f>
        <v>106.66762758998094</v>
      </c>
      <c r="I440" s="82">
        <f>(VLOOKUP($E440,Prophet!$A$2:$N$499,14,FALSE)/VLOOKUP($E$4,Prophet!$A$2:$N$49,14,FALSE))*100</f>
        <v>120.95621492854811</v>
      </c>
      <c r="J440" s="82">
        <f>(VLOOKUP($E440,ProphetX!$A$2:$N$499,14,FALSE)/VLOOKUP($E$4,ProphetX!$A$2:$N$49,14,FALSE))*100</f>
        <v>130.43655711265052</v>
      </c>
      <c r="K440" s="82">
        <f>(VLOOKUP($E440,LOGIT!$A$2:$N$499,14,FALSE)/VLOOKUP($E$4,LOGIT!$A$2:$N$49,14,FALSE))*100</f>
        <v>147.98074156242131</v>
      </c>
      <c r="L440" s="82">
        <f>(VLOOKUP($E440,RF!$A$2:$N$499,14,FALSE)/VLOOKUP($E$4,RF!$A$2:$N$49,14,FALSE))*100</f>
        <v>110.32814529702814</v>
      </c>
      <c r="M440" s="82">
        <f>(VLOOKUP($E440,'RF 20VAR'!$A$2:$N$499,14,FALSE)/VLOOKUP($E$4,'RF 20VAR'!$A$2:$N$499,14,FALSE))*100</f>
        <v>118.00585091054683</v>
      </c>
      <c r="N440" s="82">
        <f>(VLOOKUP($E440,'RF opt'!$A$2:$N$499,14,FALSE)/VLOOKUP($E$4,'RF opt'!$A$2:$N$499,14,FALSE))*100</f>
        <v>130.12092092531364</v>
      </c>
      <c r="O440" s="82">
        <f>(VLOOKUP($E440,'LSTM 1'!$A$2:$N$499,14,FALSE)/VLOOKUP($E$4,'LSTM 1'!$A$2:$N$499,14,FALSE))*100</f>
        <v>146.20022326818088</v>
      </c>
      <c r="P440" s="82">
        <f>(VLOOKUP($E440,'LSTM 2'!$A$2:$N$499,14,FALSE)/VLOOKUP($E$4,'LSTM 2'!$A$2:$N$499,14,FALSE))*100</f>
        <v>143.30927161525358</v>
      </c>
    </row>
    <row r="441" spans="5:16" x14ac:dyDescent="0.3">
      <c r="E441" s="10">
        <v>45348</v>
      </c>
      <c r="F441" s="82">
        <f>(VLOOKUP($E441,'ARIMA daily'!$A$3:$N$499,13,FALSE)/VLOOKUP($E$4,'ARIMA daily'!$A$3:$N$499,13,FALSE))*100</f>
        <v>129.94262630388982</v>
      </c>
      <c r="G441" s="82">
        <f>(VLOOKUP($E441,'ARIMA daily'!$A$3:$N$499,14,FALSE)/VLOOKUP($E$4,'ARIMA daily'!$A$3:$N$499,14,FALSE))*100</f>
        <v>97.114998699012773</v>
      </c>
      <c r="H441" s="82">
        <f>(VLOOKUP($E441,'ARIMAX daily'!$A$2:$N$499,14,FALSE)/VLOOKUP($E$4,'ARIMAX daily'!$A$2:$N$49,14,FALSE))*100</f>
        <v>106.26370380718295</v>
      </c>
      <c r="I441" s="82">
        <f>(VLOOKUP($E441,Prophet!$A$2:$N$499,14,FALSE)/VLOOKUP($E$4,Prophet!$A$2:$N$49,14,FALSE))*100</f>
        <v>120.95621492854811</v>
      </c>
      <c r="J441" s="82">
        <f>(VLOOKUP($E441,ProphetX!$A$2:$N$499,14,FALSE)/VLOOKUP($E$4,ProphetX!$A$2:$N$49,14,FALSE))*100</f>
        <v>129.94262630388997</v>
      </c>
      <c r="K441" s="82">
        <f>(VLOOKUP($E441,LOGIT!$A$2:$N$499,14,FALSE)/VLOOKUP($E$4,LOGIT!$A$2:$N$49,14,FALSE))*100</f>
        <v>147.42037528950763</v>
      </c>
      <c r="L441" s="82">
        <f>(VLOOKUP($E441,RF!$A$2:$N$499,14,FALSE)/VLOOKUP($E$4,RF!$A$2:$N$49,14,FALSE))*100</f>
        <v>110.32814529702814</v>
      </c>
      <c r="M441" s="82">
        <f>(VLOOKUP($E441,'RF 20VAR'!$A$2:$N$499,14,FALSE)/VLOOKUP($E$4,'RF 20VAR'!$A$2:$N$499,14,FALSE))*100</f>
        <v>117.55899209528093</v>
      </c>
      <c r="N441" s="82">
        <f>(VLOOKUP($E441,'RF opt'!$A$2:$N$499,14,FALSE)/VLOOKUP($E$4,'RF opt'!$A$2:$N$499,14,FALSE))*100</f>
        <v>129.62818535231168</v>
      </c>
      <c r="O441" s="82">
        <f>(VLOOKUP($E441,'LSTM 1'!$A$2:$N$499,14,FALSE)/VLOOKUP($E$4,'LSTM 1'!$A$2:$N$499,14,FALSE))*100</f>
        <v>146.20022326818088</v>
      </c>
      <c r="P441" s="82">
        <f>(VLOOKUP($E441,'LSTM 2'!$A$2:$N$499,14,FALSE)/VLOOKUP($E$4,'LSTM 2'!$A$2:$N$499,14,FALSE))*100</f>
        <v>143.30927161525358</v>
      </c>
    </row>
    <row r="442" spans="5:16" x14ac:dyDescent="0.3">
      <c r="E442" s="10">
        <v>45349</v>
      </c>
      <c r="F442" s="82">
        <f>(VLOOKUP($E442,'ARIMA daily'!$A$3:$N$499,13,FALSE)/VLOOKUP($E$4,'ARIMA daily'!$A$3:$N$499,13,FALSE))*100</f>
        <v>130.16435386522269</v>
      </c>
      <c r="G442" s="82">
        <f>(VLOOKUP($E442,'ARIMA daily'!$A$3:$N$499,14,FALSE)/VLOOKUP($E$4,'ARIMA daily'!$A$3:$N$499,14,FALSE))*100</f>
        <v>97.280710847850045</v>
      </c>
      <c r="H442" s="82">
        <f>(VLOOKUP($E442,'ARIMAX daily'!$A$2:$N$499,14,FALSE)/VLOOKUP($E$4,'ARIMAX daily'!$A$2:$N$49,14,FALSE))*100</f>
        <v>106.26370380718295</v>
      </c>
      <c r="I442" s="82">
        <f>(VLOOKUP($E442,Prophet!$A$2:$N$499,14,FALSE)/VLOOKUP($E$4,Prophet!$A$2:$N$49,14,FALSE))*100</f>
        <v>120.95621492854811</v>
      </c>
      <c r="J442" s="82">
        <f>(VLOOKUP($E442,ProphetX!$A$2:$N$499,14,FALSE)/VLOOKUP($E$4,ProphetX!$A$2:$N$49,14,FALSE))*100</f>
        <v>130.16435386522284</v>
      </c>
      <c r="K442" s="82">
        <f>(VLOOKUP($E442,LOGIT!$A$2:$N$499,14,FALSE)/VLOOKUP($E$4,LOGIT!$A$2:$N$49,14,FALSE))*100</f>
        <v>147.67192600256826</v>
      </c>
      <c r="L442" s="82">
        <f>(VLOOKUP($E442,RF!$A$2:$N$499,14,FALSE)/VLOOKUP($E$4,RF!$A$2:$N$49,14,FALSE))*100</f>
        <v>110.32814529702814</v>
      </c>
      <c r="M442" s="82">
        <f>(VLOOKUP($E442,'RF 20VAR'!$A$2:$N$499,14,FALSE)/VLOOKUP($E$4,'RF 20VAR'!$A$2:$N$499,14,FALSE))*100</f>
        <v>117.55899209528093</v>
      </c>
      <c r="N442" s="82">
        <f>(VLOOKUP($E442,'RF opt'!$A$2:$N$499,14,FALSE)/VLOOKUP($E$4,'RF opt'!$A$2:$N$499,14,FALSE))*100</f>
        <v>129.84937636742134</v>
      </c>
      <c r="O442" s="82">
        <f>(VLOOKUP($E442,'LSTM 1'!$A$2:$N$499,14,FALSE)/VLOOKUP($E$4,'LSTM 1'!$A$2:$N$499,14,FALSE))*100</f>
        <v>146.20022326818088</v>
      </c>
      <c r="P442" s="82">
        <f>(VLOOKUP($E442,'LSTM 2'!$A$2:$N$499,14,FALSE)/VLOOKUP($E$4,'LSTM 2'!$A$2:$N$499,14,FALSE))*100</f>
        <v>143.30927161525358</v>
      </c>
    </row>
    <row r="443" spans="5:16" x14ac:dyDescent="0.3">
      <c r="E443" s="10">
        <v>45350</v>
      </c>
      <c r="F443" s="82">
        <f>(VLOOKUP($E443,'ARIMA daily'!$A$3:$N$499,13,FALSE)/VLOOKUP($E$4,'ARIMA daily'!$A$3:$N$499,13,FALSE))*100</f>
        <v>129.9485211831734</v>
      </c>
      <c r="G443" s="82">
        <f>(VLOOKUP($E443,'ARIMA daily'!$A$3:$N$499,14,FALSE)/VLOOKUP($E$4,'ARIMA daily'!$A$3:$N$499,14,FALSE))*100</f>
        <v>97.280710847850045</v>
      </c>
      <c r="H443" s="82">
        <f>(VLOOKUP($E443,'ARIMAX daily'!$A$2:$N$499,14,FALSE)/VLOOKUP($E$4,'ARIMAX daily'!$A$2:$N$49,14,FALSE))*100</f>
        <v>106.08750210897497</v>
      </c>
      <c r="I443" s="82">
        <f>(VLOOKUP($E443,Prophet!$A$2:$N$499,14,FALSE)/VLOOKUP($E$4,Prophet!$A$2:$N$49,14,FALSE))*100</f>
        <v>120.95621492854811</v>
      </c>
      <c r="J443" s="82">
        <f>(VLOOKUP($E443,ProphetX!$A$2:$N$499,14,FALSE)/VLOOKUP($E$4,ProphetX!$A$2:$N$49,14,FALSE))*100</f>
        <v>129.94852118317357</v>
      </c>
      <c r="K443" s="82">
        <f>(VLOOKUP($E443,LOGIT!$A$2:$N$499,14,FALSE)/VLOOKUP($E$4,LOGIT!$A$2:$N$49,14,FALSE))*100</f>
        <v>147.42706305118358</v>
      </c>
      <c r="L443" s="82">
        <f>(VLOOKUP($E443,RF!$A$2:$N$499,14,FALSE)/VLOOKUP($E$4,RF!$A$2:$N$49,14,FALSE))*100</f>
        <v>110.32814529702814</v>
      </c>
      <c r="M443" s="82">
        <f>(VLOOKUP($E443,'RF 20VAR'!$A$2:$N$499,14,FALSE)/VLOOKUP($E$4,'RF 20VAR'!$A$2:$N$499,14,FALSE))*100</f>
        <v>117.55899209528093</v>
      </c>
      <c r="N443" s="82">
        <f>(VLOOKUP($E443,'RF opt'!$A$2:$N$499,14,FALSE)/VLOOKUP($E$4,'RF opt'!$A$2:$N$499,14,FALSE))*100</f>
        <v>129.84937636742134</v>
      </c>
      <c r="O443" s="82">
        <f>(VLOOKUP($E443,'LSTM 1'!$A$2:$N$499,14,FALSE)/VLOOKUP($E$4,'LSTM 1'!$A$2:$N$499,14,FALSE))*100</f>
        <v>146.20022326818088</v>
      </c>
      <c r="P443" s="82">
        <f>(VLOOKUP($E443,'LSTM 2'!$A$2:$N$499,14,FALSE)/VLOOKUP($E$4,'LSTM 2'!$A$2:$N$499,14,FALSE))*100</f>
        <v>143.07164262131812</v>
      </c>
    </row>
    <row r="444" spans="5:16" x14ac:dyDescent="0.3">
      <c r="E444" s="10">
        <v>45351</v>
      </c>
      <c r="F444" s="82">
        <f>(VLOOKUP($E444,'ARIMA daily'!$A$3:$N$499,13,FALSE)/VLOOKUP($E$4,'ARIMA daily'!$A$3:$N$499,13,FALSE))*100</f>
        <v>130.62803430619471</v>
      </c>
      <c r="G444" s="82">
        <f>(VLOOKUP($E444,'ARIMA daily'!$A$3:$N$499,14,FALSE)/VLOOKUP($E$4,'ARIMA daily'!$A$3:$N$499,14,FALSE))*100</f>
        <v>97.789400897079432</v>
      </c>
      <c r="H444" s="82">
        <f>(VLOOKUP($E444,'ARIMAX daily'!$A$2:$N$499,14,FALSE)/VLOOKUP($E$4,'ARIMAX daily'!$A$2:$N$49,14,FALSE))*100</f>
        <v>106.64224370368683</v>
      </c>
      <c r="I444" s="82">
        <f>(VLOOKUP($E444,Prophet!$A$2:$N$499,14,FALSE)/VLOOKUP($E$4,Prophet!$A$2:$N$49,14,FALSE))*100</f>
        <v>120.95621492854811</v>
      </c>
      <c r="J444" s="82">
        <f>(VLOOKUP($E444,ProphetX!$A$2:$N$499,14,FALSE)/VLOOKUP($E$4,ProphetX!$A$2:$N$49,14,FALSE))*100</f>
        <v>130.62803430619488</v>
      </c>
      <c r="K444" s="82">
        <f>(VLOOKUP($E444,LOGIT!$A$2:$N$499,14,FALSE)/VLOOKUP($E$4,LOGIT!$A$2:$N$49,14,FALSE))*100</f>
        <v>148.1979731248008</v>
      </c>
      <c r="L444" s="82">
        <f>(VLOOKUP($E444,RF!$A$2:$N$499,14,FALSE)/VLOOKUP($E$4,RF!$A$2:$N$49,14,FALSE))*100</f>
        <v>110.32814529702814</v>
      </c>
      <c r="M444" s="82">
        <f>(VLOOKUP($E444,'RF 20VAR'!$A$2:$N$499,14,FALSE)/VLOOKUP($E$4,'RF 20VAR'!$A$2:$N$499,14,FALSE))*100</f>
        <v>117.55899209528093</v>
      </c>
      <c r="N444" s="82">
        <f>(VLOOKUP($E444,'RF opt'!$A$2:$N$499,14,FALSE)/VLOOKUP($E$4,'RF opt'!$A$2:$N$499,14,FALSE))*100</f>
        <v>129.84937636742134</v>
      </c>
      <c r="O444" s="82">
        <f>(VLOOKUP($E444,'LSTM 1'!$A$2:$N$499,14,FALSE)/VLOOKUP($E$4,'LSTM 1'!$A$2:$N$499,14,FALSE))*100</f>
        <v>146.20022326818088</v>
      </c>
      <c r="P444" s="82">
        <f>(VLOOKUP($E444,'LSTM 2'!$A$2:$N$499,14,FALSE)/VLOOKUP($E$4,'LSTM 2'!$A$2:$N$499,14,FALSE))*100</f>
        <v>143.81977778906167</v>
      </c>
    </row>
    <row r="445" spans="5:16" x14ac:dyDescent="0.3">
      <c r="E445" s="10">
        <v>45352</v>
      </c>
      <c r="F445" s="82">
        <f>(VLOOKUP($E445,'ARIMA daily'!$A$3:$N$499,13,FALSE)/VLOOKUP($E$4,'ARIMA daily'!$A$3:$N$499,13,FALSE))*100</f>
        <v>131.67408126084814</v>
      </c>
      <c r="G445" s="82">
        <f>(VLOOKUP($E445,'ARIMA daily'!$A$3:$N$499,14,FALSE)/VLOOKUP($E$4,'ARIMA daily'!$A$3:$N$499,14,FALSE))*100</f>
        <v>97.789400897079432</v>
      </c>
      <c r="H445" s="82">
        <f>(VLOOKUP($E445,'ARIMAX daily'!$A$2:$N$499,14,FALSE)/VLOOKUP($E$4,'ARIMAX daily'!$A$2:$N$49,14,FALSE))*100</f>
        <v>106.64224370368683</v>
      </c>
      <c r="I445" s="82">
        <f>(VLOOKUP($E445,Prophet!$A$2:$N$499,14,FALSE)/VLOOKUP($E$4,Prophet!$A$2:$N$49,14,FALSE))*100</f>
        <v>120.95621492854811</v>
      </c>
      <c r="J445" s="82">
        <f>(VLOOKUP($E445,ProphetX!$A$2:$N$499,14,FALSE)/VLOOKUP($E$4,ProphetX!$A$2:$N$49,14,FALSE))*100</f>
        <v>131.67408126084831</v>
      </c>
      <c r="K445" s="82">
        <f>(VLOOKUP($E445,LOGIT!$A$2:$N$499,14,FALSE)/VLOOKUP($E$4,LOGIT!$A$2:$N$49,14,FALSE))*100</f>
        <v>149.38471714415607</v>
      </c>
      <c r="L445" s="82">
        <f>(VLOOKUP($E445,RF!$A$2:$N$499,14,FALSE)/VLOOKUP($E$4,RF!$A$2:$N$49,14,FALSE))*100</f>
        <v>110.32814529702814</v>
      </c>
      <c r="M445" s="82">
        <f>(VLOOKUP($E445,'RF 20VAR'!$A$2:$N$499,14,FALSE)/VLOOKUP($E$4,'RF 20VAR'!$A$2:$N$499,14,FALSE))*100</f>
        <v>118.50038439538359</v>
      </c>
      <c r="N445" s="82">
        <f>(VLOOKUP($E445,'RF opt'!$A$2:$N$499,14,FALSE)/VLOOKUP($E$4,'RF opt'!$A$2:$N$499,14,FALSE))*100</f>
        <v>130.88918796249138</v>
      </c>
      <c r="O445" s="82">
        <f>(VLOOKUP($E445,'LSTM 1'!$A$2:$N$499,14,FALSE)/VLOOKUP($E$4,'LSTM 1'!$A$2:$N$499,14,FALSE))*100</f>
        <v>147.37096964840165</v>
      </c>
      <c r="P445" s="82">
        <f>(VLOOKUP($E445,'LSTM 2'!$A$2:$N$499,14,FALSE)/VLOOKUP($E$4,'LSTM 2'!$A$2:$N$499,14,FALSE))*100</f>
        <v>143.81977778906167</v>
      </c>
    </row>
    <row r="446" spans="5:16" x14ac:dyDescent="0.3">
      <c r="E446" s="10">
        <v>45355</v>
      </c>
      <c r="F446" s="82">
        <f>(VLOOKUP($E446,'ARIMA daily'!$A$3:$N$499,13,FALSE)/VLOOKUP($E$4,'ARIMA daily'!$A$3:$N$499,13,FALSE))*100</f>
        <v>131.51695957395646</v>
      </c>
      <c r="G446" s="82">
        <f>(VLOOKUP($E446,'ARIMA daily'!$A$3:$N$499,14,FALSE)/VLOOKUP($E$4,'ARIMA daily'!$A$3:$N$499,14,FALSE))*100</f>
        <v>97.789400897079432</v>
      </c>
      <c r="H446" s="82">
        <f>(VLOOKUP($E446,'ARIMAX daily'!$A$2:$N$499,14,FALSE)/VLOOKUP($E$4,'ARIMAX daily'!$A$2:$N$49,14,FALSE))*100</f>
        <v>106.5149915591175</v>
      </c>
      <c r="I446" s="82">
        <f>(VLOOKUP($E446,Prophet!$A$2:$N$499,14,FALSE)/VLOOKUP($E$4,Prophet!$A$2:$N$49,14,FALSE))*100</f>
        <v>120.95621492854811</v>
      </c>
      <c r="J446" s="82">
        <f>(VLOOKUP($E446,ProphetX!$A$2:$N$499,14,FALSE)/VLOOKUP($E$4,ProphetX!$A$2:$N$49,14,FALSE))*100</f>
        <v>131.51695957395663</v>
      </c>
      <c r="K446" s="82">
        <f>(VLOOKUP($E446,LOGIT!$A$2:$N$499,14,FALSE)/VLOOKUP($E$4,LOGIT!$A$2:$N$49,14,FALSE))*100</f>
        <v>149.20646202721301</v>
      </c>
      <c r="L446" s="82">
        <f>(VLOOKUP($E446,RF!$A$2:$N$499,14,FALSE)/VLOOKUP($E$4,RF!$A$2:$N$49,14,FALSE))*100</f>
        <v>110.32814529702814</v>
      </c>
      <c r="M446" s="82">
        <f>(VLOOKUP($E446,'RF 20VAR'!$A$2:$N$499,14,FALSE)/VLOOKUP($E$4,'RF 20VAR'!$A$2:$N$499,14,FALSE))*100</f>
        <v>118.35898238129525</v>
      </c>
      <c r="N446" s="82">
        <f>(VLOOKUP($E446,'RF opt'!$A$2:$N$499,14,FALSE)/VLOOKUP($E$4,'RF opt'!$A$2:$N$499,14,FALSE))*100</f>
        <v>130.73300285900237</v>
      </c>
      <c r="O446" s="82">
        <f>(VLOOKUP($E446,'LSTM 1'!$A$2:$N$499,14,FALSE)/VLOOKUP($E$4,'LSTM 1'!$A$2:$N$499,14,FALSE))*100</f>
        <v>147.37096964840165</v>
      </c>
      <c r="P446" s="82">
        <f>(VLOOKUP($E446,'LSTM 2'!$A$2:$N$499,14,FALSE)/VLOOKUP($E$4,'LSTM 2'!$A$2:$N$499,14,FALSE))*100</f>
        <v>143.64816310317801</v>
      </c>
    </row>
    <row r="447" spans="5:16" x14ac:dyDescent="0.3">
      <c r="E447" s="10">
        <v>45356</v>
      </c>
      <c r="F447" s="82">
        <f>(VLOOKUP($E447,'ARIMA daily'!$A$3:$N$499,13,FALSE)/VLOOKUP($E$4,'ARIMA daily'!$A$3:$N$499,13,FALSE))*100</f>
        <v>130.17639393713523</v>
      </c>
      <c r="G447" s="82">
        <f>(VLOOKUP($E447,'ARIMA daily'!$A$3:$N$499,14,FALSE)/VLOOKUP($E$4,'ARIMA daily'!$A$3:$N$499,14,FALSE))*100</f>
        <v>96.792623668403905</v>
      </c>
      <c r="H447" s="82">
        <f>(VLOOKUP($E447,'ARIMAX daily'!$A$2:$N$499,14,FALSE)/VLOOKUP($E$4,'ARIMAX daily'!$A$2:$N$49,14,FALSE))*100</f>
        <v>105.42927350455618</v>
      </c>
      <c r="I447" s="82">
        <f>(VLOOKUP($E447,Prophet!$A$2:$N$499,14,FALSE)/VLOOKUP($E$4,Prophet!$A$2:$N$49,14,FALSE))*100</f>
        <v>120.95621492854811</v>
      </c>
      <c r="J447" s="82">
        <f>(VLOOKUP($E447,ProphetX!$A$2:$N$499,14,FALSE)/VLOOKUP($E$4,ProphetX!$A$2:$N$49,14,FALSE))*100</f>
        <v>130.17639393713537</v>
      </c>
      <c r="K447" s="82">
        <f>(VLOOKUP($E447,LOGIT!$A$2:$N$499,14,FALSE)/VLOOKUP($E$4,LOGIT!$A$2:$N$49,14,FALSE))*100</f>
        <v>147.68558550730774</v>
      </c>
      <c r="L447" s="82">
        <f>(VLOOKUP($E447,RF!$A$2:$N$499,14,FALSE)/VLOOKUP($E$4,RF!$A$2:$N$49,14,FALSE))*100</f>
        <v>110.32814529702814</v>
      </c>
      <c r="M447" s="82">
        <f>(VLOOKUP($E447,'RF 20VAR'!$A$2:$N$499,14,FALSE)/VLOOKUP($E$4,'RF 20VAR'!$A$2:$N$499,14,FALSE))*100</f>
        <v>118.35898238129525</v>
      </c>
      <c r="N447" s="82">
        <f>(VLOOKUP($E447,'RF opt'!$A$2:$N$499,14,FALSE)/VLOOKUP($E$4,'RF opt'!$A$2:$N$499,14,FALSE))*100</f>
        <v>130.73300285900237</v>
      </c>
      <c r="O447" s="82">
        <f>(VLOOKUP($E447,'LSTM 1'!$A$2:$N$499,14,FALSE)/VLOOKUP($E$4,'LSTM 1'!$A$2:$N$499,14,FALSE))*100</f>
        <v>147.37096964840165</v>
      </c>
      <c r="P447" s="82">
        <f>(VLOOKUP($E447,'LSTM 2'!$A$2:$N$499,14,FALSE)/VLOOKUP($E$4,'LSTM 2'!$A$2:$N$499,14,FALSE))*100</f>
        <v>142.18394288494582</v>
      </c>
    </row>
    <row r="448" spans="5:16" x14ac:dyDescent="0.3">
      <c r="E448" s="10">
        <v>45357</v>
      </c>
      <c r="F448" s="82">
        <f>(VLOOKUP($E448,'ARIMA daily'!$A$3:$N$499,13,FALSE)/VLOOKUP($E$4,'ARIMA daily'!$A$3:$N$499,13,FALSE))*100</f>
        <v>130.84564421299615</v>
      </c>
      <c r="G448" s="82">
        <f>(VLOOKUP($E448,'ARIMA daily'!$A$3:$N$499,14,FALSE)/VLOOKUP($E$4,'ARIMA daily'!$A$3:$N$499,14,FALSE))*100</f>
        <v>97.29024453599888</v>
      </c>
      <c r="H448" s="82">
        <f>(VLOOKUP($E448,'ARIMAX daily'!$A$2:$N$499,14,FALSE)/VLOOKUP($E$4,'ARIMAX daily'!$A$2:$N$49,14,FALSE))*100</f>
        <v>105.97129628028937</v>
      </c>
      <c r="I448" s="82">
        <f>(VLOOKUP($E448,Prophet!$A$2:$N$499,14,FALSE)/VLOOKUP($E$4,Prophet!$A$2:$N$49,14,FALSE))*100</f>
        <v>120.95621492854811</v>
      </c>
      <c r="J448" s="82">
        <f>(VLOOKUP($E448,ProphetX!$A$2:$N$499,14,FALSE)/VLOOKUP($E$4,ProphetX!$A$2:$N$49,14,FALSE))*100</f>
        <v>130.84564421299635</v>
      </c>
      <c r="K448" s="82">
        <f>(VLOOKUP($E448,LOGIT!$A$2:$N$499,14,FALSE)/VLOOKUP($E$4,LOGIT!$A$2:$N$49,14,FALSE))*100</f>
        <v>148.44485234403689</v>
      </c>
      <c r="L448" s="82">
        <f>(VLOOKUP($E448,RF!$A$2:$N$499,14,FALSE)/VLOOKUP($E$4,RF!$A$2:$N$49,14,FALSE))*100</f>
        <v>110.32814529702814</v>
      </c>
      <c r="M448" s="82">
        <f>(VLOOKUP($E448,'RF 20VAR'!$A$2:$N$499,14,FALSE)/VLOOKUP($E$4,'RF 20VAR'!$A$2:$N$499,14,FALSE))*100</f>
        <v>118.96747812475208</v>
      </c>
      <c r="N448" s="82">
        <f>(VLOOKUP($E448,'RF opt'!$A$2:$N$499,14,FALSE)/VLOOKUP($E$4,'RF opt'!$A$2:$N$499,14,FALSE))*100</f>
        <v>131.40511471877448</v>
      </c>
      <c r="O448" s="82">
        <f>(VLOOKUP($E448,'LSTM 1'!$A$2:$N$499,14,FALSE)/VLOOKUP($E$4,'LSTM 1'!$A$2:$N$499,14,FALSE))*100</f>
        <v>147.37096964840165</v>
      </c>
      <c r="P448" s="82">
        <f>(VLOOKUP($E448,'LSTM 2'!$A$2:$N$499,14,FALSE)/VLOOKUP($E$4,'LSTM 2'!$A$2:$N$499,14,FALSE))*100</f>
        <v>142.91492520916583</v>
      </c>
    </row>
    <row r="449" spans="5:16" x14ac:dyDescent="0.3">
      <c r="E449" s="10">
        <v>45358</v>
      </c>
      <c r="F449" s="82">
        <f>(VLOOKUP($E449,'ARIMA daily'!$A$3:$N$499,13,FALSE)/VLOOKUP($E$4,'ARIMA daily'!$A$3:$N$499,13,FALSE))*100</f>
        <v>132.19389446952042</v>
      </c>
      <c r="G449" s="82">
        <f>(VLOOKUP($E449,'ARIMA daily'!$A$3:$N$499,14,FALSE)/VLOOKUP($E$4,'ARIMA daily'!$A$3:$N$499,14,FALSE))*100</f>
        <v>97.29024453599888</v>
      </c>
      <c r="H449" s="82">
        <f>(VLOOKUP($E449,'ARIMAX daily'!$A$2:$N$499,14,FALSE)/VLOOKUP($E$4,'ARIMAX daily'!$A$2:$N$49,14,FALSE))*100</f>
        <v>105.97129628028937</v>
      </c>
      <c r="I449" s="82">
        <f>(VLOOKUP($E449,Prophet!$A$2:$N$499,14,FALSE)/VLOOKUP($E$4,Prophet!$A$2:$N$49,14,FALSE))*100</f>
        <v>120.95621492854811</v>
      </c>
      <c r="J449" s="82">
        <f>(VLOOKUP($E449,ProphetX!$A$2:$N$499,14,FALSE)/VLOOKUP($E$4,ProphetX!$A$2:$N$49,14,FALSE))*100</f>
        <v>132.19389446952059</v>
      </c>
      <c r="K449" s="82">
        <f>(VLOOKUP($E449,LOGIT!$A$2:$N$499,14,FALSE)/VLOOKUP($E$4,LOGIT!$A$2:$N$49,14,FALSE))*100</f>
        <v>149.97444709253881</v>
      </c>
      <c r="L449" s="82">
        <f>(VLOOKUP($E449,RF!$A$2:$N$499,14,FALSE)/VLOOKUP($E$4,RF!$A$2:$N$49,14,FALSE))*100</f>
        <v>110.32814529702814</v>
      </c>
      <c r="M449" s="82">
        <f>(VLOOKUP($E449,'RF 20VAR'!$A$2:$N$499,14,FALSE)/VLOOKUP($E$4,'RF 20VAR'!$A$2:$N$499,14,FALSE))*100</f>
        <v>120.19333423837735</v>
      </c>
      <c r="N449" s="82">
        <f>(VLOOKUP($E449,'RF opt'!$A$2:$N$499,14,FALSE)/VLOOKUP($E$4,'RF opt'!$A$2:$N$499,14,FALSE))*100</f>
        <v>132.75912983096106</v>
      </c>
      <c r="O449" s="82">
        <f>(VLOOKUP($E449,'LSTM 1'!$A$2:$N$499,14,FALSE)/VLOOKUP($E$4,'LSTM 1'!$A$2:$N$499,14,FALSE))*100</f>
        <v>148.88949897223029</v>
      </c>
      <c r="P449" s="82">
        <f>(VLOOKUP($E449,'LSTM 2'!$A$2:$N$499,14,FALSE)/VLOOKUP($E$4,'LSTM 2'!$A$2:$N$499,14,FALSE))*100</f>
        <v>144.38753888104887</v>
      </c>
    </row>
    <row r="450" spans="5:16" x14ac:dyDescent="0.3">
      <c r="E450" s="10">
        <v>45359</v>
      </c>
      <c r="F450" s="82">
        <f>(VLOOKUP($E450,'ARIMA daily'!$A$3:$N$499,13,FALSE)/VLOOKUP($E$4,'ARIMA daily'!$A$3:$N$499,13,FALSE))*100</f>
        <v>131.33086411733768</v>
      </c>
      <c r="G450" s="82">
        <f>(VLOOKUP($E450,'ARIMA daily'!$A$3:$N$499,14,FALSE)/VLOOKUP($E$4,'ARIMA daily'!$A$3:$N$499,14,FALSE))*100</f>
        <v>97.29024453599888</v>
      </c>
      <c r="H450" s="82">
        <f>(VLOOKUP($E450,'ARIMAX daily'!$A$2:$N$499,14,FALSE)/VLOOKUP($E$4,'ARIMAX daily'!$A$2:$N$49,14,FALSE))*100</f>
        <v>105.27946065870455</v>
      </c>
      <c r="I450" s="82">
        <f>(VLOOKUP($E450,Prophet!$A$2:$N$499,14,FALSE)/VLOOKUP($E$4,Prophet!$A$2:$N$49,14,FALSE))*100</f>
        <v>120.95621492854811</v>
      </c>
      <c r="J450" s="82">
        <f>(VLOOKUP($E450,ProphetX!$A$2:$N$499,14,FALSE)/VLOOKUP($E$4,ProphetX!$A$2:$N$49,14,FALSE))*100</f>
        <v>131.33086411733785</v>
      </c>
      <c r="K450" s="82">
        <f>(VLOOKUP($E450,LOGIT!$A$2:$N$499,14,FALSE)/VLOOKUP($E$4,LOGIT!$A$2:$N$49,14,FALSE))*100</f>
        <v>148.99533606466508</v>
      </c>
      <c r="L450" s="82">
        <f>(VLOOKUP($E450,RF!$A$2:$N$499,14,FALSE)/VLOOKUP($E$4,RF!$A$2:$N$49,14,FALSE))*100</f>
        <v>110.32814529702814</v>
      </c>
      <c r="M450" s="82">
        <f>(VLOOKUP($E450,'RF 20VAR'!$A$2:$N$499,14,FALSE)/VLOOKUP($E$4,'RF 20VAR'!$A$2:$N$499,14,FALSE))*100</f>
        <v>120.19333423837735</v>
      </c>
      <c r="N450" s="82">
        <f>(VLOOKUP($E450,'RF opt'!$A$2:$N$499,14,FALSE)/VLOOKUP($E$4,'RF opt'!$A$2:$N$499,14,FALSE))*100</f>
        <v>132.75912983096106</v>
      </c>
      <c r="O450" s="82">
        <f>(VLOOKUP($E450,'LSTM 1'!$A$2:$N$499,14,FALSE)/VLOOKUP($E$4,'LSTM 1'!$A$2:$N$499,14,FALSE))*100</f>
        <v>148.88949897223029</v>
      </c>
      <c r="P450" s="82">
        <f>(VLOOKUP($E450,'LSTM 2'!$A$2:$N$499,14,FALSE)/VLOOKUP($E$4,'LSTM 2'!$A$2:$N$499,14,FALSE))*100</f>
        <v>144.38753888104887</v>
      </c>
    </row>
    <row r="451" spans="5:16" x14ac:dyDescent="0.3">
      <c r="E451" s="10">
        <v>45362</v>
      </c>
      <c r="F451" s="82">
        <f>(VLOOKUP($E451,'ARIMA daily'!$A$3:$N$499,13,FALSE)/VLOOKUP($E$4,'ARIMA daily'!$A$3:$N$499,13,FALSE))*100</f>
        <v>131.18347961958105</v>
      </c>
      <c r="G451" s="82">
        <f>(VLOOKUP($E451,'ARIMA daily'!$A$3:$N$499,14,FALSE)/VLOOKUP($E$4,'ARIMA daily'!$A$3:$N$499,14,FALSE))*100</f>
        <v>97.181061718053328</v>
      </c>
      <c r="H451" s="82">
        <f>(VLOOKUP($E451,'ARIMAX daily'!$A$2:$N$499,14,FALSE)/VLOOKUP($E$4,'ARIMAX daily'!$A$2:$N$49,14,FALSE))*100</f>
        <v>105.16131203813805</v>
      </c>
      <c r="I451" s="82">
        <f>(VLOOKUP($E451,Prophet!$A$2:$N$499,14,FALSE)/VLOOKUP($E$4,Prophet!$A$2:$N$49,14,FALSE))*100</f>
        <v>120.95621492854811</v>
      </c>
      <c r="J451" s="82">
        <f>(VLOOKUP($E451,ProphetX!$A$2:$N$499,14,FALSE)/VLOOKUP($E$4,ProphetX!$A$2:$N$49,14,FALSE))*100</f>
        <v>131.18347961958125</v>
      </c>
      <c r="K451" s="82">
        <f>(VLOOKUP($E451,LOGIT!$A$2:$N$499,14,FALSE)/VLOOKUP($E$4,LOGIT!$A$2:$N$49,14,FALSE))*100</f>
        <v>148.82812782369635</v>
      </c>
      <c r="L451" s="82">
        <f>(VLOOKUP($E451,RF!$A$2:$N$499,14,FALSE)/VLOOKUP($E$4,RF!$A$2:$N$49,14,FALSE))*100</f>
        <v>110.32814529702814</v>
      </c>
      <c r="M451" s="82">
        <f>(VLOOKUP($E451,'RF 20VAR'!$A$2:$N$499,14,FALSE)/VLOOKUP($E$4,'RF 20VAR'!$A$2:$N$499,14,FALSE))*100</f>
        <v>120.19333423837735</v>
      </c>
      <c r="N451" s="82">
        <f>(VLOOKUP($E451,'RF opt'!$A$2:$N$499,14,FALSE)/VLOOKUP($E$4,'RF opt'!$A$2:$N$499,14,FALSE))*100</f>
        <v>132.75912983096106</v>
      </c>
      <c r="O451" s="82">
        <f>(VLOOKUP($E451,'LSTM 1'!$A$2:$N$499,14,FALSE)/VLOOKUP($E$4,'LSTM 1'!$A$2:$N$499,14,FALSE))*100</f>
        <v>148.88949897223029</v>
      </c>
      <c r="P451" s="82">
        <f>(VLOOKUP($E451,'LSTM 2'!$A$2:$N$499,14,FALSE)/VLOOKUP($E$4,'LSTM 2'!$A$2:$N$499,14,FALSE))*100</f>
        <v>144.38753888104887</v>
      </c>
    </row>
    <row r="452" spans="5:16" x14ac:dyDescent="0.3">
      <c r="E452" s="10">
        <v>45363</v>
      </c>
      <c r="F452" s="82">
        <f>(VLOOKUP($E452,'ARIMA daily'!$A$3:$N$499,13,FALSE)/VLOOKUP($E$4,'ARIMA daily'!$A$3:$N$499,13,FALSE))*100</f>
        <v>132.65296914493752</v>
      </c>
      <c r="G452" s="82">
        <f>(VLOOKUP($E452,'ARIMA daily'!$A$3:$N$499,14,FALSE)/VLOOKUP($E$4,'ARIMA daily'!$A$3:$N$499,14,FALSE))*100</f>
        <v>97.181061718053328</v>
      </c>
      <c r="H452" s="82">
        <f>(VLOOKUP($E452,'ARIMAX daily'!$A$2:$N$499,14,FALSE)/VLOOKUP($E$4,'ARIMAX daily'!$A$2:$N$49,14,FALSE))*100</f>
        <v>105.16131203813805</v>
      </c>
      <c r="I452" s="82">
        <f>(VLOOKUP($E452,Prophet!$A$2:$N$499,14,FALSE)/VLOOKUP($E$4,Prophet!$A$2:$N$49,14,FALSE))*100</f>
        <v>120.95621492854811</v>
      </c>
      <c r="J452" s="82">
        <f>(VLOOKUP($E452,ProphetX!$A$2:$N$499,14,FALSE)/VLOOKUP($E$4,ProphetX!$A$2:$N$49,14,FALSE))*100</f>
        <v>132.65296914493771</v>
      </c>
      <c r="K452" s="82">
        <f>(VLOOKUP($E452,LOGIT!$A$2:$N$499,14,FALSE)/VLOOKUP($E$4,LOGIT!$A$2:$N$49,14,FALSE))*100</f>
        <v>150.49526895724111</v>
      </c>
      <c r="L452" s="82">
        <f>(VLOOKUP($E452,RF!$A$2:$N$499,14,FALSE)/VLOOKUP($E$4,RF!$A$2:$N$49,14,FALSE))*100</f>
        <v>110.32814529702814</v>
      </c>
      <c r="M452" s="82">
        <f>(VLOOKUP($E452,'RF 20VAR'!$A$2:$N$499,14,FALSE)/VLOOKUP($E$4,'RF 20VAR'!$A$2:$N$499,14,FALSE))*100</f>
        <v>120.19333423837735</v>
      </c>
      <c r="N452" s="82">
        <f>(VLOOKUP($E452,'RF opt'!$A$2:$N$499,14,FALSE)/VLOOKUP($E$4,'RF opt'!$A$2:$N$499,14,FALSE))*100</f>
        <v>132.75912983096106</v>
      </c>
      <c r="O452" s="82">
        <f>(VLOOKUP($E452,'LSTM 1'!$A$2:$N$499,14,FALSE)/VLOOKUP($E$4,'LSTM 1'!$A$2:$N$499,14,FALSE))*100</f>
        <v>150.55732757236908</v>
      </c>
      <c r="P452" s="82">
        <f>(VLOOKUP($E452,'LSTM 2'!$A$2:$N$499,14,FALSE)/VLOOKUP($E$4,'LSTM 2'!$A$2:$N$499,14,FALSE))*100</f>
        <v>146.00493747874569</v>
      </c>
    </row>
    <row r="453" spans="5:16" x14ac:dyDescent="0.3">
      <c r="E453" s="10">
        <v>45364</v>
      </c>
      <c r="F453" s="82">
        <f>(VLOOKUP($E453,'ARIMA daily'!$A$3:$N$499,13,FALSE)/VLOOKUP($E$4,'ARIMA daily'!$A$3:$N$499,13,FALSE))*100</f>
        <v>132.39767456398991</v>
      </c>
      <c r="G453" s="82">
        <f>(VLOOKUP($E453,'ARIMA daily'!$A$3:$N$499,14,FALSE)/VLOOKUP($E$4,'ARIMA daily'!$A$3:$N$499,14,FALSE))*100</f>
        <v>97.181061718053328</v>
      </c>
      <c r="H453" s="82">
        <f>(VLOOKUP($E453,'ARIMAX daily'!$A$2:$N$499,14,FALSE)/VLOOKUP($E$4,'ARIMAX daily'!$A$2:$N$49,14,FALSE))*100</f>
        <v>105.16131203813805</v>
      </c>
      <c r="I453" s="82">
        <f>(VLOOKUP($E453,Prophet!$A$2:$N$499,14,FALSE)/VLOOKUP($E$4,Prophet!$A$2:$N$49,14,FALSE))*100</f>
        <v>120.95621492854811</v>
      </c>
      <c r="J453" s="82">
        <f>(VLOOKUP($E453,ProphetX!$A$2:$N$499,14,FALSE)/VLOOKUP($E$4,ProphetX!$A$2:$N$49,14,FALSE))*100</f>
        <v>132.39767456399011</v>
      </c>
      <c r="K453" s="82">
        <f>(VLOOKUP($E453,LOGIT!$A$2:$N$499,14,FALSE)/VLOOKUP($E$4,LOGIT!$A$2:$N$49,14,FALSE))*100</f>
        <v>150.20563634011467</v>
      </c>
      <c r="L453" s="82">
        <f>(VLOOKUP($E453,RF!$A$2:$N$499,14,FALSE)/VLOOKUP($E$4,RF!$A$2:$N$49,14,FALSE))*100</f>
        <v>110.32814529702814</v>
      </c>
      <c r="M453" s="82">
        <f>(VLOOKUP($E453,'RF 20VAR'!$A$2:$N$499,14,FALSE)/VLOOKUP($E$4,'RF 20VAR'!$A$2:$N$499,14,FALSE))*100</f>
        <v>120.19333423837735</v>
      </c>
      <c r="N453" s="82">
        <f>(VLOOKUP($E453,'RF opt'!$A$2:$N$499,14,FALSE)/VLOOKUP($E$4,'RF opt'!$A$2:$N$499,14,FALSE))*100</f>
        <v>132.50363094061859</v>
      </c>
      <c r="O453" s="82">
        <f>(VLOOKUP($E453,'LSTM 1'!$A$2:$N$499,14,FALSE)/VLOOKUP($E$4,'LSTM 1'!$A$2:$N$499,14,FALSE))*100</f>
        <v>150.26757552159376</v>
      </c>
      <c r="P453" s="82">
        <f>(VLOOKUP($E453,'LSTM 2'!$A$2:$N$499,14,FALSE)/VLOOKUP($E$4,'LSTM 2'!$A$2:$N$499,14,FALSE))*100</f>
        <v>145.72394663798138</v>
      </c>
    </row>
    <row r="454" spans="5:16" x14ac:dyDescent="0.3">
      <c r="E454" s="10">
        <v>45365</v>
      </c>
      <c r="F454" s="82">
        <f>(VLOOKUP($E454,'ARIMA daily'!$A$3:$N$499,13,FALSE)/VLOOKUP($E$4,'ARIMA daily'!$A$3:$N$499,13,FALSE))*100</f>
        <v>132.01754871770396</v>
      </c>
      <c r="G454" s="82">
        <f>(VLOOKUP($E454,'ARIMA daily'!$A$3:$N$499,14,FALSE)/VLOOKUP($E$4,'ARIMA daily'!$A$3:$N$499,14,FALSE))*100</f>
        <v>96.90204599175604</v>
      </c>
      <c r="H454" s="82">
        <f>(VLOOKUP($E454,'ARIMAX daily'!$A$2:$N$499,14,FALSE)/VLOOKUP($E$4,'ARIMAX daily'!$A$2:$N$49,14,FALSE))*100</f>
        <v>104.85938428248312</v>
      </c>
      <c r="I454" s="82">
        <f>(VLOOKUP($E454,Prophet!$A$2:$N$499,14,FALSE)/VLOOKUP($E$4,Prophet!$A$2:$N$49,14,FALSE))*100</f>
        <v>120.95621492854811</v>
      </c>
      <c r="J454" s="82">
        <f>(VLOOKUP($E454,ProphetX!$A$2:$N$499,14,FALSE)/VLOOKUP($E$4,ProphetX!$A$2:$N$49,14,FALSE))*100</f>
        <v>132.01754871770416</v>
      </c>
      <c r="K454" s="82">
        <f>(VLOOKUP($E454,LOGIT!$A$2:$N$499,14,FALSE)/VLOOKUP($E$4,LOGIT!$A$2:$N$49,14,FALSE))*100</f>
        <v>149.77438220503461</v>
      </c>
      <c r="L454" s="82">
        <f>(VLOOKUP($E454,RF!$A$2:$N$499,14,FALSE)/VLOOKUP($E$4,RF!$A$2:$N$49,14,FALSE))*100</f>
        <v>110.32814529702814</v>
      </c>
      <c r="M454" s="82">
        <f>(VLOOKUP($E454,'RF 20VAR'!$A$2:$N$499,14,FALSE)/VLOOKUP($E$4,'RF 20VAR'!$A$2:$N$499,14,FALSE))*100</f>
        <v>119.84824817062159</v>
      </c>
      <c r="N454" s="82">
        <f>(VLOOKUP($E454,'RF opt'!$A$2:$N$499,14,FALSE)/VLOOKUP($E$4,'RF opt'!$A$2:$N$499,14,FALSE))*100</f>
        <v>132.12320088387372</v>
      </c>
      <c r="O454" s="82">
        <f>(VLOOKUP($E454,'LSTM 1'!$A$2:$N$499,14,FALSE)/VLOOKUP($E$4,'LSTM 1'!$A$2:$N$499,14,FALSE))*100</f>
        <v>150.26757552159376</v>
      </c>
      <c r="P454" s="82">
        <f>(VLOOKUP($E454,'LSTM 2'!$A$2:$N$499,14,FALSE)/VLOOKUP($E$4,'LSTM 2'!$A$2:$N$499,14,FALSE))*100</f>
        <v>145.72394663798138</v>
      </c>
    </row>
    <row r="455" spans="5:16" x14ac:dyDescent="0.3">
      <c r="E455" s="10">
        <v>45366</v>
      </c>
      <c r="F455" s="82">
        <f>(VLOOKUP($E455,'ARIMA daily'!$A$3:$N$499,13,FALSE)/VLOOKUP($E$4,'ARIMA daily'!$A$3:$N$499,13,FALSE))*100</f>
        <v>131.1616898428662</v>
      </c>
      <c r="G455" s="82">
        <f>(VLOOKUP($E455,'ARIMA daily'!$A$3:$N$499,14,FALSE)/VLOOKUP($E$4,'ARIMA daily'!$A$3:$N$499,14,FALSE))*100</f>
        <v>96.273838023516007</v>
      </c>
      <c r="H455" s="82">
        <f>(VLOOKUP($E455,'ARIMAX daily'!$A$2:$N$499,14,FALSE)/VLOOKUP($E$4,'ARIMAX daily'!$A$2:$N$49,14,FALSE))*100</f>
        <v>104.17958954670834</v>
      </c>
      <c r="I455" s="82">
        <f>(VLOOKUP($E455,Prophet!$A$2:$N$499,14,FALSE)/VLOOKUP($E$4,Prophet!$A$2:$N$49,14,FALSE))*100</f>
        <v>120.95621492854811</v>
      </c>
      <c r="J455" s="82">
        <f>(VLOOKUP($E455,ProphetX!$A$2:$N$499,14,FALSE)/VLOOKUP($E$4,ProphetX!$A$2:$N$49,14,FALSE))*100</f>
        <v>131.16168984286639</v>
      </c>
      <c r="K455" s="82">
        <f>(VLOOKUP($E455,LOGIT!$A$2:$N$499,14,FALSE)/VLOOKUP($E$4,LOGIT!$A$2:$N$49,14,FALSE))*100</f>
        <v>148.80340724391317</v>
      </c>
      <c r="L455" s="82">
        <f>(VLOOKUP($E455,RF!$A$2:$N$499,14,FALSE)/VLOOKUP($E$4,RF!$A$2:$N$49,14,FALSE))*100</f>
        <v>110.32814529702814</v>
      </c>
      <c r="M455" s="82">
        <f>(VLOOKUP($E455,'RF 20VAR'!$A$2:$N$499,14,FALSE)/VLOOKUP($E$4,'RF 20VAR'!$A$2:$N$499,14,FALSE))*100</f>
        <v>119.07128186707419</v>
      </c>
      <c r="N455" s="82">
        <f>(VLOOKUP($E455,'RF opt'!$A$2:$N$499,14,FALSE)/VLOOKUP($E$4,'RF opt'!$A$2:$N$499,14,FALSE))*100</f>
        <v>132.12320088387372</v>
      </c>
      <c r="O455" s="82">
        <f>(VLOOKUP($E455,'LSTM 1'!$A$2:$N$499,14,FALSE)/VLOOKUP($E$4,'LSTM 1'!$A$2:$N$499,14,FALSE))*100</f>
        <v>150.26757552159376</v>
      </c>
      <c r="P455" s="82">
        <f>(VLOOKUP($E455,'LSTM 2'!$A$2:$N$499,14,FALSE)/VLOOKUP($E$4,'LSTM 2'!$A$2:$N$499,14,FALSE))*100</f>
        <v>145.72394663798138</v>
      </c>
    </row>
    <row r="456" spans="5:16" x14ac:dyDescent="0.3">
      <c r="E456" s="10">
        <v>45369</v>
      </c>
      <c r="F456" s="82">
        <f>(VLOOKUP($E456,'ARIMA daily'!$A$3:$N$499,13,FALSE)/VLOOKUP($E$4,'ARIMA daily'!$A$3:$N$499,13,FALSE))*100</f>
        <v>131.99037720406352</v>
      </c>
      <c r="G456" s="82">
        <f>(VLOOKUP($E456,'ARIMA daily'!$A$3:$N$499,14,FALSE)/VLOOKUP($E$4,'ARIMA daily'!$A$3:$N$499,14,FALSE))*100</f>
        <v>96.882101860918723</v>
      </c>
      <c r="H456" s="82">
        <f>(VLOOKUP($E456,'ARIMAX daily'!$A$2:$N$499,14,FALSE)/VLOOKUP($E$4,'ARIMAX daily'!$A$2:$N$49,14,FALSE))*100</f>
        <v>104.17958954670834</v>
      </c>
      <c r="I456" s="82">
        <f>(VLOOKUP($E456,Prophet!$A$2:$N$499,14,FALSE)/VLOOKUP($E$4,Prophet!$A$2:$N$49,14,FALSE))*100</f>
        <v>120.95621492854811</v>
      </c>
      <c r="J456" s="82">
        <f>(VLOOKUP($E456,ProphetX!$A$2:$N$499,14,FALSE)/VLOOKUP($E$4,ProphetX!$A$2:$N$49,14,FALSE))*100</f>
        <v>131.99037720406375</v>
      </c>
      <c r="K456" s="82">
        <f>(VLOOKUP($E456,LOGIT!$A$2:$N$499,14,FALSE)/VLOOKUP($E$4,LOGIT!$A$2:$N$49,14,FALSE))*100</f>
        <v>149.74355602541985</v>
      </c>
      <c r="L456" s="82">
        <f>(VLOOKUP($E456,RF!$A$2:$N$499,14,FALSE)/VLOOKUP($E$4,RF!$A$2:$N$49,14,FALSE))*100</f>
        <v>110.32814529702814</v>
      </c>
      <c r="M456" s="82">
        <f>(VLOOKUP($E456,'RF 20VAR'!$A$2:$N$499,14,FALSE)/VLOOKUP($E$4,'RF 20VAR'!$A$2:$N$499,14,FALSE))*100</f>
        <v>119.82358131124131</v>
      </c>
      <c r="N456" s="82">
        <f>(VLOOKUP($E456,'RF opt'!$A$2:$N$499,14,FALSE)/VLOOKUP($E$4,'RF opt'!$A$2:$N$499,14,FALSE))*100</f>
        <v>132.95796312904281</v>
      </c>
      <c r="O456" s="82">
        <f>(VLOOKUP($E456,'LSTM 1'!$A$2:$N$499,14,FALSE)/VLOOKUP($E$4,'LSTM 1'!$A$2:$N$499,14,FALSE))*100</f>
        <v>150.26757552159376</v>
      </c>
      <c r="P456" s="82">
        <f>(VLOOKUP($E456,'LSTM 2'!$A$2:$N$499,14,FALSE)/VLOOKUP($E$4,'LSTM 2'!$A$2:$N$499,14,FALSE))*100</f>
        <v>146.64463920413664</v>
      </c>
    </row>
    <row r="457" spans="5:16" x14ac:dyDescent="0.3">
      <c r="E457" s="10">
        <v>45370</v>
      </c>
      <c r="F457" s="82">
        <f>(VLOOKUP($E457,'ARIMA daily'!$A$3:$N$499,13,FALSE)/VLOOKUP($E$4,'ARIMA daily'!$A$3:$N$499,13,FALSE))*100</f>
        <v>132.73601059726556</v>
      </c>
      <c r="G457" s="82">
        <f>(VLOOKUP($E457,'ARIMA daily'!$A$3:$N$499,14,FALSE)/VLOOKUP($E$4,'ARIMA daily'!$A$3:$N$499,14,FALSE))*100</f>
        <v>96.882101860918723</v>
      </c>
      <c r="H457" s="82">
        <f>(VLOOKUP($E457,'ARIMAX daily'!$A$2:$N$499,14,FALSE)/VLOOKUP($E$4,'ARIMAX daily'!$A$2:$N$49,14,FALSE))*100</f>
        <v>104.17958954670834</v>
      </c>
      <c r="I457" s="82">
        <f>(VLOOKUP($E457,Prophet!$A$2:$N$499,14,FALSE)/VLOOKUP($E$4,Prophet!$A$2:$N$49,14,FALSE))*100</f>
        <v>120.95621492854811</v>
      </c>
      <c r="J457" s="82">
        <f>(VLOOKUP($E457,ProphetX!$A$2:$N$499,14,FALSE)/VLOOKUP($E$4,ProphetX!$A$2:$N$49,14,FALSE))*100</f>
        <v>132.73601059726576</v>
      </c>
      <c r="K457" s="82">
        <f>(VLOOKUP($E457,LOGIT!$A$2:$N$499,14,FALSE)/VLOOKUP($E$4,LOGIT!$A$2:$N$49,14,FALSE))*100</f>
        <v>150.58947978254912</v>
      </c>
      <c r="L457" s="82">
        <f>(VLOOKUP($E457,RF!$A$2:$N$499,14,FALSE)/VLOOKUP($E$4,RF!$A$2:$N$49,14,FALSE))*100</f>
        <v>110.32814529702814</v>
      </c>
      <c r="M457" s="82">
        <f>(VLOOKUP($E457,'RF 20VAR'!$A$2:$N$499,14,FALSE)/VLOOKUP($E$4,'RF 20VAR'!$A$2:$N$499,14,FALSE))*100</f>
        <v>119.82358131124131</v>
      </c>
      <c r="N457" s="82">
        <f>(VLOOKUP($E457,'RF opt'!$A$2:$N$499,14,FALSE)/VLOOKUP($E$4,'RF opt'!$A$2:$N$499,14,FALSE))*100</f>
        <v>132.95796312904281</v>
      </c>
      <c r="O457" s="82">
        <f>(VLOOKUP($E457,'LSTM 1'!$A$2:$N$499,14,FALSE)/VLOOKUP($E$4,'LSTM 1'!$A$2:$N$499,14,FALSE))*100</f>
        <v>150.26757552159376</v>
      </c>
      <c r="P457" s="82">
        <f>(VLOOKUP($E457,'LSTM 2'!$A$2:$N$499,14,FALSE)/VLOOKUP($E$4,'LSTM 2'!$A$2:$N$499,14,FALSE))*100</f>
        <v>147.47305671638918</v>
      </c>
    </row>
    <row r="458" spans="5:16" x14ac:dyDescent="0.3">
      <c r="E458" s="10">
        <v>45371</v>
      </c>
      <c r="F458" s="82">
        <f>(VLOOKUP($E458,'ARIMA daily'!$A$3:$N$499,13,FALSE)/VLOOKUP($E$4,'ARIMA daily'!$A$3:$N$499,13,FALSE))*100</f>
        <v>133.91791512012105</v>
      </c>
      <c r="G458" s="82">
        <f>(VLOOKUP($E458,'ARIMA daily'!$A$3:$N$499,14,FALSE)/VLOOKUP($E$4,'ARIMA daily'!$A$3:$N$499,14,FALSE))*100</f>
        <v>96.882101860918723</v>
      </c>
      <c r="H458" s="82">
        <f>(VLOOKUP($E458,'ARIMAX daily'!$A$2:$N$499,14,FALSE)/VLOOKUP($E$4,'ARIMAX daily'!$A$2:$N$49,14,FALSE))*100</f>
        <v>105.10722273020119</v>
      </c>
      <c r="I458" s="82">
        <f>(VLOOKUP($E458,Prophet!$A$2:$N$499,14,FALSE)/VLOOKUP($E$4,Prophet!$A$2:$N$49,14,FALSE))*100</f>
        <v>120.95621492854811</v>
      </c>
      <c r="J458" s="82">
        <f>(VLOOKUP($E458,ProphetX!$A$2:$N$499,14,FALSE)/VLOOKUP($E$4,ProphetX!$A$2:$N$49,14,FALSE))*100</f>
        <v>133.91791512012125</v>
      </c>
      <c r="K458" s="82">
        <f>(VLOOKUP($E458,LOGIT!$A$2:$N$499,14,FALSE)/VLOOKUP($E$4,LOGIT!$A$2:$N$49,14,FALSE))*100</f>
        <v>151.93035469997804</v>
      </c>
      <c r="L458" s="82">
        <f>(VLOOKUP($E458,RF!$A$2:$N$499,14,FALSE)/VLOOKUP($E$4,RF!$A$2:$N$49,14,FALSE))*100</f>
        <v>110.32814529702814</v>
      </c>
      <c r="M458" s="82">
        <f>(VLOOKUP($E458,'RF 20VAR'!$A$2:$N$499,14,FALSE)/VLOOKUP($E$4,'RF 20VAR'!$A$2:$N$499,14,FALSE))*100</f>
        <v>120.89051131809671</v>
      </c>
      <c r="N458" s="82">
        <f>(VLOOKUP($E458,'RF opt'!$A$2:$N$499,14,FALSE)/VLOOKUP($E$4,'RF opt'!$A$2:$N$499,14,FALSE))*100</f>
        <v>134.14184395584164</v>
      </c>
      <c r="O458" s="82">
        <f>(VLOOKUP($E458,'LSTM 1'!$A$2:$N$499,14,FALSE)/VLOOKUP($E$4,'LSTM 1'!$A$2:$N$499,14,FALSE))*100</f>
        <v>150.26757552159376</v>
      </c>
      <c r="P458" s="82">
        <f>(VLOOKUP($E458,'LSTM 2'!$A$2:$N$499,14,FALSE)/VLOOKUP($E$4,'LSTM 2'!$A$2:$N$499,14,FALSE))*100</f>
        <v>148.78618246085099</v>
      </c>
    </row>
    <row r="459" spans="5:16" x14ac:dyDescent="0.3">
      <c r="E459" s="10">
        <v>45372</v>
      </c>
      <c r="F459" s="82">
        <f>(VLOOKUP($E459,'ARIMA daily'!$A$3:$N$499,13,FALSE)/VLOOKUP($E$4,'ARIMA daily'!$A$3:$N$499,13,FALSE))*100</f>
        <v>134.35134519330455</v>
      </c>
      <c r="G459" s="82">
        <f>(VLOOKUP($E459,'ARIMA daily'!$A$3:$N$499,14,FALSE)/VLOOKUP($E$4,'ARIMA daily'!$A$3:$N$499,14,FALSE))*100</f>
        <v>96.882101860918723</v>
      </c>
      <c r="H459" s="82">
        <f>(VLOOKUP($E459,'ARIMAX daily'!$A$2:$N$499,14,FALSE)/VLOOKUP($E$4,'ARIMAX daily'!$A$2:$N$49,14,FALSE))*100</f>
        <v>105.44740597752254</v>
      </c>
      <c r="I459" s="82">
        <f>(VLOOKUP($E459,Prophet!$A$2:$N$499,14,FALSE)/VLOOKUP($E$4,Prophet!$A$2:$N$49,14,FALSE))*100</f>
        <v>120.95621492854811</v>
      </c>
      <c r="J459" s="82">
        <f>(VLOOKUP($E459,ProphetX!$A$2:$N$499,14,FALSE)/VLOOKUP($E$4,ProphetX!$A$2:$N$49,14,FALSE))*100</f>
        <v>134.35134519330475</v>
      </c>
      <c r="K459" s="82">
        <f>(VLOOKUP($E459,LOGIT!$A$2:$N$499,14,FALSE)/VLOOKUP($E$4,LOGIT!$A$2:$N$49,14,FALSE))*100</f>
        <v>152.42208267152938</v>
      </c>
      <c r="L459" s="82">
        <f>(VLOOKUP($E459,RF!$A$2:$N$499,14,FALSE)/VLOOKUP($E$4,RF!$A$2:$N$49,14,FALSE))*100</f>
        <v>110.32814529702814</v>
      </c>
      <c r="M459" s="82">
        <f>(VLOOKUP($E459,'RF 20VAR'!$A$2:$N$499,14,FALSE)/VLOOKUP($E$4,'RF 20VAR'!$A$2:$N$499,14,FALSE))*100</f>
        <v>120.89051131809671</v>
      </c>
      <c r="N459" s="82">
        <f>(VLOOKUP($E459,'RF opt'!$A$2:$N$499,14,FALSE)/VLOOKUP($E$4,'RF opt'!$A$2:$N$499,14,FALSE))*100</f>
        <v>134.14184395584164</v>
      </c>
      <c r="O459" s="82">
        <f>(VLOOKUP($E459,'LSTM 1'!$A$2:$N$499,14,FALSE)/VLOOKUP($E$4,'LSTM 1'!$A$2:$N$499,14,FALSE))*100</f>
        <v>150.75392184946938</v>
      </c>
      <c r="P459" s="82">
        <f>(VLOOKUP($E459,'LSTM 2'!$A$2:$N$499,14,FALSE)/VLOOKUP($E$4,'LSTM 2'!$A$2:$N$499,14,FALSE))*100</f>
        <v>148.78618246085099</v>
      </c>
    </row>
    <row r="460" spans="5:16" x14ac:dyDescent="0.3">
      <c r="E460" s="10">
        <v>45373</v>
      </c>
      <c r="F460" s="82">
        <f>(VLOOKUP($E460,'ARIMA daily'!$A$3:$N$499,13,FALSE)/VLOOKUP($E$4,'ARIMA daily'!$A$3:$N$499,13,FALSE))*100</f>
        <v>134.16295936957559</v>
      </c>
      <c r="G460" s="82">
        <f>(VLOOKUP($E460,'ARIMA daily'!$A$3:$N$499,14,FALSE)/VLOOKUP($E$4,'ARIMA daily'!$A$3:$N$499,14,FALSE))*100</f>
        <v>96.746254954902227</v>
      </c>
      <c r="H460" s="82">
        <f>(VLOOKUP($E460,'ARIMAX daily'!$A$2:$N$499,14,FALSE)/VLOOKUP($E$4,'ARIMAX daily'!$A$2:$N$49,14,FALSE))*100</f>
        <v>105.29954890615063</v>
      </c>
      <c r="I460" s="82">
        <f>(VLOOKUP($E460,Prophet!$A$2:$N$499,14,FALSE)/VLOOKUP($E$4,Prophet!$A$2:$N$49,14,FALSE))*100</f>
        <v>120.95621492854811</v>
      </c>
      <c r="J460" s="82">
        <f>(VLOOKUP($E460,ProphetX!$A$2:$N$499,14,FALSE)/VLOOKUP($E$4,ProphetX!$A$2:$N$49,14,FALSE))*100</f>
        <v>134.16295936957579</v>
      </c>
      <c r="K460" s="82">
        <f>(VLOOKUP($E460,LOGIT!$A$2:$N$499,14,FALSE)/VLOOKUP($E$4,LOGIT!$A$2:$N$49,14,FALSE))*100</f>
        <v>152.20835827928573</v>
      </c>
      <c r="L460" s="82">
        <f>(VLOOKUP($E460,RF!$A$2:$N$499,14,FALSE)/VLOOKUP($E$4,RF!$A$2:$N$49,14,FALSE))*100</f>
        <v>110.32814529702814</v>
      </c>
      <c r="M460" s="82">
        <f>(VLOOKUP($E460,'RF 20VAR'!$A$2:$N$499,14,FALSE)/VLOOKUP($E$4,'RF 20VAR'!$A$2:$N$499,14,FALSE))*100</f>
        <v>120.72100011206518</v>
      </c>
      <c r="N460" s="82">
        <f>(VLOOKUP($E460,'RF opt'!$A$2:$N$499,14,FALSE)/VLOOKUP($E$4,'RF opt'!$A$2:$N$499,14,FALSE))*100</f>
        <v>134.14184395584164</v>
      </c>
      <c r="O460" s="82">
        <f>(VLOOKUP($E460,'LSTM 1'!$A$2:$N$499,14,FALSE)/VLOOKUP($E$4,'LSTM 1'!$A$2:$N$499,14,FALSE))*100</f>
        <v>150.54253653206058</v>
      </c>
      <c r="P460" s="82">
        <f>(VLOOKUP($E460,'LSTM 2'!$A$2:$N$499,14,FALSE)/VLOOKUP($E$4,'LSTM 2'!$A$2:$N$499,14,FALSE))*100</f>
        <v>148.57755628370296</v>
      </c>
    </row>
    <row r="461" spans="5:16" x14ac:dyDescent="0.3">
      <c r="E461" s="10">
        <v>45376</v>
      </c>
      <c r="F461" s="82">
        <f>(VLOOKUP($E461,'ARIMA daily'!$A$3:$N$499,13,FALSE)/VLOOKUP($E$4,'ARIMA daily'!$A$3:$N$499,13,FALSE))*100</f>
        <v>133.75309629785912</v>
      </c>
      <c r="G461" s="82">
        <f>(VLOOKUP($E461,'ARIMA daily'!$A$3:$N$499,14,FALSE)/VLOOKUP($E$4,'ARIMA daily'!$A$3:$N$499,14,FALSE))*100</f>
        <v>96.450698585102359</v>
      </c>
      <c r="H461" s="82">
        <f>(VLOOKUP($E461,'ARIMAX daily'!$A$2:$N$499,14,FALSE)/VLOOKUP($E$4,'ARIMAX daily'!$A$2:$N$49,14,FALSE))*100</f>
        <v>104.97786252737788</v>
      </c>
      <c r="I461" s="82">
        <f>(VLOOKUP($E461,Prophet!$A$2:$N$499,14,FALSE)/VLOOKUP($E$4,Prophet!$A$2:$N$49,14,FALSE))*100</f>
        <v>120.95621492854811</v>
      </c>
      <c r="J461" s="82">
        <f>(VLOOKUP($E461,ProphetX!$A$2:$N$499,14,FALSE)/VLOOKUP($E$4,ProphetX!$A$2:$N$49,14,FALSE))*100</f>
        <v>133.75309629785932</v>
      </c>
      <c r="K461" s="82">
        <f>(VLOOKUP($E461,LOGIT!$A$2:$N$499,14,FALSE)/VLOOKUP($E$4,LOGIT!$A$2:$N$49,14,FALSE))*100</f>
        <v>151.7433671553689</v>
      </c>
      <c r="L461" s="82">
        <f>(VLOOKUP($E461,RF!$A$2:$N$499,14,FALSE)/VLOOKUP($E$4,RF!$A$2:$N$49,14,FALSE))*100</f>
        <v>110.32814529702814</v>
      </c>
      <c r="M461" s="82">
        <f>(VLOOKUP($E461,'RF 20VAR'!$A$2:$N$499,14,FALSE)/VLOOKUP($E$4,'RF 20VAR'!$A$2:$N$499,14,FALSE))*100</f>
        <v>120.35220174805241</v>
      </c>
      <c r="N461" s="82">
        <f>(VLOOKUP($E461,'RF opt'!$A$2:$N$499,14,FALSE)/VLOOKUP($E$4,'RF opt'!$A$2:$N$499,14,FALSE))*100</f>
        <v>133.73204539096355</v>
      </c>
      <c r="O461" s="82">
        <f>(VLOOKUP($E461,'LSTM 1'!$A$2:$N$499,14,FALSE)/VLOOKUP($E$4,'LSTM 1'!$A$2:$N$499,14,FALSE))*100</f>
        <v>150.54253653206058</v>
      </c>
      <c r="P461" s="82">
        <f>(VLOOKUP($E461,'LSTM 2'!$A$2:$N$499,14,FALSE)/VLOOKUP($E$4,'LSTM 2'!$A$2:$N$499,14,FALSE))*100</f>
        <v>148.57755628370296</v>
      </c>
    </row>
    <row r="462" spans="5:16" x14ac:dyDescent="0.3">
      <c r="E462" s="10">
        <v>45377</v>
      </c>
      <c r="F462" s="82">
        <f>(VLOOKUP($E462,'ARIMA daily'!$A$3:$N$499,13,FALSE)/VLOOKUP($E$4,'ARIMA daily'!$A$3:$N$499,13,FALSE))*100</f>
        <v>133.37861501751135</v>
      </c>
      <c r="G462" s="82">
        <f>(VLOOKUP($E462,'ARIMA daily'!$A$3:$N$499,14,FALSE)/VLOOKUP($E$4,'ARIMA daily'!$A$3:$N$499,14,FALSE))*100</f>
        <v>96.180656379752946</v>
      </c>
      <c r="H462" s="82">
        <f>(VLOOKUP($E462,'ARIMAX daily'!$A$2:$N$499,14,FALSE)/VLOOKUP($E$4,'ARIMAX daily'!$A$2:$N$49,14,FALSE))*100</f>
        <v>104.97786252737788</v>
      </c>
      <c r="I462" s="82">
        <f>(VLOOKUP($E462,Prophet!$A$2:$N$499,14,FALSE)/VLOOKUP($E$4,Prophet!$A$2:$N$49,14,FALSE))*100</f>
        <v>120.95621492854811</v>
      </c>
      <c r="J462" s="82">
        <f>(VLOOKUP($E462,ProphetX!$A$2:$N$499,14,FALSE)/VLOOKUP($E$4,ProphetX!$A$2:$N$49,14,FALSE))*100</f>
        <v>133.37861501751155</v>
      </c>
      <c r="K462" s="82">
        <f>(VLOOKUP($E462,LOGIT!$A$2:$N$499,14,FALSE)/VLOOKUP($E$4,LOGIT!$A$2:$N$49,14,FALSE))*100</f>
        <v>151.31851680057727</v>
      </c>
      <c r="L462" s="82">
        <f>(VLOOKUP($E462,RF!$A$2:$N$499,14,FALSE)/VLOOKUP($E$4,RF!$A$2:$N$49,14,FALSE))*100</f>
        <v>110.32814529702814</v>
      </c>
      <c r="M462" s="82">
        <f>(VLOOKUP($E462,'RF 20VAR'!$A$2:$N$499,14,FALSE)/VLOOKUP($E$4,'RF 20VAR'!$A$2:$N$499,14,FALSE))*100</f>
        <v>120.35220174805241</v>
      </c>
      <c r="N462" s="82">
        <f>(VLOOKUP($E462,'RF opt'!$A$2:$N$499,14,FALSE)/VLOOKUP($E$4,'RF opt'!$A$2:$N$499,14,FALSE))*100</f>
        <v>133.3576230488444</v>
      </c>
      <c r="O462" s="82">
        <f>(VLOOKUP($E462,'LSTM 1'!$A$2:$N$499,14,FALSE)/VLOOKUP($E$4,'LSTM 1'!$A$2:$N$499,14,FALSE))*100</f>
        <v>150.54253653206058</v>
      </c>
      <c r="P462" s="82">
        <f>(VLOOKUP($E462,'LSTM 2'!$A$2:$N$499,14,FALSE)/VLOOKUP($E$4,'LSTM 2'!$A$2:$N$499,14,FALSE))*100</f>
        <v>148.57755628370296</v>
      </c>
    </row>
    <row r="463" spans="5:16" x14ac:dyDescent="0.3">
      <c r="E463" s="10">
        <v>45378</v>
      </c>
      <c r="F463" s="82">
        <f>(VLOOKUP($E463,'ARIMA daily'!$A$3:$N$499,13,FALSE)/VLOOKUP($E$4,'ARIMA daily'!$A$3:$N$499,13,FALSE))*100</f>
        <v>134.52975603022034</v>
      </c>
      <c r="G463" s="82">
        <f>(VLOOKUP($E463,'ARIMA daily'!$A$3:$N$499,14,FALSE)/VLOOKUP($E$4,'ARIMA daily'!$A$3:$N$499,14,FALSE))*100</f>
        <v>97.010755703947211</v>
      </c>
      <c r="H463" s="82">
        <f>(VLOOKUP($E463,'ARIMAX daily'!$A$2:$N$499,14,FALSE)/VLOOKUP($E$4,'ARIMAX daily'!$A$2:$N$49,14,FALSE))*100</f>
        <v>105.88388725230043</v>
      </c>
      <c r="I463" s="82">
        <f>(VLOOKUP($E463,Prophet!$A$2:$N$499,14,FALSE)/VLOOKUP($E$4,Prophet!$A$2:$N$49,14,FALSE))*100</f>
        <v>120.95621492854811</v>
      </c>
      <c r="J463" s="82">
        <f>(VLOOKUP($E463,ProphetX!$A$2:$N$499,14,FALSE)/VLOOKUP($E$4,ProphetX!$A$2:$N$49,14,FALSE))*100</f>
        <v>134.52975603022054</v>
      </c>
      <c r="K463" s="82">
        <f>(VLOOKUP($E463,LOGIT!$A$2:$N$499,14,FALSE)/VLOOKUP($E$4,LOGIT!$A$2:$N$49,14,FALSE))*100</f>
        <v>152.62449040548063</v>
      </c>
      <c r="L463" s="82">
        <f>(VLOOKUP($E463,RF!$A$2:$N$499,14,FALSE)/VLOOKUP($E$4,RF!$A$2:$N$49,14,FALSE))*100</f>
        <v>110.32814529702814</v>
      </c>
      <c r="M463" s="82">
        <f>(VLOOKUP($E463,'RF 20VAR'!$A$2:$N$499,14,FALSE)/VLOOKUP($E$4,'RF 20VAR'!$A$2:$N$499,14,FALSE))*100</f>
        <v>120.35220174805241</v>
      </c>
      <c r="N463" s="82">
        <f>(VLOOKUP($E463,'RF opt'!$A$2:$N$499,14,FALSE)/VLOOKUP($E$4,'RF opt'!$A$2:$N$499,14,FALSE))*100</f>
        <v>133.3576230488444</v>
      </c>
      <c r="O463" s="82">
        <f>(VLOOKUP($E463,'LSTM 1'!$A$2:$N$499,14,FALSE)/VLOOKUP($E$4,'LSTM 1'!$A$2:$N$499,14,FALSE))*100</f>
        <v>150.54253653206058</v>
      </c>
      <c r="P463" s="82">
        <f>(VLOOKUP($E463,'LSTM 2'!$A$2:$N$499,14,FALSE)/VLOOKUP($E$4,'LSTM 2'!$A$2:$N$499,14,FALSE))*100</f>
        <v>149.85987368206395</v>
      </c>
    </row>
    <row r="464" spans="5:16" x14ac:dyDescent="0.3">
      <c r="E464" s="10">
        <v>45379</v>
      </c>
      <c r="F464" s="82">
        <f>(VLOOKUP($E464,'ARIMA daily'!$A$3:$N$499,13,FALSE)/VLOOKUP($E$4,'ARIMA daily'!$A$3:$N$499,13,FALSE))*100</f>
        <v>134.67995655311242</v>
      </c>
      <c r="G464" s="82">
        <f>(VLOOKUP($E464,'ARIMA daily'!$A$3:$N$499,14,FALSE)/VLOOKUP($E$4,'ARIMA daily'!$A$3:$N$499,14,FALSE))*100</f>
        <v>97.010755703947211</v>
      </c>
      <c r="H464" s="82">
        <f>(VLOOKUP($E464,'ARIMAX daily'!$A$2:$N$499,14,FALSE)/VLOOKUP($E$4,'ARIMAX daily'!$A$2:$N$49,14,FALSE))*100</f>
        <v>106.00210507786139</v>
      </c>
      <c r="I464" s="82">
        <f>(VLOOKUP($E464,Prophet!$A$2:$N$499,14,FALSE)/VLOOKUP($E$4,Prophet!$A$2:$N$49,14,FALSE))*100</f>
        <v>120.95621492854811</v>
      </c>
      <c r="J464" s="82">
        <f>(VLOOKUP($E464,ProphetX!$A$2:$N$499,14,FALSE)/VLOOKUP($E$4,ProphetX!$A$2:$N$49,14,FALSE))*100</f>
        <v>134.67995655311259</v>
      </c>
      <c r="K464" s="82">
        <f>(VLOOKUP($E464,LOGIT!$A$2:$N$499,14,FALSE)/VLOOKUP($E$4,LOGIT!$A$2:$N$49,14,FALSE))*100</f>
        <v>152.79489343705893</v>
      </c>
      <c r="L464" s="82">
        <f>(VLOOKUP($E464,RF!$A$2:$N$499,14,FALSE)/VLOOKUP($E$4,RF!$A$2:$N$49,14,FALSE))*100</f>
        <v>110.32814529702814</v>
      </c>
      <c r="M464" s="82">
        <f>(VLOOKUP($E464,'RF 20VAR'!$A$2:$N$499,14,FALSE)/VLOOKUP($E$4,'RF 20VAR'!$A$2:$N$499,14,FALSE))*100</f>
        <v>120.48657323706121</v>
      </c>
      <c r="N464" s="82">
        <f>(VLOOKUP($E464,'RF opt'!$A$2:$N$499,14,FALSE)/VLOOKUP($E$4,'RF opt'!$A$2:$N$499,14,FALSE))*100</f>
        <v>133.50651490225027</v>
      </c>
      <c r="O464" s="82">
        <f>(VLOOKUP($E464,'LSTM 1'!$A$2:$N$499,14,FALSE)/VLOOKUP($E$4,'LSTM 1'!$A$2:$N$499,14,FALSE))*100</f>
        <v>150.54253653206058</v>
      </c>
      <c r="P464" s="82">
        <f>(VLOOKUP($E464,'LSTM 2'!$A$2:$N$499,14,FALSE)/VLOOKUP($E$4,'LSTM 2'!$A$2:$N$499,14,FALSE))*100</f>
        <v>149.85987368206395</v>
      </c>
    </row>
    <row r="465" spans="5:16" x14ac:dyDescent="0.3">
      <c r="E465" s="10">
        <v>45383</v>
      </c>
      <c r="F465" s="82">
        <f>(VLOOKUP($E465,'ARIMA daily'!$A$3:$N$499,13,FALSE)/VLOOKUP($E$4,'ARIMA daily'!$A$3:$N$499,13,FALSE))*100</f>
        <v>134.40876707473353</v>
      </c>
      <c r="G465" s="82">
        <f>(VLOOKUP($E465,'ARIMA daily'!$A$3:$N$499,14,FALSE)/VLOOKUP($E$4,'ARIMA daily'!$A$3:$N$499,14,FALSE))*100</f>
        <v>96.815416346036727</v>
      </c>
      <c r="H465" s="82">
        <f>(VLOOKUP($E465,'ARIMAX daily'!$A$2:$N$499,14,FALSE)/VLOOKUP($E$4,'ARIMAX daily'!$A$2:$N$49,14,FALSE))*100</f>
        <v>105.78866087785681</v>
      </c>
      <c r="I465" s="82">
        <f>(VLOOKUP($E465,Prophet!$A$2:$N$499,14,FALSE)/VLOOKUP($E$4,Prophet!$A$2:$N$49,14,FALSE))*100</f>
        <v>120.95621492854811</v>
      </c>
      <c r="J465" s="82">
        <f>(VLOOKUP($E465,ProphetX!$A$2:$N$499,14,FALSE)/VLOOKUP($E$4,ProphetX!$A$2:$N$49,14,FALSE))*100</f>
        <v>134.40876707473367</v>
      </c>
      <c r="K465" s="82">
        <f>(VLOOKUP($E465,LOGIT!$A$2:$N$499,14,FALSE)/VLOOKUP($E$4,LOGIT!$A$2:$N$49,14,FALSE))*100</f>
        <v>152.48722800182532</v>
      </c>
      <c r="L465" s="82">
        <f>(VLOOKUP($E465,RF!$A$2:$N$499,14,FALSE)/VLOOKUP($E$4,RF!$A$2:$N$49,14,FALSE))*100</f>
        <v>110.32814529702814</v>
      </c>
      <c r="M465" s="82">
        <f>(VLOOKUP($E465,'RF 20VAR'!$A$2:$N$499,14,FALSE)/VLOOKUP($E$4,'RF 20VAR'!$A$2:$N$499,14,FALSE))*100</f>
        <v>120.48657323706121</v>
      </c>
      <c r="N465" s="82">
        <f>(VLOOKUP($E465,'RF opt'!$A$2:$N$499,14,FALSE)/VLOOKUP($E$4,'RF opt'!$A$2:$N$499,14,FALSE))*100</f>
        <v>133.23768824783829</v>
      </c>
      <c r="O465" s="82">
        <f>(VLOOKUP($E465,'LSTM 1'!$A$2:$N$499,14,FALSE)/VLOOKUP($E$4,'LSTM 1'!$A$2:$N$499,14,FALSE))*100</f>
        <v>150.54253653206058</v>
      </c>
      <c r="P465" s="82">
        <f>(VLOOKUP($E465,'LSTM 2'!$A$2:$N$499,14,FALSE)/VLOOKUP($E$4,'LSTM 2'!$A$2:$N$499,14,FALSE))*100</f>
        <v>149.85987368206395</v>
      </c>
    </row>
    <row r="466" spans="5:16" x14ac:dyDescent="0.3">
      <c r="E466" s="10">
        <v>45384</v>
      </c>
      <c r="F466" s="82">
        <f>(VLOOKUP($E466,'ARIMA daily'!$A$3:$N$499,13,FALSE)/VLOOKUP($E$4,'ARIMA daily'!$A$3:$N$499,13,FALSE))*100</f>
        <v>133.43577406992767</v>
      </c>
      <c r="G466" s="82">
        <f>(VLOOKUP($E466,'ARIMA daily'!$A$3:$N$499,14,FALSE)/VLOOKUP($E$4,'ARIMA daily'!$A$3:$N$499,14,FALSE))*100</f>
        <v>96.114563827914296</v>
      </c>
      <c r="H466" s="82">
        <f>(VLOOKUP($E466,'ARIMAX daily'!$A$2:$N$499,14,FALSE)/VLOOKUP($E$4,'ARIMAX daily'!$A$2:$N$49,14,FALSE))*100</f>
        <v>105.02285051249056</v>
      </c>
      <c r="I466" s="82">
        <f>(VLOOKUP($E466,Prophet!$A$2:$N$499,14,FALSE)/VLOOKUP($E$4,Prophet!$A$2:$N$49,14,FALSE))*100</f>
        <v>120.95621492854811</v>
      </c>
      <c r="J466" s="82">
        <f>(VLOOKUP($E466,ProphetX!$A$2:$N$499,14,FALSE)/VLOOKUP($E$4,ProphetX!$A$2:$N$49,14,FALSE))*100</f>
        <v>133.43577406992785</v>
      </c>
      <c r="K466" s="82">
        <f>(VLOOKUP($E466,LOGIT!$A$2:$N$499,14,FALSE)/VLOOKUP($E$4,LOGIT!$A$2:$N$49,14,FALSE))*100</f>
        <v>152.48722800182532</v>
      </c>
      <c r="L466" s="82">
        <f>(VLOOKUP($E466,RF!$A$2:$N$499,14,FALSE)/VLOOKUP($E$4,RF!$A$2:$N$49,14,FALSE))*100</f>
        <v>110.32814529702814</v>
      </c>
      <c r="M466" s="82">
        <f>(VLOOKUP($E466,'RF 20VAR'!$A$2:$N$499,14,FALSE)/VLOOKUP($E$4,'RF 20VAR'!$A$2:$N$499,14,FALSE))*100</f>
        <v>120.48657323706121</v>
      </c>
      <c r="N466" s="82">
        <f>(VLOOKUP($E466,'RF opt'!$A$2:$N$499,14,FALSE)/VLOOKUP($E$4,'RF opt'!$A$2:$N$499,14,FALSE))*100</f>
        <v>133.23768824783829</v>
      </c>
      <c r="O466" s="82">
        <f>(VLOOKUP($E466,'LSTM 1'!$A$2:$N$499,14,FALSE)/VLOOKUP($E$4,'LSTM 1'!$A$2:$N$499,14,FALSE))*100</f>
        <v>150.54253653206058</v>
      </c>
      <c r="P466" s="82">
        <f>(VLOOKUP($E466,'LSTM 2'!$A$2:$N$499,14,FALSE)/VLOOKUP($E$4,'LSTM 2'!$A$2:$N$499,14,FALSE))*100</f>
        <v>149.85987368206395</v>
      </c>
    </row>
    <row r="467" spans="5:16" x14ac:dyDescent="0.3">
      <c r="E467" s="10">
        <v>45385</v>
      </c>
      <c r="F467" s="82">
        <f>(VLOOKUP($E467,'ARIMA daily'!$A$3:$N$499,13,FALSE)/VLOOKUP($E$4,'ARIMA daily'!$A$3:$N$499,13,FALSE))*100</f>
        <v>133.58136882726487</v>
      </c>
      <c r="G467" s="82">
        <f>(VLOOKUP($E467,'ARIMA daily'!$A$3:$N$499,14,FALSE)/VLOOKUP($E$4,'ARIMA daily'!$A$3:$N$499,14,FALSE))*100</f>
        <v>96.219436578079168</v>
      </c>
      <c r="H467" s="82">
        <f>(VLOOKUP($E467,'ARIMAX daily'!$A$2:$N$499,14,FALSE)/VLOOKUP($E$4,'ARIMAX daily'!$A$2:$N$49,14,FALSE))*100</f>
        <v>105.02285051249056</v>
      </c>
      <c r="I467" s="82">
        <f>(VLOOKUP($E467,Prophet!$A$2:$N$499,14,FALSE)/VLOOKUP($E$4,Prophet!$A$2:$N$49,14,FALSE))*100</f>
        <v>120.95621492854811</v>
      </c>
      <c r="J467" s="82">
        <f>(VLOOKUP($E467,ProphetX!$A$2:$N$499,14,FALSE)/VLOOKUP($E$4,ProphetX!$A$2:$N$49,14,FALSE))*100</f>
        <v>133.58136882726501</v>
      </c>
      <c r="K467" s="82">
        <f>(VLOOKUP($E467,LOGIT!$A$2:$N$499,14,FALSE)/VLOOKUP($E$4,LOGIT!$A$2:$N$49,14,FALSE))*100</f>
        <v>152.65361022662742</v>
      </c>
      <c r="L467" s="82">
        <f>(VLOOKUP($E467,RF!$A$2:$N$499,14,FALSE)/VLOOKUP($E$4,RF!$A$2:$N$49,14,FALSE))*100</f>
        <v>110.32814529702814</v>
      </c>
      <c r="M467" s="82">
        <f>(VLOOKUP($E467,'RF 20VAR'!$A$2:$N$499,14,FALSE)/VLOOKUP($E$4,'RF 20VAR'!$A$2:$N$499,14,FALSE))*100</f>
        <v>120.48657323706121</v>
      </c>
      <c r="N467" s="82">
        <f>(VLOOKUP($E467,'RF opt'!$A$2:$N$499,14,FALSE)/VLOOKUP($E$4,'RF opt'!$A$2:$N$499,14,FALSE))*100</f>
        <v>133.23768824783829</v>
      </c>
      <c r="O467" s="82">
        <f>(VLOOKUP($E467,'LSTM 1'!$A$2:$N$499,14,FALSE)/VLOOKUP($E$4,'LSTM 1'!$A$2:$N$499,14,FALSE))*100</f>
        <v>150.54253653206058</v>
      </c>
      <c r="P467" s="82">
        <f>(VLOOKUP($E467,'LSTM 2'!$A$2:$N$499,14,FALSE)/VLOOKUP($E$4,'LSTM 2'!$A$2:$N$499,14,FALSE))*100</f>
        <v>150.0233891418078</v>
      </c>
    </row>
    <row r="468" spans="5:16" x14ac:dyDescent="0.3">
      <c r="E468" s="10">
        <v>45386</v>
      </c>
      <c r="F468" s="82">
        <f>(VLOOKUP($E468,'ARIMA daily'!$A$3:$N$499,13,FALSE)/VLOOKUP($E$4,'ARIMA daily'!$A$3:$N$499,13,FALSE))*100</f>
        <v>131.93373129400524</v>
      </c>
      <c r="G468" s="82">
        <f>(VLOOKUP($E468,'ARIMA daily'!$A$3:$N$499,14,FALSE)/VLOOKUP($E$4,'ARIMA daily'!$A$3:$N$499,14,FALSE))*100</f>
        <v>96.219436578079168</v>
      </c>
      <c r="H468" s="82">
        <f>(VLOOKUP($E468,'ARIMAX daily'!$A$2:$N$499,14,FALSE)/VLOOKUP($E$4,'ARIMAX daily'!$A$2:$N$49,14,FALSE))*100</f>
        <v>105.02285051249056</v>
      </c>
      <c r="I468" s="82">
        <f>(VLOOKUP($E468,Prophet!$A$2:$N$499,14,FALSE)/VLOOKUP($E$4,Prophet!$A$2:$N$49,14,FALSE))*100</f>
        <v>120.95621492854811</v>
      </c>
      <c r="J468" s="82">
        <f>(VLOOKUP($E468,ProphetX!$A$2:$N$499,14,FALSE)/VLOOKUP($E$4,ProphetX!$A$2:$N$49,14,FALSE))*100</f>
        <v>131.93373129400544</v>
      </c>
      <c r="K468" s="82">
        <f>(VLOOKUP($E468,LOGIT!$A$2:$N$499,14,FALSE)/VLOOKUP($E$4,LOGIT!$A$2:$N$49,14,FALSE))*100</f>
        <v>150.77072925299245</v>
      </c>
      <c r="L468" s="82">
        <f>(VLOOKUP($E468,RF!$A$2:$N$499,14,FALSE)/VLOOKUP($E$4,RF!$A$2:$N$49,14,FALSE))*100</f>
        <v>110.32814529702814</v>
      </c>
      <c r="M468" s="82">
        <f>(VLOOKUP($E468,'RF 20VAR'!$A$2:$N$499,14,FALSE)/VLOOKUP($E$4,'RF 20VAR'!$A$2:$N$499,14,FALSE))*100</f>
        <v>120.48657323706121</v>
      </c>
      <c r="N468" s="82">
        <f>(VLOOKUP($E468,'RF opt'!$A$2:$N$499,14,FALSE)/VLOOKUP($E$4,'RF opt'!$A$2:$N$499,14,FALSE))*100</f>
        <v>133.23768824783829</v>
      </c>
      <c r="O468" s="82">
        <f>(VLOOKUP($E468,'LSTM 1'!$A$2:$N$499,14,FALSE)/VLOOKUP($E$4,'LSTM 1'!$A$2:$N$499,14,FALSE))*100</f>
        <v>148.68569425143482</v>
      </c>
      <c r="P468" s="82">
        <f>(VLOOKUP($E468,'LSTM 2'!$A$2:$N$499,14,FALSE)/VLOOKUP($E$4,'LSTM 2'!$A$2:$N$499,14,FALSE))*100</f>
        <v>148.17295019970885</v>
      </c>
    </row>
    <row r="469" spans="5:16" x14ac:dyDescent="0.3">
      <c r="E469" s="10">
        <v>45387</v>
      </c>
      <c r="F469" s="82">
        <f>(VLOOKUP($E469,'ARIMA daily'!$A$3:$N$499,13,FALSE)/VLOOKUP($E$4,'ARIMA daily'!$A$3:$N$499,13,FALSE))*100</f>
        <v>133.39808939578151</v>
      </c>
      <c r="G469" s="82">
        <f>(VLOOKUP($E469,'ARIMA daily'!$A$3:$N$499,14,FALSE)/VLOOKUP($E$4,'ARIMA daily'!$A$3:$N$499,14,FALSE))*100</f>
        <v>97.287394788004065</v>
      </c>
      <c r="H469" s="82">
        <f>(VLOOKUP($E469,'ARIMAX daily'!$A$2:$N$499,14,FALSE)/VLOOKUP($E$4,'ARIMAX daily'!$A$2:$N$49,14,FALSE))*100</f>
        <v>105.02285051249056</v>
      </c>
      <c r="I469" s="82">
        <f>(VLOOKUP($E469,Prophet!$A$2:$N$499,14,FALSE)/VLOOKUP($E$4,Prophet!$A$2:$N$49,14,FALSE))*100</f>
        <v>120.95621492854811</v>
      </c>
      <c r="J469" s="82">
        <f>(VLOOKUP($E469,ProphetX!$A$2:$N$499,14,FALSE)/VLOOKUP($E$4,ProphetX!$A$2:$N$49,14,FALSE))*100</f>
        <v>133.39808939578168</v>
      </c>
      <c r="K469" s="82">
        <f>(VLOOKUP($E469,LOGIT!$A$2:$N$499,14,FALSE)/VLOOKUP($E$4,LOGIT!$A$2:$N$49,14,FALSE))*100</f>
        <v>152.44416285277697</v>
      </c>
      <c r="L469" s="82">
        <f>(VLOOKUP($E469,RF!$A$2:$N$499,14,FALSE)/VLOOKUP($E$4,RF!$A$2:$N$49,14,FALSE))*100</f>
        <v>110.32814529702814</v>
      </c>
      <c r="M469" s="82">
        <f>(VLOOKUP($E469,'RF 20VAR'!$A$2:$N$499,14,FALSE)/VLOOKUP($E$4,'RF 20VAR'!$A$2:$N$499,14,FALSE))*100</f>
        <v>121.82387710881916</v>
      </c>
      <c r="N469" s="82">
        <f>(VLOOKUP($E469,'RF opt'!$A$2:$N$499,14,FALSE)/VLOOKUP($E$4,'RF opt'!$A$2:$N$499,14,FALSE))*100</f>
        <v>134.7165192210401</v>
      </c>
      <c r="O469" s="82">
        <f>(VLOOKUP($E469,'LSTM 1'!$A$2:$N$499,14,FALSE)/VLOOKUP($E$4,'LSTM 1'!$A$2:$N$499,14,FALSE))*100</f>
        <v>148.68569425143482</v>
      </c>
      <c r="P469" s="82">
        <f>(VLOOKUP($E469,'LSTM 2'!$A$2:$N$499,14,FALSE)/VLOOKUP($E$4,'LSTM 2'!$A$2:$N$499,14,FALSE))*100</f>
        <v>148.17295019970885</v>
      </c>
    </row>
    <row r="470" spans="5:16" x14ac:dyDescent="0.3">
      <c r="E470" s="10">
        <v>45390</v>
      </c>
      <c r="F470" s="82">
        <f>(VLOOKUP($E470,'ARIMA daily'!$A$3:$N$499,13,FALSE)/VLOOKUP($E$4,'ARIMA daily'!$A$3:$N$499,13,FALSE))*100</f>
        <v>133.34811433637748</v>
      </c>
      <c r="G470" s="82">
        <f>(VLOOKUP($E470,'ARIMA daily'!$A$3:$N$499,14,FALSE)/VLOOKUP($E$4,'ARIMA daily'!$A$3:$N$499,14,FALSE))*100</f>
        <v>97.287394788004065</v>
      </c>
      <c r="H470" s="82">
        <f>(VLOOKUP($E470,'ARIMAX daily'!$A$2:$N$499,14,FALSE)/VLOOKUP($E$4,'ARIMAX daily'!$A$2:$N$49,14,FALSE))*100</f>
        <v>105.02285051249056</v>
      </c>
      <c r="I470" s="82">
        <f>(VLOOKUP($E470,Prophet!$A$2:$N$499,14,FALSE)/VLOOKUP($E$4,Prophet!$A$2:$N$49,14,FALSE))*100</f>
        <v>120.95621492854811</v>
      </c>
      <c r="J470" s="82">
        <f>(VLOOKUP($E470,ProphetX!$A$2:$N$499,14,FALSE)/VLOOKUP($E$4,ProphetX!$A$2:$N$49,14,FALSE))*100</f>
        <v>133.34811433637765</v>
      </c>
      <c r="K470" s="82">
        <f>(VLOOKUP($E470,LOGIT!$A$2:$N$499,14,FALSE)/VLOOKUP($E$4,LOGIT!$A$2:$N$49,14,FALSE))*100</f>
        <v>152.38705254385971</v>
      </c>
      <c r="L470" s="82">
        <f>(VLOOKUP($E470,RF!$A$2:$N$499,14,FALSE)/VLOOKUP($E$4,RF!$A$2:$N$49,14,FALSE))*100</f>
        <v>110.32814529702814</v>
      </c>
      <c r="M470" s="82">
        <f>(VLOOKUP($E470,'RF 20VAR'!$A$2:$N$499,14,FALSE)/VLOOKUP($E$4,'RF 20VAR'!$A$2:$N$499,14,FALSE))*100</f>
        <v>121.77823810811894</v>
      </c>
      <c r="N470" s="82">
        <f>(VLOOKUP($E470,'RF opt'!$A$2:$N$499,14,FALSE)/VLOOKUP($E$4,'RF opt'!$A$2:$N$499,14,FALSE))*100</f>
        <v>134.7165192210401</v>
      </c>
      <c r="O470" s="82">
        <f>(VLOOKUP($E470,'LSTM 1'!$A$2:$N$499,14,FALSE)/VLOOKUP($E$4,'LSTM 1'!$A$2:$N$499,14,FALSE))*100</f>
        <v>148.68569425143482</v>
      </c>
      <c r="P470" s="82">
        <f>(VLOOKUP($E470,'LSTM 2'!$A$2:$N$499,14,FALSE)/VLOOKUP($E$4,'LSTM 2'!$A$2:$N$499,14,FALSE))*100</f>
        <v>148.17295019970885</v>
      </c>
    </row>
    <row r="471" spans="5:16" x14ac:dyDescent="0.3">
      <c r="E471" s="10">
        <v>45391</v>
      </c>
      <c r="F471" s="82">
        <f>(VLOOKUP($E471,'ARIMA daily'!$A$3:$N$499,13,FALSE)/VLOOKUP($E$4,'ARIMA daily'!$A$3:$N$499,13,FALSE))*100</f>
        <v>133.5408681279832</v>
      </c>
      <c r="G471" s="82">
        <f>(VLOOKUP($E471,'ARIMA daily'!$A$3:$N$499,14,FALSE)/VLOOKUP($E$4,'ARIMA daily'!$A$3:$N$499,14,FALSE))*100</f>
        <v>97.428023054958999</v>
      </c>
      <c r="H471" s="82">
        <f>(VLOOKUP($E471,'ARIMAX daily'!$A$2:$N$499,14,FALSE)/VLOOKUP($E$4,'ARIMAX daily'!$A$2:$N$49,14,FALSE))*100</f>
        <v>105.17466032804191</v>
      </c>
      <c r="I471" s="82">
        <f>(VLOOKUP($E471,Prophet!$A$2:$N$499,14,FALSE)/VLOOKUP($E$4,Prophet!$A$2:$N$49,14,FALSE))*100</f>
        <v>120.95621492854811</v>
      </c>
      <c r="J471" s="82">
        <f>(VLOOKUP($E471,ProphetX!$A$2:$N$499,14,FALSE)/VLOOKUP($E$4,ProphetX!$A$2:$N$49,14,FALSE))*100</f>
        <v>133.54086812798337</v>
      </c>
      <c r="K471" s="82">
        <f>(VLOOKUP($E471,LOGIT!$A$2:$N$499,14,FALSE)/VLOOKUP($E$4,LOGIT!$A$2:$N$49,14,FALSE))*100</f>
        <v>152.60732699105105</v>
      </c>
      <c r="L471" s="82">
        <f>(VLOOKUP($E471,RF!$A$2:$N$499,14,FALSE)/VLOOKUP($E$4,RF!$A$2:$N$49,14,FALSE))*100</f>
        <v>110.32814529702814</v>
      </c>
      <c r="M471" s="82">
        <f>(VLOOKUP($E471,'RF 20VAR'!$A$2:$N$499,14,FALSE)/VLOOKUP($E$4,'RF 20VAR'!$A$2:$N$499,14,FALSE))*100</f>
        <v>121.95426772239</v>
      </c>
      <c r="N471" s="82">
        <f>(VLOOKUP($E471,'RF opt'!$A$2:$N$499,14,FALSE)/VLOOKUP($E$4,'RF opt'!$A$2:$N$499,14,FALSE))*100</f>
        <v>134.91125103259222</v>
      </c>
      <c r="O471" s="82">
        <f>(VLOOKUP($E471,'LSTM 1'!$A$2:$N$499,14,FALSE)/VLOOKUP($E$4,'LSTM 1'!$A$2:$N$499,14,FALSE))*100</f>
        <v>148.68569425143482</v>
      </c>
      <c r="P471" s="82">
        <f>(VLOOKUP($E471,'LSTM 2'!$A$2:$N$499,14,FALSE)/VLOOKUP($E$4,'LSTM 2'!$A$2:$N$499,14,FALSE))*100</f>
        <v>148.38713319064607</v>
      </c>
    </row>
    <row r="472" spans="5:16" x14ac:dyDescent="0.3">
      <c r="E472" s="10">
        <v>45392</v>
      </c>
      <c r="F472" s="82">
        <f>(VLOOKUP($E472,'ARIMA daily'!$A$3:$N$499,13,FALSE)/VLOOKUP($E$4,'ARIMA daily'!$A$3:$N$499,13,FALSE))*100</f>
        <v>132.2779747222317</v>
      </c>
      <c r="G472" s="82">
        <f>(VLOOKUP($E472,'ARIMA daily'!$A$3:$N$499,14,FALSE)/VLOOKUP($E$4,'ARIMA daily'!$A$3:$N$499,14,FALSE))*100</f>
        <v>97.428023054958999</v>
      </c>
      <c r="H472" s="82">
        <f>(VLOOKUP($E472,'ARIMAX daily'!$A$2:$N$499,14,FALSE)/VLOOKUP($E$4,'ARIMAX daily'!$A$2:$N$49,14,FALSE))*100</f>
        <v>104.18002560054305</v>
      </c>
      <c r="I472" s="82">
        <f>(VLOOKUP($E472,Prophet!$A$2:$N$499,14,FALSE)/VLOOKUP($E$4,Prophet!$A$2:$N$49,14,FALSE))*100</f>
        <v>120.95621492854811</v>
      </c>
      <c r="J472" s="82">
        <f>(VLOOKUP($E472,ProphetX!$A$2:$N$499,14,FALSE)/VLOOKUP($E$4,ProphetX!$A$2:$N$49,14,FALSE))*100</f>
        <v>132.2779747222319</v>
      </c>
      <c r="K472" s="82">
        <f>(VLOOKUP($E472,LOGIT!$A$2:$N$499,14,FALSE)/VLOOKUP($E$4,LOGIT!$A$2:$N$49,14,FALSE))*100</f>
        <v>151.16412245278451</v>
      </c>
      <c r="L472" s="82">
        <f>(VLOOKUP($E472,RF!$A$2:$N$499,14,FALSE)/VLOOKUP($E$4,RF!$A$2:$N$49,14,FALSE))*100</f>
        <v>110.32814529702814</v>
      </c>
      <c r="M472" s="82">
        <f>(VLOOKUP($E472,'RF 20VAR'!$A$2:$N$499,14,FALSE)/VLOOKUP($E$4,'RF 20VAR'!$A$2:$N$499,14,FALSE))*100</f>
        <v>121.95426772239</v>
      </c>
      <c r="N472" s="82">
        <f>(VLOOKUP($E472,'RF opt'!$A$2:$N$499,14,FALSE)/VLOOKUP($E$4,'RF opt'!$A$2:$N$499,14,FALSE))*100</f>
        <v>133.63539794223001</v>
      </c>
      <c r="O472" s="82">
        <f>(VLOOKUP($E472,'LSTM 1'!$A$2:$N$499,14,FALSE)/VLOOKUP($E$4,'LSTM 1'!$A$2:$N$499,14,FALSE))*100</f>
        <v>148.68569425143482</v>
      </c>
      <c r="P472" s="82">
        <f>(VLOOKUP($E472,'LSTM 2'!$A$2:$N$499,14,FALSE)/VLOOKUP($E$4,'LSTM 2'!$A$2:$N$499,14,FALSE))*100</f>
        <v>148.38713319064607</v>
      </c>
    </row>
    <row r="473" spans="5:16" x14ac:dyDescent="0.3">
      <c r="E473" s="10">
        <v>45393</v>
      </c>
      <c r="F473" s="82">
        <f>(VLOOKUP($E473,'ARIMA daily'!$A$3:$N$499,13,FALSE)/VLOOKUP($E$4,'ARIMA daily'!$A$3:$N$499,13,FALSE))*100</f>
        <v>133.26275748560471</v>
      </c>
      <c r="G473" s="82">
        <f>(VLOOKUP($E473,'ARIMA daily'!$A$3:$N$499,14,FALSE)/VLOOKUP($E$4,'ARIMA daily'!$A$3:$N$499,14,FALSE))*100</f>
        <v>98.15335497794544</v>
      </c>
      <c r="H473" s="82">
        <f>(VLOOKUP($E473,'ARIMAX daily'!$A$2:$N$499,14,FALSE)/VLOOKUP($E$4,'ARIMAX daily'!$A$2:$N$49,14,FALSE))*100</f>
        <v>104.18002560054305</v>
      </c>
      <c r="I473" s="82">
        <f>(VLOOKUP($E473,Prophet!$A$2:$N$499,14,FALSE)/VLOOKUP($E$4,Prophet!$A$2:$N$49,14,FALSE))*100</f>
        <v>120.95621492854811</v>
      </c>
      <c r="J473" s="82">
        <f>(VLOOKUP($E473,ProphetX!$A$2:$N$499,14,FALSE)/VLOOKUP($E$4,ProphetX!$A$2:$N$49,14,FALSE))*100</f>
        <v>133.26275748560488</v>
      </c>
      <c r="K473" s="82">
        <f>(VLOOKUP($E473,LOGIT!$A$2:$N$499,14,FALSE)/VLOOKUP($E$4,LOGIT!$A$2:$N$49,14,FALSE))*100</f>
        <v>151.16412245278451</v>
      </c>
      <c r="L473" s="82">
        <f>(VLOOKUP($E473,RF!$A$2:$N$499,14,FALSE)/VLOOKUP($E$4,RF!$A$2:$N$49,14,FALSE))*100</f>
        <v>110.32814529702814</v>
      </c>
      <c r="M473" s="82">
        <f>(VLOOKUP($E473,'RF 20VAR'!$A$2:$N$499,14,FALSE)/VLOOKUP($E$4,'RF 20VAR'!$A$2:$N$499,14,FALSE))*100</f>
        <v>122.8621925755258</v>
      </c>
      <c r="N473" s="82">
        <f>(VLOOKUP($E473,'RF opt'!$A$2:$N$499,14,FALSE)/VLOOKUP($E$4,'RF opt'!$A$2:$N$499,14,FALSE))*100</f>
        <v>133.63539794223001</v>
      </c>
      <c r="O473" s="82">
        <f>(VLOOKUP($E473,'LSTM 1'!$A$2:$N$499,14,FALSE)/VLOOKUP($E$4,'LSTM 1'!$A$2:$N$499,14,FALSE))*100</f>
        <v>148.68569425143482</v>
      </c>
      <c r="P473" s="82">
        <f>(VLOOKUP($E473,'LSTM 2'!$A$2:$N$499,14,FALSE)/VLOOKUP($E$4,'LSTM 2'!$A$2:$N$499,14,FALSE))*100</f>
        <v>148.38713319064607</v>
      </c>
    </row>
    <row r="474" spans="5:16" x14ac:dyDescent="0.3">
      <c r="E474" s="10">
        <v>45394</v>
      </c>
      <c r="F474" s="82">
        <f>(VLOOKUP($E474,'ARIMA daily'!$A$3:$N$499,13,FALSE)/VLOOKUP($E$4,'ARIMA daily'!$A$3:$N$499,13,FALSE))*100</f>
        <v>131.32369263999263</v>
      </c>
      <c r="G474" s="82">
        <f>(VLOOKUP($E474,'ARIMA daily'!$A$3:$N$499,14,FALSE)/VLOOKUP($E$4,'ARIMA daily'!$A$3:$N$499,14,FALSE))*100</f>
        <v>98.15335497794544</v>
      </c>
      <c r="H474" s="82">
        <f>(VLOOKUP($E474,'ARIMAX daily'!$A$2:$N$499,14,FALSE)/VLOOKUP($E$4,'ARIMAX daily'!$A$2:$N$49,14,FALSE))*100</f>
        <v>102.66413452138093</v>
      </c>
      <c r="I474" s="82">
        <f>(VLOOKUP($E474,Prophet!$A$2:$N$499,14,FALSE)/VLOOKUP($E$4,Prophet!$A$2:$N$49,14,FALSE))*100</f>
        <v>120.95621492854811</v>
      </c>
      <c r="J474" s="82">
        <f>(VLOOKUP($E474,ProphetX!$A$2:$N$499,14,FALSE)/VLOOKUP($E$4,ProphetX!$A$2:$N$49,14,FALSE))*100</f>
        <v>131.32369263999283</v>
      </c>
      <c r="K474" s="82">
        <f>(VLOOKUP($E474,LOGIT!$A$2:$N$499,14,FALSE)/VLOOKUP($E$4,LOGIT!$A$2:$N$49,14,FALSE))*100</f>
        <v>148.96458042546564</v>
      </c>
      <c r="L474" s="82">
        <f>(VLOOKUP($E474,RF!$A$2:$N$499,14,FALSE)/VLOOKUP($E$4,RF!$A$2:$N$49,14,FALSE))*100</f>
        <v>110.32814529702814</v>
      </c>
      <c r="M474" s="82">
        <f>(VLOOKUP($E474,'RF 20VAR'!$A$2:$N$499,14,FALSE)/VLOOKUP($E$4,'RF 20VAR'!$A$2:$N$499,14,FALSE))*100</f>
        <v>122.8621925755258</v>
      </c>
      <c r="N474" s="82">
        <f>(VLOOKUP($E474,'RF opt'!$A$2:$N$499,14,FALSE)/VLOOKUP($E$4,'RF opt'!$A$2:$N$499,14,FALSE))*100</f>
        <v>133.63539794223001</v>
      </c>
      <c r="O474" s="82">
        <f>(VLOOKUP($E474,'LSTM 1'!$A$2:$N$499,14,FALSE)/VLOOKUP($E$4,'LSTM 1'!$A$2:$N$499,14,FALSE))*100</f>
        <v>148.68569425143482</v>
      </c>
      <c r="P474" s="82">
        <f>(VLOOKUP($E474,'LSTM 2'!$A$2:$N$499,14,FALSE)/VLOOKUP($E$4,'LSTM 2'!$A$2:$N$499,14,FALSE))*100</f>
        <v>148.38713319064607</v>
      </c>
    </row>
    <row r="475" spans="5:16" x14ac:dyDescent="0.3">
      <c r="E475" s="10">
        <v>45397</v>
      </c>
      <c r="F475" s="82">
        <f>(VLOOKUP($E475,'ARIMA daily'!$A$3:$N$499,13,FALSE)/VLOOKUP($E$4,'ARIMA daily'!$A$3:$N$499,13,FALSE))*100</f>
        <v>129.74500391771647</v>
      </c>
      <c r="G475" s="82">
        <f>(VLOOKUP($E475,'ARIMA daily'!$A$3:$N$499,14,FALSE)/VLOOKUP($E$4,'ARIMA daily'!$A$3:$N$499,14,FALSE))*100</f>
        <v>96.973418658441872</v>
      </c>
      <c r="H475" s="82">
        <f>(VLOOKUP($E475,'ARIMAX daily'!$A$2:$N$499,14,FALSE)/VLOOKUP($E$4,'ARIMAX daily'!$A$2:$N$49,14,FALSE))*100</f>
        <v>101.4299725198946</v>
      </c>
      <c r="I475" s="82">
        <f>(VLOOKUP($E475,Prophet!$A$2:$N$499,14,FALSE)/VLOOKUP($E$4,Prophet!$A$2:$N$49,14,FALSE))*100</f>
        <v>120.95621492854811</v>
      </c>
      <c r="J475" s="82">
        <f>(VLOOKUP($E475,ProphetX!$A$2:$N$499,14,FALSE)/VLOOKUP($E$4,ProphetX!$A$2:$N$49,14,FALSE))*100</f>
        <v>129.74500391771667</v>
      </c>
      <c r="K475" s="82">
        <f>(VLOOKUP($E475,LOGIT!$A$2:$N$499,14,FALSE)/VLOOKUP($E$4,LOGIT!$A$2:$N$49,14,FALSE))*100</f>
        <v>147.17382432952667</v>
      </c>
      <c r="L475" s="82">
        <f>(VLOOKUP($E475,RF!$A$2:$N$499,14,FALSE)/VLOOKUP($E$4,RF!$A$2:$N$49,14,FALSE))*100</f>
        <v>110.32814529702814</v>
      </c>
      <c r="M475" s="82">
        <f>(VLOOKUP($E475,'RF 20VAR'!$A$2:$N$499,14,FALSE)/VLOOKUP($E$4,'RF 20VAR'!$A$2:$N$499,14,FALSE))*100</f>
        <v>122.8621925755258</v>
      </c>
      <c r="N475" s="82">
        <f>(VLOOKUP($E475,'RF opt'!$A$2:$N$499,14,FALSE)/VLOOKUP($E$4,'RF opt'!$A$2:$N$499,14,FALSE))*100</f>
        <v>132.02891938998101</v>
      </c>
      <c r="O475" s="82">
        <f>(VLOOKUP($E475,'LSTM 1'!$A$2:$N$499,14,FALSE)/VLOOKUP($E$4,'LSTM 1'!$A$2:$N$499,14,FALSE))*100</f>
        <v>148.68569425143482</v>
      </c>
      <c r="P475" s="82">
        <f>(VLOOKUP($E475,'LSTM 2'!$A$2:$N$499,14,FALSE)/VLOOKUP($E$4,'LSTM 2'!$A$2:$N$499,14,FALSE))*100</f>
        <v>148.38713319064607</v>
      </c>
    </row>
    <row r="476" spans="5:16" x14ac:dyDescent="0.3">
      <c r="E476" s="10">
        <v>45398</v>
      </c>
      <c r="F476" s="82">
        <f>(VLOOKUP($E476,'ARIMA daily'!$A$3:$N$499,13,FALSE)/VLOOKUP($E$4,'ARIMA daily'!$A$3:$N$499,13,FALSE))*100</f>
        <v>129.47818240721438</v>
      </c>
      <c r="G476" s="82">
        <f>(VLOOKUP($E476,'ARIMA daily'!$A$3:$N$499,14,FALSE)/VLOOKUP($E$4,'ARIMA daily'!$A$3:$N$499,14,FALSE))*100</f>
        <v>96.773992142863591</v>
      </c>
      <c r="H476" s="82">
        <f>(VLOOKUP($E476,'ARIMAX daily'!$A$2:$N$499,14,FALSE)/VLOOKUP($E$4,'ARIMAX daily'!$A$2:$N$49,14,FALSE))*100</f>
        <v>101.4299725198946</v>
      </c>
      <c r="I476" s="82">
        <f>(VLOOKUP($E476,Prophet!$A$2:$N$499,14,FALSE)/VLOOKUP($E$4,Prophet!$A$2:$N$49,14,FALSE))*100</f>
        <v>120.95621492854811</v>
      </c>
      <c r="J476" s="82">
        <f>(VLOOKUP($E476,ProphetX!$A$2:$N$499,14,FALSE)/VLOOKUP($E$4,ProphetX!$A$2:$N$49,14,FALSE))*100</f>
        <v>129.47818240721458</v>
      </c>
      <c r="K476" s="82">
        <f>(VLOOKUP($E476,LOGIT!$A$2:$N$499,14,FALSE)/VLOOKUP($E$4,LOGIT!$A$2:$N$49,14,FALSE))*100</f>
        <v>147.17382432952667</v>
      </c>
      <c r="L476" s="82">
        <f>(VLOOKUP($E476,RF!$A$2:$N$499,14,FALSE)/VLOOKUP($E$4,RF!$A$2:$N$49,14,FALSE))*100</f>
        <v>110.32814529702814</v>
      </c>
      <c r="M476" s="82">
        <f>(VLOOKUP($E476,'RF 20VAR'!$A$2:$N$499,14,FALSE)/VLOOKUP($E$4,'RF 20VAR'!$A$2:$N$499,14,FALSE))*100</f>
        <v>122.60952561482037</v>
      </c>
      <c r="N476" s="82">
        <f>(VLOOKUP($E476,'RF opt'!$A$2:$N$499,14,FALSE)/VLOOKUP($E$4,'RF opt'!$A$2:$N$499,14,FALSE))*100</f>
        <v>131.75740099129234</v>
      </c>
      <c r="O476" s="82">
        <f>(VLOOKUP($E476,'LSTM 1'!$A$2:$N$499,14,FALSE)/VLOOKUP($E$4,'LSTM 1'!$A$2:$N$499,14,FALSE))*100</f>
        <v>148.68569425143482</v>
      </c>
      <c r="P476" s="82">
        <f>(VLOOKUP($E476,'LSTM 2'!$A$2:$N$499,14,FALSE)/VLOOKUP($E$4,'LSTM 2'!$A$2:$N$499,14,FALSE))*100</f>
        <v>148.38713319064607</v>
      </c>
    </row>
    <row r="477" spans="5:16" x14ac:dyDescent="0.3">
      <c r="E477" s="10">
        <v>45399</v>
      </c>
      <c r="F477" s="82">
        <f>(VLOOKUP($E477,'ARIMA daily'!$A$3:$N$499,13,FALSE)/VLOOKUP($E$4,'ARIMA daily'!$A$3:$N$499,13,FALSE))*100</f>
        <v>128.72972047320962</v>
      </c>
      <c r="G477" s="82">
        <f>(VLOOKUP($E477,'ARIMA daily'!$A$3:$N$499,14,FALSE)/VLOOKUP($E$4,'ARIMA daily'!$A$3:$N$499,14,FALSE))*100</f>
        <v>96.773992142863591</v>
      </c>
      <c r="H477" s="82">
        <f>(VLOOKUP($E477,'ARIMAX daily'!$A$2:$N$499,14,FALSE)/VLOOKUP($E$4,'ARIMAX daily'!$A$2:$N$49,14,FALSE))*100</f>
        <v>100.84364614438581</v>
      </c>
      <c r="I477" s="82">
        <f>(VLOOKUP($E477,Prophet!$A$2:$N$499,14,FALSE)/VLOOKUP($E$4,Prophet!$A$2:$N$49,14,FALSE))*100</f>
        <v>120.95621492854811</v>
      </c>
      <c r="J477" s="82">
        <f>(VLOOKUP($E477,ProphetX!$A$2:$N$499,14,FALSE)/VLOOKUP($E$4,ProphetX!$A$2:$N$49,14,FALSE))*100</f>
        <v>128.72972047320982</v>
      </c>
      <c r="K477" s="82">
        <f>(VLOOKUP($E477,LOGIT!$A$2:$N$499,14,FALSE)/VLOOKUP($E$4,LOGIT!$A$2:$N$49,14,FALSE))*100</f>
        <v>146.3230709196115</v>
      </c>
      <c r="L477" s="82">
        <f>(VLOOKUP($E477,RF!$A$2:$N$499,14,FALSE)/VLOOKUP($E$4,RF!$A$2:$N$49,14,FALSE))*100</f>
        <v>110.32814529702814</v>
      </c>
      <c r="M477" s="82">
        <f>(VLOOKUP($E477,'RF 20VAR'!$A$2:$N$499,14,FALSE)/VLOOKUP($E$4,'RF 20VAR'!$A$2:$N$499,14,FALSE))*100</f>
        <v>122.60952561482037</v>
      </c>
      <c r="N477" s="82">
        <f>(VLOOKUP($E477,'RF opt'!$A$2:$N$499,14,FALSE)/VLOOKUP($E$4,'RF opt'!$A$2:$N$499,14,FALSE))*100</f>
        <v>130.99576380013042</v>
      </c>
      <c r="O477" s="82">
        <f>(VLOOKUP($E477,'LSTM 1'!$A$2:$N$499,14,FALSE)/VLOOKUP($E$4,'LSTM 1'!$A$2:$N$499,14,FALSE))*100</f>
        <v>148.68569425143482</v>
      </c>
      <c r="P477" s="82">
        <f>(VLOOKUP($E477,'LSTM 2'!$A$2:$N$499,14,FALSE)/VLOOKUP($E$4,'LSTM 2'!$A$2:$N$499,14,FALSE))*100</f>
        <v>148.38713319064607</v>
      </c>
    </row>
    <row r="478" spans="5:16" x14ac:dyDescent="0.3">
      <c r="E478" s="10">
        <v>45400</v>
      </c>
      <c r="F478" s="82">
        <f>(VLOOKUP($E478,'ARIMA daily'!$A$3:$N$499,13,FALSE)/VLOOKUP($E$4,'ARIMA daily'!$A$3:$N$499,13,FALSE))*100</f>
        <v>128.44546463820217</v>
      </c>
      <c r="G478" s="82">
        <f>(VLOOKUP($E478,'ARIMA daily'!$A$3:$N$499,14,FALSE)/VLOOKUP($E$4,'ARIMA daily'!$A$3:$N$499,14,FALSE))*100</f>
        <v>96.560299672760706</v>
      </c>
      <c r="H478" s="82">
        <f>(VLOOKUP($E478,'ARIMAX daily'!$A$2:$N$499,14,FALSE)/VLOOKUP($E$4,'ARIMAX daily'!$A$2:$N$49,14,FALSE))*100</f>
        <v>100.84364614438581</v>
      </c>
      <c r="I478" s="82">
        <f>(VLOOKUP($E478,Prophet!$A$2:$N$499,14,FALSE)/VLOOKUP($E$4,Prophet!$A$2:$N$49,14,FALSE))*100</f>
        <v>120.95621492854811</v>
      </c>
      <c r="J478" s="82">
        <f>(VLOOKUP($E478,ProphetX!$A$2:$N$499,14,FALSE)/VLOOKUP($E$4,ProphetX!$A$2:$N$49,14,FALSE))*100</f>
        <v>128.44546463820237</v>
      </c>
      <c r="K478" s="82">
        <f>(VLOOKUP($E478,LOGIT!$A$2:$N$499,14,FALSE)/VLOOKUP($E$4,LOGIT!$A$2:$N$49,14,FALSE))*100</f>
        <v>145.99996614977115</v>
      </c>
      <c r="L478" s="82">
        <f>(VLOOKUP($E478,RF!$A$2:$N$499,14,FALSE)/VLOOKUP($E$4,RF!$A$2:$N$49,14,FALSE))*100</f>
        <v>110.32814529702814</v>
      </c>
      <c r="M478" s="82">
        <f>(VLOOKUP($E478,'RF 20VAR'!$A$2:$N$499,14,FALSE)/VLOOKUP($E$4,'RF 20VAR'!$A$2:$N$499,14,FALSE))*100</f>
        <v>122.60952561482037</v>
      </c>
      <c r="N478" s="82">
        <f>(VLOOKUP($E478,'RF opt'!$A$2:$N$499,14,FALSE)/VLOOKUP($E$4,'RF opt'!$A$2:$N$499,14,FALSE))*100</f>
        <v>130.70650417861825</v>
      </c>
      <c r="O478" s="82">
        <f>(VLOOKUP($E478,'LSTM 1'!$A$2:$N$499,14,FALSE)/VLOOKUP($E$4,'LSTM 1'!$A$2:$N$499,14,FALSE))*100</f>
        <v>148.35737243097455</v>
      </c>
      <c r="P478" s="82">
        <f>(VLOOKUP($E478,'LSTM 2'!$A$2:$N$499,14,FALSE)/VLOOKUP($E$4,'LSTM 2'!$A$2:$N$499,14,FALSE))*100</f>
        <v>148.38713319064607</v>
      </c>
    </row>
    <row r="479" spans="5:16" x14ac:dyDescent="0.3">
      <c r="E479" s="10">
        <v>45401</v>
      </c>
      <c r="F479" s="82">
        <f>(VLOOKUP($E479,'ARIMA daily'!$A$3:$N$499,13,FALSE)/VLOOKUP($E$4,'ARIMA daily'!$A$3:$N$499,13,FALSE))*100</f>
        <v>127.32046885441757</v>
      </c>
      <c r="G479" s="82">
        <f>(VLOOKUP($E479,'ARIMA daily'!$A$3:$N$499,14,FALSE)/VLOOKUP($E$4,'ARIMA daily'!$A$3:$N$499,14,FALSE))*100</f>
        <v>96.560299672760706</v>
      </c>
      <c r="H479" s="82">
        <f>(VLOOKUP($E479,'ARIMAX daily'!$A$2:$N$499,14,FALSE)/VLOOKUP($E$4,'ARIMAX daily'!$A$2:$N$49,14,FALSE))*100</f>
        <v>100.84364614438581</v>
      </c>
      <c r="I479" s="82">
        <f>(VLOOKUP($E479,Prophet!$A$2:$N$499,14,FALSE)/VLOOKUP($E$4,Prophet!$A$2:$N$49,14,FALSE))*100</f>
        <v>120.95621492854811</v>
      </c>
      <c r="J479" s="82">
        <f>(VLOOKUP($E479,ProphetX!$A$2:$N$499,14,FALSE)/VLOOKUP($E$4,ProphetX!$A$2:$N$49,14,FALSE))*100</f>
        <v>127.32046885441778</v>
      </c>
      <c r="K479" s="82">
        <f>(VLOOKUP($E479,LOGIT!$A$2:$N$499,14,FALSE)/VLOOKUP($E$4,LOGIT!$A$2:$N$49,14,FALSE))*100</f>
        <v>144.72121841964432</v>
      </c>
      <c r="L479" s="82">
        <f>(VLOOKUP($E479,RF!$A$2:$N$499,14,FALSE)/VLOOKUP($E$4,RF!$A$2:$N$49,14,FALSE))*100</f>
        <v>110.32814529702814</v>
      </c>
      <c r="M479" s="82">
        <f>(VLOOKUP($E479,'RF 20VAR'!$A$2:$N$499,14,FALSE)/VLOOKUP($E$4,'RF 20VAR'!$A$2:$N$499,14,FALSE))*100</f>
        <v>121.53564418384084</v>
      </c>
      <c r="N479" s="82">
        <f>(VLOOKUP($E479,'RF opt'!$A$2:$N$499,14,FALSE)/VLOOKUP($E$4,'RF opt'!$A$2:$N$499,14,FALSE))*100</f>
        <v>129.56170497120087</v>
      </c>
      <c r="O479" s="82">
        <f>(VLOOKUP($E479,'LSTM 1'!$A$2:$N$499,14,FALSE)/VLOOKUP($E$4,'LSTM 1'!$A$2:$N$499,14,FALSE))*100</f>
        <v>148.35737243097455</v>
      </c>
      <c r="P479" s="82">
        <f>(VLOOKUP($E479,'LSTM 2'!$A$2:$N$499,14,FALSE)/VLOOKUP($E$4,'LSTM 2'!$A$2:$N$499,14,FALSE))*100</f>
        <v>148.38713319064607</v>
      </c>
    </row>
    <row r="480" spans="5:16" x14ac:dyDescent="0.3">
      <c r="E480" s="10">
        <v>45404</v>
      </c>
      <c r="F480" s="82">
        <f>(VLOOKUP($E480,'ARIMA daily'!$A$3:$N$499,13,FALSE)/VLOOKUP($E$4,'ARIMA daily'!$A$3:$N$499,13,FALSE))*100</f>
        <v>128.43213545256097</v>
      </c>
      <c r="G480" s="82">
        <f>(VLOOKUP($E480,'ARIMA daily'!$A$3:$N$499,14,FALSE)/VLOOKUP($E$4,'ARIMA daily'!$A$3:$N$499,14,FALSE))*100</f>
        <v>97.403391603058736</v>
      </c>
      <c r="H480" s="82">
        <f>(VLOOKUP($E480,'ARIMAX daily'!$A$2:$N$499,14,FALSE)/VLOOKUP($E$4,'ARIMAX daily'!$A$2:$N$49,14,FALSE))*100</f>
        <v>100.84364614438581</v>
      </c>
      <c r="I480" s="82">
        <f>(VLOOKUP($E480,Prophet!$A$2:$N$499,14,FALSE)/VLOOKUP($E$4,Prophet!$A$2:$N$49,14,FALSE))*100</f>
        <v>120.95621492854811</v>
      </c>
      <c r="J480" s="82">
        <f>(VLOOKUP($E480,ProphetX!$A$2:$N$499,14,FALSE)/VLOOKUP($E$4,ProphetX!$A$2:$N$49,14,FALSE))*100</f>
        <v>128.43213545256117</v>
      </c>
      <c r="K480" s="82">
        <f>(VLOOKUP($E480,LOGIT!$A$2:$N$499,14,FALSE)/VLOOKUP($E$4,LOGIT!$A$2:$N$49,14,FALSE))*100</f>
        <v>145.98481527887114</v>
      </c>
      <c r="L480" s="82">
        <f>(VLOOKUP($E480,RF!$A$2:$N$499,14,FALSE)/VLOOKUP($E$4,RF!$A$2:$N$49,14,FALSE))*100</f>
        <v>110.32814529702814</v>
      </c>
      <c r="M480" s="82">
        <f>(VLOOKUP($E480,'RF 20VAR'!$A$2:$N$499,14,FALSE)/VLOOKUP($E$4,'RF 20VAR'!$A$2:$N$499,14,FALSE))*100</f>
        <v>122.59680204273549</v>
      </c>
      <c r="N480" s="82">
        <f>(VLOOKUP($E480,'RF opt'!$A$2:$N$499,14,FALSE)/VLOOKUP($E$4,'RF opt'!$A$2:$N$499,14,FALSE))*100</f>
        <v>130.6929403578666</v>
      </c>
      <c r="O480" s="82">
        <f>(VLOOKUP($E480,'LSTM 1'!$A$2:$N$499,14,FALSE)/VLOOKUP($E$4,'LSTM 1'!$A$2:$N$499,14,FALSE))*100</f>
        <v>149.65271745290036</v>
      </c>
      <c r="P480" s="82">
        <f>(VLOOKUP($E480,'LSTM 2'!$A$2:$N$499,14,FALSE)/VLOOKUP($E$4,'LSTM 2'!$A$2:$N$499,14,FALSE))*100</f>
        <v>148.38713319064607</v>
      </c>
    </row>
    <row r="481" spans="5:16" x14ac:dyDescent="0.3">
      <c r="E481" s="10">
        <v>45405</v>
      </c>
      <c r="F481" s="82">
        <f>(VLOOKUP($E481,'ARIMA daily'!$A$3:$N$499,13,FALSE)/VLOOKUP($E$4,'ARIMA daily'!$A$3:$N$499,13,FALSE))*100</f>
        <v>129.96877153281417</v>
      </c>
      <c r="G481" s="82">
        <f>(VLOOKUP($E481,'ARIMA daily'!$A$3:$N$499,14,FALSE)/VLOOKUP($E$4,'ARIMA daily'!$A$3:$N$499,14,FALSE))*100</f>
        <v>97.403391603058736</v>
      </c>
      <c r="H481" s="82">
        <f>(VLOOKUP($E481,'ARIMAX daily'!$A$2:$N$499,14,FALSE)/VLOOKUP($E$4,'ARIMAX daily'!$A$2:$N$49,14,FALSE))*100</f>
        <v>100.84364614438581</v>
      </c>
      <c r="I481" s="82">
        <f>(VLOOKUP($E481,Prophet!$A$2:$N$499,14,FALSE)/VLOOKUP($E$4,Prophet!$A$2:$N$49,14,FALSE))*100</f>
        <v>120.95621492854811</v>
      </c>
      <c r="J481" s="82">
        <f>(VLOOKUP($E481,ProphetX!$A$2:$N$499,14,FALSE)/VLOOKUP($E$4,ProphetX!$A$2:$N$49,14,FALSE))*100</f>
        <v>129.9687715328144</v>
      </c>
      <c r="K481" s="82">
        <f>(VLOOKUP($E481,LOGIT!$A$2:$N$499,14,FALSE)/VLOOKUP($E$4,LOGIT!$A$2:$N$49,14,FALSE))*100</f>
        <v>147.73146173566448</v>
      </c>
      <c r="L481" s="82">
        <f>(VLOOKUP($E481,RF!$A$2:$N$499,14,FALSE)/VLOOKUP($E$4,RF!$A$2:$N$49,14,FALSE))*100</f>
        <v>110.32814529702814</v>
      </c>
      <c r="M481" s="82">
        <f>(VLOOKUP($E481,'RF 20VAR'!$A$2:$N$499,14,FALSE)/VLOOKUP($E$4,'RF 20VAR'!$A$2:$N$499,14,FALSE))*100</f>
        <v>122.59680204273549</v>
      </c>
      <c r="N481" s="82">
        <f>(VLOOKUP($E481,'RF opt'!$A$2:$N$499,14,FALSE)/VLOOKUP($E$4,'RF opt'!$A$2:$N$499,14,FALSE))*100</f>
        <v>130.6929403578666</v>
      </c>
      <c r="O481" s="82">
        <f>(VLOOKUP($E481,'LSTM 1'!$A$2:$N$499,14,FALSE)/VLOOKUP($E$4,'LSTM 1'!$A$2:$N$499,14,FALSE))*100</f>
        <v>151.44324880500895</v>
      </c>
      <c r="P481" s="82">
        <f>(VLOOKUP($E481,'LSTM 2'!$A$2:$N$499,14,FALSE)/VLOOKUP($E$4,'LSTM 2'!$A$2:$N$499,14,FALSE))*100</f>
        <v>148.38713319064607</v>
      </c>
    </row>
    <row r="482" spans="5:16" x14ac:dyDescent="0.3">
      <c r="E482" s="10">
        <v>45406</v>
      </c>
      <c r="F482" s="82">
        <f>(VLOOKUP($E482,'ARIMA daily'!$A$3:$N$499,13,FALSE)/VLOOKUP($E$4,'ARIMA daily'!$A$3:$N$499,13,FALSE))*100</f>
        <v>129.99645618881257</v>
      </c>
      <c r="G482" s="82">
        <f>(VLOOKUP($E482,'ARIMA daily'!$A$3:$N$499,14,FALSE)/VLOOKUP($E$4,'ARIMA daily'!$A$3:$N$499,14,FALSE))*100</f>
        <v>97.403391603058736</v>
      </c>
      <c r="H482" s="82">
        <f>(VLOOKUP($E482,'ARIMAX daily'!$A$2:$N$499,14,FALSE)/VLOOKUP($E$4,'ARIMAX daily'!$A$2:$N$49,14,FALSE))*100</f>
        <v>100.86512685563829</v>
      </c>
      <c r="I482" s="82">
        <f>(VLOOKUP($E482,Prophet!$A$2:$N$499,14,FALSE)/VLOOKUP($E$4,Prophet!$A$2:$N$49,14,FALSE))*100</f>
        <v>120.95621492854811</v>
      </c>
      <c r="J482" s="82">
        <f>(VLOOKUP($E482,ProphetX!$A$2:$N$499,14,FALSE)/VLOOKUP($E$4,ProphetX!$A$2:$N$49,14,FALSE))*100</f>
        <v>129.9964561888128</v>
      </c>
      <c r="K482" s="82">
        <f>(VLOOKUP($E482,LOGIT!$A$2:$N$499,14,FALSE)/VLOOKUP($E$4,LOGIT!$A$2:$N$49,14,FALSE))*100</f>
        <v>147.76293002339284</v>
      </c>
      <c r="L482" s="82">
        <f>(VLOOKUP($E482,RF!$A$2:$N$499,14,FALSE)/VLOOKUP($E$4,RF!$A$2:$N$49,14,FALSE))*100</f>
        <v>110.32814529702814</v>
      </c>
      <c r="M482" s="82">
        <f>(VLOOKUP($E482,'RF 20VAR'!$A$2:$N$499,14,FALSE)/VLOOKUP($E$4,'RF 20VAR'!$A$2:$N$499,14,FALSE))*100</f>
        <v>122.62291639506051</v>
      </c>
      <c r="N482" s="82">
        <f>(VLOOKUP($E482,'RF opt'!$A$2:$N$499,14,FALSE)/VLOOKUP($E$4,'RF opt'!$A$2:$N$499,14,FALSE))*100</f>
        <v>130.72077926911089</v>
      </c>
      <c r="O482" s="82">
        <f>(VLOOKUP($E482,'LSTM 1'!$A$2:$N$499,14,FALSE)/VLOOKUP($E$4,'LSTM 1'!$A$2:$N$499,14,FALSE))*100</f>
        <v>151.47550774072869</v>
      </c>
      <c r="P482" s="82">
        <f>(VLOOKUP($E482,'LSTM 2'!$A$2:$N$499,14,FALSE)/VLOOKUP($E$4,'LSTM 2'!$A$2:$N$499,14,FALSE))*100</f>
        <v>148.38713319064607</v>
      </c>
    </row>
    <row r="483" spans="5:16" x14ac:dyDescent="0.3">
      <c r="E483" s="10">
        <v>45407</v>
      </c>
      <c r="F483" s="82">
        <f>(VLOOKUP($E483,'ARIMA daily'!$A$3:$N$499,13,FALSE)/VLOOKUP($E$4,'ARIMA daily'!$A$3:$N$499,13,FALSE))*100</f>
        <v>129.40153646086063</v>
      </c>
      <c r="G483" s="82">
        <f>(VLOOKUP($E483,'ARIMA daily'!$A$3:$N$499,14,FALSE)/VLOOKUP($E$4,'ARIMA daily'!$A$3:$N$499,14,FALSE))*100</f>
        <v>96.957631765191138</v>
      </c>
      <c r="H483" s="82">
        <f>(VLOOKUP($E483,'ARIMAX daily'!$A$2:$N$499,14,FALSE)/VLOOKUP($E$4,'ARIMAX daily'!$A$2:$N$49,14,FALSE))*100</f>
        <v>100.40352462748491</v>
      </c>
      <c r="I483" s="82">
        <f>(VLOOKUP($E483,Prophet!$A$2:$N$499,14,FALSE)/VLOOKUP($E$4,Prophet!$A$2:$N$49,14,FALSE))*100</f>
        <v>120.95621492854811</v>
      </c>
      <c r="J483" s="82">
        <f>(VLOOKUP($E483,ProphetX!$A$2:$N$499,14,FALSE)/VLOOKUP($E$4,ProphetX!$A$2:$N$49,14,FALSE))*100</f>
        <v>129.40153646086085</v>
      </c>
      <c r="K483" s="82">
        <f>(VLOOKUP($E483,LOGIT!$A$2:$N$499,14,FALSE)/VLOOKUP($E$4,LOGIT!$A$2:$N$49,14,FALSE))*100</f>
        <v>147.08670326530938</v>
      </c>
      <c r="L483" s="82">
        <f>(VLOOKUP($E483,RF!$A$2:$N$499,14,FALSE)/VLOOKUP($E$4,RF!$A$2:$N$49,14,FALSE))*100</f>
        <v>110.32814529702814</v>
      </c>
      <c r="M483" s="82">
        <f>(VLOOKUP($E483,'RF 20VAR'!$A$2:$N$499,14,FALSE)/VLOOKUP($E$4,'RF 20VAR'!$A$2:$N$499,14,FALSE))*100</f>
        <v>122.06174115843353</v>
      </c>
      <c r="N483" s="82">
        <f>(VLOOKUP($E483,'RF opt'!$A$2:$N$499,14,FALSE)/VLOOKUP($E$4,'RF opt'!$A$2:$N$499,14,FALSE))*100</f>
        <v>130.72077926911089</v>
      </c>
      <c r="O483" s="82">
        <f>(VLOOKUP($E483,'LSTM 1'!$A$2:$N$499,14,FALSE)/VLOOKUP($E$4,'LSTM 1'!$A$2:$N$499,14,FALSE))*100</f>
        <v>150.78229062928983</v>
      </c>
      <c r="P483" s="82">
        <f>(VLOOKUP($E483,'LSTM 2'!$A$2:$N$499,14,FALSE)/VLOOKUP($E$4,'LSTM 2'!$A$2:$N$499,14,FALSE))*100</f>
        <v>148.38713319064607</v>
      </c>
    </row>
    <row r="484" spans="5:16" x14ac:dyDescent="0.3">
      <c r="E484" s="10">
        <v>45408</v>
      </c>
      <c r="F484" s="82">
        <f>(VLOOKUP($E484,'ARIMA daily'!$A$3:$N$499,13,FALSE)/VLOOKUP($E$4,'ARIMA daily'!$A$3:$N$499,13,FALSE))*100</f>
        <v>130.72261520374445</v>
      </c>
      <c r="G484" s="82">
        <f>(VLOOKUP($E484,'ARIMA daily'!$A$3:$N$499,14,FALSE)/VLOOKUP($E$4,'ARIMA daily'!$A$3:$N$499,14,FALSE))*100</f>
        <v>97.947486057408867</v>
      </c>
      <c r="H484" s="82">
        <f>(VLOOKUP($E484,'ARIMAX daily'!$A$2:$N$499,14,FALSE)/VLOOKUP($E$4,'ARIMAX daily'!$A$2:$N$49,14,FALSE))*100</f>
        <v>101.42855853143784</v>
      </c>
      <c r="I484" s="82">
        <f>(VLOOKUP($E484,Prophet!$A$2:$N$499,14,FALSE)/VLOOKUP($E$4,Prophet!$A$2:$N$49,14,FALSE))*100</f>
        <v>120.95621492854811</v>
      </c>
      <c r="J484" s="82">
        <f>(VLOOKUP($E484,ProphetX!$A$2:$N$499,14,FALSE)/VLOOKUP($E$4,ProphetX!$A$2:$N$49,14,FALSE))*100</f>
        <v>130.72261520374468</v>
      </c>
      <c r="K484" s="82">
        <f>(VLOOKUP($E484,LOGIT!$A$2:$N$499,14,FALSE)/VLOOKUP($E$4,LOGIT!$A$2:$N$49,14,FALSE))*100</f>
        <v>148.58833239861906</v>
      </c>
      <c r="L484" s="82">
        <f>(VLOOKUP($E484,RF!$A$2:$N$499,14,FALSE)/VLOOKUP($E$4,RF!$A$2:$N$49,14,FALSE))*100</f>
        <v>110.32814529702814</v>
      </c>
      <c r="M484" s="82">
        <f>(VLOOKUP($E484,'RF 20VAR'!$A$2:$N$499,14,FALSE)/VLOOKUP($E$4,'RF 20VAR'!$A$2:$N$499,14,FALSE))*100</f>
        <v>123.30788688416507</v>
      </c>
      <c r="N484" s="82">
        <f>(VLOOKUP($E484,'RF opt'!$A$2:$N$499,14,FALSE)/VLOOKUP($E$4,'RF opt'!$A$2:$N$499,14,FALSE))*100</f>
        <v>132.055326349994</v>
      </c>
      <c r="O484" s="82">
        <f>(VLOOKUP($E484,'LSTM 1'!$A$2:$N$499,14,FALSE)/VLOOKUP($E$4,'LSTM 1'!$A$2:$N$499,14,FALSE))*100</f>
        <v>152.32164854111753</v>
      </c>
      <c r="P484" s="82">
        <f>(VLOOKUP($E484,'LSTM 2'!$A$2:$N$499,14,FALSE)/VLOOKUP($E$4,'LSTM 2'!$A$2:$N$499,14,FALSE))*100</f>
        <v>149.90203859854998</v>
      </c>
    </row>
    <row r="485" spans="5:16" x14ac:dyDescent="0.3">
      <c r="E485" s="10">
        <v>45411</v>
      </c>
      <c r="F485" s="82">
        <f>(VLOOKUP($E485,'ARIMA daily'!$A$3:$N$499,13,FALSE)/VLOOKUP($E$4,'ARIMA daily'!$A$3:$N$499,13,FALSE))*100</f>
        <v>131.13811032573184</v>
      </c>
      <c r="G485" s="82">
        <f>(VLOOKUP($E485,'ARIMA daily'!$A$3:$N$499,14,FALSE)/VLOOKUP($E$4,'ARIMA daily'!$A$3:$N$499,14,FALSE))*100</f>
        <v>97.947486057408867</v>
      </c>
      <c r="H485" s="82">
        <f>(VLOOKUP($E485,'ARIMAX daily'!$A$2:$N$499,14,FALSE)/VLOOKUP($E$4,'ARIMAX daily'!$A$2:$N$49,14,FALSE))*100</f>
        <v>101.42855853143784</v>
      </c>
      <c r="I485" s="82">
        <f>(VLOOKUP($E485,Prophet!$A$2:$N$499,14,FALSE)/VLOOKUP($E$4,Prophet!$A$2:$N$49,14,FALSE))*100</f>
        <v>120.95621492854811</v>
      </c>
      <c r="J485" s="82">
        <f>(VLOOKUP($E485,ProphetX!$A$2:$N$499,14,FALSE)/VLOOKUP($E$4,ProphetX!$A$2:$N$49,14,FALSE))*100</f>
        <v>131.13811032573207</v>
      </c>
      <c r="K485" s="82">
        <f>(VLOOKUP($E485,LOGIT!$A$2:$N$499,14,FALSE)/VLOOKUP($E$4,LOGIT!$A$2:$N$49,14,FALSE))*100</f>
        <v>149.06061278560213</v>
      </c>
      <c r="L485" s="82">
        <f>(VLOOKUP($E485,RF!$A$2:$N$499,14,FALSE)/VLOOKUP($E$4,RF!$A$2:$N$49,14,FALSE))*100</f>
        <v>110.32814529702814</v>
      </c>
      <c r="M485" s="82">
        <f>(VLOOKUP($E485,'RF 20VAR'!$A$2:$N$499,14,FALSE)/VLOOKUP($E$4,'RF 20VAR'!$A$2:$N$499,14,FALSE))*100</f>
        <v>123.30788688416507</v>
      </c>
      <c r="N485" s="82">
        <f>(VLOOKUP($E485,'RF opt'!$A$2:$N$499,14,FALSE)/VLOOKUP($E$4,'RF opt'!$A$2:$N$499,14,FALSE))*100</f>
        <v>132.47505742594717</v>
      </c>
      <c r="O485" s="82">
        <f>(VLOOKUP($E485,'LSTM 1'!$A$2:$N$499,14,FALSE)/VLOOKUP($E$4,'LSTM 1'!$A$2:$N$499,14,FALSE))*100</f>
        <v>152.80579508181569</v>
      </c>
      <c r="P485" s="82">
        <f>(VLOOKUP($E485,'LSTM 2'!$A$2:$N$499,14,FALSE)/VLOOKUP($E$4,'LSTM 2'!$A$2:$N$499,14,FALSE))*100</f>
        <v>150.37849453325254</v>
      </c>
    </row>
    <row r="486" spans="5:16" x14ac:dyDescent="0.3">
      <c r="E486" s="10">
        <v>45412</v>
      </c>
      <c r="F486" s="82">
        <f>(VLOOKUP($E486,'ARIMA daily'!$A$3:$N$499,13,FALSE)/VLOOKUP($E$4,'ARIMA daily'!$A$3:$N$499,13,FALSE))*100</f>
        <v>129.07524049949748</v>
      </c>
      <c r="G486" s="82">
        <f>(VLOOKUP($E486,'ARIMA daily'!$A$3:$N$499,14,FALSE)/VLOOKUP($E$4,'ARIMA daily'!$A$3:$N$499,14,FALSE))*100</f>
        <v>96.406721797183806</v>
      </c>
      <c r="H486" s="82">
        <f>(VLOOKUP($E486,'ARIMAX daily'!$A$2:$N$499,14,FALSE)/VLOOKUP($E$4,'ARIMAX daily'!$A$2:$N$49,14,FALSE))*100</f>
        <v>99.833035213363218</v>
      </c>
      <c r="I486" s="82">
        <f>(VLOOKUP($E486,Prophet!$A$2:$N$499,14,FALSE)/VLOOKUP($E$4,Prophet!$A$2:$N$49,14,FALSE))*100</f>
        <v>120.95621492854811</v>
      </c>
      <c r="J486" s="82">
        <f>(VLOOKUP($E486,ProphetX!$A$2:$N$499,14,FALSE)/VLOOKUP($E$4,ProphetX!$A$2:$N$49,14,FALSE))*100</f>
        <v>129.07524049949771</v>
      </c>
      <c r="K486" s="82">
        <f>(VLOOKUP($E486,LOGIT!$A$2:$N$499,14,FALSE)/VLOOKUP($E$4,LOGIT!$A$2:$N$49,14,FALSE))*100</f>
        <v>146.71581279091222</v>
      </c>
      <c r="L486" s="82">
        <f>(VLOOKUP($E486,RF!$A$2:$N$499,14,FALSE)/VLOOKUP($E$4,RF!$A$2:$N$49,14,FALSE))*100</f>
        <v>110.32814529702814</v>
      </c>
      <c r="M486" s="82">
        <f>(VLOOKUP($E486,'RF 20VAR'!$A$2:$N$499,14,FALSE)/VLOOKUP($E$4,'RF 20VAR'!$A$2:$N$499,14,FALSE))*100</f>
        <v>121.36819049416646</v>
      </c>
      <c r="N486" s="82">
        <f>(VLOOKUP($E486,'RF opt'!$A$2:$N$499,14,FALSE)/VLOOKUP($E$4,'RF opt'!$A$2:$N$499,14,FALSE))*100</f>
        <v>130.39115673518796</v>
      </c>
      <c r="O486" s="82">
        <f>(VLOOKUP($E486,'LSTM 1'!$A$2:$N$499,14,FALSE)/VLOOKUP($E$4,'LSTM 1'!$A$2:$N$499,14,FALSE))*100</f>
        <v>152.80579508181569</v>
      </c>
      <c r="P486" s="82">
        <f>(VLOOKUP($E486,'LSTM 2'!$A$2:$N$499,14,FALSE)/VLOOKUP($E$4,'LSTM 2'!$A$2:$N$499,14,FALSE))*100</f>
        <v>150.37849453325254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D0A7-D0E8-462B-9697-79FADAC5BAA5}">
  <dimension ref="A2:M484"/>
  <sheetViews>
    <sheetView topLeftCell="C1" workbookViewId="0">
      <selection activeCell="F7" sqref="F7"/>
    </sheetView>
  </sheetViews>
  <sheetFormatPr defaultRowHeight="12" x14ac:dyDescent="0.25"/>
  <cols>
    <col min="1" max="1" width="8.88671875" style="4"/>
    <col min="2" max="2" width="8.88671875" style="11"/>
    <col min="3" max="3" width="14.77734375" style="11" customWidth="1"/>
    <col min="4" max="4" width="61.6640625" style="11" bestFit="1" customWidth="1"/>
    <col min="5" max="5" width="8.88671875" style="11"/>
    <col min="6" max="6" width="11.33203125" style="4" bestFit="1" customWidth="1"/>
    <col min="7" max="8" width="8.88671875" style="1"/>
    <col min="9" max="9" width="10.109375" style="1" bestFit="1" customWidth="1"/>
    <col min="10" max="10" width="11.109375" style="1" bestFit="1" customWidth="1"/>
    <col min="11" max="12" width="10.109375" style="1" bestFit="1" customWidth="1"/>
    <col min="13" max="16384" width="8.88671875" style="1"/>
  </cols>
  <sheetData>
    <row r="2" spans="3:13" ht="36" x14ac:dyDescent="0.25">
      <c r="C2" s="18" t="s">
        <v>41</v>
      </c>
      <c r="D2" s="18" t="s">
        <v>40</v>
      </c>
      <c r="E2" s="18" t="s">
        <v>7</v>
      </c>
      <c r="F2" s="19" t="s">
        <v>20</v>
      </c>
      <c r="G2" s="20" t="s">
        <v>55</v>
      </c>
      <c r="K2" s="2">
        <v>44701</v>
      </c>
      <c r="L2" s="2">
        <v>45412</v>
      </c>
    </row>
    <row r="3" spans="3:13" x14ac:dyDescent="0.25">
      <c r="C3" s="12" t="s">
        <v>19</v>
      </c>
      <c r="D3" s="17"/>
      <c r="E3" s="12"/>
      <c r="F3" s="16">
        <f ca="1">+M3</f>
        <v>0.29075240499497479</v>
      </c>
      <c r="G3" s="16">
        <f ca="1">+F3-$F$3</f>
        <v>0</v>
      </c>
      <c r="J3" s="1" t="s">
        <v>19</v>
      </c>
      <c r="K3" s="1">
        <f ca="1">VLOOKUP(K$2,INDIRECT("'"&amp;$J4&amp;"'!$A$2:$N$499"),13,FALSE)</f>
        <v>93.886966232827305</v>
      </c>
      <c r="L3" s="1">
        <f ca="1">VLOOKUP(L$2,INDIRECT("'"&amp;$J4&amp;"'!$A$2:$N$499"),13,FALSE)</f>
        <v>121.18482746270384</v>
      </c>
      <c r="M3" s="1">
        <f ca="1">+L3/K3-1</f>
        <v>0.29075240499497479</v>
      </c>
    </row>
    <row r="4" spans="3:13" x14ac:dyDescent="0.25">
      <c r="C4" s="12" t="s">
        <v>13</v>
      </c>
      <c r="D4" s="17" t="s">
        <v>44</v>
      </c>
      <c r="E4" s="16" cm="1">
        <f t="array" aca="1" ref="E4" ca="1">INDIRECT("'"&amp;C4&amp;"'!S1")</f>
        <v>0.46881287726358151</v>
      </c>
      <c r="F4" s="16">
        <f t="shared" ref="F4" ca="1" si="0">+M4</f>
        <v>-3.5932782028161969E-2</v>
      </c>
      <c r="G4" s="16">
        <f t="shared" ref="G4:G13" ca="1" si="1">+F4-$F$3</f>
        <v>-0.32668518702313676</v>
      </c>
      <c r="J4" s="1" t="s">
        <v>13</v>
      </c>
      <c r="K4" s="1">
        <f t="shared" ref="K4:L5" ca="1" si="2">VLOOKUP(K$2,INDIRECT("'"&amp;$J4&amp;"'!$A$2:$N$499"),14,FALSE)</f>
        <v>100.96318375834132</v>
      </c>
      <c r="L4" s="1">
        <f t="shared" ca="1" si="2"/>
        <v>97.335295683483579</v>
      </c>
      <c r="M4" s="1">
        <f t="shared" ref="M4" ca="1" si="3">+L4/K4-1</f>
        <v>-3.5932782028161969E-2</v>
      </c>
    </row>
    <row r="5" spans="3:13" x14ac:dyDescent="0.25">
      <c r="C5" s="12" t="s">
        <v>38</v>
      </c>
      <c r="D5" s="17" t="s">
        <v>46</v>
      </c>
      <c r="E5" s="16" cm="1">
        <f t="array" aca="1" ref="E5" ca="1">INDIRECT("'"&amp;C5&amp;"'!S1")</f>
        <v>0.49798387096774194</v>
      </c>
      <c r="F5" s="16">
        <f ca="1">+M5</f>
        <v>-1.6696478663678072E-3</v>
      </c>
      <c r="G5" s="16">
        <f t="shared" ca="1" si="1"/>
        <v>-0.2924220528613426</v>
      </c>
      <c r="J5" s="1" t="s">
        <v>38</v>
      </c>
      <c r="K5" s="1">
        <f t="shared" ca="1" si="2"/>
        <v>103.50728597231551</v>
      </c>
      <c r="L5" s="1">
        <f t="shared" ca="1" si="2"/>
        <v>103.33446525313832</v>
      </c>
      <c r="M5" s="1">
        <f t="shared" ref="M5" ca="1" si="4">+L5/K5-1</f>
        <v>-1.6696478663678072E-3</v>
      </c>
    </row>
    <row r="6" spans="3:13" x14ac:dyDescent="0.25">
      <c r="C6" s="12" t="s">
        <v>14</v>
      </c>
      <c r="D6" s="17" t="s">
        <v>42</v>
      </c>
      <c r="E6" s="16" cm="1">
        <f t="array" aca="1" ref="E6" ca="1">INDIRECT("'"&amp;C6&amp;"'!S1")</f>
        <v>0.47686116700201209</v>
      </c>
      <c r="F6" s="16">
        <f t="shared" ref="F6:F10" ca="1" si="5">+M6</f>
        <v>0.20956214928548111</v>
      </c>
      <c r="G6" s="16">
        <f t="shared" ca="1" si="1"/>
        <v>-8.1190255709493675E-2</v>
      </c>
      <c r="I6" s="2"/>
      <c r="J6" s="1" t="s">
        <v>14</v>
      </c>
      <c r="K6" s="1">
        <f t="shared" ref="K6:L10" ca="1" si="6">VLOOKUP(K$2,INDIRECT("'"&amp;$J6&amp;"'!$A$2:$N$499"),14,FALSE)</f>
        <v>94.616506406460843</v>
      </c>
      <c r="L6" s="1">
        <f t="shared" ca="1" si="6"/>
        <v>114.44454484688227</v>
      </c>
      <c r="M6" s="1">
        <f t="shared" ref="M6:M9" ca="1" si="7">+L6/K6-1</f>
        <v>0.20956214928548111</v>
      </c>
    </row>
    <row r="7" spans="3:13" x14ac:dyDescent="0.25">
      <c r="C7" s="12" t="s">
        <v>18</v>
      </c>
      <c r="D7" s="17" t="s">
        <v>47</v>
      </c>
      <c r="E7" s="16" cm="1">
        <f t="array" aca="1" ref="E7" ca="1">INDIRECT("'"&amp;C7&amp;"'!S1")</f>
        <v>0.50704225352112675</v>
      </c>
      <c r="F7" s="16">
        <f t="shared" ca="1" si="5"/>
        <v>0.29075240499497701</v>
      </c>
      <c r="G7" s="16">
        <f t="shared" ca="1" si="1"/>
        <v>2.2204460492503131E-15</v>
      </c>
      <c r="I7" s="2"/>
      <c r="J7" s="1" t="s">
        <v>18</v>
      </c>
      <c r="K7" s="1">
        <f t="shared" ca="1" si="6"/>
        <v>100.66706526248396</v>
      </c>
      <c r="L7" s="1">
        <f t="shared" ca="1" si="6"/>
        <v>129.93625659133747</v>
      </c>
      <c r="M7" s="1">
        <f t="shared" ca="1" si="7"/>
        <v>0.29075240499497701</v>
      </c>
    </row>
    <row r="8" spans="3:13" x14ac:dyDescent="0.25">
      <c r="C8" s="12" t="s">
        <v>15</v>
      </c>
      <c r="D8" s="17" t="s">
        <v>48</v>
      </c>
      <c r="E8" s="16" cm="1">
        <f t="array" aca="1" ref="E8" ca="1">INDIRECT("'"&amp;C8&amp;"'!S1")</f>
        <v>0.53427419354838712</v>
      </c>
      <c r="F8" s="16">
        <f t="shared" ca="1" si="5"/>
        <v>0.46715812790912237</v>
      </c>
      <c r="G8" s="16">
        <f t="shared" ca="1" si="1"/>
        <v>0.17640572291414758</v>
      </c>
      <c r="I8" s="2"/>
      <c r="J8" s="1" t="s">
        <v>15</v>
      </c>
      <c r="K8" s="1">
        <f t="shared" ca="1" si="6"/>
        <v>94.25894984009517</v>
      </c>
      <c r="L8" s="1">
        <f t="shared" ca="1" si="6"/>
        <v>138.29278438607389</v>
      </c>
      <c r="M8" s="1">
        <f t="shared" ca="1" si="7"/>
        <v>0.46715812790912237</v>
      </c>
    </row>
    <row r="9" spans="3:13" x14ac:dyDescent="0.25">
      <c r="C9" s="12" t="s">
        <v>16</v>
      </c>
      <c r="D9" s="17" t="s">
        <v>43</v>
      </c>
      <c r="E9" s="16" cm="1">
        <f t="array" aca="1" ref="E9" ca="1">INDIRECT("'"&amp;C9&amp;"'!S1")</f>
        <v>0.49798387096774194</v>
      </c>
      <c r="F9" s="16">
        <f t="shared" ca="1" si="5"/>
        <v>0.10328145297028146</v>
      </c>
      <c r="G9" s="16">
        <f t="shared" ca="1" si="1"/>
        <v>-0.18747095202469333</v>
      </c>
      <c r="I9" s="2"/>
      <c r="J9" s="1" t="s">
        <v>16</v>
      </c>
      <c r="K9" s="1">
        <f t="shared" ca="1" si="6"/>
        <v>99.363603291032035</v>
      </c>
      <c r="L9" s="1">
        <f t="shared" ca="1" si="6"/>
        <v>109.62602061129246</v>
      </c>
      <c r="M9" s="1">
        <f t="shared" ca="1" si="7"/>
        <v>0.10328145297028146</v>
      </c>
    </row>
    <row r="10" spans="3:13" x14ac:dyDescent="0.25">
      <c r="C10" s="12" t="s">
        <v>35</v>
      </c>
      <c r="D10" s="17" t="s">
        <v>45</v>
      </c>
      <c r="E10" s="16" cm="1">
        <f t="array" aca="1" ref="E10" ca="1">INDIRECT("'"&amp;C10&amp;"'!S1")</f>
        <v>0.52822580645161288</v>
      </c>
      <c r="F10" s="16">
        <f t="shared" ca="1" si="5"/>
        <v>0.2136819049416645</v>
      </c>
      <c r="G10" s="16">
        <f t="shared" ca="1" si="1"/>
        <v>-7.7070500053310287E-2</v>
      </c>
      <c r="I10" s="2"/>
      <c r="J10" s="3" t="s">
        <v>35</v>
      </c>
      <c r="K10" s="1">
        <f t="shared" ca="1" si="6"/>
        <v>104.17074836699761</v>
      </c>
      <c r="L10" s="1">
        <f t="shared" ca="1" si="6"/>
        <v>126.43015231725646</v>
      </c>
      <c r="M10" s="1">
        <f t="shared" ref="M10" ca="1" si="8">+L10/K10-1</f>
        <v>0.2136819049416645</v>
      </c>
    </row>
    <row r="11" spans="3:13" x14ac:dyDescent="0.25">
      <c r="C11" s="12" t="s">
        <v>17</v>
      </c>
      <c r="D11" s="17" t="s">
        <v>44</v>
      </c>
      <c r="E11" s="16" cm="1">
        <f t="array" aca="1" ref="E11" ca="1">INDIRECT("'"&amp;C11&amp;"'!S1")</f>
        <v>0.51411290322580649</v>
      </c>
      <c r="F11" s="16">
        <f ca="1">+M11</f>
        <v>0.30391156735187952</v>
      </c>
      <c r="G11" s="16">
        <f t="shared" ca="1" si="1"/>
        <v>1.315916235690473E-2</v>
      </c>
      <c r="I11" s="2"/>
      <c r="J11" s="1" t="s">
        <v>17</v>
      </c>
      <c r="K11" s="1">
        <f t="shared" ref="K11:L13" ca="1" si="9">VLOOKUP(K$2,INDIRECT("'"&amp;$J11&amp;"'!$A$2:$N$499"),14,FALSE)</f>
        <v>103.65265137430325</v>
      </c>
      <c r="L11" s="1">
        <f t="shared" ca="1" si="9"/>
        <v>135.1538911136457</v>
      </c>
      <c r="M11" s="1">
        <f ca="1">+L11/K11-1</f>
        <v>0.30391156735187952</v>
      </c>
    </row>
    <row r="12" spans="3:13" x14ac:dyDescent="0.25">
      <c r="C12" s="12" t="s">
        <v>36</v>
      </c>
      <c r="D12" s="17" t="s">
        <v>49</v>
      </c>
      <c r="E12" s="16" cm="1">
        <f t="array" aca="1" ref="E12" ca="1">INDIRECT("'"&amp;C12&amp;"'!S1")</f>
        <v>0.55279503105590067</v>
      </c>
      <c r="F12" s="16">
        <f ca="1">+M12</f>
        <v>0.52805795081815687</v>
      </c>
      <c r="G12" s="16">
        <f t="shared" ca="1" si="1"/>
        <v>0.23730554582318208</v>
      </c>
      <c r="I12" s="2"/>
      <c r="J12" s="1" t="s">
        <v>36</v>
      </c>
      <c r="K12" s="1">
        <f t="shared" ca="1" si="9"/>
        <v>100</v>
      </c>
      <c r="L12" s="1">
        <f t="shared" ca="1" si="9"/>
        <v>152.80579508181569</v>
      </c>
      <c r="M12" s="1">
        <f ca="1">+L12/K12-1</f>
        <v>0.52805795081815687</v>
      </c>
    </row>
    <row r="13" spans="3:13" x14ac:dyDescent="0.25">
      <c r="C13" s="12" t="s">
        <v>37</v>
      </c>
      <c r="D13" s="17" t="s">
        <v>50</v>
      </c>
      <c r="E13" s="16" cm="1">
        <f t="array" aca="1" ref="E13" ca="1">INDIRECT("'"&amp;C13&amp;"'!S1")</f>
        <v>0.57349896480331264</v>
      </c>
      <c r="F13" s="16">
        <f ca="1">+M13</f>
        <v>0.50378494533252538</v>
      </c>
      <c r="G13" s="16">
        <f t="shared" ca="1" si="1"/>
        <v>0.21303254033755059</v>
      </c>
      <c r="I13" s="2"/>
      <c r="J13" s="1" t="s">
        <v>37</v>
      </c>
      <c r="K13" s="1">
        <f t="shared" ca="1" si="9"/>
        <v>100</v>
      </c>
      <c r="L13" s="1">
        <f t="shared" ca="1" si="9"/>
        <v>150.37849453325254</v>
      </c>
      <c r="M13" s="1">
        <f ca="1">+L13/K13-1</f>
        <v>0.50378494533252538</v>
      </c>
    </row>
    <row r="14" spans="3:13" x14ac:dyDescent="0.25">
      <c r="I14" s="2"/>
    </row>
    <row r="15" spans="3:13" x14ac:dyDescent="0.25">
      <c r="I15" s="2"/>
    </row>
    <row r="16" spans="3:13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sp500</vt:lpstr>
      <vt:lpstr>ARIMA daily</vt:lpstr>
      <vt:lpstr>ARIMAX daily</vt:lpstr>
      <vt:lpstr>Prophet</vt:lpstr>
      <vt:lpstr>ProphetX</vt:lpstr>
      <vt:lpstr>LOGIT</vt:lpstr>
      <vt:lpstr>RF</vt:lpstr>
      <vt:lpstr>RF 20VAR</vt:lpstr>
      <vt:lpstr>RF opt</vt:lpstr>
      <vt:lpstr>LSTM 1</vt:lpstr>
      <vt:lpstr>LSTM 2</vt:lpstr>
      <vt:lpstr>Sheet1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García</cp:lastModifiedBy>
  <dcterms:created xsi:type="dcterms:W3CDTF">2024-05-23T18:01:36Z</dcterms:created>
  <dcterms:modified xsi:type="dcterms:W3CDTF">2024-06-13T13:32:25Z</dcterms:modified>
</cp:coreProperties>
</file>