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HILAIRE\Documents\Perso\CloudStation\projets\kalmann\"/>
    </mc:Choice>
  </mc:AlternateContent>
  <xr:revisionPtr revIDLastSave="0" documentId="13_ncr:1_{C25A4202-F518-4978-B19D-01962ED3DA83}" xr6:coauthVersionLast="40" xr6:coauthVersionMax="40" xr10:uidLastSave="{00000000-0000-0000-0000-000000000000}"/>
  <bookViews>
    <workbookView xWindow="-14340" yWindow="-16380" windowWidth="29040" windowHeight="15840" activeTab="2" xr2:uid="{111187EE-740B-4C13-B4ED-F11C35494F5E}"/>
  </bookViews>
  <sheets>
    <sheet name="ax" sheetId="1" r:id="rId1"/>
    <sheet name="sin" sheetId="2" r:id="rId2"/>
    <sheet name="acceler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F6" i="1"/>
  <c r="F23" i="1"/>
  <c r="F24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K5" i="1"/>
  <c r="H24" i="1" l="1"/>
  <c r="F25" i="1"/>
  <c r="H23" i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8" i="3"/>
  <c r="D9" i="3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H25" i="1" l="1"/>
  <c r="F26" i="1"/>
  <c r="D25" i="3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E9" i="3"/>
  <c r="F9" i="3" s="1"/>
  <c r="E17" i="3"/>
  <c r="E16" i="3"/>
  <c r="E24" i="3"/>
  <c r="E15" i="3"/>
  <c r="E23" i="3"/>
  <c r="E14" i="3"/>
  <c r="E21" i="3"/>
  <c r="E20" i="3"/>
  <c r="E12" i="3"/>
  <c r="E22" i="3"/>
  <c r="E13" i="3"/>
  <c r="F13" i="3" s="1"/>
  <c r="E19" i="3"/>
  <c r="E11" i="3"/>
  <c r="E18" i="3"/>
  <c r="E10" i="3"/>
  <c r="F10" i="3" s="1"/>
  <c r="E6" i="2"/>
  <c r="E7" i="2" s="1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F6" i="2"/>
  <c r="F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5" i="2"/>
  <c r="H5" i="2" s="1"/>
  <c r="I5" i="2" s="1"/>
  <c r="L5" i="2" s="1"/>
  <c r="K5" i="2"/>
  <c r="M5" i="2" s="1"/>
  <c r="J6" i="2" s="1"/>
  <c r="M5" i="1"/>
  <c r="K6" i="1" s="1"/>
  <c r="G15" i="1"/>
  <c r="G16" i="1"/>
  <c r="G17" i="1"/>
  <c r="G18" i="1"/>
  <c r="G19" i="1"/>
  <c r="G20" i="1"/>
  <c r="G21" i="1"/>
  <c r="G22" i="1"/>
  <c r="G7" i="1"/>
  <c r="G8" i="1"/>
  <c r="G9" i="1"/>
  <c r="G10" i="1"/>
  <c r="G11" i="1"/>
  <c r="G12" i="1"/>
  <c r="G13" i="1"/>
  <c r="G14" i="1"/>
  <c r="G6" i="1"/>
  <c r="H6" i="1" s="1"/>
  <c r="G5" i="1"/>
  <c r="H5" i="1" s="1"/>
  <c r="F7" i="1"/>
  <c r="F8" i="1" s="1"/>
  <c r="H26" i="1" l="1"/>
  <c r="F27" i="1"/>
  <c r="E26" i="3"/>
  <c r="E25" i="3"/>
  <c r="E28" i="3"/>
  <c r="E50" i="3"/>
  <c r="E27" i="3"/>
  <c r="E51" i="3"/>
  <c r="D53" i="3"/>
  <c r="E52" i="3"/>
  <c r="F24" i="3"/>
  <c r="F20" i="3"/>
  <c r="F17" i="3"/>
  <c r="E29" i="3"/>
  <c r="F29" i="3" s="1"/>
  <c r="F16" i="3"/>
  <c r="F28" i="3"/>
  <c r="F14" i="3"/>
  <c r="F11" i="3"/>
  <c r="F23" i="3"/>
  <c r="F18" i="3"/>
  <c r="F19" i="3"/>
  <c r="F15" i="3"/>
  <c r="F22" i="3"/>
  <c r="F12" i="3"/>
  <c r="F25" i="3"/>
  <c r="F21" i="3"/>
  <c r="E30" i="3"/>
  <c r="M6" i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E8" i="2"/>
  <c r="F7" i="2"/>
  <c r="K6" i="2"/>
  <c r="M6" i="2" s="1"/>
  <c r="J7" i="2"/>
  <c r="H6" i="2"/>
  <c r="H8" i="1"/>
  <c r="F9" i="1"/>
  <c r="F10" i="1" s="1"/>
  <c r="H7" i="1"/>
  <c r="L5" i="1"/>
  <c r="I6" i="1" s="1"/>
  <c r="H27" i="1" l="1"/>
  <c r="F28" i="1"/>
  <c r="F51" i="3"/>
  <c r="F26" i="3"/>
  <c r="F27" i="3"/>
  <c r="F52" i="3"/>
  <c r="E53" i="3"/>
  <c r="F53" i="3" s="1"/>
  <c r="D54" i="3"/>
  <c r="F30" i="3"/>
  <c r="E31" i="3"/>
  <c r="F31" i="3" s="1"/>
  <c r="J7" i="1"/>
  <c r="K7" i="1" s="1"/>
  <c r="M7" i="1" s="1"/>
  <c r="J8" i="1" s="1"/>
  <c r="K8" i="1" s="1"/>
  <c r="H9" i="1"/>
  <c r="E9" i="2"/>
  <c r="F8" i="2"/>
  <c r="L6" i="2"/>
  <c r="H7" i="2"/>
  <c r="K7" i="2"/>
  <c r="M7" i="2" s="1"/>
  <c r="J8" i="2"/>
  <c r="H10" i="1"/>
  <c r="F11" i="1"/>
  <c r="H28" i="1" l="1"/>
  <c r="F29" i="1"/>
  <c r="D55" i="3"/>
  <c r="E54" i="3"/>
  <c r="F54" i="3" s="1"/>
  <c r="E32" i="3"/>
  <c r="F32" i="3" s="1"/>
  <c r="E10" i="2"/>
  <c r="F9" i="2"/>
  <c r="L7" i="2"/>
  <c r="H8" i="2"/>
  <c r="K8" i="2"/>
  <c r="M8" i="2" s="1"/>
  <c r="J9" i="2"/>
  <c r="M8" i="1"/>
  <c r="J9" i="1" s="1"/>
  <c r="K9" i="1" s="1"/>
  <c r="F12" i="1"/>
  <c r="H11" i="1"/>
  <c r="L6" i="1"/>
  <c r="I7" i="1" s="1"/>
  <c r="H29" i="1" l="1"/>
  <c r="F30" i="1"/>
  <c r="E55" i="3"/>
  <c r="F55" i="3" s="1"/>
  <c r="D56" i="3"/>
  <c r="E33" i="3"/>
  <c r="F33" i="3" s="1"/>
  <c r="E11" i="2"/>
  <c r="F10" i="2"/>
  <c r="L8" i="2"/>
  <c r="K9" i="2"/>
  <c r="M9" i="2" s="1"/>
  <c r="J10" i="2"/>
  <c r="H9" i="2"/>
  <c r="H12" i="1"/>
  <c r="F13" i="1"/>
  <c r="M9" i="1"/>
  <c r="L7" i="1"/>
  <c r="I8" i="1" s="1"/>
  <c r="H30" i="1" l="1"/>
  <c r="F31" i="1"/>
  <c r="E56" i="3"/>
  <c r="F56" i="3" s="1"/>
  <c r="D57" i="3"/>
  <c r="E34" i="3"/>
  <c r="F34" i="3" s="1"/>
  <c r="J10" i="1"/>
  <c r="K10" i="1" s="1"/>
  <c r="M10" i="1" s="1"/>
  <c r="J11" i="1" s="1"/>
  <c r="K11" i="1" s="1"/>
  <c r="F11" i="2"/>
  <c r="E12" i="2"/>
  <c r="L9" i="2"/>
  <c r="H10" i="2"/>
  <c r="K10" i="2"/>
  <c r="M10" i="2" s="1"/>
  <c r="J11" i="2"/>
  <c r="F14" i="1"/>
  <c r="H13" i="1"/>
  <c r="L8" i="1"/>
  <c r="I9" i="1" s="1"/>
  <c r="H31" i="1" l="1"/>
  <c r="F32" i="1"/>
  <c r="D58" i="3"/>
  <c r="E57" i="3"/>
  <c r="F57" i="3" s="1"/>
  <c r="E35" i="3"/>
  <c r="F35" i="3" s="1"/>
  <c r="E13" i="2"/>
  <c r="F12" i="2"/>
  <c r="L10" i="2"/>
  <c r="K11" i="2"/>
  <c r="M11" i="2" s="1"/>
  <c r="J12" i="2"/>
  <c r="H11" i="2"/>
  <c r="M11" i="1"/>
  <c r="J12" i="1" s="1"/>
  <c r="K12" i="1" s="1"/>
  <c r="F15" i="1"/>
  <c r="H14" i="1"/>
  <c r="L9" i="1"/>
  <c r="I10" i="1" s="1"/>
  <c r="H32" i="1" l="1"/>
  <c r="F33" i="1"/>
  <c r="E58" i="3"/>
  <c r="F58" i="3" s="1"/>
  <c r="D59" i="3"/>
  <c r="E36" i="3"/>
  <c r="F36" i="3" s="1"/>
  <c r="F13" i="2"/>
  <c r="E14" i="2"/>
  <c r="K12" i="2"/>
  <c r="M12" i="2" s="1"/>
  <c r="J13" i="2"/>
  <c r="H12" i="2"/>
  <c r="L11" i="2"/>
  <c r="H15" i="1"/>
  <c r="F16" i="1"/>
  <c r="M12" i="1"/>
  <c r="L10" i="1"/>
  <c r="I11" i="1" s="1"/>
  <c r="H33" i="1" l="1"/>
  <c r="F34" i="1"/>
  <c r="D60" i="3"/>
  <c r="E59" i="3"/>
  <c r="F59" i="3" s="1"/>
  <c r="E37" i="3"/>
  <c r="F37" i="3" s="1"/>
  <c r="J13" i="1"/>
  <c r="K13" i="1" s="1"/>
  <c r="M13" i="1" s="1"/>
  <c r="J14" i="1" s="1"/>
  <c r="K14" i="1" s="1"/>
  <c r="E15" i="2"/>
  <c r="F14" i="2"/>
  <c r="L12" i="2"/>
  <c r="H13" i="2"/>
  <c r="K13" i="2"/>
  <c r="M13" i="2" s="1"/>
  <c r="J14" i="2"/>
  <c r="H16" i="1"/>
  <c r="F17" i="1"/>
  <c r="L11" i="1"/>
  <c r="I12" i="1" s="1"/>
  <c r="H34" i="1" l="1"/>
  <c r="F35" i="1"/>
  <c r="D61" i="3"/>
  <c r="E60" i="3"/>
  <c r="F60" i="3" s="1"/>
  <c r="E38" i="3"/>
  <c r="F38" i="3" s="1"/>
  <c r="E16" i="2"/>
  <c r="F15" i="2"/>
  <c r="L13" i="2"/>
  <c r="K14" i="2"/>
  <c r="M14" i="2" s="1"/>
  <c r="J15" i="2"/>
  <c r="H14" i="2"/>
  <c r="H17" i="1"/>
  <c r="F18" i="1"/>
  <c r="M14" i="1"/>
  <c r="L12" i="1"/>
  <c r="I13" i="1" s="1"/>
  <c r="H35" i="1" l="1"/>
  <c r="F36" i="1"/>
  <c r="E61" i="3"/>
  <c r="F61" i="3" s="1"/>
  <c r="D62" i="3"/>
  <c r="J15" i="1"/>
  <c r="K15" i="1" s="1"/>
  <c r="M15" i="1" s="1"/>
  <c r="F16" i="2"/>
  <c r="E17" i="2"/>
  <c r="H15" i="2"/>
  <c r="K15" i="2"/>
  <c r="M15" i="2" s="1"/>
  <c r="J16" i="2"/>
  <c r="L14" i="2"/>
  <c r="H18" i="1"/>
  <c r="F19" i="1"/>
  <c r="L13" i="1"/>
  <c r="I14" i="1" s="1"/>
  <c r="H36" i="1" l="1"/>
  <c r="F37" i="1"/>
  <c r="D63" i="3"/>
  <c r="E62" i="3"/>
  <c r="F62" i="3" s="1"/>
  <c r="E39" i="3"/>
  <c r="F39" i="3" s="1"/>
  <c r="J16" i="1"/>
  <c r="K16" i="1" s="1"/>
  <c r="M16" i="1" s="1"/>
  <c r="J17" i="1" s="1"/>
  <c r="K17" i="1" s="1"/>
  <c r="F17" i="2"/>
  <c r="E18" i="2"/>
  <c r="L15" i="2"/>
  <c r="K16" i="2"/>
  <c r="M16" i="2" s="1"/>
  <c r="J17" i="2"/>
  <c r="H16" i="2"/>
  <c r="H19" i="1"/>
  <c r="F20" i="1"/>
  <c r="L14" i="1"/>
  <c r="I15" i="1" s="1"/>
  <c r="H37" i="1" l="1"/>
  <c r="F38" i="1"/>
  <c r="E63" i="3"/>
  <c r="F63" i="3" s="1"/>
  <c r="D64" i="3"/>
  <c r="E40" i="3"/>
  <c r="F40" i="3" s="1"/>
  <c r="E19" i="2"/>
  <c r="F18" i="2"/>
  <c r="K17" i="2"/>
  <c r="M17" i="2" s="1"/>
  <c r="J18" i="2"/>
  <c r="H17" i="2"/>
  <c r="L16" i="2"/>
  <c r="H20" i="1"/>
  <c r="F21" i="1"/>
  <c r="M17" i="1"/>
  <c r="L15" i="1"/>
  <c r="I16" i="1" s="1"/>
  <c r="H38" i="1" l="1"/>
  <c r="F39" i="1"/>
  <c r="D65" i="3"/>
  <c r="E64" i="3"/>
  <c r="F64" i="3" s="1"/>
  <c r="E41" i="3"/>
  <c r="F41" i="3" s="1"/>
  <c r="J18" i="1"/>
  <c r="K18" i="1" s="1"/>
  <c r="M18" i="1" s="1"/>
  <c r="F19" i="2"/>
  <c r="E20" i="2"/>
  <c r="L17" i="2"/>
  <c r="H18" i="2"/>
  <c r="K18" i="2"/>
  <c r="M18" i="2" s="1"/>
  <c r="J19" i="2"/>
  <c r="H21" i="1"/>
  <c r="F22" i="1"/>
  <c r="H22" i="1" s="1"/>
  <c r="L16" i="1"/>
  <c r="I17" i="1" s="1"/>
  <c r="H39" i="1" l="1"/>
  <c r="F40" i="1"/>
  <c r="D66" i="3"/>
  <c r="E65" i="3"/>
  <c r="F65" i="3" s="1"/>
  <c r="E42" i="3"/>
  <c r="F42" i="3" s="1"/>
  <c r="J19" i="1"/>
  <c r="K19" i="1" s="1"/>
  <c r="M19" i="1" s="1"/>
  <c r="E21" i="2"/>
  <c r="F20" i="2"/>
  <c r="L18" i="2"/>
  <c r="K19" i="2"/>
  <c r="M19" i="2" s="1"/>
  <c r="J20" i="2"/>
  <c r="H19" i="2"/>
  <c r="L17" i="1"/>
  <c r="I18" i="1" s="1"/>
  <c r="H40" i="1" l="1"/>
  <c r="F41" i="1"/>
  <c r="E66" i="3"/>
  <c r="F66" i="3" s="1"/>
  <c r="D67" i="3"/>
  <c r="E43" i="3"/>
  <c r="F43" i="3" s="1"/>
  <c r="J20" i="1"/>
  <c r="K20" i="1" s="1"/>
  <c r="M20" i="1" s="1"/>
  <c r="F21" i="2"/>
  <c r="E22" i="2"/>
  <c r="K20" i="2"/>
  <c r="M20" i="2" s="1"/>
  <c r="J21" i="2"/>
  <c r="H20" i="2"/>
  <c r="L19" i="2"/>
  <c r="L18" i="1"/>
  <c r="I19" i="1" s="1"/>
  <c r="H41" i="1" l="1"/>
  <c r="F42" i="1"/>
  <c r="D68" i="3"/>
  <c r="E68" i="3" s="1"/>
  <c r="E67" i="3"/>
  <c r="F67" i="3" s="1"/>
  <c r="E44" i="3"/>
  <c r="F44" i="3" s="1"/>
  <c r="J21" i="1"/>
  <c r="K21" i="1" s="1"/>
  <c r="M21" i="1" s="1"/>
  <c r="E23" i="2"/>
  <c r="F22" i="2"/>
  <c r="L20" i="2"/>
  <c r="H21" i="2"/>
  <c r="H22" i="2"/>
  <c r="K21" i="2"/>
  <c r="M21" i="2" s="1"/>
  <c r="J22" i="2"/>
  <c r="K22" i="2" s="1"/>
  <c r="M22" i="2" s="1"/>
  <c r="L19" i="1"/>
  <c r="I20" i="1" s="1"/>
  <c r="H42" i="1" l="1"/>
  <c r="F43" i="1"/>
  <c r="F68" i="3"/>
  <c r="E45" i="3"/>
  <c r="F45" i="3" s="1"/>
  <c r="J22" i="1"/>
  <c r="K22" i="1" s="1"/>
  <c r="M22" i="1" s="1"/>
  <c r="J23" i="1" s="1"/>
  <c r="K23" i="1" s="1"/>
  <c r="M23" i="1" s="1"/>
  <c r="J24" i="1" s="1"/>
  <c r="K24" i="1" s="1"/>
  <c r="M24" i="1" s="1"/>
  <c r="J25" i="1" s="1"/>
  <c r="K25" i="1" s="1"/>
  <c r="M25" i="1" s="1"/>
  <c r="J26" i="1" s="1"/>
  <c r="K26" i="1" s="1"/>
  <c r="M26" i="1" s="1"/>
  <c r="J27" i="1" s="1"/>
  <c r="K27" i="1" s="1"/>
  <c r="M27" i="1" s="1"/>
  <c r="J28" i="1" s="1"/>
  <c r="K28" i="1" s="1"/>
  <c r="M28" i="1" s="1"/>
  <c r="J29" i="1" s="1"/>
  <c r="K29" i="1" s="1"/>
  <c r="M29" i="1" s="1"/>
  <c r="J30" i="1" s="1"/>
  <c r="K30" i="1" s="1"/>
  <c r="M30" i="1" s="1"/>
  <c r="J31" i="1" s="1"/>
  <c r="K31" i="1" s="1"/>
  <c r="M31" i="1" s="1"/>
  <c r="J32" i="1" s="1"/>
  <c r="K32" i="1" s="1"/>
  <c r="M32" i="1" s="1"/>
  <c r="J33" i="1" s="1"/>
  <c r="K33" i="1" s="1"/>
  <c r="M33" i="1" s="1"/>
  <c r="J34" i="1" s="1"/>
  <c r="K34" i="1" s="1"/>
  <c r="M34" i="1" s="1"/>
  <c r="J35" i="1" s="1"/>
  <c r="K35" i="1" s="1"/>
  <c r="M35" i="1" s="1"/>
  <c r="J36" i="1" s="1"/>
  <c r="K36" i="1" s="1"/>
  <c r="M36" i="1" s="1"/>
  <c r="J37" i="1" s="1"/>
  <c r="K37" i="1" s="1"/>
  <c r="M37" i="1" s="1"/>
  <c r="J38" i="1" s="1"/>
  <c r="K38" i="1" s="1"/>
  <c r="M38" i="1" s="1"/>
  <c r="J39" i="1" s="1"/>
  <c r="K39" i="1" s="1"/>
  <c r="M39" i="1" s="1"/>
  <c r="J40" i="1" s="1"/>
  <c r="K40" i="1" s="1"/>
  <c r="M40" i="1" s="1"/>
  <c r="J41" i="1" s="1"/>
  <c r="K41" i="1" s="1"/>
  <c r="M41" i="1" s="1"/>
  <c r="J42" i="1" s="1"/>
  <c r="K42" i="1" s="1"/>
  <c r="M42" i="1" s="1"/>
  <c r="J43" i="1" s="1"/>
  <c r="K43" i="1" s="1"/>
  <c r="M43" i="1" s="1"/>
  <c r="J44" i="1" s="1"/>
  <c r="K44" i="1" s="1"/>
  <c r="M44" i="1" s="1"/>
  <c r="J45" i="1" s="1"/>
  <c r="K45" i="1" s="1"/>
  <c r="M45" i="1" s="1"/>
  <c r="J46" i="1" s="1"/>
  <c r="K46" i="1" s="1"/>
  <c r="M46" i="1" s="1"/>
  <c r="J47" i="1" s="1"/>
  <c r="K47" i="1" s="1"/>
  <c r="M47" i="1" s="1"/>
  <c r="J48" i="1" s="1"/>
  <c r="K48" i="1" s="1"/>
  <c r="M48" i="1" s="1"/>
  <c r="J49" i="1" s="1"/>
  <c r="K49" i="1" s="1"/>
  <c r="M49" i="1" s="1"/>
  <c r="J50" i="1" s="1"/>
  <c r="K50" i="1" s="1"/>
  <c r="M50" i="1" s="1"/>
  <c r="J51" i="1" s="1"/>
  <c r="K51" i="1" s="1"/>
  <c r="M51" i="1" s="1"/>
  <c r="J52" i="1" s="1"/>
  <c r="K52" i="1" s="1"/>
  <c r="M52" i="1" s="1"/>
  <c r="J53" i="1" s="1"/>
  <c r="K53" i="1" s="1"/>
  <c r="M53" i="1" s="1"/>
  <c r="J54" i="1" s="1"/>
  <c r="K54" i="1" s="1"/>
  <c r="M54" i="1" s="1"/>
  <c r="J55" i="1" s="1"/>
  <c r="K55" i="1" s="1"/>
  <c r="M55" i="1" s="1"/>
  <c r="J56" i="1" s="1"/>
  <c r="K56" i="1" s="1"/>
  <c r="M56" i="1" s="1"/>
  <c r="J57" i="1" s="1"/>
  <c r="K57" i="1" s="1"/>
  <c r="M57" i="1" s="1"/>
  <c r="J58" i="1" s="1"/>
  <c r="K58" i="1" s="1"/>
  <c r="M58" i="1" s="1"/>
  <c r="J59" i="1" s="1"/>
  <c r="K59" i="1" s="1"/>
  <c r="M59" i="1" s="1"/>
  <c r="J60" i="1" s="1"/>
  <c r="K60" i="1" s="1"/>
  <c r="M60" i="1" s="1"/>
  <c r="J61" i="1" s="1"/>
  <c r="K61" i="1" s="1"/>
  <c r="M61" i="1" s="1"/>
  <c r="J62" i="1" s="1"/>
  <c r="K62" i="1" s="1"/>
  <c r="M62" i="1" s="1"/>
  <c r="J63" i="1" s="1"/>
  <c r="K63" i="1" s="1"/>
  <c r="M63" i="1" s="1"/>
  <c r="J64" i="1" s="1"/>
  <c r="K64" i="1" s="1"/>
  <c r="M64" i="1" s="1"/>
  <c r="J65" i="1" s="1"/>
  <c r="K65" i="1" s="1"/>
  <c r="M65" i="1" s="1"/>
  <c r="J66" i="1" s="1"/>
  <c r="K66" i="1" s="1"/>
  <c r="M66" i="1" s="1"/>
  <c r="J67" i="1" s="1"/>
  <c r="K67" i="1" s="1"/>
  <c r="M67" i="1" s="1"/>
  <c r="J68" i="1" s="1"/>
  <c r="K68" i="1" s="1"/>
  <c r="M68" i="1" s="1"/>
  <c r="J69" i="1" s="1"/>
  <c r="K69" i="1" s="1"/>
  <c r="M69" i="1" s="1"/>
  <c r="J70" i="1" s="1"/>
  <c r="K70" i="1" s="1"/>
  <c r="M70" i="1" s="1"/>
  <c r="J71" i="1" s="1"/>
  <c r="K71" i="1" s="1"/>
  <c r="M71" i="1" s="1"/>
  <c r="J72" i="1" s="1"/>
  <c r="K72" i="1" s="1"/>
  <c r="M72" i="1" s="1"/>
  <c r="J73" i="1" s="1"/>
  <c r="K73" i="1" s="1"/>
  <c r="M73" i="1" s="1"/>
  <c r="J74" i="1" s="1"/>
  <c r="K74" i="1" s="1"/>
  <c r="M74" i="1" s="1"/>
  <c r="J75" i="1" s="1"/>
  <c r="K75" i="1" s="1"/>
  <c r="M75" i="1" s="1"/>
  <c r="J76" i="1" s="1"/>
  <c r="K76" i="1" s="1"/>
  <c r="M76" i="1" s="1"/>
  <c r="J77" i="1" s="1"/>
  <c r="K77" i="1" s="1"/>
  <c r="M77" i="1" s="1"/>
  <c r="J78" i="1" s="1"/>
  <c r="K78" i="1" s="1"/>
  <c r="M78" i="1" s="1"/>
  <c r="J79" i="1" s="1"/>
  <c r="K79" i="1" s="1"/>
  <c r="M79" i="1" s="1"/>
  <c r="J80" i="1" s="1"/>
  <c r="K80" i="1" s="1"/>
  <c r="M80" i="1" s="1"/>
  <c r="J81" i="1" s="1"/>
  <c r="K81" i="1" s="1"/>
  <c r="M81" i="1" s="1"/>
  <c r="J82" i="1" s="1"/>
  <c r="K82" i="1" s="1"/>
  <c r="M82" i="1" s="1"/>
  <c r="J83" i="1" s="1"/>
  <c r="K83" i="1" s="1"/>
  <c r="M83" i="1" s="1"/>
  <c r="J84" i="1" s="1"/>
  <c r="K84" i="1" s="1"/>
  <c r="M84" i="1" s="1"/>
  <c r="J85" i="1" s="1"/>
  <c r="K85" i="1" s="1"/>
  <c r="M85" i="1" s="1"/>
  <c r="J86" i="1" s="1"/>
  <c r="K86" i="1" s="1"/>
  <c r="M86" i="1" s="1"/>
  <c r="J87" i="1" s="1"/>
  <c r="K87" i="1" s="1"/>
  <c r="M87" i="1" s="1"/>
  <c r="J88" i="1" s="1"/>
  <c r="K88" i="1" s="1"/>
  <c r="M88" i="1" s="1"/>
  <c r="J89" i="1" s="1"/>
  <c r="K89" i="1" s="1"/>
  <c r="M89" i="1" s="1"/>
  <c r="J90" i="1" s="1"/>
  <c r="K90" i="1" s="1"/>
  <c r="M90" i="1" s="1"/>
  <c r="J91" i="1" s="1"/>
  <c r="K91" i="1" s="1"/>
  <c r="M91" i="1" s="1"/>
  <c r="J92" i="1" s="1"/>
  <c r="K92" i="1" s="1"/>
  <c r="M92" i="1" s="1"/>
  <c r="J93" i="1" s="1"/>
  <c r="K93" i="1" s="1"/>
  <c r="M93" i="1" s="1"/>
  <c r="J94" i="1" s="1"/>
  <c r="K94" i="1" s="1"/>
  <c r="M94" i="1" s="1"/>
  <c r="J95" i="1" s="1"/>
  <c r="K95" i="1" s="1"/>
  <c r="M95" i="1" s="1"/>
  <c r="J96" i="1" s="1"/>
  <c r="K96" i="1" s="1"/>
  <c r="M96" i="1" s="1"/>
  <c r="J97" i="1" s="1"/>
  <c r="K97" i="1" s="1"/>
  <c r="M97" i="1" s="1"/>
  <c r="J98" i="1" s="1"/>
  <c r="K98" i="1" s="1"/>
  <c r="M98" i="1" s="1"/>
  <c r="J99" i="1" s="1"/>
  <c r="K99" i="1" s="1"/>
  <c r="M99" i="1" s="1"/>
  <c r="J100" i="1" s="1"/>
  <c r="K100" i="1" s="1"/>
  <c r="M100" i="1" s="1"/>
  <c r="J101" i="1" s="1"/>
  <c r="K101" i="1" s="1"/>
  <c r="M101" i="1" s="1"/>
  <c r="J102" i="1" s="1"/>
  <c r="K102" i="1" s="1"/>
  <c r="M102" i="1" s="1"/>
  <c r="J103" i="1" s="1"/>
  <c r="K103" i="1" s="1"/>
  <c r="M103" i="1" s="1"/>
  <c r="J104" i="1" s="1"/>
  <c r="K104" i="1" s="1"/>
  <c r="M104" i="1" s="1"/>
  <c r="J105" i="1" s="1"/>
  <c r="K105" i="1" s="1"/>
  <c r="M105" i="1" s="1"/>
  <c r="J106" i="1" s="1"/>
  <c r="K106" i="1" s="1"/>
  <c r="M106" i="1" s="1"/>
  <c r="E24" i="2"/>
  <c r="F23" i="2"/>
  <c r="H23" i="2" s="1"/>
  <c r="L21" i="2"/>
  <c r="L22" i="2"/>
  <c r="L20" i="1"/>
  <c r="I21" i="1" s="1"/>
  <c r="H43" i="1" l="1"/>
  <c r="F44" i="1"/>
  <c r="E46" i="3"/>
  <c r="F46" i="3" s="1"/>
  <c r="F24" i="2"/>
  <c r="H24" i="2" s="1"/>
  <c r="E25" i="2"/>
  <c r="L21" i="1"/>
  <c r="I22" i="1" s="1"/>
  <c r="L22" i="1" s="1"/>
  <c r="I23" i="1" s="1"/>
  <c r="L23" i="1" s="1"/>
  <c r="I24" i="1" s="1"/>
  <c r="L24" i="1" s="1"/>
  <c r="I25" i="1" s="1"/>
  <c r="L25" i="1" s="1"/>
  <c r="I26" i="1" s="1"/>
  <c r="L26" i="1" s="1"/>
  <c r="I27" i="1" s="1"/>
  <c r="L27" i="1" s="1"/>
  <c r="I28" i="1" s="1"/>
  <c r="L28" i="1" s="1"/>
  <c r="I29" i="1" s="1"/>
  <c r="L29" i="1" s="1"/>
  <c r="I30" i="1" s="1"/>
  <c r="L30" i="1" s="1"/>
  <c r="I31" i="1" s="1"/>
  <c r="L31" i="1" s="1"/>
  <c r="I32" i="1" s="1"/>
  <c r="L32" i="1" s="1"/>
  <c r="I33" i="1" s="1"/>
  <c r="L33" i="1" s="1"/>
  <c r="I34" i="1" s="1"/>
  <c r="L34" i="1" s="1"/>
  <c r="I35" i="1" s="1"/>
  <c r="L35" i="1" s="1"/>
  <c r="I36" i="1" s="1"/>
  <c r="L36" i="1" s="1"/>
  <c r="I37" i="1" s="1"/>
  <c r="L37" i="1" s="1"/>
  <c r="I38" i="1" s="1"/>
  <c r="L38" i="1" s="1"/>
  <c r="I39" i="1" s="1"/>
  <c r="L39" i="1" s="1"/>
  <c r="I40" i="1" s="1"/>
  <c r="L40" i="1" s="1"/>
  <c r="I41" i="1" s="1"/>
  <c r="L41" i="1" s="1"/>
  <c r="I42" i="1" s="1"/>
  <c r="L42" i="1" s="1"/>
  <c r="I43" i="1" s="1"/>
  <c r="L43" i="1" s="1"/>
  <c r="I44" i="1" s="1"/>
  <c r="H44" i="1" l="1"/>
  <c r="L44" i="1" s="1"/>
  <c r="I45" i="1" s="1"/>
  <c r="F45" i="1"/>
  <c r="E47" i="3"/>
  <c r="F47" i="3" s="1"/>
  <c r="F25" i="2"/>
  <c r="H25" i="2" s="1"/>
  <c r="E26" i="2"/>
  <c r="H45" i="1" l="1"/>
  <c r="L45" i="1" s="1"/>
  <c r="I46" i="1" s="1"/>
  <c r="F46" i="1"/>
  <c r="E49" i="3"/>
  <c r="F50" i="3" s="1"/>
  <c r="E48" i="3"/>
  <c r="F48" i="3" s="1"/>
  <c r="E27" i="2"/>
  <c r="F26" i="2"/>
  <c r="H26" i="2" s="1"/>
  <c r="H46" i="1" l="1"/>
  <c r="L46" i="1" s="1"/>
  <c r="I47" i="1" s="1"/>
  <c r="F47" i="1"/>
  <c r="F49" i="3"/>
  <c r="E28" i="2"/>
  <c r="F27" i="2"/>
  <c r="H27" i="2" s="1"/>
  <c r="H47" i="1" l="1"/>
  <c r="L47" i="1" s="1"/>
  <c r="I48" i="1" s="1"/>
  <c r="F48" i="1"/>
  <c r="F28" i="2"/>
  <c r="H28" i="2" s="1"/>
  <c r="E29" i="2"/>
  <c r="H48" i="1" l="1"/>
  <c r="L48" i="1" s="1"/>
  <c r="I49" i="1" s="1"/>
  <c r="F49" i="1"/>
  <c r="F29" i="2"/>
  <c r="H29" i="2" s="1"/>
  <c r="E30" i="2"/>
  <c r="H49" i="1" l="1"/>
  <c r="L49" i="1" s="1"/>
  <c r="I50" i="1" s="1"/>
  <c r="F50" i="1"/>
  <c r="E31" i="2"/>
  <c r="F30" i="2"/>
  <c r="H30" i="2" s="1"/>
  <c r="H50" i="1" l="1"/>
  <c r="L50" i="1" s="1"/>
  <c r="I51" i="1" s="1"/>
  <c r="F51" i="1"/>
  <c r="E32" i="2"/>
  <c r="F31" i="2"/>
  <c r="H31" i="2" s="1"/>
  <c r="H51" i="1" l="1"/>
  <c r="L51" i="1" s="1"/>
  <c r="I52" i="1" s="1"/>
  <c r="F52" i="1"/>
  <c r="F32" i="2"/>
  <c r="H32" i="2" s="1"/>
  <c r="E33" i="2"/>
  <c r="H52" i="1" l="1"/>
  <c r="L52" i="1" s="1"/>
  <c r="I53" i="1" s="1"/>
  <c r="F53" i="1"/>
  <c r="F33" i="2"/>
  <c r="H33" i="2" s="1"/>
  <c r="E34" i="2"/>
  <c r="H53" i="1" l="1"/>
  <c r="L53" i="1" s="1"/>
  <c r="I54" i="1" s="1"/>
  <c r="F54" i="1"/>
  <c r="E35" i="2"/>
  <c r="F34" i="2"/>
  <c r="H54" i="1" l="1"/>
  <c r="L54" i="1" s="1"/>
  <c r="I55" i="1" s="1"/>
  <c r="F55" i="1"/>
  <c r="H34" i="2"/>
  <c r="K34" i="2"/>
  <c r="E36" i="2"/>
  <c r="F35" i="2"/>
  <c r="H35" i="2" s="1"/>
  <c r="H55" i="1" l="1"/>
  <c r="L55" i="1" s="1"/>
  <c r="I56" i="1" s="1"/>
  <c r="F56" i="1"/>
  <c r="F36" i="2"/>
  <c r="H36" i="2" s="1"/>
  <c r="E37" i="2"/>
  <c r="H56" i="1" l="1"/>
  <c r="L56" i="1" s="1"/>
  <c r="I57" i="1" s="1"/>
  <c r="F57" i="1"/>
  <c r="F37" i="2"/>
  <c r="H37" i="2" s="1"/>
  <c r="E38" i="2"/>
  <c r="H57" i="1" l="1"/>
  <c r="L57" i="1" s="1"/>
  <c r="I58" i="1" s="1"/>
  <c r="F58" i="1"/>
  <c r="E39" i="2"/>
  <c r="F38" i="2"/>
  <c r="H38" i="2" s="1"/>
  <c r="H58" i="1" l="1"/>
  <c r="L58" i="1" s="1"/>
  <c r="I59" i="1" s="1"/>
  <c r="F59" i="1"/>
  <c r="E40" i="2"/>
  <c r="F39" i="2"/>
  <c r="H39" i="2" s="1"/>
  <c r="H59" i="1" l="1"/>
  <c r="L59" i="1" s="1"/>
  <c r="I60" i="1" s="1"/>
  <c r="F60" i="1"/>
  <c r="F40" i="2"/>
  <c r="H40" i="2" s="1"/>
  <c r="E41" i="2"/>
  <c r="H60" i="1" l="1"/>
  <c r="L60" i="1" s="1"/>
  <c r="I61" i="1" s="1"/>
  <c r="F61" i="1"/>
  <c r="F41" i="2"/>
  <c r="H41" i="2" s="1"/>
  <c r="E42" i="2"/>
  <c r="H61" i="1" l="1"/>
  <c r="L61" i="1" s="1"/>
  <c r="I62" i="1" s="1"/>
  <c r="F62" i="1"/>
  <c r="E43" i="2"/>
  <c r="F42" i="2"/>
  <c r="H42" i="2" s="1"/>
  <c r="H62" i="1" l="1"/>
  <c r="L62" i="1" s="1"/>
  <c r="I63" i="1" s="1"/>
  <c r="F63" i="1"/>
  <c r="E44" i="2"/>
  <c r="F43" i="2"/>
  <c r="H43" i="2" s="1"/>
  <c r="H63" i="1" l="1"/>
  <c r="F64" i="1"/>
  <c r="L63" i="1"/>
  <c r="I64" i="1" s="1"/>
  <c r="F44" i="2"/>
  <c r="H44" i="2" s="1"/>
  <c r="E45" i="2"/>
  <c r="H64" i="1" l="1"/>
  <c r="L64" i="1" s="1"/>
  <c r="I65" i="1" s="1"/>
  <c r="F65" i="1"/>
  <c r="E46" i="2"/>
  <c r="F45" i="2"/>
  <c r="H45" i="2" s="1"/>
  <c r="H65" i="1" l="1"/>
  <c r="L65" i="1" s="1"/>
  <c r="I66" i="1" s="1"/>
  <c r="F66" i="1"/>
  <c r="E47" i="2"/>
  <c r="F46" i="2"/>
  <c r="H46" i="2" s="1"/>
  <c r="H66" i="1" l="1"/>
  <c r="L66" i="1" s="1"/>
  <c r="I67" i="1" s="1"/>
  <c r="F67" i="1"/>
  <c r="F47" i="2"/>
  <c r="H47" i="2" s="1"/>
  <c r="E48" i="2"/>
  <c r="H67" i="1" l="1"/>
  <c r="L67" i="1" s="1"/>
  <c r="I68" i="1" s="1"/>
  <c r="F68" i="1"/>
  <c r="E49" i="2"/>
  <c r="F48" i="2"/>
  <c r="H48" i="2" s="1"/>
  <c r="H68" i="1" l="1"/>
  <c r="L68" i="1" s="1"/>
  <c r="I69" i="1" s="1"/>
  <c r="F69" i="1"/>
  <c r="F49" i="2"/>
  <c r="H49" i="2" s="1"/>
  <c r="E50" i="2"/>
  <c r="H69" i="1" l="1"/>
  <c r="L69" i="1" s="1"/>
  <c r="I70" i="1" s="1"/>
  <c r="F70" i="1"/>
  <c r="E51" i="2"/>
  <c r="F50" i="2"/>
  <c r="H50" i="2" s="1"/>
  <c r="H70" i="1" l="1"/>
  <c r="L70" i="1" s="1"/>
  <c r="I71" i="1" s="1"/>
  <c r="F71" i="1"/>
  <c r="E52" i="2"/>
  <c r="F51" i="2"/>
  <c r="H51" i="2" s="1"/>
  <c r="H71" i="1" l="1"/>
  <c r="L71" i="1" s="1"/>
  <c r="I72" i="1" s="1"/>
  <c r="F72" i="1"/>
  <c r="E53" i="2"/>
  <c r="F52" i="2"/>
  <c r="H52" i="2" s="1"/>
  <c r="H72" i="1" l="1"/>
  <c r="L72" i="1" s="1"/>
  <c r="I73" i="1" s="1"/>
  <c r="F73" i="1"/>
  <c r="E54" i="2"/>
  <c r="F53" i="2"/>
  <c r="H53" i="2" s="1"/>
  <c r="H73" i="1" l="1"/>
  <c r="L73" i="1" s="1"/>
  <c r="I74" i="1" s="1"/>
  <c r="F74" i="1"/>
  <c r="E55" i="2"/>
  <c r="F54" i="2"/>
  <c r="H54" i="2" s="1"/>
  <c r="H74" i="1" l="1"/>
  <c r="L74" i="1" s="1"/>
  <c r="I75" i="1" s="1"/>
  <c r="F75" i="1"/>
  <c r="E56" i="2"/>
  <c r="F55" i="2"/>
  <c r="H55" i="2" s="1"/>
  <c r="H75" i="1" l="1"/>
  <c r="L75" i="1" s="1"/>
  <c r="I76" i="1" s="1"/>
  <c r="F76" i="1"/>
  <c r="E57" i="2"/>
  <c r="F56" i="2"/>
  <c r="H56" i="2" s="1"/>
  <c r="H76" i="1" l="1"/>
  <c r="L76" i="1" s="1"/>
  <c r="I77" i="1" s="1"/>
  <c r="F77" i="1"/>
  <c r="E58" i="2"/>
  <c r="F57" i="2"/>
  <c r="H57" i="2" s="1"/>
  <c r="H77" i="1" l="1"/>
  <c r="L77" i="1" s="1"/>
  <c r="I78" i="1" s="1"/>
  <c r="F78" i="1"/>
  <c r="E59" i="2"/>
  <c r="F58" i="2"/>
  <c r="H58" i="2" s="1"/>
  <c r="H78" i="1" l="1"/>
  <c r="L78" i="1" s="1"/>
  <c r="I79" i="1" s="1"/>
  <c r="F79" i="1"/>
  <c r="E60" i="2"/>
  <c r="F59" i="2"/>
  <c r="H59" i="2" s="1"/>
  <c r="H79" i="1" l="1"/>
  <c r="L79" i="1" s="1"/>
  <c r="I80" i="1" s="1"/>
  <c r="F80" i="1"/>
  <c r="E61" i="2"/>
  <c r="F60" i="2"/>
  <c r="H60" i="2" s="1"/>
  <c r="H80" i="1" l="1"/>
  <c r="L80" i="1" s="1"/>
  <c r="I81" i="1" s="1"/>
  <c r="F81" i="1"/>
  <c r="F61" i="2"/>
  <c r="H61" i="2" s="1"/>
  <c r="E62" i="2"/>
  <c r="H81" i="1" l="1"/>
  <c r="L81" i="1" s="1"/>
  <c r="I82" i="1" s="1"/>
  <c r="F82" i="1"/>
  <c r="E63" i="2"/>
  <c r="F62" i="2"/>
  <c r="H62" i="2" s="1"/>
  <c r="H82" i="1" l="1"/>
  <c r="L82" i="1" s="1"/>
  <c r="I83" i="1" s="1"/>
  <c r="F83" i="1"/>
  <c r="E64" i="2"/>
  <c r="F63" i="2"/>
  <c r="H63" i="2" s="1"/>
  <c r="H83" i="1" l="1"/>
  <c r="L83" i="1" s="1"/>
  <c r="I84" i="1" s="1"/>
  <c r="F84" i="1"/>
  <c r="E65" i="2"/>
  <c r="F64" i="2"/>
  <c r="H64" i="2" s="1"/>
  <c r="H84" i="1" l="1"/>
  <c r="L84" i="1" s="1"/>
  <c r="I85" i="1" s="1"/>
  <c r="F85" i="1"/>
  <c r="E66" i="2"/>
  <c r="F65" i="2"/>
  <c r="H65" i="2" s="1"/>
  <c r="H85" i="1" l="1"/>
  <c r="L85" i="1" s="1"/>
  <c r="I86" i="1" s="1"/>
  <c r="F86" i="1"/>
  <c r="E67" i="2"/>
  <c r="F66" i="2"/>
  <c r="H66" i="2" s="1"/>
  <c r="H86" i="1" l="1"/>
  <c r="L86" i="1" s="1"/>
  <c r="I87" i="1" s="1"/>
  <c r="F87" i="1"/>
  <c r="E68" i="2"/>
  <c r="F67" i="2"/>
  <c r="H67" i="2" s="1"/>
  <c r="H87" i="1" l="1"/>
  <c r="L87" i="1" s="1"/>
  <c r="I88" i="1" s="1"/>
  <c r="F88" i="1"/>
  <c r="E69" i="2"/>
  <c r="F68" i="2"/>
  <c r="H68" i="2" s="1"/>
  <c r="H88" i="1" l="1"/>
  <c r="L88" i="1" s="1"/>
  <c r="I89" i="1" s="1"/>
  <c r="F89" i="1"/>
  <c r="E70" i="2"/>
  <c r="F69" i="2"/>
  <c r="H69" i="2" s="1"/>
  <c r="H89" i="1" l="1"/>
  <c r="L89" i="1" s="1"/>
  <c r="I90" i="1" s="1"/>
  <c r="F90" i="1"/>
  <c r="F70" i="2"/>
  <c r="H70" i="2" s="1"/>
  <c r="E71" i="2"/>
  <c r="H90" i="1" l="1"/>
  <c r="L90" i="1" s="1"/>
  <c r="I91" i="1" s="1"/>
  <c r="F91" i="1"/>
  <c r="E72" i="2"/>
  <c r="F71" i="2"/>
  <c r="H71" i="2" s="1"/>
  <c r="H91" i="1" l="1"/>
  <c r="L91" i="1" s="1"/>
  <c r="I92" i="1" s="1"/>
  <c r="F92" i="1"/>
  <c r="E73" i="2"/>
  <c r="F72" i="2"/>
  <c r="H72" i="2" s="1"/>
  <c r="H92" i="1" l="1"/>
  <c r="L92" i="1" s="1"/>
  <c r="I93" i="1" s="1"/>
  <c r="F93" i="1"/>
  <c r="E74" i="2"/>
  <c r="F73" i="2"/>
  <c r="H73" i="2" s="1"/>
  <c r="H93" i="1" l="1"/>
  <c r="L93" i="1" s="1"/>
  <c r="I94" i="1" s="1"/>
  <c r="F94" i="1"/>
  <c r="E75" i="2"/>
  <c r="F74" i="2"/>
  <c r="H74" i="2" s="1"/>
  <c r="H94" i="1" l="1"/>
  <c r="L94" i="1" s="1"/>
  <c r="I95" i="1" s="1"/>
  <c r="F95" i="1"/>
  <c r="F75" i="2"/>
  <c r="H75" i="2" s="1"/>
  <c r="E76" i="2"/>
  <c r="H95" i="1" l="1"/>
  <c r="L95" i="1" s="1"/>
  <c r="I96" i="1" s="1"/>
  <c r="F96" i="1"/>
  <c r="F76" i="2"/>
  <c r="H76" i="2" s="1"/>
  <c r="E77" i="2"/>
  <c r="H96" i="1" l="1"/>
  <c r="L96" i="1" s="1"/>
  <c r="I97" i="1" s="1"/>
  <c r="F97" i="1"/>
  <c r="E78" i="2"/>
  <c r="F77" i="2"/>
  <c r="H77" i="2" s="1"/>
  <c r="H97" i="1" l="1"/>
  <c r="L97" i="1" s="1"/>
  <c r="I98" i="1" s="1"/>
  <c r="F98" i="1"/>
  <c r="E79" i="2"/>
  <c r="F78" i="2"/>
  <c r="H78" i="2" s="1"/>
  <c r="H98" i="1" l="1"/>
  <c r="L98" i="1" s="1"/>
  <c r="I99" i="1" s="1"/>
  <c r="F99" i="1"/>
  <c r="E80" i="2"/>
  <c r="F79" i="2"/>
  <c r="H79" i="2" s="1"/>
  <c r="H99" i="1" l="1"/>
  <c r="L99" i="1" s="1"/>
  <c r="I100" i="1" s="1"/>
  <c r="F100" i="1"/>
  <c r="E81" i="2"/>
  <c r="F80" i="2"/>
  <c r="H80" i="2" s="1"/>
  <c r="H100" i="1" l="1"/>
  <c r="L100" i="1" s="1"/>
  <c r="I101" i="1" s="1"/>
  <c r="F101" i="1"/>
  <c r="E82" i="2"/>
  <c r="F81" i="2"/>
  <c r="H81" i="2" s="1"/>
  <c r="H101" i="1" l="1"/>
  <c r="L101" i="1" s="1"/>
  <c r="I102" i="1" s="1"/>
  <c r="F102" i="1"/>
  <c r="E83" i="2"/>
  <c r="F82" i="2"/>
  <c r="H82" i="2" s="1"/>
  <c r="H102" i="1" l="1"/>
  <c r="L102" i="1" s="1"/>
  <c r="I103" i="1" s="1"/>
  <c r="F103" i="1"/>
  <c r="E84" i="2"/>
  <c r="F83" i="2"/>
  <c r="H83" i="2" s="1"/>
  <c r="H103" i="1" l="1"/>
  <c r="L103" i="1" s="1"/>
  <c r="I104" i="1" s="1"/>
  <c r="F104" i="1"/>
  <c r="F84" i="2"/>
  <c r="H84" i="2" s="1"/>
  <c r="E85" i="2"/>
  <c r="H104" i="1" l="1"/>
  <c r="L104" i="1" s="1"/>
  <c r="I105" i="1" s="1"/>
  <c r="F105" i="1"/>
  <c r="E86" i="2"/>
  <c r="F85" i="2"/>
  <c r="H85" i="2" s="1"/>
  <c r="H105" i="1" l="1"/>
  <c r="L105" i="1" s="1"/>
  <c r="I106" i="1" s="1"/>
  <c r="F106" i="1"/>
  <c r="H106" i="1" s="1"/>
  <c r="E87" i="2"/>
  <c r="F86" i="2"/>
  <c r="H86" i="2" s="1"/>
  <c r="L106" i="1" l="1"/>
  <c r="E88" i="2"/>
  <c r="F87" i="2"/>
  <c r="H87" i="2" s="1"/>
  <c r="E89" i="2" l="1"/>
  <c r="F88" i="2"/>
  <c r="H88" i="2" s="1"/>
  <c r="E90" i="2" l="1"/>
  <c r="F89" i="2"/>
  <c r="H89" i="2" s="1"/>
  <c r="E91" i="2" l="1"/>
  <c r="F90" i="2"/>
  <c r="H90" i="2" s="1"/>
  <c r="E92" i="2" l="1"/>
  <c r="F91" i="2"/>
  <c r="H91" i="2" s="1"/>
  <c r="F92" i="2" l="1"/>
  <c r="H92" i="2" s="1"/>
  <c r="E93" i="2"/>
  <c r="E94" i="2" l="1"/>
  <c r="F93" i="2"/>
  <c r="H93" i="2" s="1"/>
  <c r="E95" i="2" l="1"/>
  <c r="F94" i="2"/>
  <c r="H94" i="2" s="1"/>
  <c r="F95" i="2" l="1"/>
  <c r="H95" i="2" s="1"/>
</calcChain>
</file>

<file path=xl/sharedStrings.xml><?xml version="1.0" encoding="utf-8"?>
<sst xmlns="http://schemas.openxmlformats.org/spreadsheetml/2006/main" count="55" uniqueCount="33">
  <si>
    <t>xk</t>
  </si>
  <si>
    <t>Coefficients</t>
  </si>
  <si>
    <t>a</t>
  </si>
  <si>
    <t>Bruit</t>
  </si>
  <si>
    <t>vk</t>
  </si>
  <si>
    <t>zk</t>
  </si>
  <si>
    <t>Altitude observée</t>
  </si>
  <si>
    <t>Altitude réèlle</t>
  </si>
  <si>
    <t>Prédiction erreur</t>
  </si>
  <si>
    <t>pk</t>
  </si>
  <si>
    <t>gk</t>
  </si>
  <si>
    <t>variance</t>
  </si>
  <si>
    <t>^xk</t>
  </si>
  <si>
    <t>Altitude estimée</t>
  </si>
  <si>
    <t>Prédiction</t>
  </si>
  <si>
    <t>Mise  jour</t>
  </si>
  <si>
    <t>Gain</t>
  </si>
  <si>
    <t xml:space="preserve">variance (r) </t>
  </si>
  <si>
    <t>Signal reel</t>
  </si>
  <si>
    <t>Angle</t>
  </si>
  <si>
    <t>pas</t>
  </si>
  <si>
    <t>a estimé</t>
  </si>
  <si>
    <t>r</t>
  </si>
  <si>
    <t>Position réelle</t>
  </si>
  <si>
    <t>Temps</t>
  </si>
  <si>
    <t>vitesse</t>
  </si>
  <si>
    <t>accélération</t>
  </si>
  <si>
    <t>consigne accélération</t>
  </si>
  <si>
    <t>consigne vitesse</t>
  </si>
  <si>
    <t>Génération des données</t>
  </si>
  <si>
    <t>accélération bruitée</t>
  </si>
  <si>
    <t>Amplitude du bruit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</si>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</sst>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ax!$F$3:$F$4</c:f>
              <c:strCache>
                <c:ptCount val="2"/>
                <c:pt idx="0">
                  <c:v>Altitude réèlle</c:v>
                </c:pt>
                <c:pt idx="1">
                  <c:v>xk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ax!$F$5:$F$106</c:f>
              <c:numCache>
                <c:formatCode>0</c:formatCode>
                <c:ptCount val="102"/>
                <c:pt idx="0">
                  <c:v>1000</c:v>
                </c:pt>
                <c:pt idx="1">
                  <c:v>950</c:v>
                </c:pt>
                <c:pt idx="2">
                  <c:v>902.5</c:v>
                </c:pt>
                <c:pt idx="3">
                  <c:v>857.375</c:v>
                </c:pt>
                <c:pt idx="4">
                  <c:v>814.50624999999991</c:v>
                </c:pt>
                <c:pt idx="5">
                  <c:v>773.78093749999982</c:v>
                </c:pt>
                <c:pt idx="6">
                  <c:v>735.09189062499979</c:v>
                </c:pt>
                <c:pt idx="7">
                  <c:v>698.33729609374973</c:v>
                </c:pt>
                <c:pt idx="8">
                  <c:v>663.42043128906221</c:v>
                </c:pt>
                <c:pt idx="9">
                  <c:v>630.24940972460911</c:v>
                </c:pt>
                <c:pt idx="10">
                  <c:v>598.73693923837868</c:v>
                </c:pt>
                <c:pt idx="11">
                  <c:v>568.80009227645974</c:v>
                </c:pt>
                <c:pt idx="12">
                  <c:v>540.36008766263672</c:v>
                </c:pt>
                <c:pt idx="13">
                  <c:v>513.34208327950489</c:v>
                </c:pt>
                <c:pt idx="14">
                  <c:v>487.6749791155296</c:v>
                </c:pt>
                <c:pt idx="15">
                  <c:v>463.29123015975307</c:v>
                </c:pt>
                <c:pt idx="16">
                  <c:v>440.12666865176539</c:v>
                </c:pt>
                <c:pt idx="17">
                  <c:v>418.12033521917709</c:v>
                </c:pt>
                <c:pt idx="18">
                  <c:v>397.2143184582182</c:v>
                </c:pt>
                <c:pt idx="19">
                  <c:v>377.35360253530729</c:v>
                </c:pt>
                <c:pt idx="20">
                  <c:v>358.48592240854191</c:v>
                </c:pt>
                <c:pt idx="21">
                  <c:v>340.56162628811478</c:v>
                </c:pt>
                <c:pt idx="22">
                  <c:v>323.53354497370901</c:v>
                </c:pt>
                <c:pt idx="23">
                  <c:v>307.35686772502356</c:v>
                </c:pt>
                <c:pt idx="24">
                  <c:v>291.98902433877237</c:v>
                </c:pt>
                <c:pt idx="25">
                  <c:v>277.38957312183373</c:v>
                </c:pt>
                <c:pt idx="26">
                  <c:v>263.52009446574203</c:v>
                </c:pt>
                <c:pt idx="27">
                  <c:v>250.34408974245491</c:v>
                </c:pt>
                <c:pt idx="28">
                  <c:v>237.82688525533214</c:v>
                </c:pt>
                <c:pt idx="29">
                  <c:v>225.93554099256554</c:v>
                </c:pt>
                <c:pt idx="30">
                  <c:v>214.63876394293726</c:v>
                </c:pt>
                <c:pt idx="31">
                  <c:v>203.9068257457904</c:v>
                </c:pt>
                <c:pt idx="32">
                  <c:v>193.71148445850088</c:v>
                </c:pt>
                <c:pt idx="33">
                  <c:v>184.02591023557582</c:v>
                </c:pt>
                <c:pt idx="34">
                  <c:v>174.82461472379703</c:v>
                </c:pt>
                <c:pt idx="35">
                  <c:v>166.08338398760716</c:v>
                </c:pt>
                <c:pt idx="36">
                  <c:v>157.7792147882268</c:v>
                </c:pt>
                <c:pt idx="37">
                  <c:v>149.89025404881545</c:v>
                </c:pt>
                <c:pt idx="38">
                  <c:v>142.39574134637468</c:v>
                </c:pt>
                <c:pt idx="39">
                  <c:v>135.27595427905592</c:v>
                </c:pt>
                <c:pt idx="40">
                  <c:v>128.51215656510311</c:v>
                </c:pt>
                <c:pt idx="41">
                  <c:v>122.08654873684794</c:v>
                </c:pt>
                <c:pt idx="42">
                  <c:v>115.98222130000555</c:v>
                </c:pt>
                <c:pt idx="43">
                  <c:v>110.18311023500526</c:v>
                </c:pt>
                <c:pt idx="44">
                  <c:v>104.67395472325499</c:v>
                </c:pt>
                <c:pt idx="45">
                  <c:v>99.440256987092241</c:v>
                </c:pt>
                <c:pt idx="46">
                  <c:v>94.468244137737628</c:v>
                </c:pt>
                <c:pt idx="47">
                  <c:v>89.744831930850737</c:v>
                </c:pt>
                <c:pt idx="48">
                  <c:v>85.25759033430819</c:v>
                </c:pt>
                <c:pt idx="49">
                  <c:v>80.994710817592775</c:v>
                </c:pt>
                <c:pt idx="50">
                  <c:v>76.944975276713137</c:v>
                </c:pt>
                <c:pt idx="51">
                  <c:v>73.097726512877472</c:v>
                </c:pt>
                <c:pt idx="52">
                  <c:v>69.4428401872336</c:v>
                </c:pt>
                <c:pt idx="53">
                  <c:v>65.97069817787191</c:v>
                </c:pt>
                <c:pt idx="54">
                  <c:v>62.672163268978309</c:v>
                </c:pt>
                <c:pt idx="55">
                  <c:v>59.53855510552939</c:v>
                </c:pt>
                <c:pt idx="56">
                  <c:v>56.56162735025292</c:v>
                </c:pt>
                <c:pt idx="57">
                  <c:v>53.733545982740274</c:v>
                </c:pt>
                <c:pt idx="58">
                  <c:v>51.046868683603257</c:v>
                </c:pt>
                <c:pt idx="59">
                  <c:v>48.494525249423091</c:v>
                </c:pt>
                <c:pt idx="60">
                  <c:v>46.069798986951938</c:v>
                </c:pt>
                <c:pt idx="61">
                  <c:v>43.766309037604337</c:v>
                </c:pt>
                <c:pt idx="62">
                  <c:v>41.577993585724116</c:v>
                </c:pt>
                <c:pt idx="63">
                  <c:v>39.499093906437906</c:v>
                </c:pt>
                <c:pt idx="64">
                  <c:v>37.524139211116008</c:v>
                </c:pt>
                <c:pt idx="65">
                  <c:v>35.647932250560203</c:v>
                </c:pt>
                <c:pt idx="66">
                  <c:v>33.865535638032192</c:v>
                </c:pt>
                <c:pt idx="67">
                  <c:v>32.172258856130583</c:v>
                </c:pt>
                <c:pt idx="68">
                  <c:v>30.563645913324052</c:v>
                </c:pt>
                <c:pt idx="69">
                  <c:v>29.035463617657847</c:v>
                </c:pt>
                <c:pt idx="70">
                  <c:v>27.583690436774955</c:v>
                </c:pt>
                <c:pt idx="71">
                  <c:v>26.204505914936206</c:v>
                </c:pt>
                <c:pt idx="72">
                  <c:v>24.894280619189395</c:v>
                </c:pt>
                <c:pt idx="73">
                  <c:v>23.649566588229924</c:v>
                </c:pt>
                <c:pt idx="74">
                  <c:v>22.467088258818425</c:v>
                </c:pt>
                <c:pt idx="75">
                  <c:v>21.343733845877502</c:v>
                </c:pt>
                <c:pt idx="76">
                  <c:v>20.276547153583625</c:v>
                </c:pt>
                <c:pt idx="77">
                  <c:v>19.262719795904442</c:v>
                </c:pt>
                <c:pt idx="78">
                  <c:v>18.299583806109219</c:v>
                </c:pt>
                <c:pt idx="79">
                  <c:v>17.384604615803756</c:v>
                </c:pt>
                <c:pt idx="80">
                  <c:v>16.515374385013569</c:v>
                </c:pt>
                <c:pt idx="81">
                  <c:v>15.68960566576289</c:v>
                </c:pt>
                <c:pt idx="82">
                  <c:v>14.905125382474745</c:v>
                </c:pt>
                <c:pt idx="83">
                  <c:v>14.159869113351007</c:v>
                </c:pt>
                <c:pt idx="84">
                  <c:v>13.451875657683456</c:v>
                </c:pt>
                <c:pt idx="85">
                  <c:v>12.779281874799283</c:v>
                </c:pt>
                <c:pt idx="86">
                  <c:v>12.140317781059318</c:v>
                </c:pt>
                <c:pt idx="87">
                  <c:v>11.533301892006351</c:v>
                </c:pt>
                <c:pt idx="88">
                  <c:v>10.956636797406032</c:v>
                </c:pt>
                <c:pt idx="89">
                  <c:v>10.408804957535731</c:v>
                </c:pt>
                <c:pt idx="90">
                  <c:v>9.8883647096589442</c:v>
                </c:pt>
                <c:pt idx="91">
                  <c:v>9.3939464741759959</c:v>
                </c:pt>
                <c:pt idx="92">
                  <c:v>8.9242491504671957</c:v>
                </c:pt>
                <c:pt idx="93">
                  <c:v>8.4780366929438351</c:v>
                </c:pt>
                <c:pt idx="94">
                  <c:v>8.0541348582966421</c:v>
                </c:pt>
                <c:pt idx="95">
                  <c:v>7.65142811538181</c:v>
                </c:pt>
                <c:pt idx="96">
                  <c:v>7.2688567096127192</c:v>
                </c:pt>
                <c:pt idx="97">
                  <c:v>6.9054138741320825</c:v>
                </c:pt>
                <c:pt idx="98">
                  <c:v>6.5601431804254782</c:v>
                </c:pt>
                <c:pt idx="99">
                  <c:v>6.2321360214042043</c:v>
                </c:pt>
                <c:pt idx="100">
                  <c:v>5.9205292203339939</c:v>
                </c:pt>
                <c:pt idx="101">
                  <c:v>5.624502759317294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A36-B0BD-668BDA67E069}"/>
            </c:ext>
          </c:extLst>
        </c:ser>
        <c:ser>
          <c:idx val="1"/>
          <c:order val="1"/>
          <c:tx>
            <c:strRef>
              <c:f>ax!$H$3</c:f>
              <c:strCache>
                <c:ptCount val="1"/>
                <c:pt idx="0">
                  <c:v>Altitude observée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ax!$H$5:$H$106</c:f>
              <c:numCache>
                <c:formatCode>0</c:formatCode>
                <c:ptCount val="102"/>
                <c:pt idx="0">
                  <c:v>961</c:v>
                </c:pt>
                <c:pt idx="1">
                  <c:v>825</c:v>
                </c:pt>
                <c:pt idx="2">
                  <c:v>1031.5</c:v>
                </c:pt>
                <c:pt idx="3">
                  <c:v>778.375</c:v>
                </c:pt>
                <c:pt idx="4">
                  <c:v>794.50624999999991</c:v>
                </c:pt>
                <c:pt idx="5">
                  <c:v>765.78093749999982</c:v>
                </c:pt>
                <c:pt idx="6">
                  <c:v>802.09189062499979</c:v>
                </c:pt>
                <c:pt idx="7">
                  <c:v>798.33729609374973</c:v>
                </c:pt>
                <c:pt idx="8">
                  <c:v>628.42043128906221</c:v>
                </c:pt>
                <c:pt idx="9">
                  <c:v>779.24940972460911</c:v>
                </c:pt>
                <c:pt idx="10">
                  <c:v>550.73693923837868</c:v>
                </c:pt>
                <c:pt idx="11">
                  <c:v>710.80009227645974</c:v>
                </c:pt>
                <c:pt idx="12">
                  <c:v>450.36008766263672</c:v>
                </c:pt>
                <c:pt idx="13">
                  <c:v>577.34208327950489</c:v>
                </c:pt>
                <c:pt idx="14">
                  <c:v>593.6749791155296</c:v>
                </c:pt>
                <c:pt idx="15">
                  <c:v>505.29123015975307</c:v>
                </c:pt>
                <c:pt idx="16">
                  <c:v>409.12666865176539</c:v>
                </c:pt>
                <c:pt idx="17">
                  <c:v>302.12033521917709</c:v>
                </c:pt>
                <c:pt idx="18">
                  <c:v>489.2143184582182</c:v>
                </c:pt>
                <c:pt idx="19">
                  <c:v>497.35360253530729</c:v>
                </c:pt>
                <c:pt idx="20">
                  <c:v>341.48592240854191</c:v>
                </c:pt>
                <c:pt idx="21">
                  <c:v>377.56162628811478</c:v>
                </c:pt>
                <c:pt idx="22">
                  <c:v>265.53354497370901</c:v>
                </c:pt>
                <c:pt idx="23">
                  <c:v>438.35686772502356</c:v>
                </c:pt>
                <c:pt idx="24">
                  <c:v>321.98902433877237</c:v>
                </c:pt>
                <c:pt idx="25">
                  <c:v>285.38957312183373</c:v>
                </c:pt>
                <c:pt idx="26">
                  <c:v>314.52009446574203</c:v>
                </c:pt>
                <c:pt idx="27">
                  <c:v>170.34408974245491</c:v>
                </c:pt>
                <c:pt idx="28">
                  <c:v>197.82688525533214</c:v>
                </c:pt>
                <c:pt idx="29">
                  <c:v>373.93554099256551</c:v>
                </c:pt>
                <c:pt idx="30">
                  <c:v>245.63876394293726</c:v>
                </c:pt>
                <c:pt idx="31">
                  <c:v>261.9068257457904</c:v>
                </c:pt>
                <c:pt idx="32">
                  <c:v>219.71148445850088</c:v>
                </c:pt>
                <c:pt idx="33">
                  <c:v>127.02591023557582</c:v>
                </c:pt>
                <c:pt idx="34">
                  <c:v>241.82461472379703</c:v>
                </c:pt>
                <c:pt idx="35">
                  <c:v>174.08338398760716</c:v>
                </c:pt>
                <c:pt idx="36">
                  <c:v>68.779214788226795</c:v>
                </c:pt>
                <c:pt idx="37">
                  <c:v>118.89025404881545</c:v>
                </c:pt>
                <c:pt idx="38">
                  <c:v>82.395741346374678</c:v>
                </c:pt>
                <c:pt idx="39">
                  <c:v>214.27595427905592</c:v>
                </c:pt>
                <c:pt idx="40">
                  <c:v>41.512156565103112</c:v>
                </c:pt>
                <c:pt idx="41">
                  <c:v>216.08654873684793</c:v>
                </c:pt>
                <c:pt idx="42">
                  <c:v>114.98222130000555</c:v>
                </c:pt>
                <c:pt idx="43">
                  <c:v>195.18311023500524</c:v>
                </c:pt>
                <c:pt idx="44">
                  <c:v>209.67395472325501</c:v>
                </c:pt>
                <c:pt idx="45">
                  <c:v>-29.559743012907759</c:v>
                </c:pt>
                <c:pt idx="46">
                  <c:v>58.468244137737628</c:v>
                </c:pt>
                <c:pt idx="47">
                  <c:v>70.744831930850737</c:v>
                </c:pt>
                <c:pt idx="48">
                  <c:v>30.25759033430819</c:v>
                </c:pt>
                <c:pt idx="49">
                  <c:v>55.994710817592775</c:v>
                </c:pt>
                <c:pt idx="50">
                  <c:v>134.94497527671314</c:v>
                </c:pt>
                <c:pt idx="51">
                  <c:v>153.09772651287747</c:v>
                </c:pt>
                <c:pt idx="52">
                  <c:v>95.4428401872336</c:v>
                </c:pt>
                <c:pt idx="53">
                  <c:v>197.9706981778719</c:v>
                </c:pt>
                <c:pt idx="54">
                  <c:v>-6.3278367310216908</c:v>
                </c:pt>
                <c:pt idx="55">
                  <c:v>209.53855510552938</c:v>
                </c:pt>
                <c:pt idx="56">
                  <c:v>190.56162735025293</c:v>
                </c:pt>
                <c:pt idx="57">
                  <c:v>6.7335459827402744</c:v>
                </c:pt>
                <c:pt idx="58">
                  <c:v>-90.953131316396735</c:v>
                </c:pt>
                <c:pt idx="59">
                  <c:v>151.49452524942308</c:v>
                </c:pt>
                <c:pt idx="60">
                  <c:v>-23.930201013048062</c:v>
                </c:pt>
                <c:pt idx="61">
                  <c:v>-1.2336909623956629</c:v>
                </c:pt>
                <c:pt idx="62">
                  <c:v>57.577993585724116</c:v>
                </c:pt>
                <c:pt idx="63">
                  <c:v>-69.500906093562094</c:v>
                </c:pt>
                <c:pt idx="64">
                  <c:v>-22.475860788883992</c:v>
                </c:pt>
                <c:pt idx="65">
                  <c:v>70.647932250560203</c:v>
                </c:pt>
                <c:pt idx="66">
                  <c:v>-9.1344643619678081</c:v>
                </c:pt>
                <c:pt idx="67">
                  <c:v>-22.827741143869417</c:v>
                </c:pt>
                <c:pt idx="68">
                  <c:v>-109.43635408667595</c:v>
                </c:pt>
                <c:pt idx="69">
                  <c:v>-67.964536382342146</c:v>
                </c:pt>
                <c:pt idx="70">
                  <c:v>-78.416309563225042</c:v>
                </c:pt>
                <c:pt idx="71">
                  <c:v>-110.79549408506379</c:v>
                </c:pt>
                <c:pt idx="72">
                  <c:v>59.894280619189395</c:v>
                </c:pt>
                <c:pt idx="73">
                  <c:v>-79.350433411770069</c:v>
                </c:pt>
                <c:pt idx="74">
                  <c:v>-42.532911741181579</c:v>
                </c:pt>
                <c:pt idx="75">
                  <c:v>130.34373384587749</c:v>
                </c:pt>
                <c:pt idx="76">
                  <c:v>135.27654715358364</c:v>
                </c:pt>
                <c:pt idx="77">
                  <c:v>46.262719795904445</c:v>
                </c:pt>
                <c:pt idx="78">
                  <c:v>31.299583806109219</c:v>
                </c:pt>
                <c:pt idx="79">
                  <c:v>113.38460461580375</c:v>
                </c:pt>
                <c:pt idx="80">
                  <c:v>-62.484625614986427</c:v>
                </c:pt>
                <c:pt idx="81">
                  <c:v>-108.31039433423712</c:v>
                </c:pt>
                <c:pt idx="82">
                  <c:v>-17.094874617525257</c:v>
                </c:pt>
                <c:pt idx="83">
                  <c:v>114.15986911335101</c:v>
                </c:pt>
                <c:pt idx="84">
                  <c:v>-77.548124342316541</c:v>
                </c:pt>
                <c:pt idx="85">
                  <c:v>150.7792818747993</c:v>
                </c:pt>
                <c:pt idx="86">
                  <c:v>-73.859682218940677</c:v>
                </c:pt>
                <c:pt idx="87">
                  <c:v>-51.466698107993651</c:v>
                </c:pt>
                <c:pt idx="88">
                  <c:v>-96.043363202593966</c:v>
                </c:pt>
                <c:pt idx="89">
                  <c:v>-8.5911950424642693</c:v>
                </c:pt>
                <c:pt idx="90">
                  <c:v>149.88836470965896</c:v>
                </c:pt>
                <c:pt idx="91">
                  <c:v>-53.606053525824002</c:v>
                </c:pt>
                <c:pt idx="92">
                  <c:v>3.9242491504671957</c:v>
                </c:pt>
                <c:pt idx="93">
                  <c:v>-0.52196330705616489</c:v>
                </c:pt>
                <c:pt idx="94">
                  <c:v>53.054134858296642</c:v>
                </c:pt>
                <c:pt idx="95">
                  <c:v>-49.348571884618188</c:v>
                </c:pt>
                <c:pt idx="96">
                  <c:v>-122.73114329038728</c:v>
                </c:pt>
                <c:pt idx="97">
                  <c:v>-122.09458612586792</c:v>
                </c:pt>
                <c:pt idx="98">
                  <c:v>80.560143180425484</c:v>
                </c:pt>
                <c:pt idx="99">
                  <c:v>-37.767863978595798</c:v>
                </c:pt>
                <c:pt idx="100">
                  <c:v>92.920529220333989</c:v>
                </c:pt>
                <c:pt idx="101">
                  <c:v>-4.375497240682706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5-4A36-B0BD-668BDA67E069}"/>
            </c:ext>
          </c:extLst>
        </c:ser>
        <c:ser>
          <c:idx val="2"/>
          <c:order val="2"/>
          <c:tx>
            <c:strRef>
              <c:f>ax!$L$3</c:f>
              <c:strCache>
                <c:ptCount val="1"/>
                <c:pt idx="0">
                  <c:v>Altitude estimée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ax!$L$5:$L$106</c:f>
              <c:numCache>
                <c:formatCode>0</c:formatCode>
                <c:ptCount val="102"/>
                <c:pt idx="0">
                  <c:v>480.5</c:v>
                </c:pt>
                <c:pt idx="1">
                  <c:v>571.06373815676136</c:v>
                </c:pt>
                <c:pt idx="2">
                  <c:v>649.66263424362012</c:v>
                </c:pt>
                <c:pt idx="3">
                  <c:v>643.79470714994454</c:v>
                </c:pt>
                <c:pt idx="4">
                  <c:v>635.32503910643879</c:v>
                </c:pt>
                <c:pt idx="5">
                  <c:v>620.55634590343266</c:v>
                </c:pt>
                <c:pt idx="6">
                  <c:v>607.89268786290643</c:v>
                </c:pt>
                <c:pt idx="7">
                  <c:v>593.47152298872072</c:v>
                </c:pt>
                <c:pt idx="8">
                  <c:v>567.75790597621938</c:v>
                </c:pt>
                <c:pt idx="9">
                  <c:v>551.94100851379073</c:v>
                </c:pt>
                <c:pt idx="10">
                  <c:v>525.53586690120812</c:v>
                </c:pt>
                <c:pt idx="11">
                  <c:v>507.54320652488934</c:v>
                </c:pt>
                <c:pt idx="12">
                  <c:v>481.08031068260016</c:v>
                </c:pt>
                <c:pt idx="13">
                  <c:v>460.62219533744388</c:v>
                </c:pt>
                <c:pt idx="14">
                  <c:v>441.69058853957222</c:v>
                </c:pt>
                <c:pt idx="15">
                  <c:v>421.5901045959568</c:v>
                </c:pt>
                <c:pt idx="16">
                  <c:v>400.68696754593185</c:v>
                </c:pt>
                <c:pt idx="17">
                  <c:v>379.22813839856201</c:v>
                </c:pt>
                <c:pt idx="18">
                  <c:v>362.34363749357271</c:v>
                </c:pt>
                <c:pt idx="19">
                  <c:v>346.42044983763691</c:v>
                </c:pt>
                <c:pt idx="20">
                  <c:v>329.25755181855237</c:v>
                </c:pt>
                <c:pt idx="21">
                  <c:v>313.53236837127452</c:v>
                </c:pt>
                <c:pt idx="22">
                  <c:v>297.52687594889829</c:v>
                </c:pt>
                <c:pt idx="23">
                  <c:v>284.06734411099421</c:v>
                </c:pt>
                <c:pt idx="24">
                  <c:v>270.28854534484793</c:v>
                </c:pt>
                <c:pt idx="25">
                  <c:v>256.98293624237357</c:v>
                </c:pt>
                <c:pt idx="26">
                  <c:v>244.59431331060438</c:v>
                </c:pt>
                <c:pt idx="27">
                  <c:v>232.00052369872529</c:v>
                </c:pt>
                <c:pt idx="28">
                  <c:v>220.28153564142755</c:v>
                </c:pt>
                <c:pt idx="29">
                  <c:v>210.04693477777781</c:v>
                </c:pt>
                <c:pt idx="30">
                  <c:v>199.74066887348962</c:v>
                </c:pt>
                <c:pt idx="31">
                  <c:v>190.02958371979474</c:v>
                </c:pt>
                <c:pt idx="32">
                  <c:v>180.66288434642038</c:v>
                </c:pt>
                <c:pt idx="33">
                  <c:v>171.49170290968704</c:v>
                </c:pt>
                <c:pt idx="34">
                  <c:v>163.13689273688396</c:v>
                </c:pt>
                <c:pt idx="35">
                  <c:v>155.02794706063295</c:v>
                </c:pt>
                <c:pt idx="36">
                  <c:v>147.09931966232094</c:v>
                </c:pt>
                <c:pt idx="37">
                  <c:v>139.70194672795228</c:v>
                </c:pt>
                <c:pt idx="38">
                  <c:v>132.62466726790382</c:v>
                </c:pt>
                <c:pt idx="39">
                  <c:v>126.13914782202222</c:v>
                </c:pt>
                <c:pt idx="40">
                  <c:v>119.71569740165585</c:v>
                </c:pt>
                <c:pt idx="41">
                  <c:v>113.86712945954488</c:v>
                </c:pt>
                <c:pt idx="42">
                  <c:v>108.18200037345088</c:v>
                </c:pt>
                <c:pt idx="43">
                  <c:v>102.87357209217519</c:v>
                </c:pt>
                <c:pt idx="44">
                  <c:v>97.839846996821791</c:v>
                </c:pt>
                <c:pt idx="45">
                  <c:v>92.839353717274221</c:v>
                </c:pt>
                <c:pt idx="46">
                  <c:v>88.173642078559496</c:v>
                </c:pt>
                <c:pt idx="47">
                  <c:v>83.75558175964585</c:v>
                </c:pt>
                <c:pt idx="48">
                  <c:v>79.535768995020319</c:v>
                </c:pt>
                <c:pt idx="49">
                  <c:v>75.547516808205913</c:v>
                </c:pt>
                <c:pt idx="50">
                  <c:v>71.803531573166666</c:v>
                </c:pt>
                <c:pt idx="51">
                  <c:v>68.253826374763236</c:v>
                </c:pt>
                <c:pt idx="52">
                  <c:v>64.854297189183484</c:v>
                </c:pt>
                <c:pt idx="53">
                  <c:v>61.66449302781669</c:v>
                </c:pt>
                <c:pt idx="54">
                  <c:v>58.558545668444786</c:v>
                </c:pt>
                <c:pt idx="55">
                  <c:v>55.67922837190396</c:v>
                </c:pt>
                <c:pt idx="56">
                  <c:v>52.934496722572746</c:v>
                </c:pt>
                <c:pt idx="57">
                  <c:v>50.276573543692038</c:v>
                </c:pt>
                <c:pt idx="58">
                  <c:v>47.730564123080207</c:v>
                </c:pt>
                <c:pt idx="59">
                  <c:v>45.366256128774808</c:v>
                </c:pt>
                <c:pt idx="60">
                  <c:v>43.085282889222889</c:v>
                </c:pt>
                <c:pt idx="61">
                  <c:v>40.923832307045949</c:v>
                </c:pt>
                <c:pt idx="62">
                  <c:v>38.880516730662009</c:v>
                </c:pt>
                <c:pt idx="63">
                  <c:v>36.921719341597772</c:v>
                </c:pt>
                <c:pt idx="64">
                  <c:v>35.068425929798593</c:v>
                </c:pt>
                <c:pt idx="65">
                  <c:v>33.319223685448335</c:v>
                </c:pt>
                <c:pt idx="66">
                  <c:v>31.649102865786436</c:v>
                </c:pt>
                <c:pt idx="67">
                  <c:v>30.061779811758576</c:v>
                </c:pt>
                <c:pt idx="68">
                  <c:v>28.547230213779137</c:v>
                </c:pt>
                <c:pt idx="69">
                  <c:v>27.112742337531184</c:v>
                </c:pt>
                <c:pt idx="70">
                  <c:v>25.750059368287754</c:v>
                </c:pt>
                <c:pt idx="71">
                  <c:v>24.454300575157994</c:v>
                </c:pt>
                <c:pt idx="72">
                  <c:v>23.233605051779534</c:v>
                </c:pt>
                <c:pt idx="73">
                  <c:v>22.066883064908687</c:v>
                </c:pt>
                <c:pt idx="74">
                  <c:v>20.960690364428245</c:v>
                </c:pt>
                <c:pt idx="75">
                  <c:v>19.917126745781385</c:v>
                </c:pt>
                <c:pt idx="76">
                  <c:v>18.925521701407799</c:v>
                </c:pt>
                <c:pt idx="77">
                  <c:v>17.980178227459128</c:v>
                </c:pt>
                <c:pt idx="78">
                  <c:v>17.081592426089095</c:v>
                </c:pt>
                <c:pt idx="79">
                  <c:v>16.230122033660187</c:v>
                </c:pt>
                <c:pt idx="80">
                  <c:v>15.416727810714438</c:v>
                </c:pt>
                <c:pt idx="81">
                  <c:v>14.643201974352626</c:v>
                </c:pt>
                <c:pt idx="82">
                  <c:v>13.910429813834451</c:v>
                </c:pt>
                <c:pt idx="83">
                  <c:v>13.216706675628954</c:v>
                </c:pt>
                <c:pt idx="84">
                  <c:v>12.554422655210043</c:v>
                </c:pt>
                <c:pt idx="85">
                  <c:v>11.928716291484891</c:v>
                </c:pt>
                <c:pt idx="86">
                  <c:v>11.331164869321382</c:v>
                </c:pt>
                <c:pt idx="87">
                  <c:v>10.763871157789113</c:v>
                </c:pt>
                <c:pt idx="88">
                  <c:v>10.224544144976656</c:v>
                </c:pt>
                <c:pt idx="89">
                  <c:v>9.7131407406598687</c:v>
                </c:pt>
                <c:pt idx="90">
                  <c:v>9.2287056644814438</c:v>
                </c:pt>
                <c:pt idx="91">
                  <c:v>8.7667813612201506</c:v>
                </c:pt>
                <c:pt idx="92">
                  <c:v>8.3284111302308794</c:v>
                </c:pt>
                <c:pt idx="93">
                  <c:v>7.9119367160491292</c:v>
                </c:pt>
                <c:pt idx="94">
                  <c:v>7.5166023220697147</c:v>
                </c:pt>
                <c:pt idx="95">
                  <c:v>7.1404783919347699</c:v>
                </c:pt>
                <c:pt idx="96">
                  <c:v>6.7828465194957701</c:v>
                </c:pt>
                <c:pt idx="97">
                  <c:v>6.4431596544301417</c:v>
                </c:pt>
                <c:pt idx="98">
                  <c:v>6.1212862773136472</c:v>
                </c:pt>
                <c:pt idx="99">
                  <c:v>5.815071578010806</c:v>
                </c:pt>
                <c:pt idx="100">
                  <c:v>5.524590160346353</c:v>
                </c:pt>
                <c:pt idx="101">
                  <c:v>5.2483336047215916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5-4A36-B0BD-668BDA67E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01032"/>
        <c:axId val="481300376"/>
      </c:lineChart>
      <c:catAx>
        <c:axId val="48130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300376"/>
        <c:crosses val="autoZero"/>
        <c:auto val="1"/>
        <c:lblAlgn val="ctr"/>
        <c:lblOffset val="100"/>
        <c:noMultiLvlLbl val="0"/>
      </c:catAx>
      <c:valAx>
        <c:axId val="4813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30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sin!$F$3:$F$4</c:f>
              <c:strCache>
                <c:ptCount val="2"/>
                <c:pt idx="0">
                  <c:v>Signal reel</c:v>
                </c:pt>
                <c:pt idx="1">
                  <c:v>xk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sin!$F$5:$F$113</c:f>
              <c:numCache>
                <c:formatCode>0.000</c:formatCode>
                <c:ptCount val="109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5.2335956242943835E-2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0.10452846326765347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0.20791169081775934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0.39073112848927377</c:v>
                </c:pt>
                <c:pt idx="24">
                  <c:v>0.40673664307580021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0.74314482547739424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0.83867056794542405</c:v>
                </c:pt>
                <c:pt idx="58">
                  <c:v>0.84804809615642596</c:v>
                </c:pt>
                <c:pt idx="59">
                  <c:v>0.85716730070211233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1-42EE-BF4E-81E921FE708F}"/>
            </c:ext>
          </c:extLst>
        </c:ser>
        <c:ser>
          <c:idx val="1"/>
          <c:order val="1"/>
          <c:tx>
            <c:strRef>
              <c:f>sin!$H$3</c:f>
              <c:strCache>
                <c:ptCount val="1"/>
                <c:pt idx="0">
                  <c:v>Altitude observée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sin!$H$5:$H$113</c:f>
              <c:numCache>
                <c:formatCode>0.000</c:formatCode>
                <c:ptCount val="109"/>
                <c:pt idx="0">
                  <c:v>0.22678596907252591</c:v>
                </c:pt>
                <c:pt idx="1">
                  <c:v>-0.17928397790434658</c:v>
                </c:pt>
                <c:pt idx="2">
                  <c:v>-9.5483731947249129E-2</c:v>
                </c:pt>
                <c:pt idx="3">
                  <c:v>7.5818747074918189E-2</c:v>
                </c:pt>
                <c:pt idx="4">
                  <c:v>8.8064533079090013E-2</c:v>
                </c:pt>
                <c:pt idx="5">
                  <c:v>-8.2590706810574399E-3</c:v>
                </c:pt>
                <c:pt idx="6">
                  <c:v>0.28431654041009463</c:v>
                </c:pt>
                <c:pt idx="7">
                  <c:v>2.1207829400647402E-2</c:v>
                </c:pt>
                <c:pt idx="8">
                  <c:v>2.3797106348994262E-2</c:v>
                </c:pt>
                <c:pt idx="9">
                  <c:v>0.27617067779268523</c:v>
                </c:pt>
                <c:pt idx="10">
                  <c:v>-1.7978549435486796E-2</c:v>
                </c:pt>
                <c:pt idx="11">
                  <c:v>5.0642362315574757E-2</c:v>
                </c:pt>
                <c:pt idx="12">
                  <c:v>0.20173872644024254</c:v>
                </c:pt>
                <c:pt idx="13">
                  <c:v>0.28433192930906015</c:v>
                </c:pt>
                <c:pt idx="14">
                  <c:v>7.6798084598095478E-2</c:v>
                </c:pt>
                <c:pt idx="15">
                  <c:v>7.9484883160220454E-2</c:v>
                </c:pt>
                <c:pt idx="16">
                  <c:v>0.16957719063814142</c:v>
                </c:pt>
                <c:pt idx="17">
                  <c:v>6.6802321221680949E-2</c:v>
                </c:pt>
                <c:pt idx="18">
                  <c:v>0.48847017451291702</c:v>
                </c:pt>
                <c:pt idx="19">
                  <c:v>0.45222168144538855</c:v>
                </c:pt>
                <c:pt idx="20">
                  <c:v>0.5212657651386019</c:v>
                </c:pt>
                <c:pt idx="21">
                  <c:v>0.49500009961727759</c:v>
                </c:pt>
                <c:pt idx="22">
                  <c:v>0.41356588296092073</c:v>
                </c:pt>
                <c:pt idx="23">
                  <c:v>0.25688381488016149</c:v>
                </c:pt>
                <c:pt idx="24">
                  <c:v>0.28813628238042732</c:v>
                </c:pt>
                <c:pt idx="25">
                  <c:v>0.19741816211106611</c:v>
                </c:pt>
                <c:pt idx="26">
                  <c:v>0.56957039801507325</c:v>
                </c:pt>
                <c:pt idx="27">
                  <c:v>0.40845628670661749</c:v>
                </c:pt>
                <c:pt idx="28">
                  <c:v>0.58013214933980817</c:v>
                </c:pt>
                <c:pt idx="29">
                  <c:v>0.62263909839015419</c:v>
                </c:pt>
                <c:pt idx="30">
                  <c:v>0.3131230705106553</c:v>
                </c:pt>
                <c:pt idx="31">
                  <c:v>0.71094733213902361</c:v>
                </c:pt>
                <c:pt idx="32">
                  <c:v>0.31417262479912506</c:v>
                </c:pt>
                <c:pt idx="33">
                  <c:v>0.71145499607750029</c:v>
                </c:pt>
                <c:pt idx="34">
                  <c:v>0.69326305658621656</c:v>
                </c:pt>
                <c:pt idx="35">
                  <c:v>0.74141199902820176</c:v>
                </c:pt>
                <c:pt idx="36">
                  <c:v>0.80887894244896574</c:v>
                </c:pt>
                <c:pt idx="37">
                  <c:v>0.73039689405398245</c:v>
                </c:pt>
                <c:pt idx="38">
                  <c:v>0.59664493893016757</c:v>
                </c:pt>
                <c:pt idx="39">
                  <c:v>0.86458304975246958</c:v>
                </c:pt>
                <c:pt idx="40">
                  <c:v>0.46594927846553519</c:v>
                </c:pt>
                <c:pt idx="41">
                  <c:v>0.59541282135510221</c:v>
                </c:pt>
                <c:pt idx="42">
                  <c:v>0.44023072543649416</c:v>
                </c:pt>
                <c:pt idx="43">
                  <c:v>0.91406080079002727</c:v>
                </c:pt>
                <c:pt idx="44">
                  <c:v>0.92026280376674685</c:v>
                </c:pt>
                <c:pt idx="45">
                  <c:v>0.69795589503387045</c:v>
                </c:pt>
                <c:pt idx="46">
                  <c:v>0.94695877212249724</c:v>
                </c:pt>
                <c:pt idx="47">
                  <c:v>0.5867434933868334</c:v>
                </c:pt>
                <c:pt idx="48">
                  <c:v>0.81969286954339293</c:v>
                </c:pt>
                <c:pt idx="49">
                  <c:v>0.82333155282140713</c:v>
                </c:pt>
                <c:pt idx="50">
                  <c:v>0.86717180011524064</c:v>
                </c:pt>
                <c:pt idx="51">
                  <c:v>0.75816070134005742</c:v>
                </c:pt>
                <c:pt idx="52">
                  <c:v>0.56897603773519267</c:v>
                </c:pt>
                <c:pt idx="53">
                  <c:v>0.69419469833016811</c:v>
                </c:pt>
                <c:pt idx="54">
                  <c:v>0.86934385542256198</c:v>
                </c:pt>
                <c:pt idx="55">
                  <c:v>0.93945254251095611</c:v>
                </c:pt>
                <c:pt idx="56">
                  <c:v>0.94362051463849883</c:v>
                </c:pt>
                <c:pt idx="57">
                  <c:v>0.93052505817741415</c:v>
                </c:pt>
                <c:pt idx="58">
                  <c:v>0.72566498823820924</c:v>
                </c:pt>
                <c:pt idx="59">
                  <c:v>0.83712815691428077</c:v>
                </c:pt>
                <c:pt idx="60">
                  <c:v>0.92912004346431831</c:v>
                </c:pt>
                <c:pt idx="61">
                  <c:v>0.80469736499741173</c:v>
                </c:pt>
                <c:pt idx="62">
                  <c:v>1.0117639611329992</c:v>
                </c:pt>
                <c:pt idx="63">
                  <c:v>1.0563632333035542</c:v>
                </c:pt>
                <c:pt idx="64">
                  <c:v>0.91699089943841694</c:v>
                </c:pt>
                <c:pt idx="65">
                  <c:v>0.96540664322191416</c:v>
                </c:pt>
                <c:pt idx="66">
                  <c:v>1.0578419305645386</c:v>
                </c:pt>
                <c:pt idx="67">
                  <c:v>1.1513913891971261</c:v>
                </c:pt>
                <c:pt idx="68">
                  <c:v>1.1501022198481625</c:v>
                </c:pt>
                <c:pt idx="69">
                  <c:v>0.89472209938946357</c:v>
                </c:pt>
                <c:pt idx="70">
                  <c:v>0.95796995832769105</c:v>
                </c:pt>
                <c:pt idx="71">
                  <c:v>1.136841947616912</c:v>
                </c:pt>
                <c:pt idx="72">
                  <c:v>0.76778409864959207</c:v>
                </c:pt>
                <c:pt idx="73">
                  <c:v>0.77934890665254863</c:v>
                </c:pt>
                <c:pt idx="74">
                  <c:v>1.0923432243434126</c:v>
                </c:pt>
                <c:pt idx="75">
                  <c:v>1.0898863689685347</c:v>
                </c:pt>
                <c:pt idx="76">
                  <c:v>1.0177215360306788</c:v>
                </c:pt>
                <c:pt idx="77">
                  <c:v>1.0482022900525725</c:v>
                </c:pt>
                <c:pt idx="78">
                  <c:v>0.89709789268298334</c:v>
                </c:pt>
                <c:pt idx="79">
                  <c:v>0.85670346124208585</c:v>
                </c:pt>
                <c:pt idx="80">
                  <c:v>0.75277366027489168</c:v>
                </c:pt>
                <c:pt idx="81">
                  <c:v>1.0929939022231725</c:v>
                </c:pt>
                <c:pt idx="82">
                  <c:v>0.86196295125987421</c:v>
                </c:pt>
                <c:pt idx="83">
                  <c:v>1.2350701409175606</c:v>
                </c:pt>
                <c:pt idx="84">
                  <c:v>1.1998916884755291</c:v>
                </c:pt>
                <c:pt idx="85">
                  <c:v>0.78863424415742678</c:v>
                </c:pt>
                <c:pt idx="86">
                  <c:v>1.1842639648371192</c:v>
                </c:pt>
                <c:pt idx="87">
                  <c:v>1.1996959487788661</c:v>
                </c:pt>
                <c:pt idx="88">
                  <c:v>0.8005782889206281</c:v>
                </c:pt>
                <c:pt idx="89">
                  <c:v>0.87710625756990435</c:v>
                </c:pt>
                <c:pt idx="90">
                  <c:v>1.0006802272418331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1-42EE-BF4E-81E921FE708F}"/>
            </c:ext>
          </c:extLst>
        </c:ser>
        <c:ser>
          <c:idx val="2"/>
          <c:order val="2"/>
          <c:tx>
            <c:strRef>
              <c:f>sin!$I$3</c:f>
              <c:strCache>
                <c:ptCount val="1"/>
                <c:pt idx="0">
                  <c:v>Altitude estimée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sin!$I$5:$I$95</c:f>
              <c:numCache>
                <c:formatCode>0.000</c:formatCode>
                <c:ptCount val="91"/>
                <c:pt idx="0">
                  <c:v>0.22678596907252591</c:v>
                </c:pt>
                <c:pt idx="1">
                  <c:v>0.24374910583920664</c:v>
                </c:pt>
                <c:pt idx="2">
                  <c:v>0.26063799426699813</c:v>
                </c:pt>
                <c:pt idx="3">
                  <c:v>0.27744748983687895</c:v>
                </c:pt>
                <c:pt idx="4">
                  <c:v>0.29417247221366122</c:v>
                </c:pt>
                <c:pt idx="5">
                  <c:v>0.31080784680569451</c:v>
                </c:pt>
                <c:pt idx="6">
                  <c:v>0.32734854631672761</c:v>
                </c:pt>
                <c:pt idx="7">
                  <c:v>0.34378953228945602</c:v>
                </c:pt>
                <c:pt idx="8">
                  <c:v>0.3601257966402851</c:v>
                </c:pt>
                <c:pt idx="9">
                  <c:v>0.37635236318484067</c:v>
                </c:pt>
                <c:pt idx="10">
                  <c:v>0.39246428915376291</c:v>
                </c:pt>
                <c:pt idx="11">
                  <c:v>0.40845666669832192</c:v>
                </c:pt>
                <c:pt idx="12">
                  <c:v>0.42432462438539609</c:v>
                </c:pt>
                <c:pt idx="13">
                  <c:v>0.4400633286813575</c:v>
                </c:pt>
                <c:pt idx="14">
                  <c:v>0.45566798542441339</c:v>
                </c:pt>
                <c:pt idx="15">
                  <c:v>0.47113384128495417</c:v>
                </c:pt>
                <c:pt idx="16">
                  <c:v>0.48645618521346362</c:v>
                </c:pt>
                <c:pt idx="17">
                  <c:v>0.50163034987555</c:v>
                </c:pt>
                <c:pt idx="18">
                  <c:v>0.51665171307366209</c:v>
                </c:pt>
                <c:pt idx="19">
                  <c:v>0.53151569915505437</c:v>
                </c:pt>
                <c:pt idx="20">
                  <c:v>0.54621778040557567</c:v>
                </c:pt>
                <c:pt idx="21">
                  <c:v>0.56075347842885515</c:v>
                </c:pt>
                <c:pt idx="22">
                  <c:v>0.57511836551046425</c:v>
                </c:pt>
                <c:pt idx="23">
                  <c:v>0.5893080659666422</c:v>
                </c:pt>
                <c:pt idx="24">
                  <c:v>0.60331825747717116</c:v>
                </c:pt>
                <c:pt idx="25">
                  <c:v>0.61714467240199744</c:v>
                </c:pt>
                <c:pt idx="26">
                  <c:v>0.63078309908119545</c:v>
                </c:pt>
                <c:pt idx="27">
                  <c:v>0.64422938311788014</c:v>
                </c:pt>
                <c:pt idx="28">
                  <c:v>0.65747942864367692</c:v>
                </c:pt>
                <c:pt idx="29">
                  <c:v>0.67052919956636281</c:v>
                </c:pt>
                <c:pt idx="30">
                  <c:v>0.6833747207992984</c:v>
                </c:pt>
                <c:pt idx="31">
                  <c:v>0.69601207947227905</c:v>
                </c:pt>
                <c:pt idx="32">
                  <c:v>0.70843742612343197</c:v>
                </c:pt>
                <c:pt idx="33">
                  <c:v>0.72064697587180038</c:v>
                </c:pt>
                <c:pt idx="34">
                  <c:v>0.73263700957025402</c:v>
                </c:pt>
                <c:pt idx="35">
                  <c:v>0.74440387493837856</c:v>
                </c:pt>
                <c:pt idx="36">
                  <c:v>0.7559439876749946</c:v>
                </c:pt>
                <c:pt idx="37">
                  <c:v>0.76725383254997093</c:v>
                </c:pt>
                <c:pt idx="38">
                  <c:v>0.77832996447499803</c:v>
                </c:pt>
                <c:pt idx="39">
                  <c:v>0.78916900955299418</c:v>
                </c:pt>
                <c:pt idx="40">
                  <c:v>0.79976766610582861</c:v>
                </c:pt>
                <c:pt idx="41">
                  <c:v>0.81012270568004385</c:v>
                </c:pt>
                <c:pt idx="42">
                  <c:v>0.82023097403027412</c:v>
                </c:pt>
                <c:pt idx="43">
                  <c:v>0.83008939208005883</c:v>
                </c:pt>
                <c:pt idx="44">
                  <c:v>0.83969495685975948</c:v>
                </c:pt>
                <c:pt idx="45">
                  <c:v>0.84904474242129302</c:v>
                </c:pt>
                <c:pt idx="46">
                  <c:v>0.85813590072940404</c:v>
                </c:pt>
                <c:pt idx="47">
                  <c:v>0.8669656625292036</c:v>
                </c:pt>
                <c:pt idx="48">
                  <c:v>0.87553133818971185</c:v>
                </c:pt>
                <c:pt idx="49">
                  <c:v>0.88383031852314498</c:v>
                </c:pt>
                <c:pt idx="50">
                  <c:v>0.89186007557969937</c:v>
                </c:pt>
                <c:pt idx="51">
                  <c:v>0.89961816341758971</c:v>
                </c:pt>
                <c:pt idx="52">
                  <c:v>0.90710221884810627</c:v>
                </c:pt>
                <c:pt idx="53">
                  <c:v>0.91430996215546501</c:v>
                </c:pt>
                <c:pt idx="54">
                  <c:v>0.92123919779123176</c:v>
                </c:pt>
                <c:pt idx="55">
                  <c:v>0.9278878150431068</c:v>
                </c:pt>
                <c:pt idx="56">
                  <c:v>0.93425378867786857</c:v>
                </c:pt>
                <c:pt idx="57">
                  <c:v>0.9403351795582795</c:v>
                </c:pt>
                <c:pt idx="58">
                  <c:v>0.94613013523376543</c:v>
                </c:pt>
                <c:pt idx="59">
                  <c:v>0.95163689050469069</c:v>
                </c:pt>
                <c:pt idx="60">
                  <c:v>0.95685376796005484</c:v>
                </c:pt>
                <c:pt idx="61">
                  <c:v>0.96177917848844763</c:v>
                </c:pt>
                <c:pt idx="62">
                  <c:v>0.96641162176210882</c:v>
                </c:pt>
                <c:pt idx="63">
                  <c:v>0.97074968669394168</c:v>
                </c:pt>
                <c:pt idx="64">
                  <c:v>0.97479205186734419</c:v>
                </c:pt>
                <c:pt idx="65">
                  <c:v>0.97853748593872525</c:v>
                </c:pt>
                <c:pt idx="66">
                  <c:v>0.9819848480125839</c:v>
                </c:pt>
                <c:pt idx="67">
                  <c:v>0.98513308798903698</c:v>
                </c:pt>
                <c:pt idx="68">
                  <c:v>0.98798124688369016</c:v>
                </c:pt>
                <c:pt idx="69">
                  <c:v>0.99052845711975335</c:v>
                </c:pt>
                <c:pt idx="70">
                  <c:v>0.99277394279231324</c:v>
                </c:pt>
                <c:pt idx="71">
                  <c:v>0.99471701990468142</c:v>
                </c:pt>
                <c:pt idx="72">
                  <c:v>0.99635709657674654</c:v>
                </c:pt>
                <c:pt idx="73">
                  <c:v>0.99769367322526648</c:v>
                </c:pt>
                <c:pt idx="74">
                  <c:v>0.99872634271604632</c:v>
                </c:pt>
                <c:pt idx="75">
                  <c:v>0.9994547904879556</c:v>
                </c:pt>
                <c:pt idx="76">
                  <c:v>0.99987879464874618</c:v>
                </c:pt>
                <c:pt idx="77">
                  <c:v>0.99999822604264343</c:v>
                </c:pt>
                <c:pt idx="78">
                  <c:v>0.99987879464874663</c:v>
                </c:pt>
                <c:pt idx="79">
                  <c:v>0.99999822604264343</c:v>
                </c:pt>
                <c:pt idx="80">
                  <c:v>0.99987879464874663</c:v>
                </c:pt>
                <c:pt idx="81">
                  <c:v>0.99999822604264343</c:v>
                </c:pt>
                <c:pt idx="82">
                  <c:v>0.99987879464874663</c:v>
                </c:pt>
                <c:pt idx="83">
                  <c:v>0.99999822604264343</c:v>
                </c:pt>
                <c:pt idx="84">
                  <c:v>0.99987879464874663</c:v>
                </c:pt>
                <c:pt idx="85">
                  <c:v>0.99999822604264343</c:v>
                </c:pt>
                <c:pt idx="86">
                  <c:v>0.99987879464874663</c:v>
                </c:pt>
                <c:pt idx="87">
                  <c:v>0.99999822604264343</c:v>
                </c:pt>
                <c:pt idx="88">
                  <c:v>0.99987879464874663</c:v>
                </c:pt>
                <c:pt idx="89">
                  <c:v>0.99999822604264343</c:v>
                </c:pt>
                <c:pt idx="90">
                  <c:v>0.99987879464874663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1-42EE-BF4E-81E921FE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01032"/>
        <c:axId val="481300376"/>
      </c:lineChart>
      <c:catAx>
        <c:axId val="481301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300376"/>
        <c:crosses val="autoZero"/>
        <c:auto val="1"/>
        <c:lblAlgn val="ctr"/>
        <c:lblOffset val="100"/>
        <c:noMultiLvlLbl val="0"/>
      </c:catAx>
      <c:valAx>
        <c:axId val="4813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130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457193472706463E-2"/>
          <c:y val="5.9789708585972892E-2"/>
          <c:w val="0.82507091559719237"/>
          <c:h val="0.91118506654390496"/>
        </c:manualLayout>
      </c:layout>
      <c:scatterChart>
        <c:scatterStyle val="lineMarker"/>
        <c:varyColors val="0"/>
        <c:ser>
          <c:idx val="0"/>
          <c:order val="0"/>
          <c:tx>
            <c:strRef>
              <c:f>accelero!$F$6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accelero!$A$7:$A$92</c:f>
              <c:numCache>
                <c:formatCode>0.00</c:formatCode>
                <c:ptCount val="8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</c:numCache>
            </c:numRef>
          </c:xVal>
          <c:yVal>
            <c:numRef>
              <c:f>accelero!$F$7:$F$92</c:f>
              <c:numCache>
                <c:formatCode>0.00</c:formatCode>
                <c:ptCount val="86"/>
                <c:pt idx="1">
                  <c:v>0</c:v>
                </c:pt>
                <c:pt idx="2">
                  <c:v>0.8</c:v>
                </c:pt>
                <c:pt idx="3">
                  <c:v>2.4000000000000004</c:v>
                </c:pt>
                <c:pt idx="4">
                  <c:v>3.9999999999999991</c:v>
                </c:pt>
                <c:pt idx="5">
                  <c:v>5.6000000000000014</c:v>
                </c:pt>
                <c:pt idx="6">
                  <c:v>7.1999999999999993</c:v>
                </c:pt>
                <c:pt idx="7">
                  <c:v>8.7999999999999972</c:v>
                </c:pt>
                <c:pt idx="8">
                  <c:v>10.400000000000006</c:v>
                </c:pt>
                <c:pt idx="9">
                  <c:v>11.999999999999986</c:v>
                </c:pt>
                <c:pt idx="10">
                  <c:v>13.600000000000023</c:v>
                </c:pt>
                <c:pt idx="11">
                  <c:v>15.199999999999989</c:v>
                </c:pt>
                <c:pt idx="12">
                  <c:v>16.800000000000011</c:v>
                </c:pt>
                <c:pt idx="13">
                  <c:v>18.399999999999977</c:v>
                </c:pt>
                <c:pt idx="14">
                  <c:v>20.000000000000057</c:v>
                </c:pt>
                <c:pt idx="15">
                  <c:v>21.599999999999909</c:v>
                </c:pt>
                <c:pt idx="16">
                  <c:v>23.200000000000045</c:v>
                </c:pt>
                <c:pt idx="17">
                  <c:v>19.711999999999989</c:v>
                </c:pt>
                <c:pt idx="18">
                  <c:v>15.455999999999904</c:v>
                </c:pt>
                <c:pt idx="19">
                  <c:v>10.624000000000024</c:v>
                </c:pt>
                <c:pt idx="20">
                  <c:v>5.4080000000001291</c:v>
                </c:pt>
                <c:pt idx="21">
                  <c:v>-2.2737367544323206E-13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4.5474735088646412E-13</c:v>
                </c:pt>
                <c:pt idx="31">
                  <c:v>-4.5474735088646412E-13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-2.585599999999431</c:v>
                </c:pt>
                <c:pt idx="44">
                  <c:v>-8.0672000000004118</c:v>
                </c:pt>
                <c:pt idx="45">
                  <c:v>-13.345999999999549</c:v>
                </c:pt>
                <c:pt idx="46">
                  <c:v>-18.201200000000426</c:v>
                </c:pt>
                <c:pt idx="47">
                  <c:v>-22.399999999999636</c:v>
                </c:pt>
                <c:pt idx="48">
                  <c:v>-21.260000000000218</c:v>
                </c:pt>
                <c:pt idx="49">
                  <c:v>-20.0600000000004</c:v>
                </c:pt>
                <c:pt idx="50">
                  <c:v>-18.800000000000182</c:v>
                </c:pt>
                <c:pt idx="51">
                  <c:v>-17.479999999999563</c:v>
                </c:pt>
                <c:pt idx="52">
                  <c:v>-16.100000000000364</c:v>
                </c:pt>
                <c:pt idx="53">
                  <c:v>-14.659999999999854</c:v>
                </c:pt>
                <c:pt idx="54">
                  <c:v>-13.159999999999854</c:v>
                </c:pt>
                <c:pt idx="55">
                  <c:v>-11.600000000000364</c:v>
                </c:pt>
                <c:pt idx="56">
                  <c:v>-9.9799999999995634</c:v>
                </c:pt>
                <c:pt idx="57">
                  <c:v>-8.2999999999992724</c:v>
                </c:pt>
                <c:pt idx="58">
                  <c:v>-6.5600000000013097</c:v>
                </c:pt>
                <c:pt idx="59">
                  <c:v>-4.7600000000002183</c:v>
                </c:pt>
                <c:pt idx="60">
                  <c:v>-2.8999999999996362</c:v>
                </c:pt>
                <c:pt idx="61">
                  <c:v>-0.97999999999956344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A-4981-BCE7-FE46D606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13120"/>
        <c:axId val="633587864"/>
      </c:scatterChart>
      <c:scatterChart>
        <c:scatterStyle val="lineMarker"/>
        <c:varyColors val="0"/>
        <c:ser>
          <c:idx val="1"/>
          <c:order val="1"/>
          <c:tx>
            <c:strRef>
              <c:f>accelero!$E$6</c:f>
              <c:strCache>
                <c:ptCount val="1"/>
                <c:pt idx="0">
                  <c:v>vitesse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accelero!$A$7:$A$92</c:f>
              <c:numCache>
                <c:formatCode>0.00</c:formatCode>
                <c:ptCount val="86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</c:numCache>
            </c:numRef>
          </c:xVal>
          <c:yVal>
            <c:numRef>
              <c:f>accelero!$E$6:$E$92</c:f>
              <c:numCache>
                <c:formatCode>0.00</c:formatCode>
                <c:ptCount val="87"/>
                <c:pt idx="0">
                  <c:v>0</c:v>
                </c:pt>
                <c:pt idx="2">
                  <c:v>0</c:v>
                </c:pt>
                <c:pt idx="3">
                  <c:v>0.8</c:v>
                </c:pt>
                <c:pt idx="4">
                  <c:v>3.2</c:v>
                </c:pt>
                <c:pt idx="5">
                  <c:v>7.1999999999999993</c:v>
                </c:pt>
                <c:pt idx="6">
                  <c:v>12.8</c:v>
                </c:pt>
                <c:pt idx="7">
                  <c:v>20</c:v>
                </c:pt>
                <c:pt idx="8">
                  <c:v>28.799999999999997</c:v>
                </c:pt>
                <c:pt idx="9">
                  <c:v>39.200000000000003</c:v>
                </c:pt>
                <c:pt idx="10">
                  <c:v>51.199999999999989</c:v>
                </c:pt>
                <c:pt idx="11">
                  <c:v>64.800000000000011</c:v>
                </c:pt>
                <c:pt idx="12">
                  <c:v>80</c:v>
                </c:pt>
                <c:pt idx="13">
                  <c:v>96.800000000000011</c:v>
                </c:pt>
                <c:pt idx="14">
                  <c:v>115.19999999999999</c:v>
                </c:pt>
                <c:pt idx="15">
                  <c:v>135.20000000000005</c:v>
                </c:pt>
                <c:pt idx="16">
                  <c:v>156.79999999999995</c:v>
                </c:pt>
                <c:pt idx="17">
                  <c:v>180</c:v>
                </c:pt>
                <c:pt idx="18">
                  <c:v>199.71199999999999</c:v>
                </c:pt>
                <c:pt idx="19">
                  <c:v>215.16799999999989</c:v>
                </c:pt>
                <c:pt idx="20">
                  <c:v>225.79199999999992</c:v>
                </c:pt>
                <c:pt idx="21">
                  <c:v>231.20000000000005</c:v>
                </c:pt>
                <c:pt idx="22">
                  <c:v>231.19999999999982</c:v>
                </c:pt>
                <c:pt idx="23">
                  <c:v>231.19999999999982</c:v>
                </c:pt>
                <c:pt idx="24">
                  <c:v>231.19999999999982</c:v>
                </c:pt>
                <c:pt idx="25">
                  <c:v>231.19999999999982</c:v>
                </c:pt>
                <c:pt idx="26">
                  <c:v>231.19999999999982</c:v>
                </c:pt>
                <c:pt idx="27">
                  <c:v>231.19999999999982</c:v>
                </c:pt>
                <c:pt idx="28">
                  <c:v>231.19999999999982</c:v>
                </c:pt>
                <c:pt idx="29">
                  <c:v>231.19999999999982</c:v>
                </c:pt>
                <c:pt idx="30">
                  <c:v>231.19999999999982</c:v>
                </c:pt>
                <c:pt idx="31">
                  <c:v>231.20000000000027</c:v>
                </c:pt>
                <c:pt idx="32">
                  <c:v>231.19999999999982</c:v>
                </c:pt>
                <c:pt idx="33">
                  <c:v>231.19999999999982</c:v>
                </c:pt>
                <c:pt idx="34">
                  <c:v>231.19999999999982</c:v>
                </c:pt>
                <c:pt idx="35">
                  <c:v>231.19999999999982</c:v>
                </c:pt>
                <c:pt idx="36">
                  <c:v>231.19999999999982</c:v>
                </c:pt>
                <c:pt idx="37">
                  <c:v>231.19999999999982</c:v>
                </c:pt>
                <c:pt idx="38">
                  <c:v>231.19999999999982</c:v>
                </c:pt>
                <c:pt idx="39">
                  <c:v>231.19999999999982</c:v>
                </c:pt>
                <c:pt idx="40">
                  <c:v>231.19999999999982</c:v>
                </c:pt>
                <c:pt idx="41">
                  <c:v>231.19999999999982</c:v>
                </c:pt>
                <c:pt idx="42">
                  <c:v>231.19999999999982</c:v>
                </c:pt>
                <c:pt idx="43">
                  <c:v>231.19999999999982</c:v>
                </c:pt>
                <c:pt idx="44">
                  <c:v>228.61440000000039</c:v>
                </c:pt>
                <c:pt idx="45">
                  <c:v>220.54719999999998</c:v>
                </c:pt>
                <c:pt idx="46">
                  <c:v>207.20120000000043</c:v>
                </c:pt>
                <c:pt idx="47">
                  <c:v>189</c:v>
                </c:pt>
                <c:pt idx="48">
                  <c:v>166.60000000000036</c:v>
                </c:pt>
                <c:pt idx="49">
                  <c:v>145.34000000000015</c:v>
                </c:pt>
                <c:pt idx="50">
                  <c:v>125.27999999999975</c:v>
                </c:pt>
                <c:pt idx="51">
                  <c:v>106.47999999999956</c:v>
                </c:pt>
                <c:pt idx="52">
                  <c:v>89</c:v>
                </c:pt>
                <c:pt idx="53">
                  <c:v>72.899999999999636</c:v>
                </c:pt>
                <c:pt idx="54">
                  <c:v>58.239999999999782</c:v>
                </c:pt>
                <c:pt idx="55">
                  <c:v>45.079999999999927</c:v>
                </c:pt>
                <c:pt idx="56">
                  <c:v>33.479999999999563</c:v>
                </c:pt>
                <c:pt idx="57">
                  <c:v>23.5</c:v>
                </c:pt>
                <c:pt idx="58">
                  <c:v>15.200000000000728</c:v>
                </c:pt>
                <c:pt idx="59">
                  <c:v>8.6399999999994179</c:v>
                </c:pt>
                <c:pt idx="60">
                  <c:v>3.8799999999991996</c:v>
                </c:pt>
                <c:pt idx="61">
                  <c:v>0.97999999999956344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A-4981-BCE7-FE46D6065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597704"/>
        <c:axId val="633589832"/>
      </c:scatterChart>
      <c:valAx>
        <c:axId val="6336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587864"/>
        <c:crosses val="autoZero"/>
        <c:crossBetween val="midCat"/>
      </c:valAx>
      <c:valAx>
        <c:axId val="6335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613120"/>
        <c:crosses val="autoZero"/>
        <c:crossBetween val="midCat"/>
      </c:valAx>
      <c:valAx>
        <c:axId val="63358983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597704"/>
        <c:crosses val="max"/>
        <c:crossBetween val="midCat"/>
      </c:valAx>
      <c:valAx>
        <c:axId val="6335977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3358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421664317532317"/>
          <c:y val="0.85028372671442864"/>
          <c:w val="0.39169267398789087"/>
          <c:h val="8.50989314686647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accelero!$D$6</c:f>
              <c:strCache>
                <c:ptCount val="1"/>
                <c:pt idx="0">
                  <c:v>Position réelle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accelero!$A$7:$A$68</c:f>
              <c:numCache>
                <c:formatCode>0.00</c:formatCode>
                <c:ptCount val="6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</c:numCache>
            </c:numRef>
          </c:xVal>
          <c:yVal>
            <c:numRef>
              <c:f>accelero!$D$7:$D$68</c:f>
              <c:numCache>
                <c:formatCode>0.00</c:formatCode>
                <c:ptCount val="62"/>
                <c:pt idx="1">
                  <c:v>0</c:v>
                </c:pt>
                <c:pt idx="2">
                  <c:v>0.8</c:v>
                </c:pt>
                <c:pt idx="3">
                  <c:v>4</c:v>
                </c:pt>
                <c:pt idx="4">
                  <c:v>11.2</c:v>
                </c:pt>
                <c:pt idx="5">
                  <c:v>24</c:v>
                </c:pt>
                <c:pt idx="6">
                  <c:v>44</c:v>
                </c:pt>
                <c:pt idx="7">
                  <c:v>72.8</c:v>
                </c:pt>
                <c:pt idx="8">
                  <c:v>112</c:v>
                </c:pt>
                <c:pt idx="9">
                  <c:v>163.19999999999999</c:v>
                </c:pt>
                <c:pt idx="10">
                  <c:v>228</c:v>
                </c:pt>
                <c:pt idx="11">
                  <c:v>308</c:v>
                </c:pt>
                <c:pt idx="12">
                  <c:v>404.8</c:v>
                </c:pt>
                <c:pt idx="13">
                  <c:v>520</c:v>
                </c:pt>
                <c:pt idx="14">
                  <c:v>655.20000000000005</c:v>
                </c:pt>
                <c:pt idx="15">
                  <c:v>812</c:v>
                </c:pt>
                <c:pt idx="16">
                  <c:v>992</c:v>
                </c:pt>
                <c:pt idx="17">
                  <c:v>1191.712</c:v>
                </c:pt>
                <c:pt idx="18">
                  <c:v>1406.8799999999999</c:v>
                </c:pt>
                <c:pt idx="19">
                  <c:v>1632.6719999999998</c:v>
                </c:pt>
                <c:pt idx="20">
                  <c:v>1863.8719999999998</c:v>
                </c:pt>
                <c:pt idx="21">
                  <c:v>2095.0719999999997</c:v>
                </c:pt>
                <c:pt idx="22">
                  <c:v>2326.2719999999995</c:v>
                </c:pt>
                <c:pt idx="23">
                  <c:v>2557.4719999999993</c:v>
                </c:pt>
                <c:pt idx="24">
                  <c:v>2788.6719999999991</c:v>
                </c:pt>
                <c:pt idx="25">
                  <c:v>3019.8719999999989</c:v>
                </c:pt>
                <c:pt idx="26">
                  <c:v>3251.0719999999988</c:v>
                </c:pt>
                <c:pt idx="27">
                  <c:v>3482.2719999999986</c:v>
                </c:pt>
                <c:pt idx="28">
                  <c:v>3713.4719999999984</c:v>
                </c:pt>
                <c:pt idx="29">
                  <c:v>3944.6719999999982</c:v>
                </c:pt>
                <c:pt idx="30">
                  <c:v>4175.8719999999985</c:v>
                </c:pt>
                <c:pt idx="31">
                  <c:v>4407.0719999999983</c:v>
                </c:pt>
                <c:pt idx="32">
                  <c:v>4638.2719999999981</c:v>
                </c:pt>
                <c:pt idx="33">
                  <c:v>4869.4719999999979</c:v>
                </c:pt>
                <c:pt idx="34">
                  <c:v>5100.6719999999978</c:v>
                </c:pt>
                <c:pt idx="35">
                  <c:v>5331.8719999999976</c:v>
                </c:pt>
                <c:pt idx="36">
                  <c:v>5563.0719999999974</c:v>
                </c:pt>
                <c:pt idx="37">
                  <c:v>5794.2719999999972</c:v>
                </c:pt>
                <c:pt idx="38">
                  <c:v>6025.471999999997</c:v>
                </c:pt>
                <c:pt idx="39">
                  <c:v>6256.6719999999968</c:v>
                </c:pt>
                <c:pt idx="40">
                  <c:v>6487.8719999999967</c:v>
                </c:pt>
                <c:pt idx="41">
                  <c:v>6719.0719999999965</c:v>
                </c:pt>
                <c:pt idx="42">
                  <c:v>6950.2719999999963</c:v>
                </c:pt>
                <c:pt idx="43">
                  <c:v>7178.8863999999967</c:v>
                </c:pt>
                <c:pt idx="44">
                  <c:v>7399.4335999999967</c:v>
                </c:pt>
                <c:pt idx="45">
                  <c:v>7606.6347999999971</c:v>
                </c:pt>
                <c:pt idx="46">
                  <c:v>7795.6347999999971</c:v>
                </c:pt>
                <c:pt idx="47">
                  <c:v>7962.2347999999974</c:v>
                </c:pt>
                <c:pt idx="48">
                  <c:v>8107.5747999999976</c:v>
                </c:pt>
                <c:pt idx="49">
                  <c:v>8232.8547999999973</c:v>
                </c:pt>
                <c:pt idx="50">
                  <c:v>8339.3347999999969</c:v>
                </c:pt>
                <c:pt idx="51">
                  <c:v>8428.3347999999969</c:v>
                </c:pt>
                <c:pt idx="52">
                  <c:v>8501.2347999999965</c:v>
                </c:pt>
                <c:pt idx="53">
                  <c:v>8559.4747999999963</c:v>
                </c:pt>
                <c:pt idx="54">
                  <c:v>8604.5547999999962</c:v>
                </c:pt>
                <c:pt idx="55">
                  <c:v>8638.0347999999958</c:v>
                </c:pt>
                <c:pt idx="56">
                  <c:v>8661.5347999999958</c:v>
                </c:pt>
                <c:pt idx="57">
                  <c:v>8676.7347999999965</c:v>
                </c:pt>
                <c:pt idx="58">
                  <c:v>8685.374799999996</c:v>
                </c:pt>
                <c:pt idx="59">
                  <c:v>8689.2547999999952</c:v>
                </c:pt>
                <c:pt idx="60">
                  <c:v>8690.2347999999947</c:v>
                </c:pt>
                <c:pt idx="61">
                  <c:v>8690.2347999999947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3-48C0-95D8-BC22DFAA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604264"/>
        <c:axId val="633603936"/>
      </c:scatterChart>
      <c:valAx>
        <c:axId val="63360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603936"/>
        <c:crosses val="autoZero"/>
        <c:crossBetween val="midCat"/>
      </c:valAx>
      <c:valAx>
        <c:axId val="6336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60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Delta acceleration / bruit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accelero!$F$6</c:f>
              <c:strCache>
                <c:ptCount val="1"/>
                <c:pt idx="0">
                  <c:v>accélération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accelero!$A$7:$A$68</c:f>
              <c:numCache>
                <c:formatCode>0.00</c:formatCode>
                <c:ptCount val="6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</c:numCache>
            </c:numRef>
          </c:xVal>
          <c:yVal>
            <c:numRef>
              <c:f>accelero!$F$7:$F$68</c:f>
              <c:numCache>
                <c:formatCode>0.00</c:formatCode>
                <c:ptCount val="62"/>
                <c:pt idx="1">
                  <c:v>0</c:v>
                </c:pt>
                <c:pt idx="2">
                  <c:v>0.8</c:v>
                </c:pt>
                <c:pt idx="3">
                  <c:v>2.4000000000000004</c:v>
                </c:pt>
                <c:pt idx="4">
                  <c:v>3.9999999999999991</c:v>
                </c:pt>
                <c:pt idx="5">
                  <c:v>5.6000000000000014</c:v>
                </c:pt>
                <c:pt idx="6">
                  <c:v>7.1999999999999993</c:v>
                </c:pt>
                <c:pt idx="7">
                  <c:v>8.7999999999999972</c:v>
                </c:pt>
                <c:pt idx="8">
                  <c:v>10.400000000000006</c:v>
                </c:pt>
                <c:pt idx="9">
                  <c:v>11.999999999999986</c:v>
                </c:pt>
                <c:pt idx="10">
                  <c:v>13.600000000000023</c:v>
                </c:pt>
                <c:pt idx="11">
                  <c:v>15.199999999999989</c:v>
                </c:pt>
                <c:pt idx="12">
                  <c:v>16.800000000000011</c:v>
                </c:pt>
                <c:pt idx="13">
                  <c:v>18.399999999999977</c:v>
                </c:pt>
                <c:pt idx="14">
                  <c:v>20.000000000000057</c:v>
                </c:pt>
                <c:pt idx="15">
                  <c:v>21.599999999999909</c:v>
                </c:pt>
                <c:pt idx="16">
                  <c:v>23.200000000000045</c:v>
                </c:pt>
                <c:pt idx="17">
                  <c:v>19.711999999999989</c:v>
                </c:pt>
                <c:pt idx="18">
                  <c:v>15.455999999999904</c:v>
                </c:pt>
                <c:pt idx="19">
                  <c:v>10.624000000000024</c:v>
                </c:pt>
                <c:pt idx="20">
                  <c:v>5.4080000000001291</c:v>
                </c:pt>
                <c:pt idx="21">
                  <c:v>-2.2737367544323206E-13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4.5474735088646412E-13</c:v>
                </c:pt>
                <c:pt idx="31">
                  <c:v>-4.5474735088646412E-13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-2.585599999999431</c:v>
                </c:pt>
                <c:pt idx="44">
                  <c:v>-8.0672000000004118</c:v>
                </c:pt>
                <c:pt idx="45">
                  <c:v>-13.345999999999549</c:v>
                </c:pt>
                <c:pt idx="46">
                  <c:v>-18.201200000000426</c:v>
                </c:pt>
                <c:pt idx="47">
                  <c:v>-22.399999999999636</c:v>
                </c:pt>
                <c:pt idx="48">
                  <c:v>-21.260000000000218</c:v>
                </c:pt>
                <c:pt idx="49">
                  <c:v>-20.0600000000004</c:v>
                </c:pt>
                <c:pt idx="50">
                  <c:v>-18.800000000000182</c:v>
                </c:pt>
                <c:pt idx="51">
                  <c:v>-17.479999999999563</c:v>
                </c:pt>
                <c:pt idx="52">
                  <c:v>-16.100000000000364</c:v>
                </c:pt>
                <c:pt idx="53">
                  <c:v>-14.659999999999854</c:v>
                </c:pt>
                <c:pt idx="54">
                  <c:v>-13.159999999999854</c:v>
                </c:pt>
                <c:pt idx="55">
                  <c:v>-11.600000000000364</c:v>
                </c:pt>
                <c:pt idx="56">
                  <c:v>-9.9799999999995634</c:v>
                </c:pt>
                <c:pt idx="57">
                  <c:v>-8.2999999999992724</c:v>
                </c:pt>
                <c:pt idx="58">
                  <c:v>-6.5600000000013097</c:v>
                </c:pt>
                <c:pt idx="59">
                  <c:v>-4.7600000000002183</c:v>
                </c:pt>
                <c:pt idx="60">
                  <c:v>-2.8999999999996362</c:v>
                </c:pt>
                <c:pt idx="61">
                  <c:v>-0.97999999999956344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19C-A2BD-48B06EFB8B23}"/>
            </c:ext>
          </c:extLst>
        </c:ser>
        <c:ser>
          <c:idx val="1"/>
          <c:order val="1"/>
          <c:tx>
            <c:strRef>
              <c:f>accelero!$G$6</c:f>
              <c:strCache>
                <c:ptCount val="1"/>
                <c:pt idx="0">
                  <c:v>accélération bruitée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accelero!$A$7:$A$68</c:f>
              <c:numCache>
                <c:formatCode>0.00</c:formatCode>
                <c:ptCount val="6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</c:numCache>
            </c:numRef>
          </c:xVal>
          <c:yVal>
            <c:numRef>
              <c:f>accelero!$G$7:$G$68</c:f>
              <c:numCache>
                <c:formatCode>0.00</c:formatCode>
                <c:ptCount val="62"/>
                <c:pt idx="1">
                  <c:v>-0.18930965810703124</c:v>
                </c:pt>
                <c:pt idx="2">
                  <c:v>0.84402705086608365</c:v>
                </c:pt>
                <c:pt idx="3">
                  <c:v>2.3109935591272244</c:v>
                </c:pt>
                <c:pt idx="4">
                  <c:v>4.0026853851623336</c:v>
                </c:pt>
                <c:pt idx="5">
                  <c:v>5.7863488904706992</c:v>
                </c:pt>
                <c:pt idx="6">
                  <c:v>7.2767712218987901</c:v>
                </c:pt>
                <c:pt idx="7">
                  <c:v>8.7166917070652534</c:v>
                </c:pt>
                <c:pt idx="8">
                  <c:v>10.595688639211785</c:v>
                </c:pt>
                <c:pt idx="9">
                  <c:v>12.129137491149162</c:v>
                </c:pt>
                <c:pt idx="10">
                  <c:v>13.457595489253336</c:v>
                </c:pt>
                <c:pt idx="11">
                  <c:v>15.374107055131061</c:v>
                </c:pt>
                <c:pt idx="12">
                  <c:v>16.72831733854688</c:v>
                </c:pt>
                <c:pt idx="13">
                  <c:v>18.438618546739356</c:v>
                </c:pt>
                <c:pt idx="14">
                  <c:v>19.813666958766689</c:v>
                </c:pt>
                <c:pt idx="15">
                  <c:v>21.753614315638799</c:v>
                </c:pt>
                <c:pt idx="16">
                  <c:v>23.264796860494453</c:v>
                </c:pt>
                <c:pt idx="17">
                  <c:v>19.650012480538532</c:v>
                </c:pt>
                <c:pt idx="18">
                  <c:v>15.526230726993367</c:v>
                </c:pt>
                <c:pt idx="19">
                  <c:v>10.775181042309477</c:v>
                </c:pt>
                <c:pt idx="20">
                  <c:v>5.5846970500063939</c:v>
                </c:pt>
                <c:pt idx="21">
                  <c:v>9.1491057571913947E-2</c:v>
                </c:pt>
                <c:pt idx="22">
                  <c:v>0.11076100381510767</c:v>
                </c:pt>
                <c:pt idx="23">
                  <c:v>-0.10766317929753187</c:v>
                </c:pt>
                <c:pt idx="24">
                  <c:v>-0.10966674241275252</c:v>
                </c:pt>
                <c:pt idx="25">
                  <c:v>-0.16923393871020714</c:v>
                </c:pt>
                <c:pt idx="26">
                  <c:v>0.16107290358806775</c:v>
                </c:pt>
                <c:pt idx="27">
                  <c:v>-0.17394784578057643</c:v>
                </c:pt>
                <c:pt idx="28">
                  <c:v>9.4532754759059701E-2</c:v>
                </c:pt>
                <c:pt idx="29">
                  <c:v>-1.3700203239627312E-2</c:v>
                </c:pt>
                <c:pt idx="30">
                  <c:v>-4.1047794570427731E-2</c:v>
                </c:pt>
                <c:pt idx="31">
                  <c:v>-0.14612452596238207</c:v>
                </c:pt>
                <c:pt idx="32">
                  <c:v>-7.4675828323923027E-2</c:v>
                </c:pt>
                <c:pt idx="33">
                  <c:v>4.876084170912795E-2</c:v>
                </c:pt>
                <c:pt idx="34">
                  <c:v>-1.6214835210514339E-2</c:v>
                </c:pt>
                <c:pt idx="35">
                  <c:v>-0.14523444110874706</c:v>
                </c:pt>
                <c:pt idx="36">
                  <c:v>-0.16370169874237239</c:v>
                </c:pt>
                <c:pt idx="37">
                  <c:v>0.17255393299318988</c:v>
                </c:pt>
                <c:pt idx="38">
                  <c:v>-9.9676135872138805E-2</c:v>
                </c:pt>
                <c:pt idx="39">
                  <c:v>0.1533006723707146</c:v>
                </c:pt>
                <c:pt idx="40">
                  <c:v>-7.915566266509369E-2</c:v>
                </c:pt>
                <c:pt idx="41">
                  <c:v>-0.15166469338956998</c:v>
                </c:pt>
                <c:pt idx="42">
                  <c:v>-0.1262106380360693</c:v>
                </c:pt>
                <c:pt idx="43">
                  <c:v>-2.4693030898388533</c:v>
                </c:pt>
                <c:pt idx="44">
                  <c:v>-8.0549231143273889</c:v>
                </c:pt>
                <c:pt idx="45">
                  <c:v>-13.400490905072749</c:v>
                </c:pt>
                <c:pt idx="46">
                  <c:v>-18.367189156348509</c:v>
                </c:pt>
                <c:pt idx="47">
                  <c:v>-22.472316512550279</c:v>
                </c:pt>
                <c:pt idx="48">
                  <c:v>-21.2253280226324</c:v>
                </c:pt>
                <c:pt idx="49">
                  <c:v>-20.006758289454837</c:v>
                </c:pt>
                <c:pt idx="50">
                  <c:v>-18.989008079931367</c:v>
                </c:pt>
                <c:pt idx="51">
                  <c:v>-17.509918140148702</c:v>
                </c:pt>
                <c:pt idx="52">
                  <c:v>-16.12095285720406</c:v>
                </c:pt>
                <c:pt idx="53">
                  <c:v>-14.463042428234024</c:v>
                </c:pt>
                <c:pt idx="54">
                  <c:v>-13.261456630812729</c:v>
                </c:pt>
                <c:pt idx="55">
                  <c:v>-11.59088319590831</c:v>
                </c:pt>
                <c:pt idx="56">
                  <c:v>-9.9338979108617238</c:v>
                </c:pt>
                <c:pt idx="57">
                  <c:v>-8.4847250241143151</c:v>
                </c:pt>
                <c:pt idx="58">
                  <c:v>-6.3854249547023896</c:v>
                </c:pt>
                <c:pt idx="59">
                  <c:v>-4.596054323621475</c:v>
                </c:pt>
                <c:pt idx="60">
                  <c:v>-2.7172382212058093</c:v>
                </c:pt>
                <c:pt idx="61">
                  <c:v>-0.96711730322568368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3-419C-A2BD-48B06EFB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705000"/>
        <c:axId val="631701064"/>
      </c:scatterChart>
      <c:valAx>
        <c:axId val="63170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701064"/>
        <c:crosses val="autoZero"/>
        <c:crossBetween val="midCat"/>
      </c:valAx>
      <c:valAx>
        <c:axId val="63170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170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552449</xdr:colOff>
      <xdr:row>8</xdr:row>
      <xdr:rowOff>9525</xdr:rowOff>
    </xdr:from>
    <xdr:to>
      <xdr:col>5</xdr:col>
      <xdr:colOff>952499</xdr:colOff>
      <xdr:row>35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ED97B65-CB83-408F-8382-D238E0F99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148046</xdr:colOff>
      <xdr:row>14</xdr:row>
      <xdr:rowOff>138248</xdr:rowOff>
    </xdr:from>
    <xdr:to>
      <xdr:col>23</xdr:col>
      <xdr:colOff>605246</xdr:colOff>
      <xdr:row>29</xdr:row>
      <xdr:rowOff>96338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A71659E-EA8D-4A9E-83AF-1CC458C82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68</xdr:row>
      <xdr:rowOff>102870</xdr:rowOff>
    </xdr:from>
    <xdr:to>
      <xdr:col>5</xdr:col>
      <xdr:colOff>731520</xdr:colOff>
      <xdr:row>82</xdr:row>
      <xdr:rowOff>60960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D7EF1B7-BDF1-400C-85D6-5BCE26D1C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82</xdr:row>
      <xdr:rowOff>110490</xdr:rowOff>
    </xdr:from>
    <xdr:to>
      <xdr:col>5</xdr:col>
      <xdr:colOff>723900</xdr:colOff>
      <xdr:row>98</xdr:row>
      <xdr:rowOff>31642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405E9A5-9CE1-4A32-A80E-06E2E6CDE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74295</xdr:colOff>
      <xdr:row>98</xdr:row>
      <xdr:rowOff>105727</xdr:rowOff>
    </xdr:from>
    <xdr:to>
      <xdr:col>5</xdr:col>
      <xdr:colOff>697230</xdr:colOff>
      <xdr:row>113</xdr:row>
      <xdr:rowOff>126682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D7BCB5-CCAA-498F-9770-93E45EC2F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3AA14-3D95-4C13-8170-F206A2F7A415}">
  <dimension ref="B2:M106"/>
  <sheetViews>
    <sheetView workbookViewId="0">
      <selection activeCell="Q6" sqref="Q6"/>
    </sheetView>
  </sheetViews>
  <sheetFormatPr baseColWidth="10" defaultRowHeight="14.4"/>
  <cols>
    <col min="6" max="6" width="14.109375" style="3" customWidth="1"/>
    <col min="7" max="7" width="11.5546875" style="3"/>
    <col min="8" max="9" width="14.88671875" style="3" customWidth="1"/>
    <col min="10" max="10" width="13.44140625" style="1" customWidth="1"/>
    <col min="11" max="11" width="11.5546875" style="1"/>
    <col min="12" max="12" width="11.5546875" style="3"/>
    <col min="13" max="13" width="11.5546875" style="1"/>
  </cols>
  <sheetData>
    <row r="2" spans="2:13">
      <c r="I2" s="15" t="s">
        <v>14</v>
      </c>
      <c r="J2" s="15"/>
      <c r="K2" s="15" t="s">
        <v>15</v>
      </c>
      <c r="L2" s="15"/>
      <c r="M2" s="15"/>
    </row>
    <row r="3" spans="2:13" s="4" customFormat="1" ht="30.6" customHeight="1">
      <c r="B3" s="4" t="s">
        <v>1</v>
      </c>
      <c r="F3" s="5" t="s">
        <v>7</v>
      </c>
      <c r="G3" s="5" t="s">
        <v>3</v>
      </c>
      <c r="H3" s="5" t="s">
        <v>6</v>
      </c>
      <c r="I3" s="5" t="s">
        <v>13</v>
      </c>
      <c r="J3" s="8" t="s">
        <v>8</v>
      </c>
      <c r="K3" s="8" t="s">
        <v>16</v>
      </c>
      <c r="L3" s="5" t="s">
        <v>13</v>
      </c>
      <c r="M3" s="8" t="s">
        <v>8</v>
      </c>
    </row>
    <row r="4" spans="2:13">
      <c r="B4" t="s">
        <v>2</v>
      </c>
      <c r="C4">
        <v>0.95</v>
      </c>
      <c r="E4" t="s">
        <v>32</v>
      </c>
      <c r="F4" s="3" t="s">
        <v>0</v>
      </c>
      <c r="G4" s="3" t="s">
        <v>4</v>
      </c>
      <c r="H4" s="3" t="s">
        <v>5</v>
      </c>
      <c r="I4" s="3" t="s">
        <v>12</v>
      </c>
      <c r="J4" s="1" t="s">
        <v>9</v>
      </c>
      <c r="K4" s="1" t="s">
        <v>10</v>
      </c>
      <c r="L4" s="3" t="s">
        <v>12</v>
      </c>
      <c r="M4" s="1" t="s">
        <v>9</v>
      </c>
    </row>
    <row r="5" spans="2:13">
      <c r="B5" t="s">
        <v>11</v>
      </c>
      <c r="C5">
        <v>300</v>
      </c>
      <c r="F5" s="3">
        <v>1000</v>
      </c>
      <c r="G5" s="3">
        <f ca="1">ROUND(RAND()*$C$5 - $C$5/2,0)</f>
        <v>-39</v>
      </c>
      <c r="H5" s="3">
        <f ca="1">F5+G5</f>
        <v>961</v>
      </c>
      <c r="I5" s="3">
        <v>0</v>
      </c>
      <c r="J5" s="1">
        <v>1</v>
      </c>
      <c r="K5" s="1">
        <f>J5/(J5+$C$7)</f>
        <v>0.5</v>
      </c>
      <c r="L5" s="3">
        <f ca="1">I5+K5*(H5-I5)</f>
        <v>480.5</v>
      </c>
      <c r="M5" s="1">
        <f>(1-K5)*J5</f>
        <v>0.5</v>
      </c>
    </row>
    <row r="6" spans="2:13">
      <c r="B6" t="s">
        <v>21</v>
      </c>
      <c r="C6">
        <v>0.95</v>
      </c>
      <c r="F6" s="3">
        <f>$C$4*F5</f>
        <v>950</v>
      </c>
      <c r="G6" s="3">
        <f ca="1">ROUND(RAND()*$C$5 - $C$5/2,0)</f>
        <v>-125</v>
      </c>
      <c r="H6" s="3">
        <f ca="1">F6+G6</f>
        <v>825</v>
      </c>
      <c r="I6" s="3">
        <f ca="1">$C$6*L5</f>
        <v>456.47499999999997</v>
      </c>
      <c r="J6" s="1">
        <f>$C$6*M5*$C$6</f>
        <v>0.45124999999999998</v>
      </c>
      <c r="K6" s="1">
        <f>J6/(J6+$C$7)</f>
        <v>0.31093884582256676</v>
      </c>
      <c r="L6" s="3">
        <f ca="1">I6+K6*(H6-I6)</f>
        <v>571.06373815676136</v>
      </c>
      <c r="M6" s="1">
        <f>(1-K6)*J6</f>
        <v>0.3109388458225667</v>
      </c>
    </row>
    <row r="7" spans="2:13">
      <c r="B7" t="s">
        <v>22</v>
      </c>
      <c r="C7">
        <v>1</v>
      </c>
      <c r="F7" s="3">
        <f t="shared" ref="F7:F14" si="0">$C$4*F6</f>
        <v>902.5</v>
      </c>
      <c r="G7" s="3">
        <f t="shared" ref="G7:G70" ca="1" si="1">ROUND(RAND()*$C$5 - $C$5/2,0)</f>
        <v>129</v>
      </c>
      <c r="H7" s="3">
        <f t="shared" ref="H7:H14" ca="1" si="2">F7+G7</f>
        <v>1031.5</v>
      </c>
      <c r="I7" s="3">
        <f t="shared" ref="I7:I22" ca="1" si="3">$C$6*L6</f>
        <v>542.51055124892332</v>
      </c>
      <c r="J7" s="1">
        <f t="shared" ref="J7:J22" si="4">$C$6*M6*$C$6</f>
        <v>0.2806223083548664</v>
      </c>
      <c r="K7" s="1">
        <f t="shared" ref="K7:K22" si="5">J7/(J7+$C$7)</f>
        <v>0.21912964230286128</v>
      </c>
      <c r="L7" s="3">
        <f t="shared" ref="L7:L14" ca="1" si="6">I7+K7*(H7-I7)</f>
        <v>649.66263424362012</v>
      </c>
      <c r="M7" s="1">
        <f t="shared" ref="M7:M14" si="7">(1-K7)*J7</f>
        <v>0.2191296423028613</v>
      </c>
    </row>
    <row r="8" spans="2:13">
      <c r="F8" s="3">
        <f t="shared" si="0"/>
        <v>857.375</v>
      </c>
      <c r="G8" s="3">
        <f t="shared" ca="1" si="1"/>
        <v>-79</v>
      </c>
      <c r="H8" s="3">
        <f t="shared" ca="1" si="2"/>
        <v>778.375</v>
      </c>
      <c r="I8" s="3">
        <f t="shared" ca="1" si="3"/>
        <v>617.17950253143908</v>
      </c>
      <c r="J8" s="1">
        <f t="shared" si="4"/>
        <v>0.1977645021783323</v>
      </c>
      <c r="K8" s="1">
        <f t="shared" si="5"/>
        <v>0.16511134018303678</v>
      </c>
      <c r="L8" s="3">
        <f t="shared" ca="1" si="6"/>
        <v>643.79470714994454</v>
      </c>
      <c r="M8" s="1">
        <f t="shared" si="7"/>
        <v>0.16511134018303678</v>
      </c>
    </row>
    <row r="9" spans="2:13">
      <c r="F9" s="3">
        <f t="shared" si="0"/>
        <v>814.50624999999991</v>
      </c>
      <c r="G9" s="3">
        <f t="shared" ca="1" si="1"/>
        <v>-20</v>
      </c>
      <c r="H9" s="3">
        <f t="shared" ca="1" si="2"/>
        <v>794.50624999999991</v>
      </c>
      <c r="I9" s="3">
        <f t="shared" ca="1" si="3"/>
        <v>611.60497179244726</v>
      </c>
      <c r="J9" s="1">
        <f t="shared" si="4"/>
        <v>0.14901298451519068</v>
      </c>
      <c r="K9" s="1">
        <f t="shared" si="5"/>
        <v>0.12968781599806251</v>
      </c>
      <c r="L9" s="3">
        <f t="shared" ca="1" si="6"/>
        <v>635.32503910643879</v>
      </c>
      <c r="M9" s="1">
        <f t="shared" si="7"/>
        <v>0.12968781599806248</v>
      </c>
    </row>
    <row r="10" spans="2:13">
      <c r="F10" s="3">
        <f t="shared" si="0"/>
        <v>773.78093749999982</v>
      </c>
      <c r="G10" s="3">
        <f t="shared" ca="1" si="1"/>
        <v>-8</v>
      </c>
      <c r="H10" s="3">
        <f t="shared" ca="1" si="2"/>
        <v>765.78093749999982</v>
      </c>
      <c r="I10" s="3">
        <f t="shared" ca="1" si="3"/>
        <v>603.5587871511168</v>
      </c>
      <c r="J10" s="1">
        <f t="shared" si="4"/>
        <v>0.11704325393825137</v>
      </c>
      <c r="K10" s="1">
        <f t="shared" si="5"/>
        <v>0.10477951818392287</v>
      </c>
      <c r="L10" s="3">
        <f t="shared" ca="1" si="6"/>
        <v>620.55634590343266</v>
      </c>
      <c r="M10" s="1">
        <f t="shared" si="7"/>
        <v>0.10477951818392287</v>
      </c>
    </row>
    <row r="11" spans="2:13">
      <c r="F11" s="3">
        <f t="shared" si="0"/>
        <v>735.09189062499979</v>
      </c>
      <c r="G11" s="3">
        <f t="shared" ca="1" si="1"/>
        <v>67</v>
      </c>
      <c r="H11" s="3">
        <f t="shared" ca="1" si="2"/>
        <v>802.09189062499979</v>
      </c>
      <c r="I11" s="3">
        <f t="shared" ca="1" si="3"/>
        <v>589.52852860826101</v>
      </c>
      <c r="J11" s="1">
        <f t="shared" si="4"/>
        <v>9.4563515160990388E-2</v>
      </c>
      <c r="K11" s="1">
        <f t="shared" si="5"/>
        <v>8.6393812557402666E-2</v>
      </c>
      <c r="L11" s="3">
        <f t="shared" ca="1" si="6"/>
        <v>607.89268786290643</v>
      </c>
      <c r="M11" s="1">
        <f t="shared" si="7"/>
        <v>8.639381255740268E-2</v>
      </c>
    </row>
    <row r="12" spans="2:13">
      <c r="B12" s="6"/>
      <c r="F12" s="3">
        <f t="shared" si="0"/>
        <v>698.33729609374973</v>
      </c>
      <c r="G12" s="3">
        <f t="shared" ca="1" si="1"/>
        <v>100</v>
      </c>
      <c r="H12" s="3">
        <f t="shared" ca="1" si="2"/>
        <v>798.33729609374973</v>
      </c>
      <c r="I12" s="3">
        <f t="shared" ca="1" si="3"/>
        <v>577.49805346976109</v>
      </c>
      <c r="J12" s="1">
        <f t="shared" si="4"/>
        <v>7.7970415833055917E-2</v>
      </c>
      <c r="K12" s="1">
        <f t="shared" si="5"/>
        <v>7.2330756658846113E-2</v>
      </c>
      <c r="L12" s="3">
        <f t="shared" ca="1" si="6"/>
        <v>593.47152298872072</v>
      </c>
      <c r="M12" s="1">
        <f t="shared" si="7"/>
        <v>7.2330756658846099E-2</v>
      </c>
    </row>
    <row r="13" spans="2:13">
      <c r="F13" s="3">
        <f t="shared" si="0"/>
        <v>663.42043128906221</v>
      </c>
      <c r="G13" s="3">
        <f t="shared" ca="1" si="1"/>
        <v>-35</v>
      </c>
      <c r="H13" s="3">
        <f t="shared" ca="1" si="2"/>
        <v>628.42043128906221</v>
      </c>
      <c r="I13" s="3">
        <f t="shared" ca="1" si="3"/>
        <v>563.79794683928469</v>
      </c>
      <c r="J13" s="1">
        <f t="shared" si="4"/>
        <v>6.5278507884608608E-2</v>
      </c>
      <c r="K13" s="1">
        <f t="shared" si="5"/>
        <v>6.1278348714869223E-2</v>
      </c>
      <c r="L13" s="3">
        <f t="shared" ca="1" si="6"/>
        <v>567.75790597621938</v>
      </c>
      <c r="M13" s="1">
        <f t="shared" si="7"/>
        <v>6.1278348714869223E-2</v>
      </c>
    </row>
    <row r="14" spans="2:13">
      <c r="F14" s="3">
        <f t="shared" si="0"/>
        <v>630.24940972460911</v>
      </c>
      <c r="G14" s="3">
        <f t="shared" ca="1" si="1"/>
        <v>149</v>
      </c>
      <c r="H14" s="3">
        <f t="shared" ca="1" si="2"/>
        <v>779.24940972460911</v>
      </c>
      <c r="I14" s="3">
        <f t="shared" ca="1" si="3"/>
        <v>539.37001067740835</v>
      </c>
      <c r="J14" s="1">
        <f t="shared" si="4"/>
        <v>5.5303709715169472E-2</v>
      </c>
      <c r="K14" s="1">
        <f t="shared" si="5"/>
        <v>5.2405491619181517E-2</v>
      </c>
      <c r="L14" s="3">
        <f t="shared" ca="1" si="6"/>
        <v>551.94100851379073</v>
      </c>
      <c r="M14" s="1">
        <f t="shared" si="7"/>
        <v>5.240549161918151E-2</v>
      </c>
    </row>
    <row r="15" spans="2:13">
      <c r="F15" s="3">
        <f>$C$4*F14</f>
        <v>598.73693923837868</v>
      </c>
      <c r="G15" s="3">
        <f ca="1">ROUND(RAND()*$C$5 - $C$5/2,0)</f>
        <v>-48</v>
      </c>
      <c r="H15" s="3">
        <f ca="1">F15+G15</f>
        <v>550.73693923837868</v>
      </c>
      <c r="I15" s="3">
        <f t="shared" ca="1" si="3"/>
        <v>524.3439580881012</v>
      </c>
      <c r="J15" s="1">
        <f t="shared" si="4"/>
        <v>4.7295956186311307E-2</v>
      </c>
      <c r="K15" s="1">
        <f t="shared" si="5"/>
        <v>4.5160067607381726E-2</v>
      </c>
      <c r="L15" s="3">
        <f ca="1">I15+K15*(H15-I15)</f>
        <v>525.53586690120812</v>
      </c>
      <c r="M15" s="1">
        <f>(1-K15)*J15</f>
        <v>4.5160067607381719E-2</v>
      </c>
    </row>
    <row r="16" spans="2:13">
      <c r="F16" s="3">
        <f t="shared" ref="F16:F79" si="8">$C$4*F15</f>
        <v>568.80009227645974</v>
      </c>
      <c r="G16" s="3">
        <f t="shared" ca="1" si="1"/>
        <v>142</v>
      </c>
      <c r="H16" s="3">
        <f t="shared" ref="H16:H22" ca="1" si="9">F16+G16</f>
        <v>710.80009227645974</v>
      </c>
      <c r="I16" s="3">
        <f t="shared" ca="1" si="3"/>
        <v>499.25907355614771</v>
      </c>
      <c r="J16" s="1">
        <f t="shared" si="4"/>
        <v>4.0756961015662001E-2</v>
      </c>
      <c r="K16" s="1">
        <f t="shared" si="5"/>
        <v>3.9160882456061384E-2</v>
      </c>
      <c r="L16" s="3">
        <f t="shared" ref="L16:L22" ca="1" si="10">I16+K16*(H16-I16)</f>
        <v>507.54320652488934</v>
      </c>
      <c r="M16" s="1">
        <f t="shared" ref="M16:M22" si="11">(1-K16)*J16</f>
        <v>3.9160882456061384E-2</v>
      </c>
    </row>
    <row r="17" spans="6:13">
      <c r="F17" s="3">
        <f t="shared" si="8"/>
        <v>540.36008766263672</v>
      </c>
      <c r="G17" s="3">
        <f t="shared" ca="1" si="1"/>
        <v>-90</v>
      </c>
      <c r="H17" s="3">
        <f t="shared" ca="1" si="9"/>
        <v>450.36008766263672</v>
      </c>
      <c r="I17" s="3">
        <f t="shared" ca="1" si="3"/>
        <v>482.16604619864484</v>
      </c>
      <c r="J17" s="1">
        <f t="shared" si="4"/>
        <v>3.5342696416595397E-2</v>
      </c>
      <c r="K17" s="1">
        <f t="shared" si="5"/>
        <v>3.4136230002799382E-2</v>
      </c>
      <c r="L17" s="3">
        <f t="shared" ca="1" si="10"/>
        <v>481.08031068260016</v>
      </c>
      <c r="M17" s="1">
        <f t="shared" si="11"/>
        <v>3.4136230002799382E-2</v>
      </c>
    </row>
    <row r="18" spans="6:13">
      <c r="F18" s="3">
        <f t="shared" si="8"/>
        <v>513.34208327950489</v>
      </c>
      <c r="G18" s="3">
        <f t="shared" ca="1" si="1"/>
        <v>64</v>
      </c>
      <c r="H18" s="3">
        <f t="shared" ca="1" si="9"/>
        <v>577.34208327950489</v>
      </c>
      <c r="I18" s="3">
        <f t="shared" ca="1" si="3"/>
        <v>457.02629514847013</v>
      </c>
      <c r="J18" s="1">
        <f t="shared" si="4"/>
        <v>3.0807947577526435E-2</v>
      </c>
      <c r="K18" s="1">
        <f t="shared" si="5"/>
        <v>2.9887184756314064E-2</v>
      </c>
      <c r="L18" s="3">
        <f t="shared" ca="1" si="10"/>
        <v>460.62219533744388</v>
      </c>
      <c r="M18" s="1">
        <f t="shared" si="11"/>
        <v>2.9887184756314064E-2</v>
      </c>
    </row>
    <row r="19" spans="6:13">
      <c r="F19" s="3">
        <f t="shared" si="8"/>
        <v>487.6749791155296</v>
      </c>
      <c r="G19" s="3">
        <f t="shared" ca="1" si="1"/>
        <v>106</v>
      </c>
      <c r="H19" s="3">
        <f t="shared" ca="1" si="9"/>
        <v>593.6749791155296</v>
      </c>
      <c r="I19" s="3">
        <f t="shared" ca="1" si="3"/>
        <v>437.59108557057169</v>
      </c>
      <c r="J19" s="1">
        <f t="shared" si="4"/>
        <v>2.6973184242573441E-2</v>
      </c>
      <c r="K19" s="1">
        <f t="shared" si="5"/>
        <v>2.626474055646064E-2</v>
      </c>
      <c r="L19" s="3">
        <f t="shared" ca="1" si="10"/>
        <v>441.69058853957222</v>
      </c>
      <c r="M19" s="1">
        <f t="shared" si="11"/>
        <v>2.6264740556460636E-2</v>
      </c>
    </row>
    <row r="20" spans="6:13">
      <c r="F20" s="3">
        <f t="shared" si="8"/>
        <v>463.29123015975307</v>
      </c>
      <c r="G20" s="3">
        <f t="shared" ca="1" si="1"/>
        <v>42</v>
      </c>
      <c r="H20" s="3">
        <f t="shared" ca="1" si="9"/>
        <v>505.29123015975307</v>
      </c>
      <c r="I20" s="3">
        <f t="shared" ca="1" si="3"/>
        <v>419.60605911259358</v>
      </c>
      <c r="J20" s="1">
        <f t="shared" si="4"/>
        <v>2.3703928352205722E-2</v>
      </c>
      <c r="K20" s="1">
        <f t="shared" si="5"/>
        <v>2.3155062411805431E-2</v>
      </c>
      <c r="L20" s="3">
        <f t="shared" ca="1" si="10"/>
        <v>421.5901045959568</v>
      </c>
      <c r="M20" s="1">
        <f t="shared" si="11"/>
        <v>2.3155062411805434E-2</v>
      </c>
    </row>
    <row r="21" spans="6:13">
      <c r="F21" s="3">
        <f t="shared" si="8"/>
        <v>440.12666865176539</v>
      </c>
      <c r="G21" s="3">
        <f t="shared" ca="1" si="1"/>
        <v>-31</v>
      </c>
      <c r="H21" s="3">
        <f t="shared" ca="1" si="9"/>
        <v>409.12666865176539</v>
      </c>
      <c r="I21" s="3">
        <f t="shared" ca="1" si="3"/>
        <v>400.51059936615894</v>
      </c>
      <c r="J21" s="1">
        <f t="shared" si="4"/>
        <v>2.0897443826654403E-2</v>
      </c>
      <c r="K21" s="1">
        <f t="shared" si="5"/>
        <v>2.0469679842006473E-2</v>
      </c>
      <c r="L21" s="3">
        <f t="shared" ca="1" si="10"/>
        <v>400.68696754593185</v>
      </c>
      <c r="M21" s="1">
        <f t="shared" si="11"/>
        <v>2.0469679842006473E-2</v>
      </c>
    </row>
    <row r="22" spans="6:13">
      <c r="F22" s="3">
        <f t="shared" si="8"/>
        <v>418.12033521917709</v>
      </c>
      <c r="G22" s="3">
        <f t="shared" ca="1" si="1"/>
        <v>-116</v>
      </c>
      <c r="H22" s="3">
        <f t="shared" ca="1" si="9"/>
        <v>302.12033521917709</v>
      </c>
      <c r="I22" s="3">
        <f t="shared" ca="1" si="3"/>
        <v>380.65261916863523</v>
      </c>
      <c r="J22" s="1">
        <f t="shared" si="4"/>
        <v>1.8473886057410842E-2</v>
      </c>
      <c r="K22" s="1">
        <f t="shared" si="5"/>
        <v>1.8138792079318448E-2</v>
      </c>
      <c r="L22" s="3">
        <f t="shared" ca="1" si="10"/>
        <v>379.22813839856201</v>
      </c>
      <c r="M22" s="1">
        <f t="shared" si="11"/>
        <v>1.8138792079318445E-2</v>
      </c>
    </row>
    <row r="23" spans="6:13">
      <c r="F23" s="3">
        <f t="shared" si="8"/>
        <v>397.2143184582182</v>
      </c>
      <c r="G23" s="3">
        <f t="shared" ca="1" si="1"/>
        <v>92</v>
      </c>
      <c r="H23" s="3">
        <f t="shared" ref="H23:H86" ca="1" si="12">F23+G23</f>
        <v>489.2143184582182</v>
      </c>
      <c r="I23" s="3">
        <f t="shared" ref="I23:I86" ca="1" si="13">$C$6*L22</f>
        <v>360.26673147863391</v>
      </c>
      <c r="J23" s="1">
        <f t="shared" ref="J23:J86" si="14">$C$6*M22*$C$6</f>
        <v>1.6370259851584898E-2</v>
      </c>
      <c r="K23" s="1">
        <f t="shared" ref="K23:K86" si="15">J23/(J23+$C$7)</f>
        <v>1.6106590775270577E-2</v>
      </c>
      <c r="L23" s="3">
        <f t="shared" ref="L23:L86" ca="1" si="16">I23+K23*(H23-I23)</f>
        <v>362.34363749357271</v>
      </c>
      <c r="M23" s="1">
        <f t="shared" ref="M23:M86" si="17">(1-K23)*J23</f>
        <v>1.6106590775270577E-2</v>
      </c>
    </row>
    <row r="24" spans="6:13">
      <c r="F24" s="3">
        <f t="shared" si="8"/>
        <v>377.35360253530729</v>
      </c>
      <c r="G24" s="3">
        <f t="shared" ca="1" si="1"/>
        <v>120</v>
      </c>
      <c r="H24" s="3">
        <f t="shared" ca="1" si="12"/>
        <v>497.35360253530729</v>
      </c>
      <c r="I24" s="3">
        <f t="shared" ca="1" si="13"/>
        <v>344.22645561889408</v>
      </c>
      <c r="J24" s="1">
        <f t="shared" si="14"/>
        <v>1.4536198174681695E-2</v>
      </c>
      <c r="K24" s="1">
        <f t="shared" si="15"/>
        <v>1.4327924622930871E-2</v>
      </c>
      <c r="L24" s="3">
        <f t="shared" ca="1" si="16"/>
        <v>346.42044983763691</v>
      </c>
      <c r="M24" s="1">
        <f t="shared" si="17"/>
        <v>1.4327924622930871E-2</v>
      </c>
    </row>
    <row r="25" spans="6:13">
      <c r="F25" s="3">
        <f t="shared" si="8"/>
        <v>358.48592240854191</v>
      </c>
      <c r="G25" s="3">
        <f t="shared" ca="1" si="1"/>
        <v>-17</v>
      </c>
      <c r="H25" s="3">
        <f t="shared" ca="1" si="12"/>
        <v>341.48592240854191</v>
      </c>
      <c r="I25" s="3">
        <f t="shared" ca="1" si="13"/>
        <v>329.09942734575503</v>
      </c>
      <c r="J25" s="1">
        <f t="shared" si="14"/>
        <v>1.293095197219511E-2</v>
      </c>
      <c r="K25" s="1">
        <f t="shared" si="15"/>
        <v>1.2765877029444416E-2</v>
      </c>
      <c r="L25" s="3">
        <f t="shared" ca="1" si="16"/>
        <v>329.25755181855237</v>
      </c>
      <c r="M25" s="1">
        <f t="shared" si="17"/>
        <v>1.2765877029444416E-2</v>
      </c>
    </row>
    <row r="26" spans="6:13">
      <c r="F26" s="3">
        <f t="shared" si="8"/>
        <v>340.56162628811478</v>
      </c>
      <c r="G26" s="3">
        <f t="shared" ca="1" si="1"/>
        <v>37</v>
      </c>
      <c r="H26" s="3">
        <f t="shared" ca="1" si="12"/>
        <v>377.56162628811478</v>
      </c>
      <c r="I26" s="3">
        <f t="shared" ca="1" si="13"/>
        <v>312.79467422762474</v>
      </c>
      <c r="J26" s="1">
        <f t="shared" si="14"/>
        <v>1.1521204019073585E-2</v>
      </c>
      <c r="K26" s="1">
        <f t="shared" si="15"/>
        <v>1.1389977761510512E-2</v>
      </c>
      <c r="L26" s="3">
        <f t="shared" ca="1" si="16"/>
        <v>313.53236837127452</v>
      </c>
      <c r="M26" s="1">
        <f t="shared" si="17"/>
        <v>1.1389977761510512E-2</v>
      </c>
    </row>
    <row r="27" spans="6:13">
      <c r="F27" s="3">
        <f t="shared" si="8"/>
        <v>323.53354497370901</v>
      </c>
      <c r="G27" s="3">
        <f t="shared" ca="1" si="1"/>
        <v>-58</v>
      </c>
      <c r="H27" s="3">
        <f t="shared" ca="1" si="12"/>
        <v>265.53354497370901</v>
      </c>
      <c r="I27" s="3">
        <f t="shared" ca="1" si="13"/>
        <v>297.85574995271077</v>
      </c>
      <c r="J27" s="1">
        <f t="shared" si="14"/>
        <v>1.0279454929763236E-2</v>
      </c>
      <c r="K27" s="1">
        <f t="shared" si="15"/>
        <v>1.0174862885317097E-2</v>
      </c>
      <c r="L27" s="3">
        <f t="shared" ca="1" si="16"/>
        <v>297.52687594889829</v>
      </c>
      <c r="M27" s="1">
        <f t="shared" si="17"/>
        <v>1.0174862885317097E-2</v>
      </c>
    </row>
    <row r="28" spans="6:13">
      <c r="F28" s="3">
        <f t="shared" si="8"/>
        <v>307.35686772502356</v>
      </c>
      <c r="G28" s="3">
        <f t="shared" ca="1" si="1"/>
        <v>131</v>
      </c>
      <c r="H28" s="3">
        <f t="shared" ca="1" si="12"/>
        <v>438.35686772502356</v>
      </c>
      <c r="I28" s="3">
        <f t="shared" ca="1" si="13"/>
        <v>282.65053215145338</v>
      </c>
      <c r="J28" s="1">
        <f t="shared" si="14"/>
        <v>9.1828137539986792E-3</v>
      </c>
      <c r="K28" s="1">
        <f t="shared" si="15"/>
        <v>9.0992569719257118E-3</v>
      </c>
      <c r="L28" s="3">
        <f t="shared" ca="1" si="16"/>
        <v>284.06734411099421</v>
      </c>
      <c r="M28" s="1">
        <f t="shared" si="17"/>
        <v>9.0992569719257118E-3</v>
      </c>
    </row>
    <row r="29" spans="6:13">
      <c r="F29" s="3">
        <f t="shared" si="8"/>
        <v>291.98902433877237</v>
      </c>
      <c r="G29" s="3">
        <f t="shared" ca="1" si="1"/>
        <v>30</v>
      </c>
      <c r="H29" s="3">
        <f t="shared" ca="1" si="12"/>
        <v>321.98902433877237</v>
      </c>
      <c r="I29" s="3">
        <f t="shared" ca="1" si="13"/>
        <v>269.86397690544447</v>
      </c>
      <c r="J29" s="1">
        <f t="shared" si="14"/>
        <v>8.2120794171629541E-3</v>
      </c>
      <c r="K29" s="1">
        <f t="shared" si="15"/>
        <v>8.1451904661867108E-3</v>
      </c>
      <c r="L29" s="3">
        <f t="shared" ca="1" si="16"/>
        <v>270.28854534484793</v>
      </c>
      <c r="M29" s="1">
        <f t="shared" si="17"/>
        <v>8.1451904661867108E-3</v>
      </c>
    </row>
    <row r="30" spans="6:13">
      <c r="F30" s="3">
        <f t="shared" si="8"/>
        <v>277.38957312183373</v>
      </c>
      <c r="G30" s="3">
        <f t="shared" ca="1" si="1"/>
        <v>8</v>
      </c>
      <c r="H30" s="3">
        <f t="shared" ca="1" si="12"/>
        <v>285.38957312183373</v>
      </c>
      <c r="I30" s="3">
        <f t="shared" ca="1" si="13"/>
        <v>256.77411807760552</v>
      </c>
      <c r="J30" s="1">
        <f t="shared" si="14"/>
        <v>7.3510343957335061E-3</v>
      </c>
      <c r="K30" s="1">
        <f t="shared" si="15"/>
        <v>7.2973910233219497E-3</v>
      </c>
      <c r="L30" s="3">
        <f t="shared" ca="1" si="16"/>
        <v>256.98293624237357</v>
      </c>
      <c r="M30" s="1">
        <f t="shared" si="17"/>
        <v>7.2973910233219497E-3</v>
      </c>
    </row>
    <row r="31" spans="6:13">
      <c r="F31" s="3">
        <f t="shared" si="8"/>
        <v>263.52009446574203</v>
      </c>
      <c r="G31" s="3">
        <f t="shared" ca="1" si="1"/>
        <v>51</v>
      </c>
      <c r="H31" s="3">
        <f t="shared" ca="1" si="12"/>
        <v>314.52009446574203</v>
      </c>
      <c r="I31" s="3">
        <f t="shared" ca="1" si="13"/>
        <v>244.13378943025486</v>
      </c>
      <c r="J31" s="1">
        <f t="shared" si="14"/>
        <v>6.5858953985480596E-3</v>
      </c>
      <c r="K31" s="1">
        <f t="shared" si="15"/>
        <v>6.5428051680978877E-3</v>
      </c>
      <c r="L31" s="3">
        <f t="shared" ca="1" si="16"/>
        <v>244.59431331060438</v>
      </c>
      <c r="M31" s="1">
        <f t="shared" si="17"/>
        <v>6.5428051680978868E-3</v>
      </c>
    </row>
    <row r="32" spans="6:13">
      <c r="F32" s="3">
        <f t="shared" si="8"/>
        <v>250.34408974245491</v>
      </c>
      <c r="G32" s="3">
        <f t="shared" ca="1" si="1"/>
        <v>-80</v>
      </c>
      <c r="H32" s="3">
        <f t="shared" ca="1" si="12"/>
        <v>170.34408974245491</v>
      </c>
      <c r="I32" s="3">
        <f t="shared" ca="1" si="13"/>
        <v>232.36459764507416</v>
      </c>
      <c r="J32" s="1">
        <f t="shared" si="14"/>
        <v>5.9048816642083418E-3</v>
      </c>
      <c r="K32" s="1">
        <f t="shared" si="15"/>
        <v>5.8702187173394309E-3</v>
      </c>
      <c r="L32" s="3">
        <f t="shared" ca="1" si="16"/>
        <v>232.00052369872529</v>
      </c>
      <c r="M32" s="1">
        <f t="shared" si="17"/>
        <v>5.8702187173394317E-3</v>
      </c>
    </row>
    <row r="33" spans="6:13">
      <c r="F33" s="3">
        <f t="shared" si="8"/>
        <v>237.82688525533214</v>
      </c>
      <c r="G33" s="3">
        <f t="shared" ca="1" si="1"/>
        <v>-40</v>
      </c>
      <c r="H33" s="3">
        <f t="shared" ca="1" si="12"/>
        <v>197.82688525533214</v>
      </c>
      <c r="I33" s="3">
        <f t="shared" ca="1" si="13"/>
        <v>220.40049751378902</v>
      </c>
      <c r="J33" s="1">
        <f t="shared" si="14"/>
        <v>5.2978723923988369E-3</v>
      </c>
      <c r="K33" s="1">
        <f t="shared" si="15"/>
        <v>5.2699528546608851E-3</v>
      </c>
      <c r="L33" s="3">
        <f t="shared" ca="1" si="16"/>
        <v>220.28153564142755</v>
      </c>
      <c r="M33" s="1">
        <f t="shared" si="17"/>
        <v>5.2699528546608851E-3</v>
      </c>
    </row>
    <row r="34" spans="6:13">
      <c r="F34" s="3">
        <f t="shared" si="8"/>
        <v>225.93554099256554</v>
      </c>
      <c r="G34" s="3">
        <f t="shared" ca="1" si="1"/>
        <v>148</v>
      </c>
      <c r="H34" s="3">
        <f t="shared" ca="1" si="12"/>
        <v>373.93554099256551</v>
      </c>
      <c r="I34" s="3">
        <f t="shared" ca="1" si="13"/>
        <v>209.26745885935617</v>
      </c>
      <c r="J34" s="1">
        <f t="shared" si="14"/>
        <v>4.7561324513314485E-3</v>
      </c>
      <c r="K34" s="1">
        <f t="shared" si="15"/>
        <v>4.7336187336600574E-3</v>
      </c>
      <c r="L34" s="3">
        <f t="shared" ca="1" si="16"/>
        <v>210.04693477777781</v>
      </c>
      <c r="M34" s="1">
        <f t="shared" si="17"/>
        <v>4.7336187336600574E-3</v>
      </c>
    </row>
    <row r="35" spans="6:13">
      <c r="F35" s="3">
        <f t="shared" si="8"/>
        <v>214.63876394293726</v>
      </c>
      <c r="G35" s="3">
        <f t="shared" ca="1" si="1"/>
        <v>31</v>
      </c>
      <c r="H35" s="3">
        <f t="shared" ca="1" si="12"/>
        <v>245.63876394293726</v>
      </c>
      <c r="I35" s="3">
        <f t="shared" ca="1" si="13"/>
        <v>199.54458803888892</v>
      </c>
      <c r="J35" s="1">
        <f t="shared" si="14"/>
        <v>4.2720909071282016E-3</v>
      </c>
      <c r="K35" s="1">
        <f t="shared" si="15"/>
        <v>4.2539177836450216E-3</v>
      </c>
      <c r="L35" s="3">
        <f t="shared" ca="1" si="16"/>
        <v>199.74066887348962</v>
      </c>
      <c r="M35" s="1">
        <f t="shared" si="17"/>
        <v>4.2539177836450207E-3</v>
      </c>
    </row>
    <row r="36" spans="6:13">
      <c r="F36" s="3">
        <f t="shared" si="8"/>
        <v>203.9068257457904</v>
      </c>
      <c r="G36" s="3">
        <f t="shared" ca="1" si="1"/>
        <v>58</v>
      </c>
      <c r="H36" s="3">
        <f t="shared" ca="1" si="12"/>
        <v>261.9068257457904</v>
      </c>
      <c r="I36" s="3">
        <f t="shared" ca="1" si="13"/>
        <v>189.75363542981515</v>
      </c>
      <c r="J36" s="1">
        <f t="shared" si="14"/>
        <v>3.8391607997396312E-3</v>
      </c>
      <c r="K36" s="1">
        <f t="shared" si="15"/>
        <v>3.8244780136700829E-3</v>
      </c>
      <c r="L36" s="3">
        <f t="shared" ca="1" si="16"/>
        <v>190.02958371979474</v>
      </c>
      <c r="M36" s="1">
        <f t="shared" si="17"/>
        <v>3.8244780136700829E-3</v>
      </c>
    </row>
    <row r="37" spans="6:13">
      <c r="F37" s="3">
        <f t="shared" si="8"/>
        <v>193.71148445850088</v>
      </c>
      <c r="G37" s="3">
        <f t="shared" ca="1" si="1"/>
        <v>26</v>
      </c>
      <c r="H37" s="3">
        <f t="shared" ca="1" si="12"/>
        <v>219.71148445850088</v>
      </c>
      <c r="I37" s="3">
        <f t="shared" ca="1" si="13"/>
        <v>180.52810453380499</v>
      </c>
      <c r="J37" s="1">
        <f t="shared" si="14"/>
        <v>3.4515914073372494E-3</v>
      </c>
      <c r="K37" s="1">
        <f t="shared" si="15"/>
        <v>3.4397189031275589E-3</v>
      </c>
      <c r="L37" s="3">
        <f t="shared" ca="1" si="16"/>
        <v>180.66288434642038</v>
      </c>
      <c r="M37" s="1">
        <f t="shared" si="17"/>
        <v>3.4397189031275589E-3</v>
      </c>
    </row>
    <row r="38" spans="6:13">
      <c r="F38" s="3">
        <f t="shared" si="8"/>
        <v>184.02591023557582</v>
      </c>
      <c r="G38" s="3">
        <f t="shared" ca="1" si="1"/>
        <v>-57</v>
      </c>
      <c r="H38" s="3">
        <f t="shared" ca="1" si="12"/>
        <v>127.02591023557582</v>
      </c>
      <c r="I38" s="3">
        <f t="shared" ca="1" si="13"/>
        <v>171.62974012909936</v>
      </c>
      <c r="J38" s="1">
        <f t="shared" si="14"/>
        <v>3.1043463100726217E-3</v>
      </c>
      <c r="K38" s="1">
        <f t="shared" si="15"/>
        <v>3.0947391679559404E-3</v>
      </c>
      <c r="L38" s="3">
        <f t="shared" ca="1" si="16"/>
        <v>171.49170290968704</v>
      </c>
      <c r="M38" s="1">
        <f t="shared" si="17"/>
        <v>3.0947391679559404E-3</v>
      </c>
    </row>
    <row r="39" spans="6:13">
      <c r="F39" s="3">
        <f t="shared" si="8"/>
        <v>174.82461472379703</v>
      </c>
      <c r="G39" s="3">
        <f t="shared" ca="1" si="1"/>
        <v>67</v>
      </c>
      <c r="H39" s="3">
        <f t="shared" ca="1" si="12"/>
        <v>241.82461472379703</v>
      </c>
      <c r="I39" s="3">
        <f t="shared" ca="1" si="13"/>
        <v>162.91711776420269</v>
      </c>
      <c r="J39" s="1">
        <f t="shared" si="14"/>
        <v>2.7930020990802359E-3</v>
      </c>
      <c r="K39" s="1">
        <f t="shared" si="15"/>
        <v>2.7852229654912125E-3</v>
      </c>
      <c r="L39" s="3">
        <f t="shared" ca="1" si="16"/>
        <v>163.13689273688396</v>
      </c>
      <c r="M39" s="1">
        <f t="shared" si="17"/>
        <v>2.7852229654912125E-3</v>
      </c>
    </row>
    <row r="40" spans="6:13">
      <c r="F40" s="3">
        <f t="shared" si="8"/>
        <v>166.08338398760716</v>
      </c>
      <c r="G40" s="3">
        <f t="shared" ca="1" si="1"/>
        <v>8</v>
      </c>
      <c r="H40" s="3">
        <f t="shared" ca="1" si="12"/>
        <v>174.08338398760716</v>
      </c>
      <c r="I40" s="3">
        <f t="shared" ca="1" si="13"/>
        <v>154.98004810003977</v>
      </c>
      <c r="J40" s="1">
        <f t="shared" si="14"/>
        <v>2.513663726355819E-3</v>
      </c>
      <c r="K40" s="1">
        <f t="shared" si="15"/>
        <v>2.5073610638008657E-3</v>
      </c>
      <c r="L40" s="3">
        <f t="shared" ca="1" si="16"/>
        <v>155.02794706063295</v>
      </c>
      <c r="M40" s="1">
        <f t="shared" si="17"/>
        <v>2.5073610638008657E-3</v>
      </c>
    </row>
    <row r="41" spans="6:13">
      <c r="F41" s="3">
        <f t="shared" si="8"/>
        <v>157.7792147882268</v>
      </c>
      <c r="G41" s="3">
        <f t="shared" ca="1" si="1"/>
        <v>-89</v>
      </c>
      <c r="H41" s="3">
        <f t="shared" ca="1" si="12"/>
        <v>68.779214788226795</v>
      </c>
      <c r="I41" s="3">
        <f t="shared" ca="1" si="13"/>
        <v>147.2765497076013</v>
      </c>
      <c r="J41" s="1">
        <f t="shared" si="14"/>
        <v>2.2628933600802813E-3</v>
      </c>
      <c r="K41" s="1">
        <f t="shared" si="15"/>
        <v>2.2577842351261205E-3</v>
      </c>
      <c r="L41" s="3">
        <f t="shared" ca="1" si="16"/>
        <v>147.09931966232094</v>
      </c>
      <c r="M41" s="1">
        <f t="shared" si="17"/>
        <v>2.2577842351261205E-3</v>
      </c>
    </row>
    <row r="42" spans="6:13">
      <c r="F42" s="3">
        <f t="shared" si="8"/>
        <v>149.89025404881545</v>
      </c>
      <c r="G42" s="3">
        <f t="shared" ca="1" si="1"/>
        <v>-31</v>
      </c>
      <c r="H42" s="3">
        <f t="shared" ca="1" si="12"/>
        <v>118.89025404881545</v>
      </c>
      <c r="I42" s="3">
        <f t="shared" ca="1" si="13"/>
        <v>139.74435367920489</v>
      </c>
      <c r="J42" s="1">
        <f t="shared" si="14"/>
        <v>2.0376502722013233E-3</v>
      </c>
      <c r="K42" s="1">
        <f t="shared" si="15"/>
        <v>2.0335066967272141E-3</v>
      </c>
      <c r="L42" s="3">
        <f t="shared" ca="1" si="16"/>
        <v>139.70194672795228</v>
      </c>
      <c r="M42" s="1">
        <f t="shared" si="17"/>
        <v>2.0335066967272141E-3</v>
      </c>
    </row>
    <row r="43" spans="6:13">
      <c r="F43" s="3">
        <f t="shared" si="8"/>
        <v>142.39574134637468</v>
      </c>
      <c r="G43" s="3">
        <f t="shared" ca="1" si="1"/>
        <v>-60</v>
      </c>
      <c r="H43" s="3">
        <f t="shared" ca="1" si="12"/>
        <v>82.395741346374678</v>
      </c>
      <c r="I43" s="3">
        <f t="shared" ca="1" si="13"/>
        <v>132.71684939155466</v>
      </c>
      <c r="J43" s="1">
        <f t="shared" si="14"/>
        <v>1.8352397937963106E-3</v>
      </c>
      <c r="K43" s="1">
        <f t="shared" si="15"/>
        <v>1.8318778586527366E-3</v>
      </c>
      <c r="L43" s="3">
        <f t="shared" ca="1" si="16"/>
        <v>132.62466726790382</v>
      </c>
      <c r="M43" s="1">
        <f t="shared" si="17"/>
        <v>1.8318778586527368E-3</v>
      </c>
    </row>
    <row r="44" spans="6:13">
      <c r="F44" s="3">
        <f t="shared" si="8"/>
        <v>135.27595427905592</v>
      </c>
      <c r="G44" s="3">
        <f t="shared" ca="1" si="1"/>
        <v>79</v>
      </c>
      <c r="H44" s="3">
        <f t="shared" ca="1" si="12"/>
        <v>214.27595427905592</v>
      </c>
      <c r="I44" s="3">
        <f t="shared" ca="1" si="13"/>
        <v>125.99343390450862</v>
      </c>
      <c r="J44" s="1">
        <f t="shared" si="14"/>
        <v>1.6532697674340948E-3</v>
      </c>
      <c r="K44" s="1">
        <f t="shared" si="15"/>
        <v>1.6505409779353632E-3</v>
      </c>
      <c r="L44" s="3">
        <f t="shared" ca="1" si="16"/>
        <v>126.13914782202222</v>
      </c>
      <c r="M44" s="1">
        <f t="shared" si="17"/>
        <v>1.6505409779353632E-3</v>
      </c>
    </row>
    <row r="45" spans="6:13">
      <c r="F45" s="3">
        <f t="shared" si="8"/>
        <v>128.51215656510311</v>
      </c>
      <c r="G45" s="3">
        <f t="shared" ca="1" si="1"/>
        <v>-87</v>
      </c>
      <c r="H45" s="3">
        <f t="shared" ca="1" si="12"/>
        <v>41.512156565103112</v>
      </c>
      <c r="I45" s="3">
        <f t="shared" ca="1" si="13"/>
        <v>119.8321904309211</v>
      </c>
      <c r="J45" s="1">
        <f t="shared" si="14"/>
        <v>1.4896132325866653E-3</v>
      </c>
      <c r="K45" s="1">
        <f t="shared" si="15"/>
        <v>1.4873975854612449E-3</v>
      </c>
      <c r="L45" s="3">
        <f t="shared" ca="1" si="16"/>
        <v>119.71569740165585</v>
      </c>
      <c r="M45" s="1">
        <f t="shared" si="17"/>
        <v>1.4873975854612447E-3</v>
      </c>
    </row>
    <row r="46" spans="6:13">
      <c r="F46" s="3">
        <f t="shared" si="8"/>
        <v>122.08654873684794</v>
      </c>
      <c r="G46" s="3">
        <f t="shared" ca="1" si="1"/>
        <v>94</v>
      </c>
      <c r="H46" s="3">
        <f t="shared" ca="1" si="12"/>
        <v>216.08654873684793</v>
      </c>
      <c r="I46" s="3">
        <f t="shared" ca="1" si="13"/>
        <v>113.72991253157305</v>
      </c>
      <c r="J46" s="1">
        <f t="shared" si="14"/>
        <v>1.3423763208787734E-3</v>
      </c>
      <c r="K46" s="1">
        <f t="shared" si="15"/>
        <v>1.3405767623766386E-3</v>
      </c>
      <c r="L46" s="3">
        <f t="shared" ca="1" si="16"/>
        <v>113.86712945954488</v>
      </c>
      <c r="M46" s="1">
        <f t="shared" si="17"/>
        <v>1.3405767623766386E-3</v>
      </c>
    </row>
    <row r="47" spans="6:13">
      <c r="F47" s="3">
        <f t="shared" si="8"/>
        <v>115.98222130000555</v>
      </c>
      <c r="G47" s="3">
        <f t="shared" ca="1" si="1"/>
        <v>-1</v>
      </c>
      <c r="H47" s="3">
        <f t="shared" ca="1" si="12"/>
        <v>114.98222130000555</v>
      </c>
      <c r="I47" s="3">
        <f t="shared" ca="1" si="13"/>
        <v>108.17377298656764</v>
      </c>
      <c r="J47" s="1">
        <f t="shared" si="14"/>
        <v>1.2098705280449162E-3</v>
      </c>
      <c r="K47" s="1">
        <f t="shared" si="15"/>
        <v>1.2084085102025833E-3</v>
      </c>
      <c r="L47" s="3">
        <f t="shared" ca="1" si="16"/>
        <v>108.18200037345088</v>
      </c>
      <c r="M47" s="1">
        <f t="shared" si="17"/>
        <v>1.2084085102025835E-3</v>
      </c>
    </row>
    <row r="48" spans="6:13">
      <c r="F48" s="3">
        <f t="shared" si="8"/>
        <v>110.18311023500526</v>
      </c>
      <c r="G48" s="3">
        <f t="shared" ca="1" si="1"/>
        <v>85</v>
      </c>
      <c r="H48" s="3">
        <f t="shared" ca="1" si="12"/>
        <v>195.18311023500524</v>
      </c>
      <c r="I48" s="3">
        <f t="shared" ca="1" si="13"/>
        <v>102.77290035477833</v>
      </c>
      <c r="J48" s="1">
        <f t="shared" si="14"/>
        <v>1.0905886804578315E-3</v>
      </c>
      <c r="K48" s="1">
        <f t="shared" si="15"/>
        <v>1.0894005925031636E-3</v>
      </c>
      <c r="L48" s="3">
        <f t="shared" ca="1" si="16"/>
        <v>102.87357209217519</v>
      </c>
      <c r="M48" s="1">
        <f t="shared" si="17"/>
        <v>1.0894005925031636E-3</v>
      </c>
    </row>
    <row r="49" spans="6:13">
      <c r="F49" s="3">
        <f t="shared" si="8"/>
        <v>104.67395472325499</v>
      </c>
      <c r="G49" s="3">
        <f t="shared" ca="1" si="1"/>
        <v>105</v>
      </c>
      <c r="H49" s="3">
        <f t="shared" ca="1" si="12"/>
        <v>209.67395472325501</v>
      </c>
      <c r="I49" s="3">
        <f t="shared" ca="1" si="13"/>
        <v>97.729893487566429</v>
      </c>
      <c r="J49" s="1">
        <f t="shared" si="14"/>
        <v>9.8318403473410514E-4</v>
      </c>
      <c r="K49" s="1">
        <f t="shared" si="15"/>
        <v>9.822183333501322E-4</v>
      </c>
      <c r="L49" s="3">
        <f t="shared" ca="1" si="16"/>
        <v>97.839846996821791</v>
      </c>
      <c r="M49" s="1">
        <f t="shared" si="17"/>
        <v>9.822183333501322E-4</v>
      </c>
    </row>
    <row r="50" spans="6:13">
      <c r="F50" s="3">
        <f t="shared" si="8"/>
        <v>99.440256987092241</v>
      </c>
      <c r="G50" s="3">
        <f t="shared" ca="1" si="1"/>
        <v>-129</v>
      </c>
      <c r="H50" s="3">
        <f t="shared" ca="1" si="12"/>
        <v>-29.559743012907759</v>
      </c>
      <c r="I50" s="3">
        <f t="shared" ca="1" si="13"/>
        <v>92.947854646980701</v>
      </c>
      <c r="J50" s="1">
        <f t="shared" si="14"/>
        <v>8.8645204584849419E-4</v>
      </c>
      <c r="K50" s="1">
        <f t="shared" si="15"/>
        <v>8.8566694457353659E-4</v>
      </c>
      <c r="L50" s="3">
        <f t="shared" ca="1" si="16"/>
        <v>92.839353717274221</v>
      </c>
      <c r="M50" s="1">
        <f t="shared" si="17"/>
        <v>8.856669445735367E-4</v>
      </c>
    </row>
    <row r="51" spans="6:13">
      <c r="F51" s="3">
        <f t="shared" si="8"/>
        <v>94.468244137737628</v>
      </c>
      <c r="G51" s="3">
        <f t="shared" ca="1" si="1"/>
        <v>-36</v>
      </c>
      <c r="H51" s="3">
        <f t="shared" ca="1" si="12"/>
        <v>58.468244137737628</v>
      </c>
      <c r="I51" s="3">
        <f t="shared" ca="1" si="13"/>
        <v>88.197386031410502</v>
      </c>
      <c r="J51" s="1">
        <f t="shared" si="14"/>
        <v>7.9931441747761679E-4</v>
      </c>
      <c r="K51" s="1">
        <f t="shared" si="15"/>
        <v>7.986760242165668E-4</v>
      </c>
      <c r="L51" s="3">
        <f t="shared" ca="1" si="16"/>
        <v>88.173642078559496</v>
      </c>
      <c r="M51" s="1">
        <f t="shared" si="17"/>
        <v>7.986760242165668E-4</v>
      </c>
    </row>
    <row r="52" spans="6:13">
      <c r="F52" s="3">
        <f t="shared" si="8"/>
        <v>89.744831930850737</v>
      </c>
      <c r="G52" s="3">
        <f t="shared" ca="1" si="1"/>
        <v>-19</v>
      </c>
      <c r="H52" s="3">
        <f t="shared" ca="1" si="12"/>
        <v>70.744831930850737</v>
      </c>
      <c r="I52" s="3">
        <f t="shared" ca="1" si="13"/>
        <v>83.764959974631523</v>
      </c>
      <c r="J52" s="1">
        <f t="shared" si="14"/>
        <v>7.2080511185545148E-4</v>
      </c>
      <c r="K52" s="1">
        <f t="shared" si="15"/>
        <v>7.2028592607793697E-4</v>
      </c>
      <c r="L52" s="3">
        <f t="shared" ca="1" si="16"/>
        <v>83.75558175964585</v>
      </c>
      <c r="M52" s="1">
        <f t="shared" si="17"/>
        <v>7.2028592607793697E-4</v>
      </c>
    </row>
    <row r="53" spans="6:13">
      <c r="F53" s="3">
        <f t="shared" si="8"/>
        <v>85.25759033430819</v>
      </c>
      <c r="G53" s="3">
        <f t="shared" ca="1" si="1"/>
        <v>-55</v>
      </c>
      <c r="H53" s="3">
        <f t="shared" ca="1" si="12"/>
        <v>30.25759033430819</v>
      </c>
      <c r="I53" s="3">
        <f t="shared" ca="1" si="13"/>
        <v>79.567802671663557</v>
      </c>
      <c r="J53" s="1">
        <f t="shared" si="14"/>
        <v>6.5005804828533798E-4</v>
      </c>
      <c r="K53" s="1">
        <f t="shared" si="15"/>
        <v>6.4963574733932624E-4</v>
      </c>
      <c r="L53" s="3">
        <f t="shared" ca="1" si="16"/>
        <v>79.535768995020319</v>
      </c>
      <c r="M53" s="1">
        <f t="shared" si="17"/>
        <v>6.4963574733932614E-4</v>
      </c>
    </row>
    <row r="54" spans="6:13">
      <c r="F54" s="3">
        <f t="shared" si="8"/>
        <v>80.994710817592775</v>
      </c>
      <c r="G54" s="3">
        <f t="shared" ca="1" si="1"/>
        <v>-25</v>
      </c>
      <c r="H54" s="3">
        <f t="shared" ca="1" si="12"/>
        <v>55.994710817592775</v>
      </c>
      <c r="I54" s="3">
        <f t="shared" ca="1" si="13"/>
        <v>75.558980545269307</v>
      </c>
      <c r="J54" s="1">
        <f t="shared" si="14"/>
        <v>5.8629626197374178E-4</v>
      </c>
      <c r="K54" s="1">
        <f t="shared" si="15"/>
        <v>5.8595272008426299E-4</v>
      </c>
      <c r="L54" s="3">
        <f t="shared" ca="1" si="16"/>
        <v>75.547516808205913</v>
      </c>
      <c r="M54" s="1">
        <f t="shared" si="17"/>
        <v>5.8595272008426309E-4</v>
      </c>
    </row>
    <row r="55" spans="6:13">
      <c r="F55" s="3">
        <f t="shared" si="8"/>
        <v>76.944975276713137</v>
      </c>
      <c r="G55" s="3">
        <f t="shared" ca="1" si="1"/>
        <v>58</v>
      </c>
      <c r="H55" s="3">
        <f t="shared" ca="1" si="12"/>
        <v>134.94497527671314</v>
      </c>
      <c r="I55" s="3">
        <f t="shared" ca="1" si="13"/>
        <v>71.770140967795612</v>
      </c>
      <c r="J55" s="1">
        <f t="shared" si="14"/>
        <v>5.2882232987604735E-4</v>
      </c>
      <c r="K55" s="1">
        <f t="shared" si="15"/>
        <v>5.2854282462808826E-4</v>
      </c>
      <c r="L55" s="3">
        <f t="shared" ca="1" si="16"/>
        <v>71.803531573166666</v>
      </c>
      <c r="M55" s="1">
        <f t="shared" si="17"/>
        <v>5.2854282462808826E-4</v>
      </c>
    </row>
    <row r="56" spans="6:13">
      <c r="F56" s="3">
        <f t="shared" si="8"/>
        <v>73.097726512877472</v>
      </c>
      <c r="G56" s="3">
        <f t="shared" ca="1" si="1"/>
        <v>80</v>
      </c>
      <c r="H56" s="3">
        <f t="shared" ca="1" si="12"/>
        <v>153.09772651287747</v>
      </c>
      <c r="I56" s="3">
        <f t="shared" ca="1" si="13"/>
        <v>68.213354994508336</v>
      </c>
      <c r="J56" s="1">
        <f t="shared" si="14"/>
        <v>4.7700989922684958E-4</v>
      </c>
      <c r="K56" s="1">
        <f t="shared" si="15"/>
        <v>4.7678246926923033E-4</v>
      </c>
      <c r="L56" s="3">
        <f t="shared" ca="1" si="16"/>
        <v>68.253826374763236</v>
      </c>
      <c r="M56" s="1">
        <f t="shared" si="17"/>
        <v>4.7678246926923038E-4</v>
      </c>
    </row>
    <row r="57" spans="6:13">
      <c r="F57" s="3">
        <f t="shared" si="8"/>
        <v>69.4428401872336</v>
      </c>
      <c r="G57" s="3">
        <f t="shared" ca="1" si="1"/>
        <v>26</v>
      </c>
      <c r="H57" s="3">
        <f t="shared" ca="1" si="12"/>
        <v>95.4428401872336</v>
      </c>
      <c r="I57" s="3">
        <f t="shared" ca="1" si="13"/>
        <v>64.841135056025067</v>
      </c>
      <c r="J57" s="1">
        <f t="shared" si="14"/>
        <v>4.3029617851548038E-4</v>
      </c>
      <c r="K57" s="1">
        <f t="shared" si="15"/>
        <v>4.3011110335137125E-4</v>
      </c>
      <c r="L57" s="3">
        <f t="shared" ca="1" si="16"/>
        <v>64.854297189183484</v>
      </c>
      <c r="M57" s="1">
        <f t="shared" si="17"/>
        <v>4.3011110335137125E-4</v>
      </c>
    </row>
    <row r="58" spans="6:13">
      <c r="F58" s="3">
        <f t="shared" si="8"/>
        <v>65.97069817787191</v>
      </c>
      <c r="G58" s="3">
        <f t="shared" ca="1" si="1"/>
        <v>132</v>
      </c>
      <c r="H58" s="3">
        <f t="shared" ca="1" si="12"/>
        <v>197.9706981778719</v>
      </c>
      <c r="I58" s="3">
        <f t="shared" ca="1" si="13"/>
        <v>61.611582329724307</v>
      </c>
      <c r="J58" s="1">
        <f t="shared" si="14"/>
        <v>3.8817527077461247E-4</v>
      </c>
      <c r="K58" s="1">
        <f t="shared" si="15"/>
        <v>3.880246492013415E-4</v>
      </c>
      <c r="L58" s="3">
        <f t="shared" ca="1" si="16"/>
        <v>61.66449302781669</v>
      </c>
      <c r="M58" s="1">
        <f t="shared" si="17"/>
        <v>3.8802464920134155E-4</v>
      </c>
    </row>
    <row r="59" spans="6:13">
      <c r="F59" s="3">
        <f t="shared" si="8"/>
        <v>62.672163268978309</v>
      </c>
      <c r="G59" s="3">
        <f t="shared" ca="1" si="1"/>
        <v>-69</v>
      </c>
      <c r="H59" s="3">
        <f t="shared" ca="1" si="12"/>
        <v>-6.3278367310216908</v>
      </c>
      <c r="I59" s="3">
        <f t="shared" ca="1" si="13"/>
        <v>58.581268376425854</v>
      </c>
      <c r="J59" s="1">
        <f t="shared" si="14"/>
        <v>3.5019224590421071E-4</v>
      </c>
      <c r="K59" s="1">
        <f t="shared" si="15"/>
        <v>3.5006965422577452E-4</v>
      </c>
      <c r="L59" s="3">
        <f t="shared" ca="1" si="16"/>
        <v>58.558545668444786</v>
      </c>
      <c r="M59" s="1">
        <f t="shared" si="17"/>
        <v>3.5006965422577446E-4</v>
      </c>
    </row>
    <row r="60" spans="6:13">
      <c r="F60" s="3">
        <f t="shared" si="8"/>
        <v>59.53855510552939</v>
      </c>
      <c r="G60" s="3">
        <f t="shared" ca="1" si="1"/>
        <v>150</v>
      </c>
      <c r="H60" s="3">
        <f t="shared" ca="1" si="12"/>
        <v>209.53855510552938</v>
      </c>
      <c r="I60" s="3">
        <f t="shared" ca="1" si="13"/>
        <v>55.630618385022544</v>
      </c>
      <c r="J60" s="1">
        <f t="shared" si="14"/>
        <v>3.1593786293876143E-4</v>
      </c>
      <c r="K60" s="1">
        <f t="shared" si="15"/>
        <v>3.1583807773144827E-4</v>
      </c>
      <c r="L60" s="3">
        <f t="shared" ca="1" si="16"/>
        <v>55.67922837190396</v>
      </c>
      <c r="M60" s="1">
        <f t="shared" si="17"/>
        <v>3.1583807773144827E-4</v>
      </c>
    </row>
    <row r="61" spans="6:13">
      <c r="F61" s="3">
        <f t="shared" si="8"/>
        <v>56.56162735025292</v>
      </c>
      <c r="G61" s="3">
        <f t="shared" ca="1" si="1"/>
        <v>134</v>
      </c>
      <c r="H61" s="3">
        <f t="shared" ca="1" si="12"/>
        <v>190.56162735025293</v>
      </c>
      <c r="I61" s="3">
        <f t="shared" ca="1" si="13"/>
        <v>52.895266953308763</v>
      </c>
      <c r="J61" s="1">
        <f t="shared" si="14"/>
        <v>2.85043865152632E-4</v>
      </c>
      <c r="K61" s="1">
        <f t="shared" si="15"/>
        <v>2.8496263830078662E-4</v>
      </c>
      <c r="L61" s="3">
        <f t="shared" ca="1" si="16"/>
        <v>52.934496722572746</v>
      </c>
      <c r="M61" s="1">
        <f t="shared" si="17"/>
        <v>2.8496263830078667E-4</v>
      </c>
    </row>
    <row r="62" spans="6:13">
      <c r="F62" s="3">
        <f t="shared" si="8"/>
        <v>53.733545982740274</v>
      </c>
      <c r="G62" s="3">
        <f t="shared" ca="1" si="1"/>
        <v>-47</v>
      </c>
      <c r="H62" s="3">
        <f t="shared" ca="1" si="12"/>
        <v>6.7335459827402744</v>
      </c>
      <c r="I62" s="3">
        <f t="shared" ca="1" si="13"/>
        <v>50.287771886444105</v>
      </c>
      <c r="J62" s="1">
        <f t="shared" si="14"/>
        <v>2.5717878106645993E-4</v>
      </c>
      <c r="K62" s="1">
        <f t="shared" si="15"/>
        <v>2.5711265714669816E-4</v>
      </c>
      <c r="L62" s="3">
        <f t="shared" ca="1" si="16"/>
        <v>50.276573543692038</v>
      </c>
      <c r="M62" s="1">
        <f t="shared" si="17"/>
        <v>2.5711265714669821E-4</v>
      </c>
    </row>
    <row r="63" spans="6:13">
      <c r="F63" s="3">
        <f t="shared" si="8"/>
        <v>51.046868683603257</v>
      </c>
      <c r="G63" s="3">
        <f t="shared" ca="1" si="1"/>
        <v>-142</v>
      </c>
      <c r="H63" s="3">
        <f t="shared" ca="1" si="12"/>
        <v>-90.953131316396735</v>
      </c>
      <c r="I63" s="3">
        <f t="shared" ca="1" si="13"/>
        <v>47.762744866507433</v>
      </c>
      <c r="J63" s="1">
        <f t="shared" si="14"/>
        <v>2.3204417307489509E-4</v>
      </c>
      <c r="K63" s="1">
        <f t="shared" si="15"/>
        <v>2.3199034106804057E-4</v>
      </c>
      <c r="L63" s="3">
        <f t="shared" ca="1" si="16"/>
        <v>47.730564123080207</v>
      </c>
      <c r="M63" s="1">
        <f t="shared" si="17"/>
        <v>2.319903410680406E-4</v>
      </c>
    </row>
    <row r="64" spans="6:13">
      <c r="F64" s="3">
        <f t="shared" si="8"/>
        <v>48.494525249423091</v>
      </c>
      <c r="G64" s="3">
        <f t="shared" ca="1" si="1"/>
        <v>103</v>
      </c>
      <c r="H64" s="3">
        <f t="shared" ca="1" si="12"/>
        <v>151.49452524942308</v>
      </c>
      <c r="I64" s="3">
        <f t="shared" ca="1" si="13"/>
        <v>45.344035916926195</v>
      </c>
      <c r="J64" s="1">
        <f t="shared" si="14"/>
        <v>2.0937128281390662E-4</v>
      </c>
      <c r="K64" s="1">
        <f t="shared" si="15"/>
        <v>2.0932745565598775E-4</v>
      </c>
      <c r="L64" s="3">
        <f t="shared" ca="1" si="16"/>
        <v>45.366256128774808</v>
      </c>
      <c r="M64" s="1">
        <f t="shared" si="17"/>
        <v>2.0932745565598778E-4</v>
      </c>
    </row>
    <row r="65" spans="6:13">
      <c r="F65" s="3">
        <f t="shared" si="8"/>
        <v>46.069798986951938</v>
      </c>
      <c r="G65" s="3">
        <f t="shared" ca="1" si="1"/>
        <v>-70</v>
      </c>
      <c r="H65" s="3">
        <f t="shared" ca="1" si="12"/>
        <v>-23.930201013048062</v>
      </c>
      <c r="I65" s="3">
        <f t="shared" ca="1" si="13"/>
        <v>43.097943322336064</v>
      </c>
      <c r="J65" s="1">
        <f t="shared" si="14"/>
        <v>1.8891802872952895E-4</v>
      </c>
      <c r="K65" s="1">
        <f t="shared" si="15"/>
        <v>1.8888234544916488E-4</v>
      </c>
      <c r="L65" s="3">
        <f t="shared" ca="1" si="16"/>
        <v>43.085282889222889</v>
      </c>
      <c r="M65" s="1">
        <f t="shared" si="17"/>
        <v>1.888823454491649E-4</v>
      </c>
    </row>
    <row r="66" spans="6:13">
      <c r="F66" s="3">
        <f t="shared" si="8"/>
        <v>43.766309037604337</v>
      </c>
      <c r="G66" s="3">
        <f t="shared" ca="1" si="1"/>
        <v>-45</v>
      </c>
      <c r="H66" s="3">
        <f t="shared" ca="1" si="12"/>
        <v>-1.2336909623956629</v>
      </c>
      <c r="I66" s="3">
        <f t="shared" ca="1" si="13"/>
        <v>40.931018744761744</v>
      </c>
      <c r="J66" s="1">
        <f t="shared" si="14"/>
        <v>1.704663167678713E-4</v>
      </c>
      <c r="K66" s="1">
        <f t="shared" si="15"/>
        <v>1.7043726295541529E-4</v>
      </c>
      <c r="L66" s="3">
        <f t="shared" ca="1" si="16"/>
        <v>40.923832307045949</v>
      </c>
      <c r="M66" s="1">
        <f t="shared" si="17"/>
        <v>1.7043726295541529E-4</v>
      </c>
    </row>
    <row r="67" spans="6:13">
      <c r="F67" s="3">
        <f t="shared" si="8"/>
        <v>41.577993585724116</v>
      </c>
      <c r="G67" s="3">
        <f t="shared" ca="1" si="1"/>
        <v>16</v>
      </c>
      <c r="H67" s="3">
        <f t="shared" ca="1" si="12"/>
        <v>57.577993585724116</v>
      </c>
      <c r="I67" s="3">
        <f t="shared" ca="1" si="13"/>
        <v>38.877640691693649</v>
      </c>
      <c r="J67" s="1">
        <f t="shared" si="14"/>
        <v>1.5381962981726228E-4</v>
      </c>
      <c r="K67" s="1">
        <f t="shared" si="15"/>
        <v>1.5379597297763149E-4</v>
      </c>
      <c r="L67" s="3">
        <f t="shared" ca="1" si="16"/>
        <v>38.880516730662009</v>
      </c>
      <c r="M67" s="1">
        <f t="shared" si="17"/>
        <v>1.5379597297763149E-4</v>
      </c>
    </row>
    <row r="68" spans="6:13">
      <c r="F68" s="3">
        <f t="shared" si="8"/>
        <v>39.499093906437906</v>
      </c>
      <c r="G68" s="3">
        <f t="shared" ca="1" si="1"/>
        <v>-109</v>
      </c>
      <c r="H68" s="3">
        <f t="shared" ca="1" si="12"/>
        <v>-69.500906093562094</v>
      </c>
      <c r="I68" s="3">
        <f t="shared" ca="1" si="13"/>
        <v>36.936490894128909</v>
      </c>
      <c r="J68" s="1">
        <f t="shared" si="14"/>
        <v>1.3880086561231242E-4</v>
      </c>
      <c r="K68" s="1">
        <f t="shared" si="15"/>
        <v>1.3878160260573968E-4</v>
      </c>
      <c r="L68" s="3">
        <f t="shared" ca="1" si="16"/>
        <v>36.921719341597772</v>
      </c>
      <c r="M68" s="1">
        <f t="shared" si="17"/>
        <v>1.3878160260573968E-4</v>
      </c>
    </row>
    <row r="69" spans="6:13">
      <c r="F69" s="3">
        <f t="shared" si="8"/>
        <v>37.524139211116008</v>
      </c>
      <c r="G69" s="3">
        <f t="shared" ca="1" si="1"/>
        <v>-60</v>
      </c>
      <c r="H69" s="3">
        <f t="shared" ca="1" si="12"/>
        <v>-22.475860788883992</v>
      </c>
      <c r="I69" s="3">
        <f t="shared" ca="1" si="13"/>
        <v>35.075633374517885</v>
      </c>
      <c r="J69" s="1">
        <f t="shared" si="14"/>
        <v>1.2525039635168006E-4</v>
      </c>
      <c r="K69" s="1">
        <f t="shared" si="15"/>
        <v>1.2523471065453359E-4</v>
      </c>
      <c r="L69" s="3">
        <f t="shared" ca="1" si="16"/>
        <v>35.068425929798593</v>
      </c>
      <c r="M69" s="1">
        <f t="shared" si="17"/>
        <v>1.2523471065453359E-4</v>
      </c>
    </row>
    <row r="70" spans="6:13">
      <c r="F70" s="3">
        <f t="shared" si="8"/>
        <v>35.647932250560203</v>
      </c>
      <c r="G70" s="3">
        <f t="shared" ca="1" si="1"/>
        <v>35</v>
      </c>
      <c r="H70" s="3">
        <f t="shared" ca="1" si="12"/>
        <v>70.647932250560203</v>
      </c>
      <c r="I70" s="3">
        <f t="shared" ca="1" si="13"/>
        <v>33.315004633308661</v>
      </c>
      <c r="J70" s="1">
        <f t="shared" si="14"/>
        <v>1.1302432636571656E-4</v>
      </c>
      <c r="K70" s="1">
        <f t="shared" si="15"/>
        <v>1.1301155331103205E-4</v>
      </c>
      <c r="L70" s="3">
        <f t="shared" ca="1" si="16"/>
        <v>33.319223685448335</v>
      </c>
      <c r="M70" s="1">
        <f t="shared" si="17"/>
        <v>1.1301155331103205E-4</v>
      </c>
    </row>
    <row r="71" spans="6:13">
      <c r="F71" s="3">
        <f t="shared" si="8"/>
        <v>33.865535638032192</v>
      </c>
      <c r="G71" s="3">
        <f t="shared" ref="G71:G106" ca="1" si="18">ROUND(RAND()*$C$5 - $C$5/2,0)</f>
        <v>-43</v>
      </c>
      <c r="H71" s="3">
        <f t="shared" ca="1" si="12"/>
        <v>-9.1344643619678081</v>
      </c>
      <c r="I71" s="3">
        <f t="shared" ca="1" si="13"/>
        <v>31.653262501175917</v>
      </c>
      <c r="J71" s="1">
        <f t="shared" si="14"/>
        <v>1.0199292686320641E-4</v>
      </c>
      <c r="K71" s="1">
        <f t="shared" si="15"/>
        <v>1.0198252536695532E-4</v>
      </c>
      <c r="L71" s="3">
        <f t="shared" ca="1" si="16"/>
        <v>31.649102865786436</v>
      </c>
      <c r="M71" s="1">
        <f t="shared" si="17"/>
        <v>1.0198252536695533E-4</v>
      </c>
    </row>
    <row r="72" spans="6:13">
      <c r="F72" s="3">
        <f t="shared" si="8"/>
        <v>32.172258856130583</v>
      </c>
      <c r="G72" s="3">
        <f t="shared" ca="1" si="18"/>
        <v>-55</v>
      </c>
      <c r="H72" s="3">
        <f t="shared" ca="1" si="12"/>
        <v>-22.827741143869417</v>
      </c>
      <c r="I72" s="3">
        <f t="shared" ca="1" si="13"/>
        <v>30.066647722497112</v>
      </c>
      <c r="J72" s="1">
        <f t="shared" si="14"/>
        <v>9.2039229143677168E-5</v>
      </c>
      <c r="K72" s="1">
        <f t="shared" si="15"/>
        <v>9.2030758703588587E-5</v>
      </c>
      <c r="L72" s="3">
        <f t="shared" ca="1" si="16"/>
        <v>30.061779811758576</v>
      </c>
      <c r="M72" s="1">
        <f t="shared" si="17"/>
        <v>9.2030758703588587E-5</v>
      </c>
    </row>
    <row r="73" spans="6:13">
      <c r="F73" s="3">
        <f t="shared" si="8"/>
        <v>30.563645913324052</v>
      </c>
      <c r="G73" s="3">
        <f t="shared" ca="1" si="18"/>
        <v>-140</v>
      </c>
      <c r="H73" s="3">
        <f t="shared" ca="1" si="12"/>
        <v>-109.43635408667595</v>
      </c>
      <c r="I73" s="3">
        <f t="shared" ca="1" si="13"/>
        <v>28.558690821170647</v>
      </c>
      <c r="J73" s="1">
        <f t="shared" si="14"/>
        <v>8.3057759729988692E-5</v>
      </c>
      <c r="K73" s="1">
        <f t="shared" si="15"/>
        <v>8.3050861711471302E-5</v>
      </c>
      <c r="L73" s="3">
        <f t="shared" ca="1" si="16"/>
        <v>28.547230213779137</v>
      </c>
      <c r="M73" s="1">
        <f t="shared" si="17"/>
        <v>8.3050861711471288E-5</v>
      </c>
    </row>
    <row r="74" spans="6:13">
      <c r="F74" s="3">
        <f t="shared" si="8"/>
        <v>29.035463617657847</v>
      </c>
      <c r="G74" s="3">
        <f t="shared" ca="1" si="18"/>
        <v>-97</v>
      </c>
      <c r="H74" s="3">
        <f t="shared" ca="1" si="12"/>
        <v>-67.964536382342146</v>
      </c>
      <c r="I74" s="3">
        <f t="shared" ca="1" si="13"/>
        <v>27.11986870309018</v>
      </c>
      <c r="J74" s="1">
        <f t="shared" si="14"/>
        <v>7.4953402694602828E-5</v>
      </c>
      <c r="K74" s="1">
        <f t="shared" si="15"/>
        <v>7.4947785103084919E-5</v>
      </c>
      <c r="L74" s="3">
        <f t="shared" ca="1" si="16"/>
        <v>27.112742337531184</v>
      </c>
      <c r="M74" s="1">
        <f t="shared" si="17"/>
        <v>7.4947785103084933E-5</v>
      </c>
    </row>
    <row r="75" spans="6:13">
      <c r="F75" s="3">
        <f t="shared" si="8"/>
        <v>27.583690436774955</v>
      </c>
      <c r="G75" s="3">
        <f t="shared" ca="1" si="18"/>
        <v>-106</v>
      </c>
      <c r="H75" s="3">
        <f t="shared" ca="1" si="12"/>
        <v>-78.416309563225042</v>
      </c>
      <c r="I75" s="3">
        <f t="shared" ca="1" si="13"/>
        <v>25.757105220654623</v>
      </c>
      <c r="J75" s="1">
        <f t="shared" si="14"/>
        <v>6.7640376055534148E-5</v>
      </c>
      <c r="K75" s="1">
        <f t="shared" si="15"/>
        <v>6.7635801144509916E-5</v>
      </c>
      <c r="L75" s="3">
        <f t="shared" ca="1" si="16"/>
        <v>25.750059368287754</v>
      </c>
      <c r="M75" s="1">
        <f t="shared" si="17"/>
        <v>6.7635801144509916E-5</v>
      </c>
    </row>
    <row r="76" spans="6:13">
      <c r="F76" s="3">
        <f t="shared" si="8"/>
        <v>26.204505914936206</v>
      </c>
      <c r="G76" s="3">
        <f t="shared" ca="1" si="18"/>
        <v>-137</v>
      </c>
      <c r="H76" s="3">
        <f t="shared" ca="1" si="12"/>
        <v>-110.79549408506379</v>
      </c>
      <c r="I76" s="3">
        <f t="shared" ca="1" si="13"/>
        <v>24.462556399873364</v>
      </c>
      <c r="J76" s="1">
        <f t="shared" si="14"/>
        <v>6.1041310532920193E-5</v>
      </c>
      <c r="K76" s="1">
        <f t="shared" si="15"/>
        <v>6.1037584718757196E-5</v>
      </c>
      <c r="L76" s="3">
        <f t="shared" ca="1" si="16"/>
        <v>24.454300575157994</v>
      </c>
      <c r="M76" s="1">
        <f t="shared" si="17"/>
        <v>6.1037584718757196E-5</v>
      </c>
    </row>
    <row r="77" spans="6:13">
      <c r="F77" s="3">
        <f t="shared" si="8"/>
        <v>24.894280619189395</v>
      </c>
      <c r="G77" s="3">
        <f t="shared" ca="1" si="18"/>
        <v>35</v>
      </c>
      <c r="H77" s="3">
        <f t="shared" ca="1" si="12"/>
        <v>59.894280619189395</v>
      </c>
      <c r="I77" s="3">
        <f t="shared" ca="1" si="13"/>
        <v>23.231585546400094</v>
      </c>
      <c r="J77" s="1">
        <f t="shared" si="14"/>
        <v>5.5086420208678367E-5</v>
      </c>
      <c r="K77" s="1">
        <f t="shared" si="15"/>
        <v>5.5083385862138249E-5</v>
      </c>
      <c r="L77" s="3">
        <f t="shared" ca="1" si="16"/>
        <v>23.233605051779534</v>
      </c>
      <c r="M77" s="1">
        <f t="shared" si="17"/>
        <v>5.5083385862138249E-5</v>
      </c>
    </row>
    <row r="78" spans="6:13">
      <c r="F78" s="3">
        <f t="shared" si="8"/>
        <v>23.649566588229924</v>
      </c>
      <c r="G78" s="3">
        <f t="shared" ca="1" si="18"/>
        <v>-103</v>
      </c>
      <c r="H78" s="3">
        <f t="shared" ca="1" si="12"/>
        <v>-79.350433411770069</v>
      </c>
      <c r="I78" s="3">
        <f t="shared" ca="1" si="13"/>
        <v>22.071924799190558</v>
      </c>
      <c r="J78" s="1">
        <f t="shared" si="14"/>
        <v>4.9712755740579771E-5</v>
      </c>
      <c r="K78" s="1">
        <f t="shared" si="15"/>
        <v>4.9710284505348361E-5</v>
      </c>
      <c r="L78" s="3">
        <f t="shared" ca="1" si="16"/>
        <v>22.066883064908687</v>
      </c>
      <c r="M78" s="1">
        <f t="shared" si="17"/>
        <v>4.9710284505348361E-5</v>
      </c>
    </row>
    <row r="79" spans="6:13">
      <c r="F79" s="3">
        <f t="shared" si="8"/>
        <v>22.467088258818425</v>
      </c>
      <c r="G79" s="3">
        <f t="shared" ca="1" si="18"/>
        <v>-65</v>
      </c>
      <c r="H79" s="3">
        <f t="shared" ca="1" si="12"/>
        <v>-42.532911741181579</v>
      </c>
      <c r="I79" s="3">
        <f t="shared" ca="1" si="13"/>
        <v>20.963538911663253</v>
      </c>
      <c r="J79" s="1">
        <f t="shared" si="14"/>
        <v>4.4863531766076885E-5</v>
      </c>
      <c r="K79" s="1">
        <f t="shared" si="15"/>
        <v>4.4861519119888775E-5</v>
      </c>
      <c r="L79" s="3">
        <f t="shared" ca="1" si="16"/>
        <v>20.960690364428245</v>
      </c>
      <c r="M79" s="1">
        <f t="shared" si="17"/>
        <v>4.4861519119888775E-5</v>
      </c>
    </row>
    <row r="80" spans="6:13">
      <c r="F80" s="3">
        <f t="shared" ref="F80:F106" si="19">$C$4*F79</f>
        <v>21.343733845877502</v>
      </c>
      <c r="G80" s="3">
        <f t="shared" ca="1" si="18"/>
        <v>109</v>
      </c>
      <c r="H80" s="3">
        <f t="shared" ca="1" si="12"/>
        <v>130.34373384587749</v>
      </c>
      <c r="I80" s="3">
        <f t="shared" ca="1" si="13"/>
        <v>19.912655846206832</v>
      </c>
      <c r="J80" s="1">
        <f t="shared" si="14"/>
        <v>4.0487521005699616E-5</v>
      </c>
      <c r="K80" s="1">
        <f t="shared" si="15"/>
        <v>4.0485881832708481E-5</v>
      </c>
      <c r="L80" s="3">
        <f t="shared" ca="1" si="16"/>
        <v>19.917126745781385</v>
      </c>
      <c r="M80" s="1">
        <f t="shared" si="17"/>
        <v>4.0485881832708481E-5</v>
      </c>
    </row>
    <row r="81" spans="6:13">
      <c r="F81" s="3">
        <f t="shared" si="19"/>
        <v>20.276547153583625</v>
      </c>
      <c r="G81" s="3">
        <f t="shared" ca="1" si="18"/>
        <v>115</v>
      </c>
      <c r="H81" s="3">
        <f t="shared" ca="1" si="12"/>
        <v>135.27654715358364</v>
      </c>
      <c r="I81" s="3">
        <f t="shared" ca="1" si="13"/>
        <v>18.921270408492315</v>
      </c>
      <c r="J81" s="1">
        <f t="shared" si="14"/>
        <v>3.6538508354019404E-5</v>
      </c>
      <c r="K81" s="1">
        <f t="shared" si="15"/>
        <v>3.653717334020608E-5</v>
      </c>
      <c r="L81" s="3">
        <f t="shared" ca="1" si="16"/>
        <v>18.925521701407799</v>
      </c>
      <c r="M81" s="1">
        <f t="shared" si="17"/>
        <v>3.653717334020608E-5</v>
      </c>
    </row>
    <row r="82" spans="6:13">
      <c r="F82" s="3">
        <f t="shared" si="19"/>
        <v>19.262719795904442</v>
      </c>
      <c r="G82" s="3">
        <f t="shared" ca="1" si="18"/>
        <v>27</v>
      </c>
      <c r="H82" s="3">
        <f t="shared" ca="1" si="12"/>
        <v>46.262719795904445</v>
      </c>
      <c r="I82" s="3">
        <f t="shared" ca="1" si="13"/>
        <v>17.979245616337408</v>
      </c>
      <c r="J82" s="1">
        <f t="shared" si="14"/>
        <v>3.2974798939535988E-5</v>
      </c>
      <c r="K82" s="1">
        <f t="shared" si="15"/>
        <v>3.2973711638024433E-5</v>
      </c>
      <c r="L82" s="3">
        <f t="shared" ca="1" si="16"/>
        <v>17.980178227459128</v>
      </c>
      <c r="M82" s="1">
        <f t="shared" si="17"/>
        <v>3.2973711638024433E-5</v>
      </c>
    </row>
    <row r="83" spans="6:13">
      <c r="F83" s="3">
        <f t="shared" si="19"/>
        <v>18.299583806109219</v>
      </c>
      <c r="G83" s="3">
        <f t="shared" ca="1" si="18"/>
        <v>13</v>
      </c>
      <c r="H83" s="3">
        <f t="shared" ca="1" si="12"/>
        <v>31.299583806109219</v>
      </c>
      <c r="I83" s="3">
        <f t="shared" ca="1" si="13"/>
        <v>17.081169316086172</v>
      </c>
      <c r="J83" s="1">
        <f t="shared" si="14"/>
        <v>2.9758774753317048E-5</v>
      </c>
      <c r="K83" s="1">
        <f t="shared" si="15"/>
        <v>2.9757889194995362E-5</v>
      </c>
      <c r="L83" s="3">
        <f t="shared" ca="1" si="16"/>
        <v>17.081592426089095</v>
      </c>
      <c r="M83" s="1">
        <f t="shared" si="17"/>
        <v>2.9757889194995358E-5</v>
      </c>
    </row>
    <row r="84" spans="6:13">
      <c r="F84" s="3">
        <f t="shared" si="19"/>
        <v>17.384604615803756</v>
      </c>
      <c r="G84" s="3">
        <f t="shared" ca="1" si="18"/>
        <v>96</v>
      </c>
      <c r="H84" s="3">
        <f t="shared" ca="1" si="12"/>
        <v>113.38460461580375</v>
      </c>
      <c r="I84" s="3">
        <f t="shared" ca="1" si="13"/>
        <v>16.227512804784638</v>
      </c>
      <c r="J84" s="1">
        <f t="shared" si="14"/>
        <v>2.6856494998483309E-5</v>
      </c>
      <c r="K84" s="1">
        <f t="shared" si="15"/>
        <v>2.6855773746530002E-5</v>
      </c>
      <c r="L84" s="3">
        <f t="shared" ca="1" si="16"/>
        <v>16.230122033660187</v>
      </c>
      <c r="M84" s="1">
        <f t="shared" si="17"/>
        <v>2.6855773746530005E-5</v>
      </c>
    </row>
    <row r="85" spans="6:13">
      <c r="F85" s="3">
        <f t="shared" si="19"/>
        <v>16.515374385013569</v>
      </c>
      <c r="G85" s="3">
        <f t="shared" ca="1" si="18"/>
        <v>-79</v>
      </c>
      <c r="H85" s="3">
        <f t="shared" ca="1" si="12"/>
        <v>-62.484625614986427</v>
      </c>
      <c r="I85" s="3">
        <f t="shared" ca="1" si="13"/>
        <v>15.418615931977177</v>
      </c>
      <c r="J85" s="1">
        <f t="shared" si="14"/>
        <v>2.4237335806243329E-5</v>
      </c>
      <c r="K85" s="1">
        <f t="shared" si="15"/>
        <v>2.4236748372034186E-5</v>
      </c>
      <c r="L85" s="3">
        <f t="shared" ca="1" si="16"/>
        <v>15.416727810714438</v>
      </c>
      <c r="M85" s="1">
        <f t="shared" si="17"/>
        <v>2.4236748372034183E-5</v>
      </c>
    </row>
    <row r="86" spans="6:13">
      <c r="F86" s="3">
        <f t="shared" si="19"/>
        <v>15.68960566576289</v>
      </c>
      <c r="G86" s="3">
        <f t="shared" ca="1" si="18"/>
        <v>-124</v>
      </c>
      <c r="H86" s="3">
        <f t="shared" ca="1" si="12"/>
        <v>-108.31039433423712</v>
      </c>
      <c r="I86" s="3">
        <f t="shared" ca="1" si="13"/>
        <v>14.645891420178716</v>
      </c>
      <c r="J86" s="1">
        <f t="shared" si="14"/>
        <v>2.1873665405760848E-5</v>
      </c>
      <c r="K86" s="1">
        <f t="shared" si="15"/>
        <v>2.1873186958987949E-5</v>
      </c>
      <c r="L86" s="3">
        <f t="shared" ca="1" si="16"/>
        <v>14.643201974352626</v>
      </c>
      <c r="M86" s="1">
        <f t="shared" si="17"/>
        <v>2.1873186958987949E-5</v>
      </c>
    </row>
    <row r="87" spans="6:13">
      <c r="F87" s="3">
        <f t="shared" si="19"/>
        <v>14.905125382474745</v>
      </c>
      <c r="G87" s="3">
        <f t="shared" ca="1" si="18"/>
        <v>-32</v>
      </c>
      <c r="H87" s="3">
        <f t="shared" ref="H87:H106" ca="1" si="20">F87+G87</f>
        <v>-17.094874617525257</v>
      </c>
      <c r="I87" s="3">
        <f t="shared" ref="I87:I106" ca="1" si="21">$C$6*L86</f>
        <v>13.911041875634995</v>
      </c>
      <c r="J87" s="1">
        <f t="shared" ref="J87:J106" si="22">$C$6*M86*$C$6</f>
        <v>1.9740551230486621E-5</v>
      </c>
      <c r="K87" s="1">
        <f t="shared" ref="K87:K106" si="23">J87/(J87+$C$7)</f>
        <v>1.9740161548816266E-5</v>
      </c>
      <c r="L87" s="3">
        <f t="shared" ref="L87:L106" ca="1" si="24">I87+K87*(H87-I87)</f>
        <v>13.910429813834451</v>
      </c>
      <c r="M87" s="1">
        <f t="shared" ref="M87:M106" si="25">(1-K87)*J87</f>
        <v>1.974016154881627E-5</v>
      </c>
    </row>
    <row r="88" spans="6:13">
      <c r="F88" s="3">
        <f t="shared" si="19"/>
        <v>14.159869113351007</v>
      </c>
      <c r="G88" s="3">
        <f t="shared" ca="1" si="18"/>
        <v>100</v>
      </c>
      <c r="H88" s="3">
        <f t="shared" ca="1" si="20"/>
        <v>114.15986911335101</v>
      </c>
      <c r="I88" s="3">
        <f t="shared" ca="1" si="21"/>
        <v>13.214908323142728</v>
      </c>
      <c r="J88" s="1">
        <f t="shared" si="22"/>
        <v>1.7815495797806681E-5</v>
      </c>
      <c r="K88" s="1">
        <f t="shared" si="23"/>
        <v>1.7815178411570553E-5</v>
      </c>
      <c r="L88" s="3">
        <f t="shared" ca="1" si="24"/>
        <v>13.216706675628954</v>
      </c>
      <c r="M88" s="1">
        <f t="shared" si="25"/>
        <v>1.7815178411570553E-5</v>
      </c>
    </row>
    <row r="89" spans="6:13">
      <c r="F89" s="3">
        <f t="shared" si="19"/>
        <v>13.451875657683456</v>
      </c>
      <c r="G89" s="3">
        <f t="shared" ca="1" si="18"/>
        <v>-91</v>
      </c>
      <c r="H89" s="3">
        <f t="shared" ca="1" si="20"/>
        <v>-77.548124342316541</v>
      </c>
      <c r="I89" s="3">
        <f t="shared" ca="1" si="21"/>
        <v>12.555871341847507</v>
      </c>
      <c r="J89" s="1">
        <f t="shared" si="22"/>
        <v>1.6078198516442425E-5</v>
      </c>
      <c r="K89" s="1">
        <f t="shared" si="23"/>
        <v>1.6077940012131175E-5</v>
      </c>
      <c r="L89" s="3">
        <f t="shared" ca="1" si="24"/>
        <v>12.554422655210043</v>
      </c>
      <c r="M89" s="1">
        <f t="shared" si="25"/>
        <v>1.6077940012131175E-5</v>
      </c>
    </row>
    <row r="90" spans="6:13">
      <c r="F90" s="3">
        <f t="shared" si="19"/>
        <v>12.779281874799283</v>
      </c>
      <c r="G90" s="3">
        <f t="shared" ca="1" si="18"/>
        <v>138</v>
      </c>
      <c r="H90" s="3">
        <f t="shared" ca="1" si="20"/>
        <v>150.7792818747993</v>
      </c>
      <c r="I90" s="3">
        <f t="shared" ca="1" si="21"/>
        <v>11.926701522449541</v>
      </c>
      <c r="J90" s="1">
        <f t="shared" si="22"/>
        <v>1.4510340860948384E-5</v>
      </c>
      <c r="K90" s="1">
        <f t="shared" si="23"/>
        <v>1.4510130314011592E-5</v>
      </c>
      <c r="L90" s="3">
        <f t="shared" ca="1" si="24"/>
        <v>11.928716291484891</v>
      </c>
      <c r="M90" s="1">
        <f t="shared" si="25"/>
        <v>1.4510130314011591E-5</v>
      </c>
    </row>
    <row r="91" spans="6:13">
      <c r="F91" s="3">
        <f t="shared" si="19"/>
        <v>12.140317781059318</v>
      </c>
      <c r="G91" s="3">
        <f t="shared" ca="1" si="18"/>
        <v>-86</v>
      </c>
      <c r="H91" s="3">
        <f t="shared" ca="1" si="20"/>
        <v>-73.859682218940677</v>
      </c>
      <c r="I91" s="3">
        <f t="shared" ca="1" si="21"/>
        <v>11.332280476910645</v>
      </c>
      <c r="J91" s="1">
        <f t="shared" si="22"/>
        <v>1.309539260839546E-5</v>
      </c>
      <c r="K91" s="1">
        <f t="shared" si="23"/>
        <v>1.3095221121333584E-5</v>
      </c>
      <c r="L91" s="3">
        <f t="shared" ca="1" si="24"/>
        <v>11.331164869321382</v>
      </c>
      <c r="M91" s="1">
        <f t="shared" si="25"/>
        <v>1.3095221121333582E-5</v>
      </c>
    </row>
    <row r="92" spans="6:13">
      <c r="F92" s="3">
        <f t="shared" si="19"/>
        <v>11.533301892006351</v>
      </c>
      <c r="G92" s="3">
        <f t="shared" ca="1" si="18"/>
        <v>-63</v>
      </c>
      <c r="H92" s="3">
        <f t="shared" ca="1" si="20"/>
        <v>-51.466698107993651</v>
      </c>
      <c r="I92" s="3">
        <f t="shared" ca="1" si="21"/>
        <v>10.764606625855313</v>
      </c>
      <c r="J92" s="1">
        <f t="shared" si="22"/>
        <v>1.1818437062003557E-5</v>
      </c>
      <c r="K92" s="1">
        <f t="shared" si="23"/>
        <v>1.1818297388199693E-5</v>
      </c>
      <c r="L92" s="3">
        <f t="shared" ca="1" si="24"/>
        <v>10.763871157789113</v>
      </c>
      <c r="M92" s="1">
        <f t="shared" si="25"/>
        <v>1.1818297388199694E-5</v>
      </c>
    </row>
    <row r="93" spans="6:13">
      <c r="F93" s="3">
        <f t="shared" si="19"/>
        <v>10.956636797406032</v>
      </c>
      <c r="G93" s="3">
        <f t="shared" ca="1" si="18"/>
        <v>-107</v>
      </c>
      <c r="H93" s="3">
        <f t="shared" ca="1" si="20"/>
        <v>-96.043363202593966</v>
      </c>
      <c r="I93" s="3">
        <f t="shared" ca="1" si="21"/>
        <v>10.225677599899656</v>
      </c>
      <c r="J93" s="1">
        <f t="shared" si="22"/>
        <v>1.0666013392850223E-5</v>
      </c>
      <c r="K93" s="1">
        <f t="shared" si="23"/>
        <v>1.066589963022192E-5</v>
      </c>
      <c r="L93" s="3">
        <f t="shared" ca="1" si="24"/>
        <v>10.224544144976656</v>
      </c>
      <c r="M93" s="1">
        <f t="shared" si="25"/>
        <v>1.0665899630221921E-5</v>
      </c>
    </row>
    <row r="94" spans="6:13">
      <c r="F94" s="3">
        <f t="shared" si="19"/>
        <v>10.408804957535731</v>
      </c>
      <c r="G94" s="3">
        <f t="shared" ca="1" si="18"/>
        <v>-19</v>
      </c>
      <c r="H94" s="3">
        <f t="shared" ca="1" si="20"/>
        <v>-8.5911950424642693</v>
      </c>
      <c r="I94" s="3">
        <f t="shared" ca="1" si="21"/>
        <v>9.7133169377278232</v>
      </c>
      <c r="J94" s="1">
        <f t="shared" si="22"/>
        <v>9.6259744162752834E-6</v>
      </c>
      <c r="K94" s="1">
        <f t="shared" si="23"/>
        <v>9.6258817577837488E-6</v>
      </c>
      <c r="L94" s="3">
        <f t="shared" ca="1" si="24"/>
        <v>9.7131407406598687</v>
      </c>
      <c r="M94" s="1">
        <f t="shared" si="25"/>
        <v>9.6258817577837488E-6</v>
      </c>
    </row>
    <row r="95" spans="6:13">
      <c r="F95" s="3">
        <f t="shared" si="19"/>
        <v>9.8883647096589442</v>
      </c>
      <c r="G95" s="3">
        <f t="shared" ca="1" si="18"/>
        <v>140</v>
      </c>
      <c r="H95" s="3">
        <f t="shared" ca="1" si="20"/>
        <v>149.88836470965896</v>
      </c>
      <c r="I95" s="3">
        <f t="shared" ca="1" si="21"/>
        <v>9.2274837036268753</v>
      </c>
      <c r="J95" s="1">
        <f t="shared" si="22"/>
        <v>8.6873582863998331E-6</v>
      </c>
      <c r="K95" s="1">
        <f t="shared" si="23"/>
        <v>8.6872828168614691E-6</v>
      </c>
      <c r="L95" s="3">
        <f t="shared" ca="1" si="24"/>
        <v>9.2287056644814438</v>
      </c>
      <c r="M95" s="1">
        <f t="shared" si="25"/>
        <v>8.6872828168614674E-6</v>
      </c>
    </row>
    <row r="96" spans="6:13">
      <c r="F96" s="3">
        <f t="shared" si="19"/>
        <v>9.3939464741759959</v>
      </c>
      <c r="G96" s="3">
        <f t="shared" ca="1" si="18"/>
        <v>-63</v>
      </c>
      <c r="H96" s="3">
        <f t="shared" ca="1" si="20"/>
        <v>-53.606053525824002</v>
      </c>
      <c r="I96" s="3">
        <f t="shared" ca="1" si="21"/>
        <v>8.7672703812573705</v>
      </c>
      <c r="J96" s="1">
        <f t="shared" si="22"/>
        <v>7.8402727422174737E-6</v>
      </c>
      <c r="K96" s="1">
        <f t="shared" si="23"/>
        <v>7.8402112728227393E-6</v>
      </c>
      <c r="L96" s="3">
        <f t="shared" ca="1" si="24"/>
        <v>8.7667813612201506</v>
      </c>
      <c r="M96" s="1">
        <f t="shared" si="25"/>
        <v>7.8402112728227376E-6</v>
      </c>
    </row>
    <row r="97" spans="6:13">
      <c r="F97" s="3">
        <f t="shared" si="19"/>
        <v>8.9242491504671957</v>
      </c>
      <c r="G97" s="3">
        <f t="shared" ca="1" si="18"/>
        <v>-5</v>
      </c>
      <c r="H97" s="3">
        <f t="shared" ca="1" si="20"/>
        <v>3.9242491504671957</v>
      </c>
      <c r="I97" s="3">
        <f t="shared" ca="1" si="21"/>
        <v>8.3284422931591422</v>
      </c>
      <c r="J97" s="1">
        <f t="shared" si="22"/>
        <v>7.0757906737225204E-6</v>
      </c>
      <c r="K97" s="1">
        <f t="shared" si="23"/>
        <v>7.0757406072631209E-6</v>
      </c>
      <c r="L97" s="3">
        <f t="shared" ca="1" si="24"/>
        <v>8.3284111302308794</v>
      </c>
      <c r="M97" s="1">
        <f t="shared" si="25"/>
        <v>7.0757406072631226E-6</v>
      </c>
    </row>
    <row r="98" spans="6:13">
      <c r="F98" s="3">
        <f t="shared" si="19"/>
        <v>8.4780366929438351</v>
      </c>
      <c r="G98" s="3">
        <f t="shared" ca="1" si="18"/>
        <v>-9</v>
      </c>
      <c r="H98" s="3">
        <f t="shared" ca="1" si="20"/>
        <v>-0.52196330705616489</v>
      </c>
      <c r="I98" s="3">
        <f t="shared" ca="1" si="21"/>
        <v>7.9119905737193355</v>
      </c>
      <c r="J98" s="1">
        <f t="shared" si="22"/>
        <v>6.3858558980549674E-6</v>
      </c>
      <c r="K98" s="1">
        <f t="shared" si="23"/>
        <v>6.3858151191598243E-6</v>
      </c>
      <c r="L98" s="3">
        <f t="shared" ca="1" si="24"/>
        <v>7.9119367160491292</v>
      </c>
      <c r="M98" s="1">
        <f t="shared" si="25"/>
        <v>6.3858151191598252E-6</v>
      </c>
    </row>
    <row r="99" spans="6:13">
      <c r="F99" s="3">
        <f t="shared" si="19"/>
        <v>8.0541348582966421</v>
      </c>
      <c r="G99" s="3">
        <f t="shared" ca="1" si="18"/>
        <v>45</v>
      </c>
      <c r="H99" s="3">
        <f t="shared" ca="1" si="20"/>
        <v>53.054134858296642</v>
      </c>
      <c r="I99" s="3">
        <f t="shared" ca="1" si="21"/>
        <v>7.5163398802466723</v>
      </c>
      <c r="J99" s="1">
        <f t="shared" si="22"/>
        <v>5.7631981450417415E-6</v>
      </c>
      <c r="K99" s="1">
        <f t="shared" si="23"/>
        <v>5.7631649307803035E-6</v>
      </c>
      <c r="L99" s="3">
        <f t="shared" ca="1" si="24"/>
        <v>7.5166023220697147</v>
      </c>
      <c r="M99" s="1">
        <f t="shared" si="25"/>
        <v>5.7631649307803035E-6</v>
      </c>
    </row>
    <row r="100" spans="6:13">
      <c r="F100" s="3">
        <f t="shared" si="19"/>
        <v>7.65142811538181</v>
      </c>
      <c r="G100" s="3">
        <f t="shared" ca="1" si="18"/>
        <v>-57</v>
      </c>
      <c r="H100" s="3">
        <f t="shared" ca="1" si="20"/>
        <v>-49.348571884618188</v>
      </c>
      <c r="I100" s="3">
        <f t="shared" ca="1" si="21"/>
        <v>7.1407722059662282</v>
      </c>
      <c r="J100" s="1">
        <f t="shared" si="22"/>
        <v>5.2012563500292234E-6</v>
      </c>
      <c r="K100" s="1">
        <f t="shared" si="23"/>
        <v>5.2012292971023141E-6</v>
      </c>
      <c r="L100" s="3">
        <f t="shared" ca="1" si="24"/>
        <v>7.1404783919347699</v>
      </c>
      <c r="M100" s="1">
        <f t="shared" si="25"/>
        <v>5.2012292971023133E-6</v>
      </c>
    </row>
    <row r="101" spans="6:13">
      <c r="F101" s="3">
        <f t="shared" si="19"/>
        <v>7.2688567096127192</v>
      </c>
      <c r="G101" s="3">
        <f t="shared" ca="1" si="18"/>
        <v>-130</v>
      </c>
      <c r="H101" s="3">
        <f t="shared" ca="1" si="20"/>
        <v>-122.73114329038728</v>
      </c>
      <c r="I101" s="3">
        <f t="shared" ca="1" si="21"/>
        <v>6.7834544723380308</v>
      </c>
      <c r="J101" s="1">
        <f t="shared" si="22"/>
        <v>4.6941094406348377E-6</v>
      </c>
      <c r="K101" s="1">
        <f t="shared" si="23"/>
        <v>4.6940874060748294E-6</v>
      </c>
      <c r="L101" s="3">
        <f t="shared" ca="1" si="24"/>
        <v>6.7828465194957701</v>
      </c>
      <c r="M101" s="1">
        <f t="shared" si="25"/>
        <v>4.6940874060748294E-6</v>
      </c>
    </row>
    <row r="102" spans="6:13">
      <c r="F102" s="3">
        <f t="shared" si="19"/>
        <v>6.9054138741320825</v>
      </c>
      <c r="G102" s="3">
        <f t="shared" ca="1" si="18"/>
        <v>-129</v>
      </c>
      <c r="H102" s="3">
        <f t="shared" ca="1" si="20"/>
        <v>-122.09458612586792</v>
      </c>
      <c r="I102" s="3">
        <f t="shared" ca="1" si="21"/>
        <v>6.4437041935209809</v>
      </c>
      <c r="J102" s="1">
        <f t="shared" si="22"/>
        <v>4.2364138839825331E-6</v>
      </c>
      <c r="K102" s="1">
        <f t="shared" si="23"/>
        <v>4.2363959368559686E-6</v>
      </c>
      <c r="L102" s="3">
        <f t="shared" ca="1" si="24"/>
        <v>6.4431596544301417</v>
      </c>
      <c r="M102" s="1">
        <f t="shared" si="25"/>
        <v>4.2363959368559686E-6</v>
      </c>
    </row>
    <row r="103" spans="6:13">
      <c r="F103" s="3">
        <f t="shared" si="19"/>
        <v>6.5601431804254782</v>
      </c>
      <c r="G103" s="3">
        <f t="shared" ca="1" si="18"/>
        <v>74</v>
      </c>
      <c r="H103" s="3">
        <f t="shared" ca="1" si="20"/>
        <v>80.560143180425484</v>
      </c>
      <c r="I103" s="3">
        <f t="shared" ca="1" si="21"/>
        <v>6.1210016717086342</v>
      </c>
      <c r="J103" s="1">
        <f t="shared" si="22"/>
        <v>3.8233473330125115E-6</v>
      </c>
      <c r="K103" s="1">
        <f t="shared" si="23"/>
        <v>3.8233327150835722E-6</v>
      </c>
      <c r="L103" s="3">
        <f t="shared" ca="1" si="24"/>
        <v>6.1212862773136472</v>
      </c>
      <c r="M103" s="1">
        <f t="shared" si="25"/>
        <v>3.8233327150835722E-6</v>
      </c>
    </row>
    <row r="104" spans="6:13">
      <c r="F104" s="3">
        <f t="shared" si="19"/>
        <v>6.2321360214042043</v>
      </c>
      <c r="G104" s="3">
        <f t="shared" ca="1" si="18"/>
        <v>-44</v>
      </c>
      <c r="H104" s="3">
        <f t="shared" ca="1" si="20"/>
        <v>-37.767863978595798</v>
      </c>
      <c r="I104" s="3">
        <f t="shared" ca="1" si="21"/>
        <v>5.8152219634479643</v>
      </c>
      <c r="J104" s="1">
        <f t="shared" si="22"/>
        <v>3.4505577753629234E-6</v>
      </c>
      <c r="K104" s="1">
        <f t="shared" si="23"/>
        <v>3.4505458690550458E-6</v>
      </c>
      <c r="L104" s="3">
        <f t="shared" ca="1" si="24"/>
        <v>5.815071578010806</v>
      </c>
      <c r="M104" s="1">
        <f t="shared" si="25"/>
        <v>3.4505458690550458E-6</v>
      </c>
    </row>
    <row r="105" spans="6:13">
      <c r="F105" s="3">
        <f t="shared" si="19"/>
        <v>5.9205292203339939</v>
      </c>
      <c r="G105" s="3">
        <f t="shared" ca="1" si="18"/>
        <v>87</v>
      </c>
      <c r="H105" s="3">
        <f t="shared" ca="1" si="20"/>
        <v>92.920529220333989</v>
      </c>
      <c r="I105" s="3">
        <f t="shared" ca="1" si="21"/>
        <v>5.5243179991102656</v>
      </c>
      <c r="J105" s="1">
        <f t="shared" si="22"/>
        <v>3.1141176468221787E-6</v>
      </c>
      <c r="K105" s="1">
        <f t="shared" si="23"/>
        <v>3.1141079491236599E-6</v>
      </c>
      <c r="L105" s="3">
        <f t="shared" ca="1" si="24"/>
        <v>5.524590160346353</v>
      </c>
      <c r="M105" s="1">
        <f t="shared" si="25"/>
        <v>3.1141079491236599E-6</v>
      </c>
    </row>
    <row r="106" spans="6:13">
      <c r="F106" s="3">
        <f t="shared" si="19"/>
        <v>5.624502759317294</v>
      </c>
      <c r="G106" s="3">
        <f t="shared" ca="1" si="18"/>
        <v>-10</v>
      </c>
      <c r="H106" s="3">
        <f t="shared" ca="1" si="20"/>
        <v>-4.375497240682706</v>
      </c>
      <c r="I106" s="3">
        <f t="shared" ca="1" si="21"/>
        <v>5.2483606523290351</v>
      </c>
      <c r="J106" s="1">
        <f t="shared" si="22"/>
        <v>2.810482424084103E-6</v>
      </c>
      <c r="K106" s="1">
        <f t="shared" si="23"/>
        <v>2.8104745252948461E-6</v>
      </c>
      <c r="L106" s="3">
        <f t="shared" ca="1" si="24"/>
        <v>5.2483336047215916</v>
      </c>
      <c r="M106" s="1">
        <f t="shared" si="25"/>
        <v>2.8104745252948461E-6</v>
      </c>
    </row>
  </sheetData>
  <mergeCells count="2">
    <mergeCell ref="I2:J2"/>
    <mergeCell ref="K2:M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6C8DA-1D68-4545-9295-1B2231BE3463}">
  <dimension ref="B2:M113"/>
  <sheetViews>
    <sheetView zoomScale="70" zoomScaleNormal="70" workbookViewId="0">
      <selection activeCell="I8" sqref="I8"/>
    </sheetView>
  </sheetViews>
  <sheetFormatPr baseColWidth="10" defaultRowHeight="14.4"/>
  <cols>
    <col min="6" max="6" width="14.109375" style="2" customWidth="1"/>
    <col min="7" max="7" width="11.5546875" style="3"/>
    <col min="8" max="9" width="14.88671875" style="2" customWidth="1"/>
    <col min="10" max="10" width="13.44140625" style="1" customWidth="1"/>
    <col min="11" max="11" width="11.5546875" style="1"/>
    <col min="12" max="12" width="11.5546875" style="3"/>
    <col min="13" max="13" width="11.5546875" style="1"/>
  </cols>
  <sheetData>
    <row r="2" spans="2:13">
      <c r="I2" s="15" t="s">
        <v>14</v>
      </c>
      <c r="J2" s="15"/>
      <c r="K2" s="15" t="s">
        <v>15</v>
      </c>
      <c r="L2" s="15"/>
      <c r="M2" s="15"/>
    </row>
    <row r="3" spans="2:13" s="4" customFormat="1" ht="30.6" customHeight="1">
      <c r="B3" s="4" t="s">
        <v>1</v>
      </c>
      <c r="E3" s="4" t="s">
        <v>19</v>
      </c>
      <c r="F3" s="7" t="s">
        <v>18</v>
      </c>
      <c r="G3" s="5" t="s">
        <v>3</v>
      </c>
      <c r="H3" s="7" t="s">
        <v>6</v>
      </c>
      <c r="I3" s="7" t="s">
        <v>13</v>
      </c>
      <c r="J3" s="8" t="s">
        <v>8</v>
      </c>
      <c r="K3" s="8" t="s">
        <v>16</v>
      </c>
      <c r="L3" s="5" t="s">
        <v>13</v>
      </c>
      <c r="M3" s="8" t="s">
        <v>8</v>
      </c>
    </row>
    <row r="4" spans="2:13">
      <c r="B4" t="s">
        <v>20</v>
      </c>
      <c r="C4">
        <v>1</v>
      </c>
      <c r="F4" s="2" t="s">
        <v>0</v>
      </c>
      <c r="G4" s="3" t="s">
        <v>4</v>
      </c>
      <c r="H4" s="2" t="s">
        <v>5</v>
      </c>
      <c r="I4" s="2" t="s">
        <v>12</v>
      </c>
      <c r="J4" s="1" t="s">
        <v>9</v>
      </c>
      <c r="K4" s="1" t="s">
        <v>10</v>
      </c>
      <c r="L4" s="3" t="s">
        <v>12</v>
      </c>
      <c r="M4" s="1" t="s">
        <v>9</v>
      </c>
    </row>
    <row r="5" spans="2:13">
      <c r="B5" t="s">
        <v>17</v>
      </c>
      <c r="C5">
        <v>0.5</v>
      </c>
      <c r="E5">
        <v>0</v>
      </c>
      <c r="F5" s="2">
        <f>SIN(PI()/180*E5)</f>
        <v>0</v>
      </c>
      <c r="G5" s="2">
        <f t="shared" ref="G5:G68" ca="1" si="0">RAND()*$C$5 - $C$5/2</f>
        <v>0.22678596907252591</v>
      </c>
      <c r="H5" s="2">
        <f ca="1">F5+G5</f>
        <v>0.22678596907252591</v>
      </c>
      <c r="I5" s="2">
        <f ca="1">H5</f>
        <v>0.22678596907252591</v>
      </c>
      <c r="J5" s="1">
        <v>1</v>
      </c>
      <c r="K5" s="1">
        <f>J5/(J5+$C$5)</f>
        <v>0.66666666666666663</v>
      </c>
      <c r="L5" s="3">
        <f ca="1">I5+K5*(H5-I5)</f>
        <v>0.22678596907252591</v>
      </c>
      <c r="M5" s="1">
        <f>(1-K5)*J5</f>
        <v>0.33333333333333337</v>
      </c>
    </row>
    <row r="6" spans="2:13">
      <c r="E6">
        <f>E5+$C$4</f>
        <v>1</v>
      </c>
      <c r="F6" s="2">
        <f t="shared" ref="F6:F69" si="1">SIN(PI()/180*E6)</f>
        <v>1.7452406437283512E-2</v>
      </c>
      <c r="G6" s="2">
        <f t="shared" ca="1" si="0"/>
        <v>-0.1967363843416301</v>
      </c>
      <c r="H6" s="2">
        <f ca="1">F6+G6</f>
        <v>-0.17928397790434658</v>
      </c>
      <c r="I6" s="2">
        <f ca="1">SIN(((ASIN(I5)*180/PI())+$C$4)*PI()/180)</f>
        <v>0.24374910583920664</v>
      </c>
      <c r="J6" s="1">
        <f>$C$4*M5*$C$4</f>
        <v>0.33333333333333337</v>
      </c>
      <c r="K6" s="1">
        <f t="shared" ref="K6:K22" si="2">J6/(J6+$C$5)</f>
        <v>0.4</v>
      </c>
      <c r="L6" s="3">
        <f ca="1">I6+K6*(H6-I6)</f>
        <v>7.4535872341785353E-2</v>
      </c>
      <c r="M6" s="1">
        <f>(1-K6)*J6</f>
        <v>0.2</v>
      </c>
    </row>
    <row r="7" spans="2:13">
      <c r="E7">
        <f t="shared" ref="E7:E70" si="3">E6+$C$4</f>
        <v>2</v>
      </c>
      <c r="F7" s="2">
        <f t="shared" si="1"/>
        <v>3.4899496702500969E-2</v>
      </c>
      <c r="G7" s="2">
        <f t="shared" ca="1" si="0"/>
        <v>-0.1303832286497501</v>
      </c>
      <c r="H7" s="2">
        <f t="shared" ref="H7:H14" ca="1" si="4">F7+G7</f>
        <v>-9.5483731947249129E-2</v>
      </c>
      <c r="I7" s="2">
        <f t="shared" ref="I7:I70" ca="1" si="5">SIN(((ASIN(I6)*180/PI())+$C$4)*PI()/180)</f>
        <v>0.26063799426699813</v>
      </c>
      <c r="J7" s="1">
        <f t="shared" ref="J7:J14" si="6">$C$4*J6*$C$4</f>
        <v>0.33333333333333337</v>
      </c>
      <c r="K7" s="1">
        <f t="shared" si="2"/>
        <v>0.4</v>
      </c>
      <c r="L7" s="3">
        <f t="shared" ref="L7:L14" ca="1" si="7">I7+K7*(H7-I7)</f>
        <v>0.11818930378129922</v>
      </c>
      <c r="M7" s="1">
        <f t="shared" ref="M7:M14" si="8">(1-K7)*J7</f>
        <v>0.2</v>
      </c>
    </row>
    <row r="8" spans="2:13">
      <c r="E8">
        <f t="shared" si="3"/>
        <v>3</v>
      </c>
      <c r="F8" s="2">
        <f t="shared" si="1"/>
        <v>5.2335956242943835E-2</v>
      </c>
      <c r="G8" s="2">
        <f t="shared" ca="1" si="0"/>
        <v>2.3482790831974354E-2</v>
      </c>
      <c r="H8" s="2">
        <f t="shared" ca="1" si="4"/>
        <v>7.5818747074918189E-2</v>
      </c>
      <c r="I8" s="2">
        <f t="shared" ca="1" si="5"/>
        <v>0.27744748983687895</v>
      </c>
      <c r="J8" s="1">
        <f t="shared" si="6"/>
        <v>0.33333333333333337</v>
      </c>
      <c r="K8" s="1">
        <f t="shared" si="2"/>
        <v>0.4</v>
      </c>
      <c r="L8" s="3">
        <f t="shared" ca="1" si="7"/>
        <v>0.19679599273209464</v>
      </c>
      <c r="M8" s="1">
        <f t="shared" si="8"/>
        <v>0.2</v>
      </c>
    </row>
    <row r="9" spans="2:13">
      <c r="E9">
        <f t="shared" si="3"/>
        <v>4</v>
      </c>
      <c r="F9" s="2">
        <f t="shared" si="1"/>
        <v>6.9756473744125302E-2</v>
      </c>
      <c r="G9" s="2">
        <f t="shared" ca="1" si="0"/>
        <v>1.830805933496471E-2</v>
      </c>
      <c r="H9" s="2">
        <f t="shared" ca="1" si="4"/>
        <v>8.8064533079090013E-2</v>
      </c>
      <c r="I9" s="2">
        <f t="shared" ca="1" si="5"/>
        <v>0.29417247221366122</v>
      </c>
      <c r="J9" s="1">
        <f t="shared" si="6"/>
        <v>0.33333333333333337</v>
      </c>
      <c r="K9" s="1">
        <f t="shared" si="2"/>
        <v>0.4</v>
      </c>
      <c r="L9" s="3">
        <f t="shared" ca="1" si="7"/>
        <v>0.21172929655983275</v>
      </c>
      <c r="M9" s="1">
        <f t="shared" si="8"/>
        <v>0.2</v>
      </c>
    </row>
    <row r="10" spans="2:13">
      <c r="E10">
        <f t="shared" si="3"/>
        <v>5</v>
      </c>
      <c r="F10" s="2">
        <f t="shared" si="1"/>
        <v>8.7155742747658166E-2</v>
      </c>
      <c r="G10" s="2">
        <f t="shared" ca="1" si="0"/>
        <v>-9.5414813428715606E-2</v>
      </c>
      <c r="H10" s="2">
        <f t="shared" ca="1" si="4"/>
        <v>-8.2590706810574399E-3</v>
      </c>
      <c r="I10" s="2">
        <f t="shared" ca="1" si="5"/>
        <v>0.31080784680569451</v>
      </c>
      <c r="J10" s="1">
        <f t="shared" si="6"/>
        <v>0.33333333333333337</v>
      </c>
      <c r="K10" s="1">
        <f t="shared" si="2"/>
        <v>0.4</v>
      </c>
      <c r="L10" s="3">
        <f t="shared" ca="1" si="7"/>
        <v>0.18318107981099371</v>
      </c>
      <c r="M10" s="1">
        <f t="shared" si="8"/>
        <v>0.2</v>
      </c>
    </row>
    <row r="11" spans="2:13">
      <c r="E11">
        <f t="shared" si="3"/>
        <v>6</v>
      </c>
      <c r="F11" s="2">
        <f t="shared" si="1"/>
        <v>0.10452846326765347</v>
      </c>
      <c r="G11" s="2">
        <f t="shared" ca="1" si="0"/>
        <v>0.17978807714244116</v>
      </c>
      <c r="H11" s="2">
        <f t="shared" ca="1" si="4"/>
        <v>0.28431654041009463</v>
      </c>
      <c r="I11" s="2">
        <f t="shared" ca="1" si="5"/>
        <v>0.32734854631672761</v>
      </c>
      <c r="J11" s="1">
        <f t="shared" si="6"/>
        <v>0.33333333333333337</v>
      </c>
      <c r="K11" s="1">
        <f t="shared" si="2"/>
        <v>0.4</v>
      </c>
      <c r="L11" s="3">
        <f t="shared" ca="1" si="7"/>
        <v>0.31013574395407439</v>
      </c>
      <c r="M11" s="1">
        <f t="shared" si="8"/>
        <v>0.2</v>
      </c>
    </row>
    <row r="12" spans="2:13">
      <c r="B12" s="6"/>
      <c r="E12">
        <f t="shared" si="3"/>
        <v>7</v>
      </c>
      <c r="F12" s="2">
        <f t="shared" si="1"/>
        <v>0.12186934340514748</v>
      </c>
      <c r="G12" s="2">
        <f t="shared" ca="1" si="0"/>
        <v>-0.10066151400450007</v>
      </c>
      <c r="H12" s="2">
        <f t="shared" ca="1" si="4"/>
        <v>2.1207829400647402E-2</v>
      </c>
      <c r="I12" s="2">
        <f t="shared" ca="1" si="5"/>
        <v>0.34378953228945602</v>
      </c>
      <c r="J12" s="1">
        <f t="shared" si="6"/>
        <v>0.33333333333333337</v>
      </c>
      <c r="K12" s="1">
        <f t="shared" si="2"/>
        <v>0.4</v>
      </c>
      <c r="L12" s="3">
        <f t="shared" ca="1" si="7"/>
        <v>0.21475685113393259</v>
      </c>
      <c r="M12" s="1">
        <f t="shared" si="8"/>
        <v>0.2</v>
      </c>
    </row>
    <row r="13" spans="2:13">
      <c r="E13">
        <f t="shared" si="3"/>
        <v>8</v>
      </c>
      <c r="F13" s="2">
        <f t="shared" si="1"/>
        <v>0.13917310096006544</v>
      </c>
      <c r="G13" s="2">
        <f t="shared" ca="1" si="0"/>
        <v>-0.11537599461107118</v>
      </c>
      <c r="H13" s="2">
        <f t="shared" ca="1" si="4"/>
        <v>2.3797106348994262E-2</v>
      </c>
      <c r="I13" s="2">
        <f t="shared" ca="1" si="5"/>
        <v>0.3601257966402851</v>
      </c>
      <c r="J13" s="1">
        <f t="shared" si="6"/>
        <v>0.33333333333333337</v>
      </c>
      <c r="K13" s="1">
        <f t="shared" si="2"/>
        <v>0.4</v>
      </c>
      <c r="L13" s="3">
        <f t="shared" ca="1" si="7"/>
        <v>0.22559432052376874</v>
      </c>
      <c r="M13" s="1">
        <f t="shared" si="8"/>
        <v>0.2</v>
      </c>
    </row>
    <row r="14" spans="2:13">
      <c r="E14">
        <f t="shared" si="3"/>
        <v>9</v>
      </c>
      <c r="F14" s="2">
        <f t="shared" si="1"/>
        <v>0.15643446504023087</v>
      </c>
      <c r="G14" s="2">
        <f t="shared" ca="1" si="0"/>
        <v>0.11973621275245433</v>
      </c>
      <c r="H14" s="2">
        <f t="shared" ca="1" si="4"/>
        <v>0.27617067779268523</v>
      </c>
      <c r="I14" s="2">
        <f t="shared" ca="1" si="5"/>
        <v>0.37635236318484067</v>
      </c>
      <c r="J14" s="1">
        <f t="shared" si="6"/>
        <v>0.33333333333333337</v>
      </c>
      <c r="K14" s="1">
        <f t="shared" si="2"/>
        <v>0.4</v>
      </c>
      <c r="L14" s="3">
        <f t="shared" ca="1" si="7"/>
        <v>0.3362796890279785</v>
      </c>
      <c r="M14" s="1">
        <f t="shared" si="8"/>
        <v>0.2</v>
      </c>
    </row>
    <row r="15" spans="2:13">
      <c r="E15">
        <f t="shared" si="3"/>
        <v>10</v>
      </c>
      <c r="F15" s="2">
        <f t="shared" si="1"/>
        <v>0.17364817766693033</v>
      </c>
      <c r="G15" s="2">
        <f t="shared" ca="1" si="0"/>
        <v>-0.19162672710241713</v>
      </c>
      <c r="H15" s="2">
        <f ca="1">F15+G15</f>
        <v>-1.7978549435486796E-2</v>
      </c>
      <c r="I15" s="2">
        <f t="shared" ca="1" si="5"/>
        <v>0.39246428915376291</v>
      </c>
      <c r="J15" s="1">
        <f>$C$4*J14*$C$4</f>
        <v>0.33333333333333337</v>
      </c>
      <c r="K15" s="1">
        <f t="shared" si="2"/>
        <v>0.4</v>
      </c>
      <c r="L15" s="3">
        <f ca="1">I15+K15*(H15-I15)</f>
        <v>0.22828715371806302</v>
      </c>
      <c r="M15" s="1">
        <f>(1-K15)*J15</f>
        <v>0.2</v>
      </c>
    </row>
    <row r="16" spans="2:13">
      <c r="E16">
        <f t="shared" si="3"/>
        <v>11</v>
      </c>
      <c r="F16" s="2">
        <f t="shared" si="1"/>
        <v>0.1908089953765448</v>
      </c>
      <c r="G16" s="2">
        <f t="shared" ca="1" si="0"/>
        <v>-0.14016663306097005</v>
      </c>
      <c r="H16" s="2">
        <f t="shared" ref="H16:H79" ca="1" si="9">F16+G16</f>
        <v>5.0642362315574757E-2</v>
      </c>
      <c r="I16" s="2">
        <f t="shared" ca="1" si="5"/>
        <v>0.40845666669832192</v>
      </c>
      <c r="J16" s="1">
        <f t="shared" ref="J16:J22" si="10">$C$4*J15*$C$4</f>
        <v>0.33333333333333337</v>
      </c>
      <c r="K16" s="1">
        <f t="shared" si="2"/>
        <v>0.4</v>
      </c>
      <c r="L16" s="3">
        <f t="shared" ref="L16:L22" ca="1" si="11">I16+K16*(H16-I16)</f>
        <v>0.26533094494522302</v>
      </c>
      <c r="M16" s="1">
        <f t="shared" ref="M16:M22" si="12">(1-K16)*J16</f>
        <v>0.2</v>
      </c>
    </row>
    <row r="17" spans="5:13">
      <c r="E17">
        <f t="shared" si="3"/>
        <v>12</v>
      </c>
      <c r="F17" s="2">
        <f t="shared" si="1"/>
        <v>0.20791169081775934</v>
      </c>
      <c r="G17" s="2">
        <f t="shared" ca="1" si="0"/>
        <v>-6.1729643775167986E-3</v>
      </c>
      <c r="H17" s="2">
        <f t="shared" ca="1" si="9"/>
        <v>0.20173872644024254</v>
      </c>
      <c r="I17" s="2">
        <f t="shared" ca="1" si="5"/>
        <v>0.42432462438539609</v>
      </c>
      <c r="J17" s="1">
        <f t="shared" si="10"/>
        <v>0.33333333333333337</v>
      </c>
      <c r="K17" s="1">
        <f t="shared" si="2"/>
        <v>0.4</v>
      </c>
      <c r="L17" s="3">
        <f t="shared" ca="1" si="11"/>
        <v>0.33529026520733468</v>
      </c>
      <c r="M17" s="1">
        <f t="shared" si="12"/>
        <v>0.2</v>
      </c>
    </row>
    <row r="18" spans="5:13">
      <c r="E18">
        <f t="shared" si="3"/>
        <v>13</v>
      </c>
      <c r="F18" s="2">
        <f t="shared" si="1"/>
        <v>0.224951054343865</v>
      </c>
      <c r="G18" s="2">
        <f t="shared" ca="1" si="0"/>
        <v>5.9380874965195174E-2</v>
      </c>
      <c r="H18" s="2">
        <f t="shared" ca="1" si="9"/>
        <v>0.28433192930906015</v>
      </c>
      <c r="I18" s="2">
        <f t="shared" ca="1" si="5"/>
        <v>0.4400633286813575</v>
      </c>
      <c r="J18" s="1">
        <f t="shared" si="10"/>
        <v>0.33333333333333337</v>
      </c>
      <c r="K18" s="1">
        <f t="shared" si="2"/>
        <v>0.4</v>
      </c>
      <c r="L18" s="3">
        <f t="shared" ca="1" si="11"/>
        <v>0.37777076893243855</v>
      </c>
      <c r="M18" s="1">
        <f t="shared" si="12"/>
        <v>0.2</v>
      </c>
    </row>
    <row r="19" spans="5:13">
      <c r="E19">
        <f t="shared" si="3"/>
        <v>14</v>
      </c>
      <c r="F19" s="2">
        <f t="shared" si="1"/>
        <v>0.24192189559966773</v>
      </c>
      <c r="G19" s="2">
        <f t="shared" ca="1" si="0"/>
        <v>-0.16512381100157225</v>
      </c>
      <c r="H19" s="2">
        <f t="shared" ca="1" si="9"/>
        <v>7.6798084598095478E-2</v>
      </c>
      <c r="I19" s="2">
        <f t="shared" ca="1" si="5"/>
        <v>0.45566798542441339</v>
      </c>
      <c r="J19" s="1">
        <f t="shared" si="10"/>
        <v>0.33333333333333337</v>
      </c>
      <c r="K19" s="1">
        <f t="shared" si="2"/>
        <v>0.4</v>
      </c>
      <c r="L19" s="3">
        <f t="shared" ca="1" si="11"/>
        <v>0.30412002509388625</v>
      </c>
      <c r="M19" s="1">
        <f t="shared" si="12"/>
        <v>0.2</v>
      </c>
    </row>
    <row r="20" spans="5:13">
      <c r="E20">
        <f t="shared" si="3"/>
        <v>15</v>
      </c>
      <c r="F20" s="2">
        <f t="shared" si="1"/>
        <v>0.25881904510252074</v>
      </c>
      <c r="G20" s="2">
        <f t="shared" ca="1" si="0"/>
        <v>-0.17933416194230029</v>
      </c>
      <c r="H20" s="2">
        <f t="shared" ca="1" si="9"/>
        <v>7.9484883160220454E-2</v>
      </c>
      <c r="I20" s="2">
        <f t="shared" ca="1" si="5"/>
        <v>0.47113384128495417</v>
      </c>
      <c r="J20" s="1">
        <f t="shared" si="10"/>
        <v>0.33333333333333337</v>
      </c>
      <c r="K20" s="1">
        <f t="shared" si="2"/>
        <v>0.4</v>
      </c>
      <c r="L20" s="3">
        <f t="shared" ca="1" si="11"/>
        <v>0.31447425803506068</v>
      </c>
      <c r="M20" s="1">
        <f t="shared" si="12"/>
        <v>0.2</v>
      </c>
    </row>
    <row r="21" spans="5:13">
      <c r="E21">
        <f t="shared" si="3"/>
        <v>16</v>
      </c>
      <c r="F21" s="2">
        <f t="shared" si="1"/>
        <v>0.27563735581699916</v>
      </c>
      <c r="G21" s="2">
        <f t="shared" ca="1" si="0"/>
        <v>-0.10606016517885775</v>
      </c>
      <c r="H21" s="2">
        <f t="shared" ca="1" si="9"/>
        <v>0.16957719063814142</v>
      </c>
      <c r="I21" s="2">
        <f t="shared" ca="1" si="5"/>
        <v>0.48645618521346362</v>
      </c>
      <c r="J21" s="1">
        <f t="shared" si="10"/>
        <v>0.33333333333333337</v>
      </c>
      <c r="K21" s="1">
        <f t="shared" si="2"/>
        <v>0.4</v>
      </c>
      <c r="L21" s="3">
        <f t="shared" ca="1" si="11"/>
        <v>0.35970458738333477</v>
      </c>
      <c r="M21" s="1">
        <f t="shared" si="12"/>
        <v>0.2</v>
      </c>
    </row>
    <row r="22" spans="5:13">
      <c r="E22">
        <f t="shared" si="3"/>
        <v>17</v>
      </c>
      <c r="F22" s="2">
        <f t="shared" si="1"/>
        <v>0.29237170472273677</v>
      </c>
      <c r="G22" s="2">
        <f t="shared" ca="1" si="0"/>
        <v>-0.22556938350105582</v>
      </c>
      <c r="H22" s="2">
        <f t="shared" ca="1" si="9"/>
        <v>6.6802321221680949E-2</v>
      </c>
      <c r="I22" s="2">
        <f t="shared" ca="1" si="5"/>
        <v>0.50163034987555</v>
      </c>
      <c r="J22" s="1">
        <f t="shared" si="10"/>
        <v>0.33333333333333337</v>
      </c>
      <c r="K22" s="1">
        <f t="shared" si="2"/>
        <v>0.4</v>
      </c>
      <c r="L22" s="3">
        <f t="shared" ca="1" si="11"/>
        <v>0.32769913841400233</v>
      </c>
      <c r="M22" s="1">
        <f t="shared" si="12"/>
        <v>0.2</v>
      </c>
    </row>
    <row r="23" spans="5:13">
      <c r="E23">
        <f t="shared" si="3"/>
        <v>18</v>
      </c>
      <c r="F23" s="2">
        <f t="shared" si="1"/>
        <v>0.3090169943749474</v>
      </c>
      <c r="G23" s="2">
        <f t="shared" ca="1" si="0"/>
        <v>0.17945318013796963</v>
      </c>
      <c r="H23" s="2">
        <f t="shared" ca="1" si="9"/>
        <v>0.48847017451291702</v>
      </c>
      <c r="I23" s="2">
        <f t="shared" ca="1" si="5"/>
        <v>0.51665171307366209</v>
      </c>
    </row>
    <row r="24" spans="5:13">
      <c r="E24">
        <f t="shared" si="3"/>
        <v>19</v>
      </c>
      <c r="F24" s="2">
        <f t="shared" si="1"/>
        <v>0.3255681544571567</v>
      </c>
      <c r="G24" s="2">
        <f t="shared" ca="1" si="0"/>
        <v>0.12665352698823185</v>
      </c>
      <c r="H24" s="2">
        <f t="shared" ca="1" si="9"/>
        <v>0.45222168144538855</v>
      </c>
      <c r="I24" s="2">
        <f t="shared" ca="1" si="5"/>
        <v>0.53151569915505437</v>
      </c>
    </row>
    <row r="25" spans="5:13">
      <c r="E25">
        <f t="shared" si="3"/>
        <v>20</v>
      </c>
      <c r="F25" s="2">
        <f t="shared" si="1"/>
        <v>0.34202014332566871</v>
      </c>
      <c r="G25" s="2">
        <f t="shared" ca="1" si="0"/>
        <v>0.17924562181293319</v>
      </c>
      <c r="H25" s="2">
        <f t="shared" ca="1" si="9"/>
        <v>0.5212657651386019</v>
      </c>
      <c r="I25" s="2">
        <f t="shared" ca="1" si="5"/>
        <v>0.54621778040557567</v>
      </c>
    </row>
    <row r="26" spans="5:13">
      <c r="E26">
        <f t="shared" si="3"/>
        <v>21</v>
      </c>
      <c r="F26" s="2">
        <f t="shared" si="1"/>
        <v>0.35836794954530027</v>
      </c>
      <c r="G26" s="2">
        <f t="shared" ca="1" si="0"/>
        <v>0.13663215007197732</v>
      </c>
      <c r="H26" s="2">
        <f t="shared" ca="1" si="9"/>
        <v>0.49500009961727759</v>
      </c>
      <c r="I26" s="2">
        <f t="shared" ca="1" si="5"/>
        <v>0.56075347842885515</v>
      </c>
    </row>
    <row r="27" spans="5:13">
      <c r="E27">
        <f t="shared" si="3"/>
        <v>22</v>
      </c>
      <c r="F27" s="2">
        <f t="shared" si="1"/>
        <v>0.37460659341591201</v>
      </c>
      <c r="G27" s="2">
        <f t="shared" ca="1" si="0"/>
        <v>3.8959289545008713E-2</v>
      </c>
      <c r="H27" s="2">
        <f t="shared" ca="1" si="9"/>
        <v>0.41356588296092073</v>
      </c>
      <c r="I27" s="2">
        <f t="shared" ca="1" si="5"/>
        <v>0.57511836551046425</v>
      </c>
    </row>
    <row r="28" spans="5:13">
      <c r="E28">
        <f t="shared" si="3"/>
        <v>23</v>
      </c>
      <c r="F28" s="2">
        <f t="shared" si="1"/>
        <v>0.39073112848927377</v>
      </c>
      <c r="G28" s="2">
        <f t="shared" ca="1" si="0"/>
        <v>-0.13384731360911228</v>
      </c>
      <c r="H28" s="2">
        <f t="shared" ca="1" si="9"/>
        <v>0.25688381488016149</v>
      </c>
      <c r="I28" s="2">
        <f t="shared" ca="1" si="5"/>
        <v>0.5893080659666422</v>
      </c>
    </row>
    <row r="29" spans="5:13">
      <c r="E29">
        <f t="shared" si="3"/>
        <v>24</v>
      </c>
      <c r="F29" s="2">
        <f t="shared" si="1"/>
        <v>0.40673664307580021</v>
      </c>
      <c r="G29" s="2">
        <f t="shared" ca="1" si="0"/>
        <v>-0.11860036069537289</v>
      </c>
      <c r="H29" s="2">
        <f t="shared" ca="1" si="9"/>
        <v>0.28813628238042732</v>
      </c>
      <c r="I29" s="2">
        <f t="shared" ca="1" si="5"/>
        <v>0.60331825747717116</v>
      </c>
    </row>
    <row r="30" spans="5:13">
      <c r="E30">
        <f t="shared" si="3"/>
        <v>25</v>
      </c>
      <c r="F30" s="2">
        <f t="shared" si="1"/>
        <v>0.42261826174069944</v>
      </c>
      <c r="G30" s="2">
        <f t="shared" ca="1" si="0"/>
        <v>-0.22520009962963333</v>
      </c>
      <c r="H30" s="2">
        <f t="shared" ca="1" si="9"/>
        <v>0.19741816211106611</v>
      </c>
      <c r="I30" s="2">
        <f t="shared" ca="1" si="5"/>
        <v>0.61714467240199744</v>
      </c>
    </row>
    <row r="31" spans="5:13">
      <c r="E31">
        <f t="shared" si="3"/>
        <v>26</v>
      </c>
      <c r="F31" s="2">
        <f t="shared" si="1"/>
        <v>0.4383711467890774</v>
      </c>
      <c r="G31" s="2">
        <f t="shared" ca="1" si="0"/>
        <v>0.13119925122599579</v>
      </c>
      <c r="H31" s="2">
        <f t="shared" ca="1" si="9"/>
        <v>0.56957039801507325</v>
      </c>
      <c r="I31" s="2">
        <f t="shared" ca="1" si="5"/>
        <v>0.63078309908119545</v>
      </c>
    </row>
    <row r="32" spans="5:13">
      <c r="E32">
        <f t="shared" si="3"/>
        <v>27</v>
      </c>
      <c r="F32" s="2">
        <f t="shared" si="1"/>
        <v>0.45399049973954675</v>
      </c>
      <c r="G32" s="2">
        <f t="shared" ca="1" si="0"/>
        <v>-4.553421303292926E-2</v>
      </c>
      <c r="H32" s="2">
        <f t="shared" ca="1" si="9"/>
        <v>0.40845628670661749</v>
      </c>
      <c r="I32" s="2">
        <f t="shared" ca="1" si="5"/>
        <v>0.64422938311788014</v>
      </c>
    </row>
    <row r="33" spans="5:11">
      <c r="E33">
        <f t="shared" si="3"/>
        <v>28</v>
      </c>
      <c r="F33" s="2">
        <f t="shared" si="1"/>
        <v>0.46947156278589081</v>
      </c>
      <c r="G33" s="2">
        <f t="shared" ca="1" si="0"/>
        <v>0.11066058655391731</v>
      </c>
      <c r="H33" s="2">
        <f t="shared" ca="1" si="9"/>
        <v>0.58013214933980817</v>
      </c>
      <c r="I33" s="2">
        <f t="shared" ca="1" si="5"/>
        <v>0.65747942864367692</v>
      </c>
    </row>
    <row r="34" spans="5:11">
      <c r="E34">
        <f t="shared" si="3"/>
        <v>29</v>
      </c>
      <c r="F34" s="2">
        <f t="shared" si="1"/>
        <v>0.48480962024633706</v>
      </c>
      <c r="G34" s="2">
        <f t="shared" ca="1" si="0"/>
        <v>0.13782947814381707</v>
      </c>
      <c r="H34" s="2">
        <f t="shared" ca="1" si="9"/>
        <v>0.62263909839015419</v>
      </c>
      <c r="I34" s="2">
        <f t="shared" ca="1" si="5"/>
        <v>0.67052919956636281</v>
      </c>
      <c r="K34" s="1">
        <f>ASIN(F34)*180/PI()</f>
        <v>29</v>
      </c>
    </row>
    <row r="35" spans="5:11">
      <c r="E35">
        <f t="shared" si="3"/>
        <v>30</v>
      </c>
      <c r="F35" s="2">
        <f t="shared" si="1"/>
        <v>0.49999999999999994</v>
      </c>
      <c r="G35" s="2">
        <f t="shared" ca="1" si="0"/>
        <v>-0.18687692948934465</v>
      </c>
      <c r="H35" s="2">
        <f t="shared" ca="1" si="9"/>
        <v>0.3131230705106553</v>
      </c>
      <c r="I35" s="2">
        <f t="shared" ca="1" si="5"/>
        <v>0.6833747207992984</v>
      </c>
    </row>
    <row r="36" spans="5:11">
      <c r="E36">
        <f t="shared" si="3"/>
        <v>31</v>
      </c>
      <c r="F36" s="2">
        <f t="shared" si="1"/>
        <v>0.51503807491005416</v>
      </c>
      <c r="G36" s="2">
        <f t="shared" ca="1" si="0"/>
        <v>0.1959092572289694</v>
      </c>
      <c r="H36" s="2">
        <f t="shared" ca="1" si="9"/>
        <v>0.71094733213902361</v>
      </c>
      <c r="I36" s="2">
        <f t="shared" ca="1" si="5"/>
        <v>0.69601207947227905</v>
      </c>
    </row>
    <row r="37" spans="5:11">
      <c r="E37">
        <f t="shared" si="3"/>
        <v>32</v>
      </c>
      <c r="F37" s="2">
        <f t="shared" si="1"/>
        <v>0.5299192642332049</v>
      </c>
      <c r="G37" s="2">
        <f t="shared" ca="1" si="0"/>
        <v>-0.21574663943407985</v>
      </c>
      <c r="H37" s="2">
        <f t="shared" ca="1" si="9"/>
        <v>0.31417262479912506</v>
      </c>
      <c r="I37" s="2">
        <f t="shared" ca="1" si="5"/>
        <v>0.70843742612343197</v>
      </c>
    </row>
    <row r="38" spans="5:11">
      <c r="E38">
        <f t="shared" si="3"/>
        <v>33</v>
      </c>
      <c r="F38" s="2">
        <f t="shared" si="1"/>
        <v>0.54463903501502708</v>
      </c>
      <c r="G38" s="2">
        <f t="shared" ca="1" si="0"/>
        <v>0.16681596106247315</v>
      </c>
      <c r="H38" s="2">
        <f t="shared" ca="1" si="9"/>
        <v>0.71145499607750029</v>
      </c>
      <c r="I38" s="2">
        <f t="shared" ca="1" si="5"/>
        <v>0.72064697587180038</v>
      </c>
    </row>
    <row r="39" spans="5:11">
      <c r="E39">
        <f t="shared" si="3"/>
        <v>34</v>
      </c>
      <c r="F39" s="2">
        <f t="shared" si="1"/>
        <v>0.5591929034707469</v>
      </c>
      <c r="G39" s="2">
        <f t="shared" ca="1" si="0"/>
        <v>0.1340701531154696</v>
      </c>
      <c r="H39" s="2">
        <f t="shared" ca="1" si="9"/>
        <v>0.69326305658621656</v>
      </c>
      <c r="I39" s="2">
        <f t="shared" ca="1" si="5"/>
        <v>0.73263700957025402</v>
      </c>
    </row>
    <row r="40" spans="5:11">
      <c r="E40">
        <f t="shared" si="3"/>
        <v>35</v>
      </c>
      <c r="F40" s="2">
        <f t="shared" si="1"/>
        <v>0.57357643635104605</v>
      </c>
      <c r="G40" s="2">
        <f t="shared" ca="1" si="0"/>
        <v>0.16783556267715566</v>
      </c>
      <c r="H40" s="2">
        <f t="shared" ca="1" si="9"/>
        <v>0.74141199902820176</v>
      </c>
      <c r="I40" s="2">
        <f t="shared" ca="1" si="5"/>
        <v>0.74440387493837856</v>
      </c>
    </row>
    <row r="41" spans="5:11">
      <c r="E41">
        <f t="shared" si="3"/>
        <v>36</v>
      </c>
      <c r="F41" s="2">
        <f t="shared" si="1"/>
        <v>0.58778525229247314</v>
      </c>
      <c r="G41" s="2">
        <f t="shared" ca="1" si="0"/>
        <v>0.22109369015649255</v>
      </c>
      <c r="H41" s="2">
        <f t="shared" ca="1" si="9"/>
        <v>0.80887894244896574</v>
      </c>
      <c r="I41" s="2">
        <f t="shared" ca="1" si="5"/>
        <v>0.7559439876749946</v>
      </c>
    </row>
    <row r="42" spans="5:11">
      <c r="E42">
        <f t="shared" si="3"/>
        <v>37</v>
      </c>
      <c r="F42" s="2">
        <f t="shared" si="1"/>
        <v>0.60181502315204827</v>
      </c>
      <c r="G42" s="2">
        <f t="shared" ca="1" si="0"/>
        <v>0.12858187090193418</v>
      </c>
      <c r="H42" s="2">
        <f t="shared" ca="1" si="9"/>
        <v>0.73039689405398245</v>
      </c>
      <c r="I42" s="2">
        <f t="shared" ca="1" si="5"/>
        <v>0.76725383254997093</v>
      </c>
    </row>
    <row r="43" spans="5:11">
      <c r="E43">
        <f t="shared" si="3"/>
        <v>38</v>
      </c>
      <c r="F43" s="2">
        <f t="shared" si="1"/>
        <v>0.61566147532565829</v>
      </c>
      <c r="G43" s="2">
        <f t="shared" ca="1" si="0"/>
        <v>-1.9016536395490669E-2</v>
      </c>
      <c r="H43" s="2">
        <f t="shared" ca="1" si="9"/>
        <v>0.59664493893016757</v>
      </c>
      <c r="I43" s="2">
        <f t="shared" ca="1" si="5"/>
        <v>0.77832996447499803</v>
      </c>
    </row>
    <row r="44" spans="5:11">
      <c r="E44">
        <f t="shared" si="3"/>
        <v>39</v>
      </c>
      <c r="F44" s="2">
        <f t="shared" si="1"/>
        <v>0.62932039104983739</v>
      </c>
      <c r="G44" s="2">
        <f t="shared" ca="1" si="0"/>
        <v>0.23526265870263219</v>
      </c>
      <c r="H44" s="2">
        <f t="shared" ca="1" si="9"/>
        <v>0.86458304975246958</v>
      </c>
      <c r="I44" s="2">
        <f t="shared" ca="1" si="5"/>
        <v>0.78916900955299418</v>
      </c>
    </row>
    <row r="45" spans="5:11">
      <c r="E45">
        <f t="shared" si="3"/>
        <v>40</v>
      </c>
      <c r="F45" s="2">
        <f t="shared" si="1"/>
        <v>0.64278760968653925</v>
      </c>
      <c r="G45" s="2">
        <f t="shared" ca="1" si="0"/>
        <v>-0.17683833122100406</v>
      </c>
      <c r="H45" s="2">
        <f t="shared" ca="1" si="9"/>
        <v>0.46594927846553519</v>
      </c>
      <c r="I45" s="2">
        <f t="shared" ca="1" si="5"/>
        <v>0.79976766610582861</v>
      </c>
    </row>
    <row r="46" spans="5:11">
      <c r="E46">
        <f t="shared" si="3"/>
        <v>41</v>
      </c>
      <c r="F46" s="2">
        <f t="shared" si="1"/>
        <v>0.65605902899050728</v>
      </c>
      <c r="G46" s="2">
        <f t="shared" ca="1" si="0"/>
        <v>-6.0646207635405014E-2</v>
      </c>
      <c r="H46" s="2">
        <f t="shared" ca="1" si="9"/>
        <v>0.59541282135510221</v>
      </c>
      <c r="I46" s="2">
        <f t="shared" ca="1" si="5"/>
        <v>0.81012270568004385</v>
      </c>
    </row>
    <row r="47" spans="5:11">
      <c r="E47">
        <f t="shared" si="3"/>
        <v>42</v>
      </c>
      <c r="F47" s="2">
        <f t="shared" si="1"/>
        <v>0.66913060635885824</v>
      </c>
      <c r="G47" s="2">
        <f t="shared" ca="1" si="0"/>
        <v>-0.22889988092236407</v>
      </c>
      <c r="H47" s="2">
        <f t="shared" ca="1" si="9"/>
        <v>0.44023072543649416</v>
      </c>
      <c r="I47" s="2">
        <f t="shared" ca="1" si="5"/>
        <v>0.82023097403027412</v>
      </c>
    </row>
    <row r="48" spans="5:11">
      <c r="E48">
        <f t="shared" si="3"/>
        <v>43</v>
      </c>
      <c r="F48" s="2">
        <f t="shared" si="1"/>
        <v>0.68199836006249848</v>
      </c>
      <c r="G48" s="2">
        <f t="shared" ca="1" si="0"/>
        <v>0.23206244072752874</v>
      </c>
      <c r="H48" s="2">
        <f t="shared" ca="1" si="9"/>
        <v>0.91406080079002727</v>
      </c>
      <c r="I48" s="2">
        <f t="shared" ca="1" si="5"/>
        <v>0.83008939208005883</v>
      </c>
    </row>
    <row r="49" spans="5:9">
      <c r="E49">
        <f t="shared" si="3"/>
        <v>44</v>
      </c>
      <c r="F49" s="2">
        <f t="shared" si="1"/>
        <v>0.69465837045899725</v>
      </c>
      <c r="G49" s="2">
        <f t="shared" ca="1" si="0"/>
        <v>0.2256044333077496</v>
      </c>
      <c r="H49" s="2">
        <f t="shared" ca="1" si="9"/>
        <v>0.92026280376674685</v>
      </c>
      <c r="I49" s="2">
        <f t="shared" ca="1" si="5"/>
        <v>0.83969495685975948</v>
      </c>
    </row>
    <row r="50" spans="5:9">
      <c r="E50">
        <f t="shared" si="3"/>
        <v>45</v>
      </c>
      <c r="F50" s="2">
        <f t="shared" si="1"/>
        <v>0.70710678118654746</v>
      </c>
      <c r="G50" s="2">
        <f t="shared" ca="1" si="0"/>
        <v>-9.1508861526770069E-3</v>
      </c>
      <c r="H50" s="2">
        <f t="shared" ca="1" si="9"/>
        <v>0.69795589503387045</v>
      </c>
      <c r="I50" s="2">
        <f t="shared" ca="1" si="5"/>
        <v>0.84904474242129302</v>
      </c>
    </row>
    <row r="51" spans="5:9">
      <c r="E51">
        <f t="shared" si="3"/>
        <v>46</v>
      </c>
      <c r="F51" s="2">
        <f t="shared" si="1"/>
        <v>0.71933980033865108</v>
      </c>
      <c r="G51" s="2">
        <f t="shared" ca="1" si="0"/>
        <v>0.22761897178384621</v>
      </c>
      <c r="H51" s="2">
        <f t="shared" ca="1" si="9"/>
        <v>0.94695877212249724</v>
      </c>
      <c r="I51" s="2">
        <f t="shared" ca="1" si="5"/>
        <v>0.85813590072940404</v>
      </c>
    </row>
    <row r="52" spans="5:9">
      <c r="E52">
        <f t="shared" si="3"/>
        <v>47</v>
      </c>
      <c r="F52" s="2">
        <f t="shared" si="1"/>
        <v>0.73135370161917046</v>
      </c>
      <c r="G52" s="2">
        <f t="shared" ca="1" si="0"/>
        <v>-0.144610208232337</v>
      </c>
      <c r="H52" s="2">
        <f t="shared" ca="1" si="9"/>
        <v>0.5867434933868334</v>
      </c>
      <c r="I52" s="2">
        <f t="shared" ca="1" si="5"/>
        <v>0.8669656625292036</v>
      </c>
    </row>
    <row r="53" spans="5:9">
      <c r="E53">
        <f t="shared" si="3"/>
        <v>48</v>
      </c>
      <c r="F53" s="2">
        <f t="shared" si="1"/>
        <v>0.74314482547739424</v>
      </c>
      <c r="G53" s="2">
        <f t="shared" ca="1" si="0"/>
        <v>7.6548044065998633E-2</v>
      </c>
      <c r="H53" s="2">
        <f t="shared" ca="1" si="9"/>
        <v>0.81969286954339293</v>
      </c>
      <c r="I53" s="2">
        <f t="shared" ca="1" si="5"/>
        <v>0.87553133818971185</v>
      </c>
    </row>
    <row r="54" spans="5:9">
      <c r="E54">
        <f t="shared" si="3"/>
        <v>49</v>
      </c>
      <c r="F54" s="2">
        <f t="shared" si="1"/>
        <v>0.75470958022277201</v>
      </c>
      <c r="G54" s="2">
        <f t="shared" ca="1" si="0"/>
        <v>6.8621972598635061E-2</v>
      </c>
      <c r="H54" s="2">
        <f t="shared" ca="1" si="9"/>
        <v>0.82333155282140713</v>
      </c>
      <c r="I54" s="2">
        <f t="shared" ca="1" si="5"/>
        <v>0.88383031852314498</v>
      </c>
    </row>
    <row r="55" spans="5:9">
      <c r="E55">
        <f t="shared" si="3"/>
        <v>50</v>
      </c>
      <c r="F55" s="2">
        <f t="shared" si="1"/>
        <v>0.76604444311897801</v>
      </c>
      <c r="G55" s="2">
        <f t="shared" ca="1" si="0"/>
        <v>0.10112735699626263</v>
      </c>
      <c r="H55" s="2">
        <f t="shared" ca="1" si="9"/>
        <v>0.86717180011524064</v>
      </c>
      <c r="I55" s="2">
        <f t="shared" ca="1" si="5"/>
        <v>0.89186007557969937</v>
      </c>
    </row>
    <row r="56" spans="5:9">
      <c r="E56">
        <f t="shared" si="3"/>
        <v>51</v>
      </c>
      <c r="F56" s="2">
        <f t="shared" si="1"/>
        <v>0.7771459614569709</v>
      </c>
      <c r="G56" s="2">
        <f t="shared" ca="1" si="0"/>
        <v>-1.8985260116913483E-2</v>
      </c>
      <c r="H56" s="2">
        <f t="shared" ca="1" si="9"/>
        <v>0.75816070134005742</v>
      </c>
      <c r="I56" s="2">
        <f t="shared" ca="1" si="5"/>
        <v>0.89961816341758971</v>
      </c>
    </row>
    <row r="57" spans="5:9">
      <c r="E57">
        <f t="shared" si="3"/>
        <v>52</v>
      </c>
      <c r="F57" s="2">
        <f t="shared" si="1"/>
        <v>0.78801075360672201</v>
      </c>
      <c r="G57" s="2">
        <f t="shared" ca="1" si="0"/>
        <v>-0.21903471587152934</v>
      </c>
      <c r="H57" s="2">
        <f t="shared" ca="1" si="9"/>
        <v>0.56897603773519267</v>
      </c>
      <c r="I57" s="2">
        <f t="shared" ca="1" si="5"/>
        <v>0.90710221884810627</v>
      </c>
    </row>
    <row r="58" spans="5:9">
      <c r="E58">
        <f t="shared" si="3"/>
        <v>53</v>
      </c>
      <c r="F58" s="2">
        <f t="shared" si="1"/>
        <v>0.79863551004729283</v>
      </c>
      <c r="G58" s="2">
        <f t="shared" ca="1" si="0"/>
        <v>-0.10444081171712466</v>
      </c>
      <c r="H58" s="2">
        <f t="shared" ca="1" si="9"/>
        <v>0.69419469833016811</v>
      </c>
      <c r="I58" s="2">
        <f t="shared" ca="1" si="5"/>
        <v>0.91430996215546501</v>
      </c>
    </row>
    <row r="59" spans="5:9">
      <c r="E59">
        <f t="shared" si="3"/>
        <v>54</v>
      </c>
      <c r="F59" s="2">
        <f t="shared" si="1"/>
        <v>0.80901699437494745</v>
      </c>
      <c r="G59" s="2">
        <f t="shared" ca="1" si="0"/>
        <v>6.0326861047614533E-2</v>
      </c>
      <c r="H59" s="2">
        <f t="shared" ca="1" si="9"/>
        <v>0.86934385542256198</v>
      </c>
      <c r="I59" s="2">
        <f t="shared" ca="1" si="5"/>
        <v>0.92123919779123176</v>
      </c>
    </row>
    <row r="60" spans="5:9">
      <c r="E60">
        <f t="shared" si="3"/>
        <v>55</v>
      </c>
      <c r="F60" s="2">
        <f t="shared" si="1"/>
        <v>0.8191520442889918</v>
      </c>
      <c r="G60" s="2">
        <f t="shared" ca="1" si="0"/>
        <v>0.12030049822196426</v>
      </c>
      <c r="H60" s="2">
        <f t="shared" ca="1" si="9"/>
        <v>0.93945254251095611</v>
      </c>
      <c r="I60" s="2">
        <f t="shared" ca="1" si="5"/>
        <v>0.9278878150431068</v>
      </c>
    </row>
    <row r="61" spans="5:9">
      <c r="E61">
        <f t="shared" si="3"/>
        <v>56</v>
      </c>
      <c r="F61" s="2">
        <f t="shared" si="1"/>
        <v>0.82903757255504174</v>
      </c>
      <c r="G61" s="2">
        <f t="shared" ca="1" si="0"/>
        <v>0.11458294208345715</v>
      </c>
      <c r="H61" s="2">
        <f t="shared" ca="1" si="9"/>
        <v>0.94362051463849883</v>
      </c>
      <c r="I61" s="2">
        <f t="shared" ca="1" si="5"/>
        <v>0.93425378867786857</v>
      </c>
    </row>
    <row r="62" spans="5:9">
      <c r="E62">
        <f t="shared" si="3"/>
        <v>57</v>
      </c>
      <c r="F62" s="2">
        <f t="shared" si="1"/>
        <v>0.83867056794542405</v>
      </c>
      <c r="G62" s="2">
        <f t="shared" ca="1" si="0"/>
        <v>9.1854490231990105E-2</v>
      </c>
      <c r="H62" s="2">
        <f t="shared" ca="1" si="9"/>
        <v>0.93052505817741415</v>
      </c>
      <c r="I62" s="2">
        <f t="shared" ca="1" si="5"/>
        <v>0.9403351795582795</v>
      </c>
    </row>
    <row r="63" spans="5:9">
      <c r="E63">
        <f t="shared" si="3"/>
        <v>58</v>
      </c>
      <c r="F63" s="2">
        <f t="shared" si="1"/>
        <v>0.84804809615642596</v>
      </c>
      <c r="G63" s="2">
        <f t="shared" ca="1" si="0"/>
        <v>-0.12238310791821672</v>
      </c>
      <c r="H63" s="2">
        <f t="shared" ca="1" si="9"/>
        <v>0.72566498823820924</v>
      </c>
      <c r="I63" s="2">
        <f t="shared" ca="1" si="5"/>
        <v>0.94613013523376543</v>
      </c>
    </row>
    <row r="64" spans="5:9">
      <c r="E64">
        <f t="shared" si="3"/>
        <v>59</v>
      </c>
      <c r="F64" s="2">
        <f t="shared" si="1"/>
        <v>0.85716730070211233</v>
      </c>
      <c r="G64" s="2">
        <f t="shared" ca="1" si="0"/>
        <v>-2.0039143787831504E-2</v>
      </c>
      <c r="H64" s="2">
        <f t="shared" ca="1" si="9"/>
        <v>0.83712815691428077</v>
      </c>
      <c r="I64" s="2">
        <f t="shared" ca="1" si="5"/>
        <v>0.95163689050469069</v>
      </c>
    </row>
    <row r="65" spans="5:9">
      <c r="E65">
        <f t="shared" si="3"/>
        <v>60</v>
      </c>
      <c r="F65" s="2">
        <f t="shared" si="1"/>
        <v>0.8660254037844386</v>
      </c>
      <c r="G65" s="2">
        <f t="shared" ca="1" si="0"/>
        <v>6.3094639679879716E-2</v>
      </c>
      <c r="H65" s="2">
        <f t="shared" ca="1" si="9"/>
        <v>0.92912004346431831</v>
      </c>
      <c r="I65" s="2">
        <f t="shared" ca="1" si="5"/>
        <v>0.95685376796005484</v>
      </c>
    </row>
    <row r="66" spans="5:9">
      <c r="E66">
        <f t="shared" si="3"/>
        <v>61</v>
      </c>
      <c r="F66" s="2">
        <f t="shared" si="1"/>
        <v>0.87461970713939574</v>
      </c>
      <c r="G66" s="2">
        <f t="shared" ca="1" si="0"/>
        <v>-6.9922342141984006E-2</v>
      </c>
      <c r="H66" s="2">
        <f t="shared" ca="1" si="9"/>
        <v>0.80469736499741173</v>
      </c>
      <c r="I66" s="2">
        <f t="shared" ca="1" si="5"/>
        <v>0.96177917848844763</v>
      </c>
    </row>
    <row r="67" spans="5:9">
      <c r="E67">
        <f t="shared" si="3"/>
        <v>62</v>
      </c>
      <c r="F67" s="2">
        <f t="shared" si="1"/>
        <v>0.88294759285892688</v>
      </c>
      <c r="G67" s="2">
        <f t="shared" ca="1" si="0"/>
        <v>0.12881636827407233</v>
      </c>
      <c r="H67" s="2">
        <f t="shared" ca="1" si="9"/>
        <v>1.0117639611329992</v>
      </c>
      <c r="I67" s="2">
        <f t="shared" ca="1" si="5"/>
        <v>0.96641162176210882</v>
      </c>
    </row>
    <row r="68" spans="5:9">
      <c r="E68">
        <f t="shared" si="3"/>
        <v>63</v>
      </c>
      <c r="F68" s="2">
        <f t="shared" si="1"/>
        <v>0.89100652418836779</v>
      </c>
      <c r="G68" s="2">
        <f t="shared" ca="1" si="0"/>
        <v>0.16535670911518635</v>
      </c>
      <c r="H68" s="2">
        <f t="shared" ca="1" si="9"/>
        <v>1.0563632333035542</v>
      </c>
      <c r="I68" s="2">
        <f t="shared" ca="1" si="5"/>
        <v>0.97074968669394168</v>
      </c>
    </row>
    <row r="69" spans="5:9">
      <c r="E69">
        <f t="shared" si="3"/>
        <v>64</v>
      </c>
      <c r="F69" s="2">
        <f t="shared" si="1"/>
        <v>0.89879404629916704</v>
      </c>
      <c r="G69" s="2">
        <f t="shared" ref="G69:G95" ca="1" si="13">RAND()*$C$5 - $C$5/2</f>
        <v>1.8196853139249902E-2</v>
      </c>
      <c r="H69" s="2">
        <f t="shared" ca="1" si="9"/>
        <v>0.91699089943841694</v>
      </c>
      <c r="I69" s="2">
        <f t="shared" ca="1" si="5"/>
        <v>0.97479205186734419</v>
      </c>
    </row>
    <row r="70" spans="5:9">
      <c r="E70">
        <f t="shared" si="3"/>
        <v>65</v>
      </c>
      <c r="F70" s="2">
        <f t="shared" ref="F70:F95" si="14">SIN(PI()/180*E70)</f>
        <v>0.90630778703664994</v>
      </c>
      <c r="G70" s="2">
        <f t="shared" ca="1" si="13"/>
        <v>5.9098856185264226E-2</v>
      </c>
      <c r="H70" s="2">
        <f t="shared" ca="1" si="9"/>
        <v>0.96540664322191416</v>
      </c>
      <c r="I70" s="2">
        <f t="shared" ca="1" si="5"/>
        <v>0.97853748593872525</v>
      </c>
    </row>
    <row r="71" spans="5:9">
      <c r="E71">
        <f t="shared" ref="E71:E95" si="15">E70+$C$4</f>
        <v>66</v>
      </c>
      <c r="F71" s="2">
        <f t="shared" si="14"/>
        <v>0.91354545764260087</v>
      </c>
      <c r="G71" s="2">
        <f t="shared" ca="1" si="13"/>
        <v>0.14429647292193759</v>
      </c>
      <c r="H71" s="2">
        <f t="shared" ca="1" si="9"/>
        <v>1.0578419305645386</v>
      </c>
      <c r="I71" s="2">
        <f t="shared" ref="I71:I95" ca="1" si="16">SIN(((ASIN(I70)*180/PI())+$C$4)*PI()/180)</f>
        <v>0.9819848480125839</v>
      </c>
    </row>
    <row r="72" spans="5:9">
      <c r="E72">
        <f t="shared" si="15"/>
        <v>67</v>
      </c>
      <c r="F72" s="2">
        <f t="shared" si="14"/>
        <v>0.92050485345244037</v>
      </c>
      <c r="G72" s="2">
        <f t="shared" ca="1" si="13"/>
        <v>0.23088653574468582</v>
      </c>
      <c r="H72" s="2">
        <f t="shared" ca="1" si="9"/>
        <v>1.1513913891971261</v>
      </c>
      <c r="I72" s="2">
        <f t="shared" ca="1" si="16"/>
        <v>0.98513308798903698</v>
      </c>
    </row>
    <row r="73" spans="5:9">
      <c r="E73">
        <f t="shared" si="15"/>
        <v>68</v>
      </c>
      <c r="F73" s="2">
        <f t="shared" si="14"/>
        <v>0.92718385456678742</v>
      </c>
      <c r="G73" s="2">
        <f t="shared" ca="1" si="13"/>
        <v>0.22291836528137515</v>
      </c>
      <c r="H73" s="2">
        <f t="shared" ca="1" si="9"/>
        <v>1.1501022198481625</v>
      </c>
      <c r="I73" s="2">
        <f t="shared" ca="1" si="16"/>
        <v>0.98798124688369016</v>
      </c>
    </row>
    <row r="74" spans="5:9">
      <c r="E74">
        <f t="shared" si="15"/>
        <v>69</v>
      </c>
      <c r="F74" s="2">
        <f t="shared" si="14"/>
        <v>0.93358042649720174</v>
      </c>
      <c r="G74" s="2">
        <f t="shared" ca="1" si="13"/>
        <v>-3.8858327107738122E-2</v>
      </c>
      <c r="H74" s="2">
        <f t="shared" ca="1" si="9"/>
        <v>0.89472209938946357</v>
      </c>
      <c r="I74" s="2">
        <f t="shared" ca="1" si="16"/>
        <v>0.99052845711975335</v>
      </c>
    </row>
    <row r="75" spans="5:9">
      <c r="E75">
        <f t="shared" si="15"/>
        <v>70</v>
      </c>
      <c r="F75" s="2">
        <f t="shared" si="14"/>
        <v>0.93969262078590832</v>
      </c>
      <c r="G75" s="2">
        <f t="shared" ca="1" si="13"/>
        <v>1.827733754178279E-2</v>
      </c>
      <c r="H75" s="2">
        <f t="shared" ca="1" si="9"/>
        <v>0.95796995832769105</v>
      </c>
      <c r="I75" s="2">
        <f t="shared" ca="1" si="16"/>
        <v>0.99277394279231324</v>
      </c>
    </row>
    <row r="76" spans="5:9">
      <c r="E76">
        <f t="shared" si="15"/>
        <v>71</v>
      </c>
      <c r="F76" s="2">
        <f t="shared" si="14"/>
        <v>0.94551857559931674</v>
      </c>
      <c r="G76" s="2">
        <f t="shared" ca="1" si="13"/>
        <v>0.19132337201759525</v>
      </c>
      <c r="H76" s="2">
        <f t="shared" ca="1" si="9"/>
        <v>1.136841947616912</v>
      </c>
      <c r="I76" s="2">
        <f t="shared" ca="1" si="16"/>
        <v>0.99471701990468142</v>
      </c>
    </row>
    <row r="77" spans="5:9">
      <c r="E77">
        <f t="shared" si="15"/>
        <v>72</v>
      </c>
      <c r="F77" s="2">
        <f t="shared" si="14"/>
        <v>0.95105651629515353</v>
      </c>
      <c r="G77" s="2">
        <f t="shared" ca="1" si="13"/>
        <v>-0.1832724176455614</v>
      </c>
      <c r="H77" s="2">
        <f t="shared" ca="1" si="9"/>
        <v>0.76778409864959207</v>
      </c>
      <c r="I77" s="2">
        <f t="shared" ca="1" si="16"/>
        <v>0.99635709657674654</v>
      </c>
    </row>
    <row r="78" spans="5:9">
      <c r="E78">
        <f t="shared" si="15"/>
        <v>73</v>
      </c>
      <c r="F78" s="2">
        <f t="shared" si="14"/>
        <v>0.95630475596303544</v>
      </c>
      <c r="G78" s="2">
        <f t="shared" ca="1" si="13"/>
        <v>-0.1769558493104868</v>
      </c>
      <c r="H78" s="2">
        <f t="shared" ca="1" si="9"/>
        <v>0.77934890665254863</v>
      </c>
      <c r="I78" s="2">
        <f t="shared" ca="1" si="16"/>
        <v>0.99769367322526648</v>
      </c>
    </row>
    <row r="79" spans="5:9">
      <c r="E79">
        <f t="shared" si="15"/>
        <v>74</v>
      </c>
      <c r="F79" s="2">
        <f t="shared" si="14"/>
        <v>0.96126169593831889</v>
      </c>
      <c r="G79" s="2">
        <f t="shared" ca="1" si="13"/>
        <v>0.13108152840509374</v>
      </c>
      <c r="H79" s="2">
        <f t="shared" ca="1" si="9"/>
        <v>1.0923432243434126</v>
      </c>
      <c r="I79" s="2">
        <f t="shared" ca="1" si="16"/>
        <v>0.99872634271604632</v>
      </c>
    </row>
    <row r="80" spans="5:9">
      <c r="E80">
        <f t="shared" si="15"/>
        <v>75</v>
      </c>
      <c r="F80" s="2">
        <f t="shared" si="14"/>
        <v>0.96592582628906831</v>
      </c>
      <c r="G80" s="2">
        <f t="shared" ca="1" si="13"/>
        <v>0.12396054267946643</v>
      </c>
      <c r="H80" s="2">
        <f t="shared" ref="H80:H95" ca="1" si="17">F80+G80</f>
        <v>1.0898863689685347</v>
      </c>
      <c r="I80" s="2">
        <f t="shared" ca="1" si="16"/>
        <v>0.9994547904879556</v>
      </c>
    </row>
    <row r="81" spans="5:9">
      <c r="E81">
        <f t="shared" si="15"/>
        <v>76</v>
      </c>
      <c r="F81" s="2">
        <f t="shared" si="14"/>
        <v>0.97029572627599647</v>
      </c>
      <c r="G81" s="2">
        <f t="shared" ca="1" si="13"/>
        <v>4.7425809754682469E-2</v>
      </c>
      <c r="H81" s="2">
        <f t="shared" ca="1" si="17"/>
        <v>1.0177215360306788</v>
      </c>
      <c r="I81" s="2">
        <f t="shared" ca="1" si="16"/>
        <v>0.99987879464874618</v>
      </c>
    </row>
    <row r="82" spans="5:9">
      <c r="E82">
        <f t="shared" si="15"/>
        <v>77</v>
      </c>
      <c r="F82" s="2">
        <f t="shared" si="14"/>
        <v>0.97437006478523525</v>
      </c>
      <c r="G82" s="2">
        <f t="shared" ca="1" si="13"/>
        <v>7.3832225267337237E-2</v>
      </c>
      <c r="H82" s="2">
        <f t="shared" ca="1" si="17"/>
        <v>1.0482022900525725</v>
      </c>
      <c r="I82" s="2">
        <f t="shared" ca="1" si="16"/>
        <v>0.99999822604264343</v>
      </c>
    </row>
    <row r="83" spans="5:9">
      <c r="E83">
        <f t="shared" si="15"/>
        <v>78</v>
      </c>
      <c r="F83" s="2">
        <f t="shared" si="14"/>
        <v>0.97814760073380558</v>
      </c>
      <c r="G83" s="2">
        <f t="shared" ca="1" si="13"/>
        <v>-8.1049708050822178E-2</v>
      </c>
      <c r="H83" s="2">
        <f t="shared" ca="1" si="17"/>
        <v>0.89709789268298334</v>
      </c>
      <c r="I83" s="2">
        <f t="shared" ca="1" si="16"/>
        <v>0.99987879464874663</v>
      </c>
    </row>
    <row r="84" spans="5:9">
      <c r="E84">
        <f t="shared" si="15"/>
        <v>79</v>
      </c>
      <c r="F84" s="2">
        <f t="shared" si="14"/>
        <v>0.98162718344766398</v>
      </c>
      <c r="G84" s="2">
        <f t="shared" ca="1" si="13"/>
        <v>-0.12492372220557812</v>
      </c>
      <c r="H84" s="2">
        <f t="shared" ca="1" si="17"/>
        <v>0.85670346124208585</v>
      </c>
      <c r="I84" s="2">
        <f t="shared" ca="1" si="16"/>
        <v>0.99999822604264343</v>
      </c>
    </row>
    <row r="85" spans="5:9">
      <c r="E85">
        <f t="shared" si="15"/>
        <v>80</v>
      </c>
      <c r="F85" s="2">
        <f t="shared" si="14"/>
        <v>0.98480775301220802</v>
      </c>
      <c r="G85" s="2">
        <f t="shared" ca="1" si="13"/>
        <v>-0.23203409273731634</v>
      </c>
      <c r="H85" s="2">
        <f t="shared" ca="1" si="17"/>
        <v>0.75277366027489168</v>
      </c>
      <c r="I85" s="2">
        <f t="shared" ca="1" si="16"/>
        <v>0.99987879464874663</v>
      </c>
    </row>
    <row r="86" spans="5:9">
      <c r="E86">
        <f t="shared" si="15"/>
        <v>81</v>
      </c>
      <c r="F86" s="2">
        <f t="shared" si="14"/>
        <v>0.98768834059513777</v>
      </c>
      <c r="G86" s="2">
        <f t="shared" ca="1" si="13"/>
        <v>0.10530556162803478</v>
      </c>
      <c r="H86" s="2">
        <f t="shared" ca="1" si="17"/>
        <v>1.0929939022231725</v>
      </c>
      <c r="I86" s="2">
        <f t="shared" ca="1" si="16"/>
        <v>0.99999822604264343</v>
      </c>
    </row>
    <row r="87" spans="5:9">
      <c r="E87">
        <f t="shared" si="15"/>
        <v>82</v>
      </c>
      <c r="F87" s="2">
        <f t="shared" si="14"/>
        <v>0.99026806874157036</v>
      </c>
      <c r="G87" s="2">
        <f t="shared" ca="1" si="13"/>
        <v>-0.12830511748169615</v>
      </c>
      <c r="H87" s="2">
        <f t="shared" ca="1" si="17"/>
        <v>0.86196295125987421</v>
      </c>
      <c r="I87" s="2">
        <f t="shared" ca="1" si="16"/>
        <v>0.99987879464874663</v>
      </c>
    </row>
    <row r="88" spans="5:9">
      <c r="E88">
        <f t="shared" si="15"/>
        <v>83</v>
      </c>
      <c r="F88" s="2">
        <f t="shared" si="14"/>
        <v>0.99254615164132198</v>
      </c>
      <c r="G88" s="2">
        <f t="shared" ca="1" si="13"/>
        <v>0.24252398927623853</v>
      </c>
      <c r="H88" s="2">
        <f t="shared" ca="1" si="17"/>
        <v>1.2350701409175606</v>
      </c>
      <c r="I88" s="2">
        <f t="shared" ca="1" si="16"/>
        <v>0.99999822604264343</v>
      </c>
    </row>
    <row r="89" spans="5:9">
      <c r="E89">
        <f t="shared" si="15"/>
        <v>84</v>
      </c>
      <c r="F89" s="2">
        <f t="shared" si="14"/>
        <v>0.99452189536827329</v>
      </c>
      <c r="G89" s="2">
        <f t="shared" ca="1" si="13"/>
        <v>0.20536979310725589</v>
      </c>
      <c r="H89" s="2">
        <f t="shared" ca="1" si="17"/>
        <v>1.1998916884755291</v>
      </c>
      <c r="I89" s="2">
        <f t="shared" ca="1" si="16"/>
        <v>0.99987879464874663</v>
      </c>
    </row>
    <row r="90" spans="5:9">
      <c r="E90">
        <f t="shared" si="15"/>
        <v>85</v>
      </c>
      <c r="F90" s="2">
        <f t="shared" si="14"/>
        <v>0.99619469809174555</v>
      </c>
      <c r="G90" s="2">
        <f t="shared" ca="1" si="13"/>
        <v>-0.20756045393431871</v>
      </c>
      <c r="H90" s="2">
        <f t="shared" ca="1" si="17"/>
        <v>0.78863424415742678</v>
      </c>
      <c r="I90" s="2">
        <f t="shared" ca="1" si="16"/>
        <v>0.99999822604264343</v>
      </c>
    </row>
    <row r="91" spans="5:9">
      <c r="E91">
        <f t="shared" si="15"/>
        <v>86</v>
      </c>
      <c r="F91" s="2">
        <f t="shared" si="14"/>
        <v>0.9975640502598242</v>
      </c>
      <c r="G91" s="2">
        <f t="shared" ca="1" si="13"/>
        <v>0.18669991457729507</v>
      </c>
      <c r="H91" s="2">
        <f t="shared" ca="1" si="17"/>
        <v>1.1842639648371192</v>
      </c>
      <c r="I91" s="2">
        <f t="shared" ca="1" si="16"/>
        <v>0.99987879464874663</v>
      </c>
    </row>
    <row r="92" spans="5:9">
      <c r="E92">
        <f t="shared" si="15"/>
        <v>87</v>
      </c>
      <c r="F92" s="2">
        <f t="shared" si="14"/>
        <v>0.99862953475457383</v>
      </c>
      <c r="G92" s="2">
        <f t="shared" ca="1" si="13"/>
        <v>0.20106641402429221</v>
      </c>
      <c r="H92" s="2">
        <f t="shared" ca="1" si="17"/>
        <v>1.1996959487788661</v>
      </c>
      <c r="I92" s="2">
        <f t="shared" ca="1" si="16"/>
        <v>0.99999822604264343</v>
      </c>
    </row>
    <row r="93" spans="5:9">
      <c r="E93">
        <f t="shared" si="15"/>
        <v>88</v>
      </c>
      <c r="F93" s="2">
        <f t="shared" si="14"/>
        <v>0.99939082701909576</v>
      </c>
      <c r="G93" s="2">
        <f t="shared" ca="1" si="13"/>
        <v>-0.19881253809846761</v>
      </c>
      <c r="H93" s="2">
        <f t="shared" ca="1" si="17"/>
        <v>0.8005782889206281</v>
      </c>
      <c r="I93" s="2">
        <f t="shared" ca="1" si="16"/>
        <v>0.99987879464874663</v>
      </c>
    </row>
    <row r="94" spans="5:9">
      <c r="E94">
        <f t="shared" si="15"/>
        <v>89</v>
      </c>
      <c r="F94" s="2">
        <f t="shared" si="14"/>
        <v>0.99984769515639127</v>
      </c>
      <c r="G94" s="2">
        <f t="shared" ca="1" si="13"/>
        <v>-0.12274143758648692</v>
      </c>
      <c r="H94" s="2">
        <f t="shared" ca="1" si="17"/>
        <v>0.87710625756990435</v>
      </c>
      <c r="I94" s="2">
        <f t="shared" ca="1" si="16"/>
        <v>0.99999822604264343</v>
      </c>
    </row>
    <row r="95" spans="5:9">
      <c r="E95">
        <f t="shared" si="15"/>
        <v>90</v>
      </c>
      <c r="F95" s="2">
        <f t="shared" si="14"/>
        <v>1</v>
      </c>
      <c r="G95" s="2">
        <f t="shared" ca="1" si="13"/>
        <v>6.8022724183314232E-4</v>
      </c>
      <c r="H95" s="2">
        <f t="shared" ca="1" si="17"/>
        <v>1.0006802272418331</v>
      </c>
      <c r="I95" s="2">
        <f t="shared" ca="1" si="16"/>
        <v>0.99987879464874663</v>
      </c>
    </row>
    <row r="96" spans="5:9">
      <c r="G96" s="2"/>
    </row>
    <row r="97" spans="7:7">
      <c r="G97" s="2"/>
    </row>
    <row r="98" spans="7:7">
      <c r="G98" s="2"/>
    </row>
    <row r="99" spans="7:7">
      <c r="G99" s="2"/>
    </row>
    <row r="100" spans="7:7">
      <c r="G100" s="2"/>
    </row>
    <row r="101" spans="7:7">
      <c r="G101" s="2"/>
    </row>
    <row r="102" spans="7:7">
      <c r="G102" s="2"/>
    </row>
    <row r="103" spans="7:7">
      <c r="G103" s="2"/>
    </row>
    <row r="104" spans="7:7">
      <c r="G104" s="2"/>
    </row>
    <row r="105" spans="7:7">
      <c r="G105" s="2"/>
    </row>
    <row r="106" spans="7:7">
      <c r="G106" s="2"/>
    </row>
    <row r="107" spans="7:7">
      <c r="G107" s="2"/>
    </row>
    <row r="108" spans="7:7">
      <c r="G108" s="2"/>
    </row>
    <row r="109" spans="7:7">
      <c r="G109" s="2"/>
    </row>
    <row r="110" spans="7:7">
      <c r="G110" s="2"/>
    </row>
    <row r="111" spans="7:7">
      <c r="G111" s="2"/>
    </row>
    <row r="112" spans="7:7">
      <c r="G112" s="2"/>
    </row>
    <row r="113" spans="7:7">
      <c r="G113" s="2"/>
    </row>
  </sheetData>
  <mergeCells count="2">
    <mergeCell ref="I2:J2"/>
    <mergeCell ref="K2:M2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7E66-0964-4B57-A13A-A8C0FAC854F5}">
  <dimension ref="A1:G68"/>
  <sheetViews>
    <sheetView tabSelected="1" workbookViewId="0">
      <selection activeCell="J25" sqref="J25"/>
    </sheetView>
  </sheetViews>
  <sheetFormatPr baseColWidth="10" defaultRowHeight="14.4"/>
  <cols>
    <col min="1" max="5" width="11.5546875" style="10"/>
    <col min="6" max="6" width="11.5546875" style="13"/>
    <col min="7" max="16384" width="11.5546875" style="10"/>
  </cols>
  <sheetData>
    <row r="1" spans="1:7">
      <c r="F1" s="11"/>
    </row>
    <row r="2" spans="1:7" ht="28.8">
      <c r="A2" s="14" t="s">
        <v>31</v>
      </c>
      <c r="B2" s="10">
        <v>0.4</v>
      </c>
      <c r="F2" s="11"/>
    </row>
    <row r="3" spans="1:7">
      <c r="F3" s="11"/>
    </row>
    <row r="4" spans="1:7">
      <c r="F4" s="11"/>
    </row>
    <row r="5" spans="1:7" ht="28.8" customHeight="1">
      <c r="A5" s="16" t="s">
        <v>29</v>
      </c>
      <c r="B5" s="16"/>
      <c r="C5" s="16"/>
      <c r="D5" s="16"/>
      <c r="E5" s="16"/>
      <c r="F5" s="17"/>
    </row>
    <row r="6" spans="1:7" s="9" customFormat="1" ht="28.8">
      <c r="A6" s="9" t="s">
        <v>24</v>
      </c>
      <c r="B6" s="9" t="s">
        <v>27</v>
      </c>
      <c r="C6" s="9" t="s">
        <v>28</v>
      </c>
      <c r="D6" s="9" t="s">
        <v>23</v>
      </c>
      <c r="E6" s="9" t="s">
        <v>25</v>
      </c>
      <c r="F6" s="12" t="s">
        <v>26</v>
      </c>
      <c r="G6" s="9" t="s">
        <v>30</v>
      </c>
    </row>
    <row r="8" spans="1:7">
      <c r="A8" s="10">
        <v>0</v>
      </c>
      <c r="B8" s="10">
        <v>0</v>
      </c>
      <c r="C8" s="10">
        <v>80</v>
      </c>
      <c r="D8" s="10">
        <v>0</v>
      </c>
      <c r="E8" s="10">
        <v>0</v>
      </c>
      <c r="F8" s="13">
        <v>0</v>
      </c>
      <c r="G8" s="10">
        <f ca="1">F8+(RAND()*$B$2) - ($B$2 / 2)</f>
        <v>-0.18930965810703124</v>
      </c>
    </row>
    <row r="9" spans="1:7">
      <c r="A9" s="10">
        <v>1</v>
      </c>
      <c r="B9" s="10">
        <v>0.1</v>
      </c>
      <c r="C9" s="10">
        <v>80</v>
      </c>
      <c r="D9" s="10">
        <f>C9*B9*B9+D8</f>
        <v>0.8</v>
      </c>
      <c r="E9" s="10">
        <f>D9-D8</f>
        <v>0.8</v>
      </c>
      <c r="F9" s="13">
        <f>E9-E8</f>
        <v>0.8</v>
      </c>
      <c r="G9" s="10">
        <f t="shared" ref="G9:G68" ca="1" si="0">F9+(RAND()*$B$2) - ($B$2 / 2)</f>
        <v>0.84402705086608365</v>
      </c>
    </row>
    <row r="10" spans="1:7">
      <c r="A10" s="10">
        <v>2</v>
      </c>
      <c r="B10" s="10">
        <v>0.2</v>
      </c>
      <c r="C10" s="10">
        <v>80</v>
      </c>
      <c r="D10" s="10">
        <f t="shared" ref="D10:D49" si="1">C10*B10*B10+D9</f>
        <v>4</v>
      </c>
      <c r="E10" s="10">
        <f t="shared" ref="E10:F49" si="2">D10-D9</f>
        <v>3.2</v>
      </c>
      <c r="F10" s="13">
        <f t="shared" si="2"/>
        <v>2.4000000000000004</v>
      </c>
      <c r="G10" s="10">
        <f t="shared" ca="1" si="0"/>
        <v>2.3109935591272244</v>
      </c>
    </row>
    <row r="11" spans="1:7">
      <c r="A11" s="10">
        <v>3</v>
      </c>
      <c r="B11" s="10">
        <v>0.3</v>
      </c>
      <c r="C11" s="10">
        <v>80</v>
      </c>
      <c r="D11" s="10">
        <f t="shared" si="1"/>
        <v>11.2</v>
      </c>
      <c r="E11" s="10">
        <f t="shared" si="2"/>
        <v>7.1999999999999993</v>
      </c>
      <c r="F11" s="13">
        <f t="shared" si="2"/>
        <v>3.9999999999999991</v>
      </c>
      <c r="G11" s="10">
        <f t="shared" ca="1" si="0"/>
        <v>4.0026853851623336</v>
      </c>
    </row>
    <row r="12" spans="1:7">
      <c r="A12" s="10">
        <v>4</v>
      </c>
      <c r="B12" s="10">
        <v>0.4</v>
      </c>
      <c r="C12" s="10">
        <v>80</v>
      </c>
      <c r="D12" s="10">
        <f t="shared" si="1"/>
        <v>24</v>
      </c>
      <c r="E12" s="10">
        <f t="shared" si="2"/>
        <v>12.8</v>
      </c>
      <c r="F12" s="13">
        <f t="shared" si="2"/>
        <v>5.6000000000000014</v>
      </c>
      <c r="G12" s="10">
        <f t="shared" ca="1" si="0"/>
        <v>5.7863488904706992</v>
      </c>
    </row>
    <row r="13" spans="1:7">
      <c r="A13" s="10">
        <v>5</v>
      </c>
      <c r="B13" s="10">
        <v>0.5</v>
      </c>
      <c r="C13" s="10">
        <v>80</v>
      </c>
      <c r="D13" s="10">
        <f t="shared" si="1"/>
        <v>44</v>
      </c>
      <c r="E13" s="10">
        <f t="shared" si="2"/>
        <v>20</v>
      </c>
      <c r="F13" s="13">
        <f t="shared" si="2"/>
        <v>7.1999999999999993</v>
      </c>
      <c r="G13" s="10">
        <f t="shared" ca="1" si="0"/>
        <v>7.2767712218987901</v>
      </c>
    </row>
    <row r="14" spans="1:7">
      <c r="A14" s="10">
        <v>6</v>
      </c>
      <c r="B14" s="10">
        <v>0.6</v>
      </c>
      <c r="C14" s="10">
        <v>80</v>
      </c>
      <c r="D14" s="10">
        <f t="shared" si="1"/>
        <v>72.8</v>
      </c>
      <c r="E14" s="10">
        <f t="shared" si="2"/>
        <v>28.799999999999997</v>
      </c>
      <c r="F14" s="13">
        <f t="shared" si="2"/>
        <v>8.7999999999999972</v>
      </c>
      <c r="G14" s="10">
        <f t="shared" ca="1" si="0"/>
        <v>8.7166917070652534</v>
      </c>
    </row>
    <row r="15" spans="1:7">
      <c r="A15" s="10">
        <v>7</v>
      </c>
      <c r="B15" s="10">
        <v>0.7</v>
      </c>
      <c r="C15" s="10">
        <v>80</v>
      </c>
      <c r="D15" s="10">
        <f t="shared" si="1"/>
        <v>112</v>
      </c>
      <c r="E15" s="10">
        <f t="shared" si="2"/>
        <v>39.200000000000003</v>
      </c>
      <c r="F15" s="13">
        <f t="shared" si="2"/>
        <v>10.400000000000006</v>
      </c>
      <c r="G15" s="10">
        <f t="shared" ca="1" si="0"/>
        <v>10.595688639211785</v>
      </c>
    </row>
    <row r="16" spans="1:7">
      <c r="A16" s="10">
        <v>8</v>
      </c>
      <c r="B16" s="10">
        <v>0.8</v>
      </c>
      <c r="C16" s="10">
        <v>80</v>
      </c>
      <c r="D16" s="10">
        <f t="shared" si="1"/>
        <v>163.19999999999999</v>
      </c>
      <c r="E16" s="10">
        <f t="shared" si="2"/>
        <v>51.199999999999989</v>
      </c>
      <c r="F16" s="13">
        <f t="shared" si="2"/>
        <v>11.999999999999986</v>
      </c>
      <c r="G16" s="10">
        <f t="shared" ca="1" si="0"/>
        <v>12.129137491149162</v>
      </c>
    </row>
    <row r="17" spans="1:7">
      <c r="A17" s="10">
        <v>9</v>
      </c>
      <c r="B17" s="10">
        <v>0.9</v>
      </c>
      <c r="C17" s="10">
        <v>80</v>
      </c>
      <c r="D17" s="10">
        <f t="shared" si="1"/>
        <v>228</v>
      </c>
      <c r="E17" s="10">
        <f t="shared" si="2"/>
        <v>64.800000000000011</v>
      </c>
      <c r="F17" s="13">
        <f t="shared" si="2"/>
        <v>13.600000000000023</v>
      </c>
      <c r="G17" s="10">
        <f t="shared" ca="1" si="0"/>
        <v>13.457595489253336</v>
      </c>
    </row>
    <row r="18" spans="1:7">
      <c r="A18" s="10">
        <v>10</v>
      </c>
      <c r="B18" s="10">
        <v>1</v>
      </c>
      <c r="C18" s="10">
        <v>80</v>
      </c>
      <c r="D18" s="10">
        <f t="shared" si="1"/>
        <v>308</v>
      </c>
      <c r="E18" s="10">
        <f t="shared" si="2"/>
        <v>80</v>
      </c>
      <c r="F18" s="13">
        <f t="shared" si="2"/>
        <v>15.199999999999989</v>
      </c>
      <c r="G18" s="10">
        <f t="shared" ca="1" si="0"/>
        <v>15.374107055131061</v>
      </c>
    </row>
    <row r="19" spans="1:7">
      <c r="A19" s="10">
        <v>11</v>
      </c>
      <c r="B19" s="10">
        <v>1.1000000000000001</v>
      </c>
      <c r="C19" s="10">
        <v>80</v>
      </c>
      <c r="D19" s="10">
        <f t="shared" si="1"/>
        <v>404.8</v>
      </c>
      <c r="E19" s="10">
        <f t="shared" si="2"/>
        <v>96.800000000000011</v>
      </c>
      <c r="F19" s="13">
        <f t="shared" si="2"/>
        <v>16.800000000000011</v>
      </c>
      <c r="G19" s="10">
        <f t="shared" ca="1" si="0"/>
        <v>16.72831733854688</v>
      </c>
    </row>
    <row r="20" spans="1:7">
      <c r="A20" s="10">
        <v>12</v>
      </c>
      <c r="B20" s="10">
        <v>1.2</v>
      </c>
      <c r="C20" s="10">
        <v>80</v>
      </c>
      <c r="D20" s="10">
        <f t="shared" si="1"/>
        <v>520</v>
      </c>
      <c r="E20" s="10">
        <f t="shared" si="2"/>
        <v>115.19999999999999</v>
      </c>
      <c r="F20" s="13">
        <f t="shared" si="2"/>
        <v>18.399999999999977</v>
      </c>
      <c r="G20" s="10">
        <f t="shared" ca="1" si="0"/>
        <v>18.438618546739356</v>
      </c>
    </row>
    <row r="21" spans="1:7">
      <c r="A21" s="10">
        <v>13</v>
      </c>
      <c r="B21" s="10">
        <v>1.3</v>
      </c>
      <c r="C21" s="10">
        <v>80</v>
      </c>
      <c r="D21" s="10">
        <f t="shared" si="1"/>
        <v>655.20000000000005</v>
      </c>
      <c r="E21" s="10">
        <f t="shared" si="2"/>
        <v>135.20000000000005</v>
      </c>
      <c r="F21" s="13">
        <f t="shared" si="2"/>
        <v>20.000000000000057</v>
      </c>
      <c r="G21" s="10">
        <f t="shared" ca="1" si="0"/>
        <v>19.813666958766689</v>
      </c>
    </row>
    <row r="22" spans="1:7">
      <c r="A22" s="10">
        <v>14</v>
      </c>
      <c r="B22" s="10">
        <v>1.4</v>
      </c>
      <c r="C22" s="10">
        <v>80</v>
      </c>
      <c r="D22" s="10">
        <f t="shared" si="1"/>
        <v>812</v>
      </c>
      <c r="E22" s="10">
        <f t="shared" si="2"/>
        <v>156.79999999999995</v>
      </c>
      <c r="F22" s="13">
        <f t="shared" si="2"/>
        <v>21.599999999999909</v>
      </c>
      <c r="G22" s="10">
        <f t="shared" ca="1" si="0"/>
        <v>21.753614315638799</v>
      </c>
    </row>
    <row r="23" spans="1:7">
      <c r="A23" s="10">
        <v>15</v>
      </c>
      <c r="B23" s="10">
        <v>1.5</v>
      </c>
      <c r="C23" s="10">
        <v>80</v>
      </c>
      <c r="D23" s="10">
        <f t="shared" si="1"/>
        <v>992</v>
      </c>
      <c r="E23" s="10">
        <f t="shared" si="2"/>
        <v>180</v>
      </c>
      <c r="F23" s="13">
        <f t="shared" si="2"/>
        <v>23.200000000000045</v>
      </c>
      <c r="G23" s="10">
        <f t="shared" ca="1" si="0"/>
        <v>23.264796860494453</v>
      </c>
    </row>
    <row r="24" spans="1:7">
      <c r="A24" s="10">
        <v>16</v>
      </c>
      <c r="B24" s="10">
        <v>1.58</v>
      </c>
      <c r="C24" s="10">
        <v>80</v>
      </c>
      <c r="D24" s="10">
        <f t="shared" si="1"/>
        <v>1191.712</v>
      </c>
      <c r="E24" s="10">
        <f t="shared" si="2"/>
        <v>199.71199999999999</v>
      </c>
      <c r="F24" s="13">
        <f t="shared" ref="F24" si="3">E24-E23</f>
        <v>19.711999999999989</v>
      </c>
      <c r="G24" s="10">
        <f t="shared" ca="1" si="0"/>
        <v>19.650012480538532</v>
      </c>
    </row>
    <row r="25" spans="1:7">
      <c r="A25" s="10">
        <v>17</v>
      </c>
      <c r="B25" s="10">
        <v>1.64</v>
      </c>
      <c r="C25" s="10">
        <v>80</v>
      </c>
      <c r="D25" s="10">
        <f t="shared" si="1"/>
        <v>1406.8799999999999</v>
      </c>
      <c r="E25" s="10">
        <f t="shared" si="2"/>
        <v>215.16799999999989</v>
      </c>
      <c r="F25" s="13">
        <f t="shared" ref="F25" si="4">E25-E24</f>
        <v>15.455999999999904</v>
      </c>
      <c r="G25" s="10">
        <f t="shared" ca="1" si="0"/>
        <v>15.526230726993367</v>
      </c>
    </row>
    <row r="26" spans="1:7">
      <c r="A26" s="10">
        <v>18</v>
      </c>
      <c r="B26" s="10">
        <v>1.68</v>
      </c>
      <c r="C26" s="10">
        <v>80</v>
      </c>
      <c r="D26" s="10">
        <f t="shared" si="1"/>
        <v>1632.6719999999998</v>
      </c>
      <c r="E26" s="10">
        <f t="shared" si="2"/>
        <v>225.79199999999992</v>
      </c>
      <c r="F26" s="13">
        <f t="shared" ref="F26" si="5">E26-E25</f>
        <v>10.624000000000024</v>
      </c>
      <c r="G26" s="10">
        <f t="shared" ca="1" si="0"/>
        <v>10.775181042309477</v>
      </c>
    </row>
    <row r="27" spans="1:7">
      <c r="A27" s="10">
        <v>19</v>
      </c>
      <c r="B27" s="10">
        <v>1.7</v>
      </c>
      <c r="C27" s="10">
        <v>80</v>
      </c>
      <c r="D27" s="10">
        <f t="shared" si="1"/>
        <v>1863.8719999999998</v>
      </c>
      <c r="E27" s="10">
        <f t="shared" si="2"/>
        <v>231.20000000000005</v>
      </c>
      <c r="F27" s="13">
        <f t="shared" ref="F27" si="6">E27-E26</f>
        <v>5.4080000000001291</v>
      </c>
      <c r="G27" s="10">
        <f t="shared" ca="1" si="0"/>
        <v>5.5846970500063939</v>
      </c>
    </row>
    <row r="28" spans="1:7">
      <c r="A28" s="10">
        <v>20</v>
      </c>
      <c r="B28" s="10">
        <v>1.7</v>
      </c>
      <c r="C28" s="10">
        <v>80</v>
      </c>
      <c r="D28" s="10">
        <f t="shared" si="1"/>
        <v>2095.0719999999997</v>
      </c>
      <c r="E28" s="10">
        <f t="shared" si="2"/>
        <v>231.19999999999982</v>
      </c>
      <c r="F28" s="13">
        <f t="shared" ref="F28" si="7">E28-E27</f>
        <v>-2.2737367544323206E-13</v>
      </c>
      <c r="G28" s="10">
        <f t="shared" ca="1" si="0"/>
        <v>9.1491057571913947E-2</v>
      </c>
    </row>
    <row r="29" spans="1:7">
      <c r="A29" s="10">
        <v>21</v>
      </c>
      <c r="B29" s="10">
        <v>1.7</v>
      </c>
      <c r="C29" s="10">
        <v>80</v>
      </c>
      <c r="D29" s="10">
        <f t="shared" si="1"/>
        <v>2326.2719999999995</v>
      </c>
      <c r="E29" s="10">
        <f t="shared" si="2"/>
        <v>231.19999999999982</v>
      </c>
      <c r="F29" s="13">
        <f t="shared" ref="F29" si="8">E29-E28</f>
        <v>0</v>
      </c>
      <c r="G29" s="10">
        <f t="shared" ca="1" si="0"/>
        <v>0.11076100381510767</v>
      </c>
    </row>
    <row r="30" spans="1:7">
      <c r="A30" s="10">
        <v>22</v>
      </c>
      <c r="B30" s="10">
        <v>1.7</v>
      </c>
      <c r="C30" s="10">
        <v>80</v>
      </c>
      <c r="D30" s="10">
        <f t="shared" si="1"/>
        <v>2557.4719999999993</v>
      </c>
      <c r="E30" s="10">
        <f t="shared" si="2"/>
        <v>231.19999999999982</v>
      </c>
      <c r="F30" s="13">
        <f t="shared" ref="F30" si="9">E30-E29</f>
        <v>0</v>
      </c>
      <c r="G30" s="10">
        <f t="shared" ca="1" si="0"/>
        <v>-0.10766317929753187</v>
      </c>
    </row>
    <row r="31" spans="1:7">
      <c r="A31" s="10">
        <v>23</v>
      </c>
      <c r="B31" s="10">
        <v>1.7</v>
      </c>
      <c r="C31" s="10">
        <v>80</v>
      </c>
      <c r="D31" s="10">
        <f t="shared" si="1"/>
        <v>2788.6719999999991</v>
      </c>
      <c r="E31" s="10">
        <f t="shared" si="2"/>
        <v>231.19999999999982</v>
      </c>
      <c r="F31" s="13">
        <f t="shared" ref="F31" si="10">E31-E30</f>
        <v>0</v>
      </c>
      <c r="G31" s="10">
        <f t="shared" ca="1" si="0"/>
        <v>-0.10966674241275252</v>
      </c>
    </row>
    <row r="32" spans="1:7">
      <c r="A32" s="10">
        <v>24</v>
      </c>
      <c r="B32" s="10">
        <v>1.7</v>
      </c>
      <c r="C32" s="10">
        <v>80</v>
      </c>
      <c r="D32" s="10">
        <f t="shared" si="1"/>
        <v>3019.8719999999989</v>
      </c>
      <c r="E32" s="10">
        <f t="shared" si="2"/>
        <v>231.19999999999982</v>
      </c>
      <c r="F32" s="13">
        <f t="shared" ref="F32" si="11">E32-E31</f>
        <v>0</v>
      </c>
      <c r="G32" s="10">
        <f t="shared" ca="1" si="0"/>
        <v>-0.16923393871020714</v>
      </c>
    </row>
    <row r="33" spans="1:7">
      <c r="A33" s="10">
        <v>25</v>
      </c>
      <c r="B33" s="10">
        <v>1.7</v>
      </c>
      <c r="C33" s="10">
        <v>80</v>
      </c>
      <c r="D33" s="10">
        <f t="shared" si="1"/>
        <v>3251.0719999999988</v>
      </c>
      <c r="E33" s="10">
        <f t="shared" si="2"/>
        <v>231.19999999999982</v>
      </c>
      <c r="F33" s="13">
        <f t="shared" ref="F33" si="12">E33-E32</f>
        <v>0</v>
      </c>
      <c r="G33" s="10">
        <f t="shared" ca="1" si="0"/>
        <v>0.16107290358806775</v>
      </c>
    </row>
    <row r="34" spans="1:7">
      <c r="A34" s="10">
        <v>26</v>
      </c>
      <c r="B34" s="10">
        <v>1.7</v>
      </c>
      <c r="C34" s="10">
        <v>80</v>
      </c>
      <c r="D34" s="10">
        <f t="shared" si="1"/>
        <v>3482.2719999999986</v>
      </c>
      <c r="E34" s="10">
        <f t="shared" si="2"/>
        <v>231.19999999999982</v>
      </c>
      <c r="F34" s="13">
        <f t="shared" ref="F34" si="13">E34-E33</f>
        <v>0</v>
      </c>
      <c r="G34" s="10">
        <f t="shared" ca="1" si="0"/>
        <v>-0.17394784578057643</v>
      </c>
    </row>
    <row r="35" spans="1:7">
      <c r="A35" s="10">
        <v>27</v>
      </c>
      <c r="B35" s="10">
        <v>1.7</v>
      </c>
      <c r="C35" s="10">
        <v>80</v>
      </c>
      <c r="D35" s="10">
        <f t="shared" si="1"/>
        <v>3713.4719999999984</v>
      </c>
      <c r="E35" s="10">
        <f t="shared" si="2"/>
        <v>231.19999999999982</v>
      </c>
      <c r="F35" s="13">
        <f t="shared" ref="F35" si="14">E35-E34</f>
        <v>0</v>
      </c>
      <c r="G35" s="10">
        <f t="shared" ca="1" si="0"/>
        <v>9.4532754759059701E-2</v>
      </c>
    </row>
    <row r="36" spans="1:7">
      <c r="A36" s="10">
        <v>28</v>
      </c>
      <c r="B36" s="10">
        <v>1.7</v>
      </c>
      <c r="C36" s="10">
        <v>80</v>
      </c>
      <c r="D36" s="10">
        <f t="shared" si="1"/>
        <v>3944.6719999999982</v>
      </c>
      <c r="E36" s="10">
        <f t="shared" si="2"/>
        <v>231.19999999999982</v>
      </c>
      <c r="F36" s="13">
        <f t="shared" ref="F36:F37" si="15">E36-E35</f>
        <v>0</v>
      </c>
      <c r="G36" s="10">
        <f t="shared" ca="1" si="0"/>
        <v>-1.3700203239627312E-2</v>
      </c>
    </row>
    <row r="37" spans="1:7">
      <c r="A37" s="10">
        <v>29</v>
      </c>
      <c r="B37" s="10">
        <v>1.7</v>
      </c>
      <c r="C37" s="10">
        <v>80</v>
      </c>
      <c r="D37" s="10">
        <f t="shared" si="1"/>
        <v>4175.8719999999985</v>
      </c>
      <c r="E37" s="10">
        <f t="shared" si="2"/>
        <v>231.20000000000027</v>
      </c>
      <c r="F37" s="13">
        <f t="shared" si="15"/>
        <v>4.5474735088646412E-13</v>
      </c>
      <c r="G37" s="10">
        <f t="shared" ca="1" si="0"/>
        <v>-4.1047794570427731E-2</v>
      </c>
    </row>
    <row r="38" spans="1:7">
      <c r="A38" s="10">
        <v>30</v>
      </c>
      <c r="B38" s="10">
        <v>1.7</v>
      </c>
      <c r="C38" s="10">
        <v>80</v>
      </c>
      <c r="D38" s="10">
        <f t="shared" si="1"/>
        <v>4407.0719999999983</v>
      </c>
      <c r="E38" s="10">
        <f t="shared" si="2"/>
        <v>231.19999999999982</v>
      </c>
      <c r="F38" s="13">
        <f t="shared" ref="F38" si="16">E38-E37</f>
        <v>-4.5474735088646412E-13</v>
      </c>
      <c r="G38" s="10">
        <f t="shared" ca="1" si="0"/>
        <v>-0.14612452596238207</v>
      </c>
    </row>
    <row r="39" spans="1:7">
      <c r="A39" s="10">
        <v>31</v>
      </c>
      <c r="B39" s="10">
        <v>1.7</v>
      </c>
      <c r="C39" s="10">
        <v>80</v>
      </c>
      <c r="D39" s="10">
        <f t="shared" si="1"/>
        <v>4638.2719999999981</v>
      </c>
      <c r="E39" s="10">
        <f t="shared" si="2"/>
        <v>231.19999999999982</v>
      </c>
      <c r="F39" s="13">
        <f t="shared" ref="F39" si="17">E39-E38</f>
        <v>0</v>
      </c>
      <c r="G39" s="10">
        <f t="shared" ca="1" si="0"/>
        <v>-7.4675828323923027E-2</v>
      </c>
    </row>
    <row r="40" spans="1:7">
      <c r="A40" s="10">
        <v>32</v>
      </c>
      <c r="B40" s="10">
        <v>1.7</v>
      </c>
      <c r="C40" s="10">
        <v>80</v>
      </c>
      <c r="D40" s="10">
        <f t="shared" si="1"/>
        <v>4869.4719999999979</v>
      </c>
      <c r="E40" s="10">
        <f t="shared" si="2"/>
        <v>231.19999999999982</v>
      </c>
      <c r="F40" s="13">
        <f t="shared" ref="F40" si="18">E40-E39</f>
        <v>0</v>
      </c>
      <c r="G40" s="10">
        <f t="shared" ca="1" si="0"/>
        <v>4.876084170912795E-2</v>
      </c>
    </row>
    <row r="41" spans="1:7">
      <c r="A41" s="10">
        <v>33</v>
      </c>
      <c r="B41" s="10">
        <v>1.7</v>
      </c>
      <c r="C41" s="10">
        <v>80</v>
      </c>
      <c r="D41" s="10">
        <f t="shared" si="1"/>
        <v>5100.6719999999978</v>
      </c>
      <c r="E41" s="10">
        <f t="shared" si="2"/>
        <v>231.19999999999982</v>
      </c>
      <c r="F41" s="13">
        <f t="shared" ref="F41" si="19">E41-E40</f>
        <v>0</v>
      </c>
      <c r="G41" s="10">
        <f t="shared" ca="1" si="0"/>
        <v>-1.6214835210514339E-2</v>
      </c>
    </row>
    <row r="42" spans="1:7">
      <c r="A42" s="10">
        <v>34</v>
      </c>
      <c r="B42" s="10">
        <v>1.7</v>
      </c>
      <c r="C42" s="10">
        <v>80</v>
      </c>
      <c r="D42" s="10">
        <f t="shared" si="1"/>
        <v>5331.8719999999976</v>
      </c>
      <c r="E42" s="10">
        <f t="shared" si="2"/>
        <v>231.19999999999982</v>
      </c>
      <c r="F42" s="13">
        <f t="shared" ref="F42" si="20">E42-E41</f>
        <v>0</v>
      </c>
      <c r="G42" s="10">
        <f t="shared" ca="1" si="0"/>
        <v>-0.14523444110874706</v>
      </c>
    </row>
    <row r="43" spans="1:7">
      <c r="A43" s="10">
        <v>35</v>
      </c>
      <c r="B43" s="10">
        <v>1.7</v>
      </c>
      <c r="C43" s="10">
        <v>80</v>
      </c>
      <c r="D43" s="10">
        <f t="shared" si="1"/>
        <v>5563.0719999999974</v>
      </c>
      <c r="E43" s="10">
        <f t="shared" si="2"/>
        <v>231.19999999999982</v>
      </c>
      <c r="F43" s="13">
        <f t="shared" ref="F43" si="21">E43-E42</f>
        <v>0</v>
      </c>
      <c r="G43" s="10">
        <f t="shared" ca="1" si="0"/>
        <v>-0.16370169874237239</v>
      </c>
    </row>
    <row r="44" spans="1:7">
      <c r="A44" s="10">
        <v>36</v>
      </c>
      <c r="B44" s="10">
        <v>1.7</v>
      </c>
      <c r="C44" s="10">
        <v>80</v>
      </c>
      <c r="D44" s="10">
        <f t="shared" si="1"/>
        <v>5794.2719999999972</v>
      </c>
      <c r="E44" s="10">
        <f t="shared" si="2"/>
        <v>231.19999999999982</v>
      </c>
      <c r="F44" s="13">
        <f t="shared" ref="F44" si="22">E44-E43</f>
        <v>0</v>
      </c>
      <c r="G44" s="10">
        <f t="shared" ca="1" si="0"/>
        <v>0.17255393299318988</v>
      </c>
    </row>
    <row r="45" spans="1:7">
      <c r="A45" s="10">
        <v>37</v>
      </c>
      <c r="B45" s="10">
        <v>1.7</v>
      </c>
      <c r="C45" s="10">
        <v>80</v>
      </c>
      <c r="D45" s="10">
        <f t="shared" si="1"/>
        <v>6025.471999999997</v>
      </c>
      <c r="E45" s="10">
        <f t="shared" si="2"/>
        <v>231.19999999999982</v>
      </c>
      <c r="F45" s="13">
        <f t="shared" ref="F45" si="23">E45-E44</f>
        <v>0</v>
      </c>
      <c r="G45" s="10">
        <f t="shared" ca="1" si="0"/>
        <v>-9.9676135872138805E-2</v>
      </c>
    </row>
    <row r="46" spans="1:7">
      <c r="A46" s="10">
        <v>38</v>
      </c>
      <c r="B46" s="10">
        <v>1.7</v>
      </c>
      <c r="C46" s="10">
        <v>80</v>
      </c>
      <c r="D46" s="10">
        <f t="shared" si="1"/>
        <v>6256.6719999999968</v>
      </c>
      <c r="E46" s="10">
        <f t="shared" si="2"/>
        <v>231.19999999999982</v>
      </c>
      <c r="F46" s="13">
        <f t="shared" ref="F46" si="24">E46-E45</f>
        <v>0</v>
      </c>
      <c r="G46" s="10">
        <f t="shared" ca="1" si="0"/>
        <v>0.1533006723707146</v>
      </c>
    </row>
    <row r="47" spans="1:7">
      <c r="A47" s="10">
        <v>39</v>
      </c>
      <c r="B47" s="10">
        <v>1.7</v>
      </c>
      <c r="C47" s="10">
        <v>80</v>
      </c>
      <c r="D47" s="10">
        <f t="shared" si="1"/>
        <v>6487.8719999999967</v>
      </c>
      <c r="E47" s="10">
        <f t="shared" si="2"/>
        <v>231.19999999999982</v>
      </c>
      <c r="F47" s="13">
        <f t="shared" ref="F47" si="25">E47-E46</f>
        <v>0</v>
      </c>
      <c r="G47" s="10">
        <f t="shared" ca="1" si="0"/>
        <v>-7.915566266509369E-2</v>
      </c>
    </row>
    <row r="48" spans="1:7">
      <c r="A48" s="10">
        <v>40</v>
      </c>
      <c r="B48" s="10">
        <v>1.7</v>
      </c>
      <c r="C48" s="10">
        <v>80</v>
      </c>
      <c r="D48" s="10">
        <f t="shared" si="1"/>
        <v>6719.0719999999965</v>
      </c>
      <c r="E48" s="10">
        <f t="shared" si="2"/>
        <v>231.19999999999982</v>
      </c>
      <c r="F48" s="13">
        <f t="shared" ref="F48" si="26">E48-E47</f>
        <v>0</v>
      </c>
      <c r="G48" s="10">
        <f t="shared" ca="1" si="0"/>
        <v>-0.15166469338956998</v>
      </c>
    </row>
    <row r="49" spans="1:7">
      <c r="A49" s="10">
        <v>41</v>
      </c>
      <c r="B49" s="10">
        <v>1.7</v>
      </c>
      <c r="C49" s="10">
        <v>80</v>
      </c>
      <c r="D49" s="10">
        <f t="shared" si="1"/>
        <v>6950.2719999999963</v>
      </c>
      <c r="E49" s="10">
        <f t="shared" si="2"/>
        <v>231.19999999999982</v>
      </c>
      <c r="F49" s="13">
        <f t="shared" ref="F49:F68" si="27">E49-E48</f>
        <v>0</v>
      </c>
      <c r="G49" s="10">
        <f t="shared" ca="1" si="0"/>
        <v>-0.1262106380360693</v>
      </c>
    </row>
    <row r="50" spans="1:7">
      <c r="A50" s="10">
        <v>42</v>
      </c>
      <c r="B50" s="10">
        <v>1.68</v>
      </c>
      <c r="C50" s="10">
        <v>81</v>
      </c>
      <c r="D50" s="10">
        <f t="shared" ref="D50:D68" si="28">C50*B50*B50+D49</f>
        <v>7178.8863999999967</v>
      </c>
      <c r="E50" s="10">
        <f t="shared" ref="E50" si="29">D50-D49</f>
        <v>228.61440000000039</v>
      </c>
      <c r="F50" s="13">
        <f t="shared" si="27"/>
        <v>-2.585599999999431</v>
      </c>
      <c r="G50" s="10">
        <f t="shared" ca="1" si="0"/>
        <v>-2.4693030898388533</v>
      </c>
    </row>
    <row r="51" spans="1:7">
      <c r="A51" s="10">
        <v>43</v>
      </c>
      <c r="B51" s="10">
        <v>1.64</v>
      </c>
      <c r="C51" s="10">
        <v>82</v>
      </c>
      <c r="D51" s="10">
        <f t="shared" si="28"/>
        <v>7399.4335999999967</v>
      </c>
      <c r="E51" s="10">
        <f t="shared" ref="E51" si="30">D51-D50</f>
        <v>220.54719999999998</v>
      </c>
      <c r="F51" s="13">
        <f t="shared" si="27"/>
        <v>-8.0672000000004118</v>
      </c>
      <c r="G51" s="10">
        <f t="shared" ca="1" si="0"/>
        <v>-8.0549231143273889</v>
      </c>
    </row>
    <row r="52" spans="1:7">
      <c r="A52" s="10">
        <v>44</v>
      </c>
      <c r="B52" s="10">
        <v>1.58</v>
      </c>
      <c r="C52" s="10">
        <v>83</v>
      </c>
      <c r="D52" s="10">
        <f t="shared" si="28"/>
        <v>7606.6347999999971</v>
      </c>
      <c r="E52" s="10">
        <f t="shared" ref="E52" si="31">D52-D51</f>
        <v>207.20120000000043</v>
      </c>
      <c r="F52" s="13">
        <f t="shared" si="27"/>
        <v>-13.345999999999549</v>
      </c>
      <c r="G52" s="10">
        <f t="shared" ca="1" si="0"/>
        <v>-13.400490905072749</v>
      </c>
    </row>
    <row r="53" spans="1:7">
      <c r="A53" s="10">
        <v>45</v>
      </c>
      <c r="B53" s="10">
        <v>1.5</v>
      </c>
      <c r="C53" s="10">
        <v>84</v>
      </c>
      <c r="D53" s="10">
        <f t="shared" si="28"/>
        <v>7795.6347999999971</v>
      </c>
      <c r="E53" s="10">
        <f t="shared" ref="E53" si="32">D53-D52</f>
        <v>189</v>
      </c>
      <c r="F53" s="13">
        <f t="shared" si="27"/>
        <v>-18.201200000000426</v>
      </c>
      <c r="G53" s="10">
        <f t="shared" ca="1" si="0"/>
        <v>-18.367189156348509</v>
      </c>
    </row>
    <row r="54" spans="1:7">
      <c r="A54" s="10">
        <v>46</v>
      </c>
      <c r="B54" s="10">
        <v>1.4</v>
      </c>
      <c r="C54" s="10">
        <v>85</v>
      </c>
      <c r="D54" s="10">
        <f t="shared" si="28"/>
        <v>7962.2347999999974</v>
      </c>
      <c r="E54" s="10">
        <f t="shared" ref="E54" si="33">D54-D53</f>
        <v>166.60000000000036</v>
      </c>
      <c r="F54" s="13">
        <f t="shared" si="27"/>
        <v>-22.399999999999636</v>
      </c>
      <c r="G54" s="10">
        <f t="shared" ca="1" si="0"/>
        <v>-22.472316512550279</v>
      </c>
    </row>
    <row r="55" spans="1:7">
      <c r="A55" s="10">
        <v>47</v>
      </c>
      <c r="B55" s="10">
        <v>1.3</v>
      </c>
      <c r="C55" s="10">
        <v>86</v>
      </c>
      <c r="D55" s="10">
        <f t="shared" si="28"/>
        <v>8107.5747999999976</v>
      </c>
      <c r="E55" s="10">
        <f t="shared" ref="E55" si="34">D55-D54</f>
        <v>145.34000000000015</v>
      </c>
      <c r="F55" s="13">
        <f t="shared" si="27"/>
        <v>-21.260000000000218</v>
      </c>
      <c r="G55" s="10">
        <f t="shared" ca="1" si="0"/>
        <v>-21.2253280226324</v>
      </c>
    </row>
    <row r="56" spans="1:7">
      <c r="A56" s="10">
        <v>48</v>
      </c>
      <c r="B56" s="10">
        <v>1.2</v>
      </c>
      <c r="C56" s="10">
        <v>87</v>
      </c>
      <c r="D56" s="10">
        <f t="shared" si="28"/>
        <v>8232.8547999999973</v>
      </c>
      <c r="E56" s="10">
        <f t="shared" ref="E56" si="35">D56-D55</f>
        <v>125.27999999999975</v>
      </c>
      <c r="F56" s="13">
        <f t="shared" si="27"/>
        <v>-20.0600000000004</v>
      </c>
      <c r="G56" s="10">
        <f t="shared" ca="1" si="0"/>
        <v>-20.006758289454837</v>
      </c>
    </row>
    <row r="57" spans="1:7">
      <c r="A57" s="10">
        <v>49</v>
      </c>
      <c r="B57" s="10">
        <v>1.1000000000000001</v>
      </c>
      <c r="C57" s="10">
        <v>88</v>
      </c>
      <c r="D57" s="10">
        <f t="shared" si="28"/>
        <v>8339.3347999999969</v>
      </c>
      <c r="E57" s="10">
        <f t="shared" ref="E57" si="36">D57-D56</f>
        <v>106.47999999999956</v>
      </c>
      <c r="F57" s="13">
        <f t="shared" si="27"/>
        <v>-18.800000000000182</v>
      </c>
      <c r="G57" s="10">
        <f t="shared" ca="1" si="0"/>
        <v>-18.989008079931367</v>
      </c>
    </row>
    <row r="58" spans="1:7">
      <c r="A58" s="10">
        <v>50</v>
      </c>
      <c r="B58" s="10">
        <v>1</v>
      </c>
      <c r="C58" s="10">
        <v>89</v>
      </c>
      <c r="D58" s="10">
        <f t="shared" si="28"/>
        <v>8428.3347999999969</v>
      </c>
      <c r="E58" s="10">
        <f t="shared" ref="E58" si="37">D58-D57</f>
        <v>89</v>
      </c>
      <c r="F58" s="13">
        <f t="shared" si="27"/>
        <v>-17.479999999999563</v>
      </c>
      <c r="G58" s="10">
        <f t="shared" ca="1" si="0"/>
        <v>-17.509918140148702</v>
      </c>
    </row>
    <row r="59" spans="1:7">
      <c r="A59" s="10">
        <v>51</v>
      </c>
      <c r="B59" s="10">
        <v>0.89999999999999902</v>
      </c>
      <c r="C59" s="10">
        <v>90</v>
      </c>
      <c r="D59" s="10">
        <f t="shared" si="28"/>
        <v>8501.2347999999965</v>
      </c>
      <c r="E59" s="10">
        <f t="shared" ref="E59" si="38">D59-D58</f>
        <v>72.899999999999636</v>
      </c>
      <c r="F59" s="13">
        <f t="shared" si="27"/>
        <v>-16.100000000000364</v>
      </c>
      <c r="G59" s="10">
        <f t="shared" ca="1" si="0"/>
        <v>-16.12095285720406</v>
      </c>
    </row>
    <row r="60" spans="1:7">
      <c r="A60" s="10">
        <v>52</v>
      </c>
      <c r="B60" s="10">
        <v>0.79999999999999905</v>
      </c>
      <c r="C60" s="10">
        <v>91</v>
      </c>
      <c r="D60" s="10">
        <f t="shared" si="28"/>
        <v>8559.4747999999963</v>
      </c>
      <c r="E60" s="10">
        <f t="shared" ref="E60" si="39">D60-D59</f>
        <v>58.239999999999782</v>
      </c>
      <c r="F60" s="13">
        <f t="shared" si="27"/>
        <v>-14.659999999999854</v>
      </c>
      <c r="G60" s="10">
        <f t="shared" ca="1" si="0"/>
        <v>-14.463042428234024</v>
      </c>
    </row>
    <row r="61" spans="1:7">
      <c r="A61" s="10">
        <v>53</v>
      </c>
      <c r="B61" s="10">
        <v>0.69999999999999896</v>
      </c>
      <c r="C61" s="10">
        <v>92</v>
      </c>
      <c r="D61" s="10">
        <f t="shared" si="28"/>
        <v>8604.5547999999962</v>
      </c>
      <c r="E61" s="10">
        <f t="shared" ref="E61" si="40">D61-D60</f>
        <v>45.079999999999927</v>
      </c>
      <c r="F61" s="13">
        <f t="shared" si="27"/>
        <v>-13.159999999999854</v>
      </c>
      <c r="G61" s="10">
        <f t="shared" ca="1" si="0"/>
        <v>-13.261456630812729</v>
      </c>
    </row>
    <row r="62" spans="1:7">
      <c r="A62" s="10">
        <v>54</v>
      </c>
      <c r="B62" s="10">
        <v>0.59999999999999898</v>
      </c>
      <c r="C62" s="10">
        <v>93</v>
      </c>
      <c r="D62" s="10">
        <f t="shared" si="28"/>
        <v>8638.0347999999958</v>
      </c>
      <c r="E62" s="10">
        <f t="shared" ref="E62" si="41">D62-D61</f>
        <v>33.479999999999563</v>
      </c>
      <c r="F62" s="13">
        <f t="shared" si="27"/>
        <v>-11.600000000000364</v>
      </c>
      <c r="G62" s="10">
        <f t="shared" ca="1" si="0"/>
        <v>-11.59088319590831</v>
      </c>
    </row>
    <row r="63" spans="1:7">
      <c r="A63" s="10">
        <v>55</v>
      </c>
      <c r="B63" s="10">
        <v>0.5</v>
      </c>
      <c r="C63" s="10">
        <v>94</v>
      </c>
      <c r="D63" s="10">
        <f t="shared" si="28"/>
        <v>8661.5347999999958</v>
      </c>
      <c r="E63" s="10">
        <f t="shared" ref="E63" si="42">D63-D62</f>
        <v>23.5</v>
      </c>
      <c r="F63" s="13">
        <f t="shared" si="27"/>
        <v>-9.9799999999995634</v>
      </c>
      <c r="G63" s="10">
        <f t="shared" ca="1" si="0"/>
        <v>-9.9338979108617238</v>
      </c>
    </row>
    <row r="64" spans="1:7">
      <c r="A64" s="10">
        <v>56</v>
      </c>
      <c r="B64" s="10">
        <v>0.4</v>
      </c>
      <c r="C64" s="10">
        <v>95</v>
      </c>
      <c r="D64" s="10">
        <f t="shared" si="28"/>
        <v>8676.7347999999965</v>
      </c>
      <c r="E64" s="10">
        <f t="shared" ref="E64" si="43">D64-D63</f>
        <v>15.200000000000728</v>
      </c>
      <c r="F64" s="13">
        <f t="shared" si="27"/>
        <v>-8.2999999999992724</v>
      </c>
      <c r="G64" s="10">
        <f t="shared" ca="1" si="0"/>
        <v>-8.4847250241143151</v>
      </c>
    </row>
    <row r="65" spans="1:7">
      <c r="A65" s="10">
        <v>57</v>
      </c>
      <c r="B65" s="10">
        <v>0.3</v>
      </c>
      <c r="C65" s="10">
        <v>96</v>
      </c>
      <c r="D65" s="10">
        <f t="shared" si="28"/>
        <v>8685.374799999996</v>
      </c>
      <c r="E65" s="10">
        <f t="shared" ref="E65" si="44">D65-D64</f>
        <v>8.6399999999994179</v>
      </c>
      <c r="F65" s="13">
        <f t="shared" si="27"/>
        <v>-6.5600000000013097</v>
      </c>
      <c r="G65" s="10">
        <f t="shared" ca="1" si="0"/>
        <v>-6.3854249547023896</v>
      </c>
    </row>
    <row r="66" spans="1:7">
      <c r="A66" s="10">
        <v>58</v>
      </c>
      <c r="B66" s="10">
        <v>0.2</v>
      </c>
      <c r="C66" s="10">
        <v>97</v>
      </c>
      <c r="D66" s="10">
        <f t="shared" si="28"/>
        <v>8689.2547999999952</v>
      </c>
      <c r="E66" s="10">
        <f t="shared" ref="E66" si="45">D66-D65</f>
        <v>3.8799999999991996</v>
      </c>
      <c r="F66" s="13">
        <f t="shared" si="27"/>
        <v>-4.7600000000002183</v>
      </c>
      <c r="G66" s="10">
        <f t="shared" ca="1" si="0"/>
        <v>-4.596054323621475</v>
      </c>
    </row>
    <row r="67" spans="1:7">
      <c r="A67" s="10">
        <v>59</v>
      </c>
      <c r="B67" s="10">
        <v>0.1</v>
      </c>
      <c r="C67" s="10">
        <v>98</v>
      </c>
      <c r="D67" s="10">
        <f t="shared" si="28"/>
        <v>8690.2347999999947</v>
      </c>
      <c r="E67" s="10">
        <f t="shared" ref="E67" si="46">D67-D66</f>
        <v>0.97999999999956344</v>
      </c>
      <c r="F67" s="13">
        <f t="shared" si="27"/>
        <v>-2.8999999999996362</v>
      </c>
      <c r="G67" s="10">
        <f t="shared" ca="1" si="0"/>
        <v>-2.7172382212058093</v>
      </c>
    </row>
    <row r="68" spans="1:7">
      <c r="A68" s="10">
        <v>60</v>
      </c>
      <c r="B68" s="10">
        <v>0</v>
      </c>
      <c r="C68" s="10">
        <v>99</v>
      </c>
      <c r="D68" s="10">
        <f t="shared" si="28"/>
        <v>8690.2347999999947</v>
      </c>
      <c r="E68" s="10">
        <f t="shared" ref="E68" si="47">D68-D67</f>
        <v>0</v>
      </c>
      <c r="F68" s="13">
        <f t="shared" si="27"/>
        <v>-0.97999999999956344</v>
      </c>
      <c r="G68" s="10">
        <f t="shared" ca="1" si="0"/>
        <v>-0.96711730322568368</v>
      </c>
    </row>
  </sheetData>
  <sortState ref="I26:I34">
    <sortCondition descending="1" ref="I26"/>
  </sortState>
  <mergeCells count="1">
    <mergeCell ref="A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ax</vt:lpstr>
      <vt:lpstr>sin</vt:lpstr>
      <vt:lpstr>accelero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 HILAIRE</cp:lastModifiedBy>
  <dcterms:created xsi:type="dcterms:W3CDTF">2019-02-14T17:55:55Z</dcterms:created>
  <dcterms:modified xsi:type="dcterms:W3CDTF">2019-02-20T12:56:25Z</dcterms:modified>
</cp:coreProperties>
</file>