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nivtokyo-my.sharepoint.com/personal/8252598822_utac_u-tokyo_ac_jp/Documents/research/master_research/"/>
    </mc:Choice>
  </mc:AlternateContent>
  <xr:revisionPtr revIDLastSave="1371" documentId="11_AD4D066CA252ABDACC1048B789D1F66E72EEDF48" xr6:coauthVersionLast="47" xr6:coauthVersionMax="47" xr10:uidLastSave="{B753F283-0003-48CA-A7EA-C7155473960C}"/>
  <bookViews>
    <workbookView xWindow="-23148" yWindow="-108" windowWidth="23256" windowHeight="12456" activeTab="4" xr2:uid="{00000000-000D-0000-FFFF-FFFF00000000}"/>
  </bookViews>
  <sheets>
    <sheet name="Sheet1" sheetId="1" r:id="rId1"/>
    <sheet name="map_experiment" sheetId="2" r:id="rId2"/>
    <sheet name="experiment_v3v4" sheetId="3" r:id="rId3"/>
    <sheet name="experiment_v4_1v4_2" sheetId="4" r:id="rId4"/>
    <sheet name="hyper-parameter choic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0" i="4" l="1"/>
  <c r="H73" i="4"/>
  <c r="H79" i="4"/>
  <c r="H76" i="4"/>
  <c r="H65" i="4"/>
  <c r="H64" i="4"/>
  <c r="L63" i="4"/>
  <c r="H63" i="4"/>
  <c r="H62" i="4"/>
  <c r="H61" i="4"/>
  <c r="L60" i="4"/>
  <c r="H60" i="4"/>
  <c r="H59" i="4"/>
  <c r="H58" i="4"/>
  <c r="L57" i="4"/>
  <c r="H57" i="4"/>
  <c r="H56" i="4"/>
  <c r="H55" i="4"/>
  <c r="L54" i="4"/>
  <c r="H54" i="4"/>
  <c r="H45" i="4"/>
  <c r="H42" i="4"/>
  <c r="L34" i="4"/>
  <c r="L31" i="4"/>
  <c r="L28" i="4"/>
  <c r="L25" i="4"/>
  <c r="H36" i="4"/>
  <c r="H35" i="4"/>
  <c r="H34" i="4"/>
  <c r="H33" i="4"/>
  <c r="H32" i="4"/>
  <c r="H31" i="4"/>
  <c r="H30" i="4"/>
  <c r="H29" i="4"/>
  <c r="H28" i="4"/>
  <c r="H27" i="4"/>
  <c r="H26" i="4"/>
  <c r="H25" i="4"/>
  <c r="H18" i="4"/>
  <c r="H17" i="4"/>
  <c r="H16" i="4"/>
  <c r="H15" i="4"/>
  <c r="H14" i="4"/>
  <c r="H13" i="4"/>
  <c r="H12" i="4"/>
  <c r="H11" i="4"/>
  <c r="H10" i="4"/>
  <c r="H9" i="4"/>
  <c r="H8" i="4"/>
  <c r="H7" i="4"/>
  <c r="L78" i="3"/>
  <c r="H78" i="3"/>
  <c r="L75" i="3"/>
  <c r="H75" i="3"/>
  <c r="L72" i="3"/>
  <c r="H72" i="3"/>
  <c r="L69" i="3"/>
  <c r="H69" i="3"/>
  <c r="L29" i="3"/>
  <c r="L60" i="3"/>
  <c r="H60" i="3"/>
  <c r="L57" i="3"/>
  <c r="H57" i="3"/>
  <c r="L54" i="3"/>
  <c r="H54" i="3"/>
  <c r="L51" i="3"/>
  <c r="H51" i="3"/>
  <c r="L30" i="3"/>
  <c r="H30" i="3"/>
  <c r="H29" i="3"/>
  <c r="L28" i="3"/>
  <c r="H28" i="3"/>
  <c r="L27" i="3"/>
  <c r="H27" i="3"/>
  <c r="L26" i="3"/>
  <c r="H26" i="3"/>
  <c r="L25" i="3"/>
  <c r="H25" i="3"/>
  <c r="L24" i="3"/>
  <c r="H24" i="3"/>
  <c r="L23" i="3"/>
  <c r="H23" i="3"/>
  <c r="L22" i="3"/>
  <c r="H22" i="3"/>
  <c r="L21" i="3"/>
  <c r="H21" i="3"/>
  <c r="L20" i="3"/>
  <c r="H20" i="3"/>
  <c r="L19" i="3"/>
  <c r="H19" i="3"/>
  <c r="M40" i="2"/>
  <c r="M81" i="2"/>
  <c r="M78" i="2"/>
  <c r="M75" i="2"/>
  <c r="M72" i="2"/>
  <c r="M41" i="2"/>
  <c r="M42" i="2"/>
  <c r="M43" i="2"/>
  <c r="M44" i="2"/>
  <c r="M45" i="2"/>
  <c r="M46" i="2"/>
  <c r="M47" i="2"/>
  <c r="M48" i="2"/>
  <c r="M49" i="2"/>
  <c r="M50" i="2"/>
  <c r="M51" i="2"/>
  <c r="I42" i="2"/>
  <c r="I81" i="2"/>
  <c r="I78" i="2"/>
  <c r="I75" i="2"/>
  <c r="I72" i="2"/>
  <c r="I45" i="2" l="1"/>
  <c r="I48" i="2"/>
  <c r="I51" i="2"/>
  <c r="I49" i="2"/>
  <c r="I46" i="2"/>
  <c r="I43" i="2"/>
  <c r="I40" i="2"/>
  <c r="I50" i="2"/>
  <c r="I47" i="2"/>
  <c r="I44" i="2"/>
  <c r="I41" i="2"/>
  <c r="K6" i="1"/>
  <c r="K7" i="1"/>
  <c r="J7" i="1"/>
  <c r="J6" i="1"/>
  <c r="H6" i="1"/>
  <c r="G6" i="1"/>
  <c r="G7" i="1"/>
  <c r="H7" i="1"/>
</calcChain>
</file>

<file path=xl/sharedStrings.xml><?xml version="1.0" encoding="utf-8"?>
<sst xmlns="http://schemas.openxmlformats.org/spreadsheetml/2006/main" count="531" uniqueCount="86">
  <si>
    <t>LOS</t>
    <phoneticPr fontId="1" type="noConversion"/>
  </si>
  <si>
    <t>LOS8</t>
    <phoneticPr fontId="1" type="noConversion"/>
  </si>
  <si>
    <t>BresLOS</t>
    <phoneticPr fontId="1" type="noConversion"/>
  </si>
  <si>
    <t>h</t>
    <phoneticPr fontId="1" type="noConversion"/>
  </si>
  <si>
    <t>BFS</t>
    <phoneticPr fontId="1" type="noConversion"/>
  </si>
  <si>
    <t>singleton</t>
    <phoneticPr fontId="1" type="noConversion"/>
  </si>
  <si>
    <t>MST</t>
    <phoneticPr fontId="1" type="noConversion"/>
  </si>
  <si>
    <t>Nodes</t>
    <phoneticPr fontId="1" type="noConversion"/>
  </si>
  <si>
    <t>Time/s</t>
    <phoneticPr fontId="1" type="noConversion"/>
  </si>
  <si>
    <t>Jump to Front</t>
    <phoneticPr fontId="1" type="noConversion"/>
  </si>
  <si>
    <t>LOS4
OPT=73</t>
    <phoneticPr fontId="1" type="noConversion"/>
  </si>
  <si>
    <t>Basic Expansion</t>
    <phoneticPr fontId="1" type="noConversion"/>
  </si>
  <si>
    <t>maze:11x11
obstacles: 50
test rounds:100</t>
    <phoneticPr fontId="1" type="noConversion"/>
  </si>
  <si>
    <t>-</t>
    <phoneticPr fontId="1" type="noConversion"/>
  </si>
  <si>
    <t>Pypy with Jump to Front</t>
    <phoneticPr fontId="1" type="noConversion"/>
  </si>
  <si>
    <t>Agent</t>
    <phoneticPr fontId="1" type="noConversion"/>
  </si>
  <si>
    <t>reference</t>
    <phoneticPr fontId="1" type="noConversion"/>
  </si>
  <si>
    <t>minmax</t>
    <phoneticPr fontId="1" type="noConversion"/>
  </si>
  <si>
    <t>minsum</t>
    <phoneticPr fontId="1" type="noConversion"/>
  </si>
  <si>
    <t>metric</t>
    <phoneticPr fontId="1" type="noConversion"/>
  </si>
  <si>
    <t>paths_len</t>
    <phoneticPr fontId="1" type="noConversion"/>
  </si>
  <si>
    <t>my research (options close)</t>
    <phoneticPr fontId="1" type="noConversion"/>
  </si>
  <si>
    <t>my research(with speed up options)</t>
    <phoneticPr fontId="1" type="noConversion"/>
  </si>
  <si>
    <t>Time/s(lazy A*)</t>
    <phoneticPr fontId="1" type="noConversion"/>
  </si>
  <si>
    <t>time/s</t>
    <phoneticPr fontId="1" type="noConversion"/>
  </si>
  <si>
    <t>my research (old)</t>
    <phoneticPr fontId="1" type="noConversion"/>
  </si>
  <si>
    <t>MAP</t>
    <phoneticPr fontId="1" type="noConversion"/>
  </si>
  <si>
    <t>agent</t>
    <phoneticPr fontId="1" type="noConversion"/>
  </si>
  <si>
    <t>Reference</t>
    <phoneticPr fontId="1" type="noConversion"/>
  </si>
  <si>
    <t>1-agent path_len</t>
    <phoneticPr fontId="1" type="noConversion"/>
  </si>
  <si>
    <t>avg_paths_len</t>
    <phoneticPr fontId="1" type="noConversion"/>
  </si>
  <si>
    <t>34*50
obstacles:677
obstacle_rate=0.40</t>
    <phoneticPr fontId="1" type="noConversion"/>
  </si>
  <si>
    <t>my research(new)</t>
    <phoneticPr fontId="1" type="noConversion"/>
  </si>
  <si>
    <t>11*11
obstacles:49
obstacle_rate:0.40
4_11d</t>
    <phoneticPr fontId="1" type="noConversion"/>
  </si>
  <si>
    <t>heuristics</t>
    <phoneticPr fontId="1" type="noConversion"/>
  </si>
  <si>
    <t>agg_h</t>
    <phoneticPr fontId="1" type="noConversion"/>
  </si>
  <si>
    <t>TSP</t>
    <phoneticPr fontId="1" type="noConversion"/>
  </si>
  <si>
    <t>30*31
obstacles:612
0_lak101d</t>
    <phoneticPr fontId="1" type="noConversion"/>
  </si>
  <si>
    <t>21*21
obstacles:196
obstacle_rate:0.44
2_maze_21d</t>
    <phoneticPr fontId="1" type="noConversion"/>
  </si>
  <si>
    <t>my research (old）</t>
    <phoneticPr fontId="1" type="noConversion"/>
  </si>
  <si>
    <t>my research (v2）</t>
    <phoneticPr fontId="1" type="noConversion"/>
  </si>
  <si>
    <t>my research(v3)</t>
    <phoneticPr fontId="1" type="noConversion"/>
  </si>
  <si>
    <t>NOTE</t>
    <phoneticPr fontId="1" type="noConversion"/>
  </si>
  <si>
    <t xml:space="preserve">parameter:
test time:1
</t>
    <phoneticPr fontId="1" type="noConversion"/>
  </si>
  <si>
    <t xml:space="preserve">parameter:
test time:100
</t>
    <phoneticPr fontId="1" type="noConversion"/>
  </si>
  <si>
    <r>
      <rPr>
        <b/>
        <sz val="11"/>
        <color theme="1"/>
        <rFont val="等线"/>
        <scheme val="minor"/>
      </rPr>
      <t>parameter</t>
    </r>
    <r>
      <rPr>
        <sz val="11"/>
        <color theme="1"/>
        <rFont val="等线"/>
        <family val="2"/>
        <scheme val="minor"/>
      </rPr>
      <t xml:space="preserve">: epsilon:1.5
,f_weight:1
</t>
    </r>
    <r>
      <rPr>
        <b/>
        <sz val="11"/>
        <color theme="1"/>
        <rFont val="等线"/>
        <scheme val="minor"/>
      </rPr>
      <t>test time:</t>
    </r>
    <r>
      <rPr>
        <sz val="11"/>
        <color theme="1"/>
        <rFont val="等线"/>
        <family val="2"/>
        <scheme val="minor"/>
      </rPr>
      <t xml:space="preserve">100
</t>
    </r>
    <phoneticPr fontId="1" type="noConversion"/>
  </si>
  <si>
    <r>
      <rPr>
        <b/>
        <sz val="11"/>
        <color theme="1"/>
        <rFont val="等线"/>
        <scheme val="minor"/>
      </rPr>
      <t>parameter</t>
    </r>
    <r>
      <rPr>
        <sz val="11"/>
        <color theme="1"/>
        <rFont val="等线"/>
        <family val="2"/>
        <scheme val="minor"/>
      </rPr>
      <t xml:space="preserve">: epsilon:1
,f_weight:10
</t>
    </r>
    <r>
      <rPr>
        <b/>
        <sz val="11"/>
        <color theme="1"/>
        <rFont val="等线"/>
        <scheme val="minor"/>
      </rPr>
      <t>test time:</t>
    </r>
    <r>
      <rPr>
        <sz val="11"/>
        <color theme="1"/>
        <rFont val="等线"/>
        <family val="2"/>
        <scheme val="minor"/>
      </rPr>
      <t xml:space="preserve">10
but reference use f_weight=1
</t>
    </r>
    <phoneticPr fontId="1" type="noConversion"/>
  </si>
  <si>
    <t>efficiency up</t>
    <phoneticPr fontId="1" type="noConversion"/>
  </si>
  <si>
    <t>my research (v3）</t>
    <phoneticPr fontId="1" type="noConversion"/>
  </si>
  <si>
    <t>my research(v4)</t>
    <phoneticPr fontId="1" type="noConversion"/>
  </si>
  <si>
    <r>
      <t>my research (v</t>
    </r>
    <r>
      <rPr>
        <b/>
        <sz val="11"/>
        <color theme="1"/>
        <rFont val="游ゴシック"/>
        <family val="3"/>
        <charset val="128"/>
      </rPr>
      <t>4.1</t>
    </r>
    <r>
      <rPr>
        <b/>
        <sz val="11"/>
        <color theme="1"/>
        <rFont val="等线"/>
        <scheme val="minor"/>
      </rPr>
      <t>）</t>
    </r>
    <phoneticPr fontId="1" type="noConversion"/>
  </si>
  <si>
    <r>
      <t>my research(v4</t>
    </r>
    <r>
      <rPr>
        <b/>
        <sz val="11"/>
        <color theme="1"/>
        <rFont val="游ゴシック"/>
        <family val="3"/>
        <charset val="128"/>
      </rPr>
      <t>.2</t>
    </r>
    <r>
      <rPr>
        <b/>
        <sz val="11"/>
        <color theme="1"/>
        <rFont val="等线"/>
        <scheme val="minor"/>
      </rPr>
      <t>)</t>
    </r>
    <phoneticPr fontId="1" type="noConversion"/>
  </si>
  <si>
    <t>v4.2:新增另一个判断连通性的条件</t>
    <phoneticPr fontId="1" type="noConversion"/>
  </si>
  <si>
    <t>v4.3:python version up to 3.11</t>
    <phoneticPr fontId="1" type="noConversion"/>
  </si>
  <si>
    <t>paths_len:avg+std</t>
    <phoneticPr fontId="1" type="noConversion"/>
  </si>
  <si>
    <r>
      <rPr>
        <b/>
        <sz val="11"/>
        <color theme="1"/>
        <rFont val="等线"/>
        <scheme val="minor"/>
      </rPr>
      <t>parameter</t>
    </r>
    <r>
      <rPr>
        <sz val="11"/>
        <color theme="1"/>
        <rFont val="等线"/>
        <family val="2"/>
        <scheme val="minor"/>
      </rPr>
      <t xml:space="preserve">: epsilon:1.5
,f_weight:10
</t>
    </r>
    <r>
      <rPr>
        <b/>
        <sz val="11"/>
        <color theme="1"/>
        <rFont val="等线"/>
        <scheme val="minor"/>
      </rPr>
      <t>test time:</t>
    </r>
    <r>
      <rPr>
        <sz val="11"/>
        <color theme="1"/>
        <rFont val="等线"/>
        <family val="2"/>
        <scheme val="minor"/>
      </rPr>
      <t xml:space="preserve">100
</t>
    </r>
    <phoneticPr fontId="1" type="noConversion"/>
  </si>
  <si>
    <t>29.77±7.394</t>
    <phoneticPr fontId="1" type="noConversion"/>
  </si>
  <si>
    <t>23.53±7.785</t>
    <phoneticPr fontId="1" type="noConversion"/>
  </si>
  <si>
    <t>37.95±5.854</t>
    <phoneticPr fontId="1" type="noConversion"/>
  </si>
  <si>
    <t>18.62±6.66</t>
    <phoneticPr fontId="1" type="noConversion"/>
  </si>
  <si>
    <r>
      <t>my research (v</t>
    </r>
    <r>
      <rPr>
        <b/>
        <sz val="11"/>
        <color theme="1"/>
        <rFont val="游ゴシック"/>
        <family val="3"/>
        <charset val="128"/>
      </rPr>
      <t>4.</t>
    </r>
    <r>
      <rPr>
        <b/>
        <sz val="11"/>
        <color theme="1"/>
        <rFont val="等线"/>
        <family val="3"/>
        <charset val="134"/>
      </rPr>
      <t>2</t>
    </r>
    <r>
      <rPr>
        <b/>
        <sz val="11"/>
        <color theme="1"/>
        <rFont val="等线"/>
        <scheme val="minor"/>
      </rPr>
      <t>）</t>
    </r>
    <phoneticPr fontId="1" type="noConversion"/>
  </si>
  <si>
    <r>
      <t>my research(v4</t>
    </r>
    <r>
      <rPr>
        <b/>
        <sz val="11"/>
        <color theme="1"/>
        <rFont val="游ゴシック"/>
        <family val="3"/>
        <charset val="128"/>
      </rPr>
      <t>.</t>
    </r>
    <r>
      <rPr>
        <b/>
        <sz val="11"/>
        <color theme="1"/>
        <rFont val="等线"/>
        <family val="3"/>
        <charset val="134"/>
      </rPr>
      <t>3</t>
    </r>
    <r>
      <rPr>
        <b/>
        <sz val="11"/>
        <color theme="1"/>
        <rFont val="等线"/>
        <scheme val="minor"/>
      </rPr>
      <t>)</t>
    </r>
    <phoneticPr fontId="1" type="noConversion"/>
  </si>
  <si>
    <t>v4.4:profiling</t>
    <phoneticPr fontId="1" type="noConversion"/>
  </si>
  <si>
    <r>
      <t>my research (v</t>
    </r>
    <r>
      <rPr>
        <b/>
        <sz val="11"/>
        <color theme="1"/>
        <rFont val="游ゴシック"/>
        <family val="3"/>
        <charset val="128"/>
      </rPr>
      <t>4.</t>
    </r>
    <r>
      <rPr>
        <b/>
        <sz val="11"/>
        <color theme="1"/>
        <rFont val="等线"/>
        <family val="3"/>
        <charset val="134"/>
      </rPr>
      <t>3</t>
    </r>
    <r>
      <rPr>
        <b/>
        <sz val="11"/>
        <color theme="1"/>
        <rFont val="等线"/>
        <scheme val="minor"/>
      </rPr>
      <t>）</t>
    </r>
    <phoneticPr fontId="1" type="noConversion"/>
  </si>
  <si>
    <r>
      <t>my research(v4</t>
    </r>
    <r>
      <rPr>
        <b/>
        <sz val="11"/>
        <color theme="1"/>
        <rFont val="游ゴシック"/>
        <family val="3"/>
        <charset val="128"/>
      </rPr>
      <t>.</t>
    </r>
    <r>
      <rPr>
        <b/>
        <sz val="11"/>
        <color theme="1"/>
        <rFont val="等线"/>
        <family val="3"/>
        <charset val="134"/>
      </rPr>
      <t>4</t>
    </r>
    <r>
      <rPr>
        <b/>
        <sz val="11"/>
        <color theme="1"/>
        <rFont val="等线"/>
        <scheme val="minor"/>
      </rPr>
      <t>)</t>
    </r>
    <phoneticPr fontId="1" type="noConversion"/>
  </si>
  <si>
    <r>
      <rPr>
        <b/>
        <sz val="11"/>
        <color theme="1"/>
        <rFont val="等线"/>
        <scheme val="minor"/>
      </rPr>
      <t>parameter</t>
    </r>
    <r>
      <rPr>
        <sz val="11"/>
        <color theme="1"/>
        <rFont val="等线"/>
        <family val="2"/>
        <scheme val="minor"/>
      </rPr>
      <t xml:space="preserve">: epsilon:1.5
,f_weight:1
</t>
    </r>
    <r>
      <rPr>
        <b/>
        <sz val="11"/>
        <color theme="1"/>
        <rFont val="等线"/>
        <scheme val="minor"/>
      </rPr>
      <t>reference test time:</t>
    </r>
    <r>
      <rPr>
        <sz val="11"/>
        <color theme="1"/>
        <rFont val="等线"/>
        <family val="2"/>
        <scheme val="minor"/>
      </rPr>
      <t xml:space="preserve">100
test time:10
</t>
    </r>
    <phoneticPr fontId="1" type="noConversion"/>
  </si>
  <si>
    <t>22.5+4.98</t>
    <phoneticPr fontId="1" type="noConversion"/>
  </si>
  <si>
    <r>
      <rPr>
        <b/>
        <sz val="11"/>
        <color theme="1"/>
        <rFont val="等线"/>
        <scheme val="minor"/>
      </rPr>
      <t>parameter</t>
    </r>
    <r>
      <rPr>
        <sz val="11"/>
        <color theme="1"/>
        <rFont val="等线"/>
        <family val="2"/>
        <scheme val="minor"/>
      </rPr>
      <t xml:space="preserve">: epsilon:1.5
,f_weight:10
</t>
    </r>
    <r>
      <rPr>
        <b/>
        <sz val="11"/>
        <color theme="1"/>
        <rFont val="等线"/>
        <scheme val="minor"/>
      </rPr>
      <t>test time:</t>
    </r>
    <r>
      <rPr>
        <sz val="11"/>
        <color theme="1"/>
        <rFont val="等线"/>
        <family val="2"/>
        <scheme val="minor"/>
      </rPr>
      <t xml:space="preserve">10
</t>
    </r>
    <phoneticPr fontId="1" type="noConversion"/>
  </si>
  <si>
    <r>
      <rPr>
        <b/>
        <sz val="11"/>
        <color theme="1"/>
        <rFont val="等线"/>
        <scheme val="minor"/>
      </rPr>
      <t>parameter</t>
    </r>
    <r>
      <rPr>
        <sz val="11"/>
        <color theme="1"/>
        <rFont val="等线"/>
        <family val="2"/>
        <scheme val="minor"/>
      </rPr>
      <t xml:space="preserve">: epsilon:1.5
,f_weight:1
</t>
    </r>
    <r>
      <rPr>
        <b/>
        <sz val="11"/>
        <color theme="1"/>
        <rFont val="等线"/>
        <scheme val="minor"/>
      </rPr>
      <t>test time:</t>
    </r>
    <r>
      <rPr>
        <sz val="11"/>
        <color theme="1"/>
        <rFont val="等线"/>
        <family val="2"/>
        <scheme val="minor"/>
      </rPr>
      <t xml:space="preserve">10
</t>
    </r>
    <phoneticPr fontId="1" type="noConversion"/>
  </si>
  <si>
    <t>expansions</t>
    <phoneticPr fontId="1" type="noConversion"/>
  </si>
  <si>
    <t>78.2+6.13</t>
    <phoneticPr fontId="1" type="noConversion"/>
  </si>
  <si>
    <t>78.5+5.73</t>
  </si>
  <si>
    <t>61.2+6.43</t>
    <phoneticPr fontId="1" type="noConversion"/>
  </si>
  <si>
    <t>48.2+3.84</t>
    <phoneticPr fontId="1" type="noConversion"/>
  </si>
  <si>
    <t>60.11+8.06</t>
    <phoneticPr fontId="1" type="noConversion"/>
  </si>
  <si>
    <t>50.0+6.20</t>
    <phoneticPr fontId="1" type="noConversion"/>
  </si>
  <si>
    <t>21*21
2_maze_21d</t>
    <phoneticPr fontId="1" type="noConversion"/>
  </si>
  <si>
    <t>paths_len_std</t>
    <phoneticPr fontId="1" type="noConversion"/>
  </si>
  <si>
    <t>avg_max_paths+std</t>
  </si>
  <si>
    <t>expands</t>
  </si>
  <si>
    <t>total_time</t>
  </si>
  <si>
    <t>n_agent</t>
  </si>
  <si>
    <t>WR</t>
  </si>
  <si>
    <t>IW</t>
  </si>
  <si>
    <t>note</t>
    <phoneticPr fontId="1" type="noConversion"/>
  </si>
  <si>
    <t>f_weight:1, 
map: 11*11
test_time:33
heuristic:agg_h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</si>
</sst>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_ "/>
    <numFmt numFmtId="178" formatCode="0.000_);[Red]\(0.000\)"/>
  </numFmts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scheme val="minor"/>
    </font>
    <font>
      <b/>
      <sz val="11"/>
      <color theme="1"/>
      <name val="游ゴシック"/>
      <family val="3"/>
      <charset val="128"/>
    </font>
    <font>
      <b/>
      <sz val="11"/>
      <color theme="1"/>
      <name val="等线"/>
      <family val="3"/>
      <charset val="134"/>
    </font>
    <font>
      <b/>
      <sz val="11"/>
      <name val="宋体"/>
    </font>
    <font>
      <sz val="11"/>
      <color rgb="FFFF0000"/>
      <name val="等线"/>
      <scheme val="minor"/>
    </font>
    <font>
      <b/>
      <sz val="11"/>
      <color rgb="FFFF0000"/>
      <name val="等线"/>
      <scheme val="minor"/>
    </font>
    <font>
      <sz val="11"/>
      <color rgb="FFC0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/>
    <xf numFmtId="0" fontId="2" fillId="3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176" fontId="4" fillId="0" borderId="5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0" fillId="0" borderId="1" xfId="0" applyNumberFormat="1" applyBorder="1"/>
    <xf numFmtId="0" fontId="2" fillId="2" borderId="1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7" fontId="5" fillId="0" borderId="9" xfId="0" applyNumberFormat="1" applyFont="1" applyBorder="1" applyAlignment="1">
      <alignment horizontal="center" vertical="center"/>
    </xf>
    <xf numFmtId="176" fontId="0" fillId="0" borderId="9" xfId="0" applyNumberFormat="1" applyBorder="1" applyAlignment="1">
      <alignment vertical="center"/>
    </xf>
    <xf numFmtId="0" fontId="0" fillId="0" borderId="14" xfId="0" applyBorder="1"/>
    <xf numFmtId="177" fontId="0" fillId="0" borderId="14" xfId="0" applyNumberFormat="1" applyBorder="1"/>
    <xf numFmtId="0" fontId="0" fillId="0" borderId="9" xfId="0" applyBorder="1"/>
    <xf numFmtId="177" fontId="0" fillId="0" borderId="9" xfId="0" applyNumberFormat="1" applyBorder="1"/>
    <xf numFmtId="178" fontId="0" fillId="0" borderId="1" xfId="0" applyNumberFormat="1" applyBorder="1" applyAlignment="1">
      <alignment horizontal="center" vertical="center"/>
    </xf>
    <xf numFmtId="178" fontId="0" fillId="0" borderId="14" xfId="0" applyNumberFormat="1" applyBorder="1" applyAlignment="1">
      <alignment horizontal="center" vertical="center"/>
    </xf>
    <xf numFmtId="178" fontId="0" fillId="0" borderId="9" xfId="0" applyNumberFormat="1" applyBorder="1" applyAlignment="1">
      <alignment vertical="center"/>
    </xf>
    <xf numFmtId="178" fontId="0" fillId="0" borderId="1" xfId="0" applyNumberFormat="1" applyBorder="1" applyAlignment="1">
      <alignment vertical="center"/>
    </xf>
    <xf numFmtId="178" fontId="0" fillId="0" borderId="1" xfId="0" applyNumberFormat="1" applyBorder="1"/>
    <xf numFmtId="178" fontId="0" fillId="0" borderId="1" xfId="0" applyNumberFormat="1" applyBorder="1" applyAlignment="1">
      <alignment vertical="center" wrapText="1"/>
    </xf>
    <xf numFmtId="178" fontId="0" fillId="0" borderId="14" xfId="0" applyNumberFormat="1" applyBorder="1"/>
    <xf numFmtId="178" fontId="0" fillId="0" borderId="9" xfId="0" applyNumberFormat="1" applyBorder="1"/>
    <xf numFmtId="176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7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78" fontId="0" fillId="0" borderId="9" xfId="0" applyNumberFormat="1" applyBorder="1" applyAlignment="1">
      <alignment horizontal="center" vertical="center"/>
    </xf>
    <xf numFmtId="177" fontId="0" fillId="0" borderId="14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176" fontId="4" fillId="0" borderId="14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0" borderId="14" xfId="0" applyNumberFormat="1" applyFon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8" fontId="0" fillId="0" borderId="24" xfId="0" applyNumberFormat="1" applyBorder="1" applyAlignment="1">
      <alignment horizontal="center"/>
    </xf>
    <xf numFmtId="0" fontId="0" fillId="0" borderId="16" xfId="0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8" fontId="5" fillId="0" borderId="9" xfId="0" applyNumberFormat="1" applyFont="1" applyBorder="1" applyAlignment="1">
      <alignment horizontal="center" vertical="center"/>
    </xf>
    <xf numFmtId="0" fontId="0" fillId="4" borderId="1" xfId="0" applyFill="1" applyBorder="1"/>
    <xf numFmtId="10" fontId="0" fillId="0" borderId="1" xfId="0" applyNumberFormat="1" applyBorder="1"/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/>
    <xf numFmtId="0" fontId="0" fillId="0" borderId="16" xfId="0" applyBorder="1"/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8" fontId="0" fillId="3" borderId="0" xfId="0" applyNumberFormat="1" applyFill="1" applyAlignment="1">
      <alignment horizontal="center" vertical="center"/>
    </xf>
    <xf numFmtId="176" fontId="4" fillId="3" borderId="0" xfId="0" applyNumberFormat="1" applyFon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wrapText="1"/>
    </xf>
    <xf numFmtId="0" fontId="6" fillId="0" borderId="23" xfId="0" applyFont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6" fillId="0" borderId="30" xfId="0" applyFont="1" applyBorder="1" applyAlignment="1">
      <alignment horizontal="center" wrapText="1"/>
    </xf>
    <xf numFmtId="0" fontId="6" fillId="0" borderId="31" xfId="0" applyFont="1" applyBorder="1" applyAlignment="1">
      <alignment horizontal="center" wrapText="1"/>
    </xf>
    <xf numFmtId="0" fontId="6" fillId="0" borderId="32" xfId="0" applyFont="1" applyBorder="1" applyAlignment="1">
      <alignment horizont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0" fillId="0" borderId="2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9" fillId="0" borderId="19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10" fillId="3" borderId="0" xfId="0" applyFont="1" applyFill="1" applyBorder="1"/>
    <xf numFmtId="0" fontId="11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178" fontId="10" fillId="3" borderId="0" xfId="0" applyNumberFormat="1" applyFont="1" applyFill="1" applyBorder="1" applyAlignment="1">
      <alignment horizontal="center" vertical="center"/>
    </xf>
    <xf numFmtId="176" fontId="10" fillId="3" borderId="0" xfId="0" applyNumberFormat="1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76" fontId="0" fillId="0" borderId="8" xfId="0" applyNumberFormat="1" applyBorder="1" applyAlignment="1">
      <alignment vertical="center"/>
    </xf>
    <xf numFmtId="176" fontId="0" fillId="0" borderId="10" xfId="0" applyNumberFormat="1" applyBorder="1" applyAlignment="1">
      <alignment vertical="center"/>
    </xf>
    <xf numFmtId="176" fontId="0" fillId="0" borderId="11" xfId="0" applyNumberFormat="1" applyBorder="1" applyAlignment="1">
      <alignment vertical="center"/>
    </xf>
    <xf numFmtId="176" fontId="0" fillId="0" borderId="12" xfId="0" applyNumberFormat="1" applyBorder="1" applyAlignment="1">
      <alignment vertical="center"/>
    </xf>
    <xf numFmtId="176" fontId="0" fillId="0" borderId="13" xfId="0" applyNumberFormat="1" applyBorder="1" applyAlignment="1">
      <alignment vertical="center"/>
    </xf>
    <xf numFmtId="176" fontId="0" fillId="0" borderId="14" xfId="0" applyNumberFormat="1" applyBorder="1" applyAlignment="1">
      <alignment vertical="center"/>
    </xf>
    <xf numFmtId="176" fontId="0" fillId="0" borderId="16" xfId="0" applyNumberFormat="1" applyBorder="1" applyAlignment="1">
      <alignment vertical="center"/>
    </xf>
    <xf numFmtId="0" fontId="12" fillId="0" borderId="1" xfId="0" applyFont="1" applyBorder="1" applyAlignment="1">
      <alignment vertical="center"/>
    </xf>
    <xf numFmtId="176" fontId="12" fillId="0" borderId="11" xfId="0" applyNumberFormat="1" applyFont="1" applyBorder="1" applyAlignment="1">
      <alignment vertical="center"/>
    </xf>
    <xf numFmtId="176" fontId="12" fillId="0" borderId="1" xfId="0" applyNumberFormat="1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176" fontId="12" fillId="0" borderId="13" xfId="0" applyNumberFormat="1" applyFont="1" applyBorder="1" applyAlignment="1">
      <alignment vertical="center"/>
    </xf>
    <xf numFmtId="176" fontId="12" fillId="0" borderId="14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59"/>
  <sheetViews>
    <sheetView topLeftCell="H35" workbookViewId="0">
      <selection activeCell="K39" sqref="K39"/>
    </sheetView>
  </sheetViews>
  <sheetFormatPr defaultRowHeight="14.25"/>
  <cols>
    <col min="2" max="2" width="16.125" customWidth="1"/>
    <col min="3" max="3" width="9.125" customWidth="1"/>
    <col min="4" max="4" width="19.25" customWidth="1"/>
    <col min="5" max="5" width="9.125" customWidth="1"/>
    <col min="7" max="7" width="11" customWidth="1"/>
    <col min="8" max="8" width="12" customWidth="1"/>
    <col min="10" max="10" width="9.125" customWidth="1"/>
    <col min="13" max="13" width="13.75" customWidth="1"/>
    <col min="16" max="16" width="16.25" customWidth="1"/>
    <col min="19" max="19" width="15.75" customWidth="1"/>
    <col min="21" max="21" width="14.125" customWidth="1"/>
  </cols>
  <sheetData>
    <row r="2" spans="2:11" ht="42.75">
      <c r="B2" s="4" t="s">
        <v>12</v>
      </c>
    </row>
    <row r="3" spans="2:11">
      <c r="C3" s="97" t="s">
        <v>11</v>
      </c>
      <c r="D3" s="97"/>
      <c r="E3" s="97"/>
      <c r="F3" s="97" t="s">
        <v>9</v>
      </c>
      <c r="G3" s="97"/>
      <c r="H3" s="97"/>
      <c r="I3" s="97" t="s">
        <v>14</v>
      </c>
      <c r="J3" s="97"/>
      <c r="K3" s="97"/>
    </row>
    <row r="4" spans="2:11">
      <c r="B4" s="1" t="s">
        <v>0</v>
      </c>
      <c r="C4" s="1" t="s">
        <v>3</v>
      </c>
      <c r="D4" s="1" t="s">
        <v>7</v>
      </c>
      <c r="E4" s="1" t="s">
        <v>8</v>
      </c>
      <c r="F4" s="1" t="s">
        <v>3</v>
      </c>
      <c r="G4" s="1" t="s">
        <v>7</v>
      </c>
      <c r="H4" s="1" t="s">
        <v>8</v>
      </c>
      <c r="I4" s="1" t="s">
        <v>3</v>
      </c>
      <c r="J4" s="1" t="s">
        <v>7</v>
      </c>
      <c r="K4" s="1" t="s">
        <v>8</v>
      </c>
    </row>
    <row r="5" spans="2:11">
      <c r="B5" s="91" t="s">
        <v>10</v>
      </c>
      <c r="C5" s="2" t="s">
        <v>4</v>
      </c>
      <c r="D5" s="2" t="s">
        <v>13</v>
      </c>
      <c r="E5" s="2" t="s">
        <v>13</v>
      </c>
      <c r="F5" s="2" t="s">
        <v>4</v>
      </c>
      <c r="G5" s="2">
        <v>496698</v>
      </c>
      <c r="H5" s="2">
        <v>81.709999999999994</v>
      </c>
      <c r="I5" s="2" t="s">
        <v>4</v>
      </c>
      <c r="J5" s="2">
        <v>496698</v>
      </c>
      <c r="K5" s="2">
        <v>21.616</v>
      </c>
    </row>
    <row r="6" spans="2:11">
      <c r="B6" s="84"/>
      <c r="C6" s="2" t="s">
        <v>5</v>
      </c>
      <c r="D6" s="2" t="s">
        <v>13</v>
      </c>
      <c r="E6" s="2" t="s">
        <v>13</v>
      </c>
      <c r="F6" s="2" t="s">
        <v>5</v>
      </c>
      <c r="G6" s="2">
        <f>3054600/100</f>
        <v>30546</v>
      </c>
      <c r="H6" s="2">
        <f>598.79/100</f>
        <v>5.9878999999999998</v>
      </c>
      <c r="I6" s="2" t="s">
        <v>5</v>
      </c>
      <c r="J6" s="2">
        <f>3054600/100</f>
        <v>30546</v>
      </c>
      <c r="K6" s="2">
        <f>56.5/30</f>
        <v>1.8833333333333333</v>
      </c>
    </row>
    <row r="7" spans="2:11">
      <c r="B7" s="84"/>
      <c r="C7" s="2" t="s">
        <v>6</v>
      </c>
      <c r="D7" s="2" t="s">
        <v>13</v>
      </c>
      <c r="E7" s="2" t="s">
        <v>13</v>
      </c>
      <c r="F7" s="2" t="s">
        <v>6</v>
      </c>
      <c r="G7" s="2">
        <f>406200/100</f>
        <v>4062</v>
      </c>
      <c r="H7" s="2">
        <f>235.11/100</f>
        <v>2.3511000000000002</v>
      </c>
      <c r="I7" s="2" t="s">
        <v>6</v>
      </c>
      <c r="J7" s="2">
        <f>406200/100</f>
        <v>4062</v>
      </c>
      <c r="K7" s="2">
        <f>70.525/100</f>
        <v>0.70525000000000004</v>
      </c>
    </row>
    <row r="8" spans="2:11">
      <c r="B8" s="84" t="s">
        <v>1</v>
      </c>
      <c r="C8" s="2" t="s">
        <v>4</v>
      </c>
      <c r="D8" s="2"/>
      <c r="E8" s="2"/>
      <c r="F8" s="2" t="s">
        <v>4</v>
      </c>
      <c r="G8" s="2"/>
      <c r="H8" s="2"/>
      <c r="I8" s="2" t="s">
        <v>4</v>
      </c>
      <c r="J8" s="2"/>
      <c r="K8" s="2"/>
    </row>
    <row r="9" spans="2:11">
      <c r="B9" s="84"/>
      <c r="C9" s="2" t="s">
        <v>5</v>
      </c>
      <c r="D9" s="2"/>
      <c r="E9" s="2"/>
      <c r="F9" s="2" t="s">
        <v>5</v>
      </c>
      <c r="G9" s="2"/>
      <c r="H9" s="2"/>
      <c r="I9" s="2" t="s">
        <v>5</v>
      </c>
      <c r="J9" s="2"/>
      <c r="K9" s="2"/>
    </row>
    <row r="10" spans="2:11">
      <c r="B10" s="84"/>
      <c r="C10" s="2" t="s">
        <v>6</v>
      </c>
      <c r="D10" s="2"/>
      <c r="E10" s="2"/>
      <c r="F10" s="2" t="s">
        <v>6</v>
      </c>
      <c r="G10" s="2"/>
      <c r="H10" s="2"/>
      <c r="I10" s="2" t="s">
        <v>6</v>
      </c>
      <c r="J10" s="2"/>
      <c r="K10" s="2"/>
    </row>
    <row r="11" spans="2:11">
      <c r="B11" s="84" t="s">
        <v>2</v>
      </c>
      <c r="C11" s="2" t="s">
        <v>4</v>
      </c>
      <c r="D11" s="2"/>
      <c r="E11" s="2"/>
      <c r="F11" s="2" t="s">
        <v>4</v>
      </c>
      <c r="G11" s="2"/>
      <c r="H11" s="2"/>
      <c r="I11" s="2" t="s">
        <v>4</v>
      </c>
      <c r="J11" s="2"/>
      <c r="K11" s="2"/>
    </row>
    <row r="12" spans="2:11">
      <c r="B12" s="84"/>
      <c r="C12" s="2" t="s">
        <v>5</v>
      </c>
      <c r="D12" s="2"/>
      <c r="E12" s="2"/>
      <c r="F12" s="2" t="s">
        <v>5</v>
      </c>
      <c r="G12" s="2"/>
      <c r="H12" s="2"/>
      <c r="I12" s="2" t="s">
        <v>5</v>
      </c>
      <c r="J12" s="2"/>
      <c r="K12" s="2"/>
    </row>
    <row r="13" spans="2:11">
      <c r="B13" s="84"/>
      <c r="C13" s="2" t="s">
        <v>6</v>
      </c>
      <c r="D13" s="2"/>
      <c r="E13" s="2"/>
      <c r="F13" s="2" t="s">
        <v>6</v>
      </c>
      <c r="G13" s="2"/>
      <c r="H13" s="2"/>
      <c r="I13" s="2" t="s">
        <v>6</v>
      </c>
      <c r="J13" s="2"/>
      <c r="K13" s="2"/>
    </row>
    <row r="17" spans="2:8">
      <c r="B17" s="3"/>
    </row>
    <row r="18" spans="2:8">
      <c r="C18" s="97"/>
      <c r="D18" s="97"/>
      <c r="E18" s="97"/>
      <c r="F18" s="97"/>
      <c r="G18" s="97"/>
      <c r="H18" s="97"/>
    </row>
    <row r="19" spans="2:8">
      <c r="B19" s="1"/>
      <c r="C19" s="1"/>
      <c r="D19" s="1"/>
      <c r="E19" s="1"/>
      <c r="F19" s="1"/>
      <c r="G19" s="1"/>
      <c r="H19" s="1"/>
    </row>
    <row r="20" spans="2:8">
      <c r="B20" s="91"/>
      <c r="C20" s="2"/>
      <c r="D20" s="2"/>
      <c r="E20" s="2"/>
      <c r="F20" s="2"/>
      <c r="G20" s="2"/>
      <c r="H20" s="2"/>
    </row>
    <row r="21" spans="2:8">
      <c r="B21" s="84"/>
      <c r="C21" s="2"/>
      <c r="D21" s="2"/>
      <c r="E21" s="2"/>
      <c r="F21" s="2"/>
      <c r="G21" s="2"/>
      <c r="H21" s="2"/>
    </row>
    <row r="22" spans="2:8">
      <c r="B22" s="84"/>
      <c r="C22" s="2"/>
      <c r="D22" s="2"/>
      <c r="E22" s="2"/>
      <c r="F22" s="2"/>
      <c r="G22" s="2"/>
      <c r="H22" s="2"/>
    </row>
    <row r="23" spans="2:8">
      <c r="B23" s="84"/>
      <c r="C23" s="2"/>
      <c r="D23" s="2"/>
      <c r="E23" s="2"/>
      <c r="F23" s="2"/>
      <c r="G23" s="2"/>
      <c r="H23" s="2"/>
    </row>
    <row r="24" spans="2:8">
      <c r="B24" s="84"/>
      <c r="C24" s="2"/>
      <c r="D24" s="2"/>
      <c r="E24" s="2"/>
      <c r="F24" s="2"/>
      <c r="G24" s="2"/>
      <c r="H24" s="2"/>
    </row>
    <row r="25" spans="2:8">
      <c r="B25" s="84"/>
      <c r="C25" s="2"/>
      <c r="D25" s="2"/>
      <c r="E25" s="2"/>
      <c r="F25" s="2"/>
      <c r="G25" s="2"/>
      <c r="H25" s="2"/>
    </row>
    <row r="26" spans="2:8">
      <c r="B26" s="84"/>
      <c r="C26" s="2"/>
      <c r="D26" s="2"/>
      <c r="E26" s="2"/>
      <c r="F26" s="2"/>
      <c r="G26" s="2"/>
      <c r="H26" s="2"/>
    </row>
    <row r="27" spans="2:8">
      <c r="B27" s="84"/>
      <c r="C27" s="2"/>
      <c r="D27" s="2"/>
      <c r="E27" s="2"/>
      <c r="F27" s="2"/>
      <c r="G27" s="2"/>
      <c r="H27" s="2"/>
    </row>
    <row r="28" spans="2:8">
      <c r="B28" s="84"/>
      <c r="C28" s="2"/>
      <c r="D28" s="2"/>
      <c r="E28" s="2"/>
      <c r="F28" s="2"/>
      <c r="G28" s="2"/>
      <c r="H28" s="2"/>
    </row>
    <row r="33" spans="2:23" ht="42.75">
      <c r="M33" s="4" t="s">
        <v>12</v>
      </c>
    </row>
    <row r="34" spans="2:23">
      <c r="M34" s="92" t="s">
        <v>15</v>
      </c>
      <c r="N34" s="93" t="s">
        <v>19</v>
      </c>
      <c r="O34" s="95" t="s">
        <v>21</v>
      </c>
      <c r="P34" s="96"/>
      <c r="Q34" s="97" t="s">
        <v>22</v>
      </c>
      <c r="R34" s="97"/>
      <c r="S34" s="97"/>
      <c r="T34" s="95" t="s">
        <v>16</v>
      </c>
      <c r="U34" s="98"/>
      <c r="V34" s="96"/>
      <c r="W34" s="8"/>
    </row>
    <row r="35" spans="2:23">
      <c r="M35" s="92"/>
      <c r="N35" s="94"/>
      <c r="O35" s="1" t="s">
        <v>20</v>
      </c>
      <c r="P35" s="1" t="s">
        <v>8</v>
      </c>
      <c r="Q35" s="1" t="s">
        <v>20</v>
      </c>
      <c r="R35" s="99" t="s">
        <v>8</v>
      </c>
      <c r="S35" s="100"/>
      <c r="T35" s="1" t="s">
        <v>20</v>
      </c>
      <c r="U35" s="1" t="s">
        <v>23</v>
      </c>
      <c r="V35" s="1" t="s">
        <v>24</v>
      </c>
      <c r="W35" s="9"/>
    </row>
    <row r="36" spans="2:23">
      <c r="M36" s="91">
        <v>2</v>
      </c>
      <c r="N36" s="2" t="s">
        <v>17</v>
      </c>
      <c r="O36" s="2">
        <v>43.93</v>
      </c>
      <c r="P36" s="7">
        <v>0.503</v>
      </c>
      <c r="Q36" s="2">
        <v>44.41</v>
      </c>
      <c r="R36" s="85">
        <v>9.7000000000000003E-2</v>
      </c>
      <c r="S36" s="86"/>
      <c r="T36" s="2">
        <v>30.1</v>
      </c>
      <c r="U36" s="7">
        <v>10.199999999999999</v>
      </c>
      <c r="V36" s="7">
        <v>15.5</v>
      </c>
      <c r="W36" s="10"/>
    </row>
    <row r="37" spans="2:23">
      <c r="M37" s="91"/>
      <c r="N37" s="2" t="s">
        <v>18</v>
      </c>
      <c r="O37" s="6"/>
      <c r="P37" s="2"/>
      <c r="Q37" s="2"/>
      <c r="R37" s="89"/>
      <c r="S37" s="90"/>
      <c r="T37" s="2"/>
      <c r="U37" s="7"/>
      <c r="V37" s="7"/>
      <c r="W37" s="10"/>
    </row>
    <row r="38" spans="2:23">
      <c r="M38" s="84">
        <v>3</v>
      </c>
      <c r="N38" s="2" t="s">
        <v>17</v>
      </c>
      <c r="O38" s="2">
        <v>32.840000000000003</v>
      </c>
      <c r="P38" s="7">
        <v>0.126</v>
      </c>
      <c r="Q38" s="2">
        <v>34.130000000000003</v>
      </c>
      <c r="R38" s="85">
        <v>7.5999999999999998E-2</v>
      </c>
      <c r="S38" s="86"/>
      <c r="T38" s="2">
        <v>19.100000000000001</v>
      </c>
      <c r="U38" s="7">
        <v>3.9</v>
      </c>
      <c r="V38" s="7">
        <v>19.100000000000001</v>
      </c>
      <c r="W38" s="10"/>
    </row>
    <row r="39" spans="2:23">
      <c r="M39" s="84"/>
      <c r="N39" s="2" t="s">
        <v>18</v>
      </c>
      <c r="O39" s="2"/>
      <c r="P39" s="2"/>
      <c r="Q39" s="2"/>
      <c r="R39" s="89"/>
      <c r="S39" s="90"/>
      <c r="T39" s="2"/>
      <c r="U39" s="7"/>
      <c r="V39" s="7"/>
      <c r="W39" s="10"/>
    </row>
    <row r="40" spans="2:23">
      <c r="M40" s="84">
        <v>4</v>
      </c>
      <c r="N40" s="2" t="s">
        <v>17</v>
      </c>
      <c r="O40" s="2">
        <v>26.55</v>
      </c>
      <c r="P40" s="7">
        <v>8.6999999999999994E-2</v>
      </c>
      <c r="Q40" s="2">
        <v>27.2</v>
      </c>
      <c r="R40" s="85">
        <v>6.6000000000000003E-2</v>
      </c>
      <c r="S40" s="86"/>
      <c r="T40" s="2">
        <v>14.9</v>
      </c>
      <c r="U40" s="7">
        <v>2.1</v>
      </c>
      <c r="V40" s="7">
        <v>26.2</v>
      </c>
      <c r="W40" s="10"/>
    </row>
    <row r="41" spans="2:23">
      <c r="M41" s="84"/>
      <c r="N41" s="2" t="s">
        <v>18</v>
      </c>
      <c r="O41" s="2"/>
      <c r="P41" s="2"/>
      <c r="Q41" s="2"/>
      <c r="R41" s="89"/>
      <c r="S41" s="90"/>
      <c r="T41" s="2"/>
      <c r="U41" s="7"/>
      <c r="V41" s="7"/>
      <c r="W41" s="10"/>
    </row>
    <row r="42" spans="2:23">
      <c r="M42" s="84">
        <v>5</v>
      </c>
      <c r="N42" s="2" t="s">
        <v>17</v>
      </c>
      <c r="O42" s="2">
        <v>20.99</v>
      </c>
      <c r="P42" s="7">
        <v>6.83E-2</v>
      </c>
      <c r="Q42" s="2">
        <v>22.62</v>
      </c>
      <c r="R42" s="85">
        <v>6.6000000000000003E-2</v>
      </c>
      <c r="S42" s="86"/>
      <c r="T42" s="2">
        <v>12.2</v>
      </c>
      <c r="U42" s="7">
        <v>3</v>
      </c>
      <c r="V42" s="7">
        <v>23.4</v>
      </c>
      <c r="W42" s="10"/>
    </row>
    <row r="43" spans="2:23">
      <c r="M43" s="84"/>
      <c r="N43" s="2" t="s">
        <v>18</v>
      </c>
      <c r="O43" s="2"/>
      <c r="P43" s="2"/>
      <c r="Q43" s="2"/>
      <c r="R43" s="87"/>
      <c r="S43" s="88"/>
      <c r="T43" s="2"/>
      <c r="U43" s="7"/>
      <c r="V43" s="7"/>
      <c r="W43" s="10"/>
    </row>
    <row r="44" spans="2:23">
      <c r="M44" s="84">
        <v>6</v>
      </c>
      <c r="N44" s="2" t="s">
        <v>17</v>
      </c>
      <c r="O44" s="2">
        <v>19.54</v>
      </c>
      <c r="P44" s="7">
        <v>8.2000000000000003E-2</v>
      </c>
      <c r="Q44" s="2">
        <v>19.21</v>
      </c>
      <c r="R44" s="85">
        <v>7.8E-2</v>
      </c>
      <c r="S44" s="86"/>
      <c r="T44" s="2">
        <v>10.1</v>
      </c>
      <c r="U44" s="7">
        <v>3</v>
      </c>
      <c r="V44" s="7">
        <v>17.8</v>
      </c>
      <c r="W44" s="10"/>
    </row>
    <row r="45" spans="2:23">
      <c r="M45" s="84"/>
      <c r="N45" s="2" t="s">
        <v>18</v>
      </c>
      <c r="O45" s="6"/>
      <c r="P45" s="6"/>
      <c r="Q45" s="6"/>
      <c r="R45" s="87"/>
      <c r="S45" s="88"/>
      <c r="T45" s="6"/>
      <c r="U45" s="6"/>
      <c r="V45" s="6"/>
    </row>
    <row r="46" spans="2:23">
      <c r="B46" s="101"/>
      <c r="C46" s="5"/>
    </row>
    <row r="47" spans="2:23">
      <c r="B47" s="101"/>
      <c r="C47" s="5"/>
    </row>
    <row r="48" spans="2:23">
      <c r="M48" s="92" t="s">
        <v>15</v>
      </c>
      <c r="N48" s="93" t="s">
        <v>19</v>
      </c>
      <c r="O48" s="95" t="s">
        <v>25</v>
      </c>
      <c r="P48" s="96"/>
      <c r="Q48" s="97" t="s">
        <v>22</v>
      </c>
      <c r="R48" s="97"/>
      <c r="S48" s="97"/>
      <c r="T48" s="95" t="s">
        <v>16</v>
      </c>
      <c r="U48" s="98"/>
      <c r="V48" s="96"/>
    </row>
    <row r="49" spans="13:22">
      <c r="M49" s="92"/>
      <c r="N49" s="94"/>
      <c r="O49" s="1" t="s">
        <v>20</v>
      </c>
      <c r="P49" s="1" t="s">
        <v>8</v>
      </c>
      <c r="Q49" s="1" t="s">
        <v>20</v>
      </c>
      <c r="R49" s="99" t="s">
        <v>8</v>
      </c>
      <c r="S49" s="100"/>
      <c r="T49" s="1" t="s">
        <v>20</v>
      </c>
      <c r="U49" s="1" t="s">
        <v>23</v>
      </c>
      <c r="V49" s="1" t="s">
        <v>24</v>
      </c>
    </row>
    <row r="50" spans="13:22">
      <c r="M50" s="91">
        <v>2</v>
      </c>
      <c r="N50" s="2" t="s">
        <v>17</v>
      </c>
      <c r="O50" s="2">
        <v>43.93</v>
      </c>
      <c r="P50" s="7">
        <v>0.503</v>
      </c>
      <c r="Q50" s="2">
        <v>41.9</v>
      </c>
      <c r="R50" s="85">
        <v>0.83599999999999997</v>
      </c>
      <c r="S50" s="86"/>
      <c r="T50" s="2">
        <v>30.1</v>
      </c>
      <c r="U50" s="7">
        <v>10.199999999999999</v>
      </c>
      <c r="V50" s="7">
        <v>15.5</v>
      </c>
    </row>
    <row r="51" spans="13:22">
      <c r="M51" s="91"/>
      <c r="N51" s="2" t="s">
        <v>18</v>
      </c>
      <c r="O51" s="6"/>
      <c r="P51" s="2"/>
      <c r="Q51" s="2"/>
      <c r="R51" s="89"/>
      <c r="S51" s="90"/>
      <c r="T51" s="2"/>
      <c r="U51" s="7"/>
      <c r="V51" s="7"/>
    </row>
    <row r="52" spans="13:22">
      <c r="M52" s="84">
        <v>3</v>
      </c>
      <c r="N52" s="2" t="s">
        <v>17</v>
      </c>
      <c r="O52" s="2">
        <v>32.840000000000003</v>
      </c>
      <c r="P52" s="7">
        <v>0.126</v>
      </c>
      <c r="Q52" s="2">
        <v>29.04</v>
      </c>
      <c r="R52" s="85">
        <v>0.42599999999999999</v>
      </c>
      <c r="S52" s="86"/>
      <c r="T52" s="2">
        <v>19.100000000000001</v>
      </c>
      <c r="U52" s="7">
        <v>3.9</v>
      </c>
      <c r="V52" s="7">
        <v>19.100000000000001</v>
      </c>
    </row>
    <row r="53" spans="13:22">
      <c r="M53" s="84"/>
      <c r="N53" s="2" t="s">
        <v>18</v>
      </c>
      <c r="O53" s="2"/>
      <c r="P53" s="2"/>
      <c r="Q53" s="2"/>
      <c r="R53" s="89"/>
      <c r="S53" s="90"/>
      <c r="T53" s="2"/>
      <c r="U53" s="7"/>
      <c r="V53" s="7"/>
    </row>
    <row r="54" spans="13:22">
      <c r="M54" s="84">
        <v>4</v>
      </c>
      <c r="N54" s="2" t="s">
        <v>17</v>
      </c>
      <c r="O54" s="2">
        <v>26.55</v>
      </c>
      <c r="P54" s="7">
        <v>8.6999999999999994E-2</v>
      </c>
      <c r="Q54" s="2">
        <v>21.59</v>
      </c>
      <c r="R54" s="85">
        <v>0.255</v>
      </c>
      <c r="S54" s="86"/>
      <c r="T54" s="2">
        <v>14.9</v>
      </c>
      <c r="U54" s="7">
        <v>2.1</v>
      </c>
      <c r="V54" s="7">
        <v>26.2</v>
      </c>
    </row>
    <row r="55" spans="13:22">
      <c r="M55" s="84"/>
      <c r="N55" s="2" t="s">
        <v>18</v>
      </c>
      <c r="O55" s="2"/>
      <c r="P55" s="2"/>
      <c r="Q55" s="2"/>
      <c r="R55" s="89"/>
      <c r="S55" s="90"/>
      <c r="T55" s="2"/>
      <c r="U55" s="7"/>
      <c r="V55" s="7"/>
    </row>
    <row r="56" spans="13:22">
      <c r="M56" s="84">
        <v>5</v>
      </c>
      <c r="N56" s="2" t="s">
        <v>17</v>
      </c>
      <c r="O56" s="2">
        <v>20.99</v>
      </c>
      <c r="P56" s="7">
        <v>6.83E-2</v>
      </c>
      <c r="Q56" s="2"/>
      <c r="R56" s="85"/>
      <c r="S56" s="86"/>
      <c r="T56" s="2">
        <v>12.2</v>
      </c>
      <c r="U56" s="7">
        <v>3</v>
      </c>
      <c r="V56" s="7">
        <v>23.4</v>
      </c>
    </row>
    <row r="57" spans="13:22">
      <c r="M57" s="84"/>
      <c r="N57" s="2" t="s">
        <v>18</v>
      </c>
      <c r="O57" s="2"/>
      <c r="P57" s="2"/>
      <c r="Q57" s="2"/>
      <c r="R57" s="87"/>
      <c r="S57" s="88"/>
      <c r="T57" s="2"/>
      <c r="U57" s="7"/>
      <c r="V57" s="7"/>
    </row>
    <row r="58" spans="13:22">
      <c r="M58" s="84">
        <v>6</v>
      </c>
      <c r="N58" s="2" t="s">
        <v>17</v>
      </c>
      <c r="O58" s="2">
        <v>19.54</v>
      </c>
      <c r="P58" s="7">
        <v>8.2000000000000003E-2</v>
      </c>
      <c r="Q58" s="2"/>
      <c r="R58" s="85"/>
      <c r="S58" s="86"/>
      <c r="T58" s="2">
        <v>10.1</v>
      </c>
      <c r="U58" s="7">
        <v>3</v>
      </c>
      <c r="V58" s="7">
        <v>17.8</v>
      </c>
    </row>
    <row r="59" spans="13:22">
      <c r="M59" s="84"/>
      <c r="N59" s="2" t="s">
        <v>18</v>
      </c>
      <c r="O59" s="6"/>
      <c r="P59" s="6"/>
      <c r="Q59" s="6"/>
      <c r="R59" s="87"/>
      <c r="S59" s="88"/>
      <c r="T59" s="6"/>
      <c r="U59" s="6"/>
      <c r="V59" s="6"/>
    </row>
  </sheetData>
  <mergeCells count="54">
    <mergeCell ref="T34:V34"/>
    <mergeCell ref="I3:K3"/>
    <mergeCell ref="C18:E18"/>
    <mergeCell ref="F18:H18"/>
    <mergeCell ref="B20:B22"/>
    <mergeCell ref="B23:B25"/>
    <mergeCell ref="F3:H3"/>
    <mergeCell ref="B26:B28"/>
    <mergeCell ref="B5:B7"/>
    <mergeCell ref="B8:B10"/>
    <mergeCell ref="B11:B13"/>
    <mergeCell ref="C3:E3"/>
    <mergeCell ref="M38:M39"/>
    <mergeCell ref="M40:M41"/>
    <mergeCell ref="M42:M43"/>
    <mergeCell ref="M44:M45"/>
    <mergeCell ref="Q34:S34"/>
    <mergeCell ref="B46:B47"/>
    <mergeCell ref="N34:N35"/>
    <mergeCell ref="M34:M35"/>
    <mergeCell ref="R35:S35"/>
    <mergeCell ref="R36:S36"/>
    <mergeCell ref="R37:S37"/>
    <mergeCell ref="R38:S38"/>
    <mergeCell ref="R39:S39"/>
    <mergeCell ref="R40:S40"/>
    <mergeCell ref="R41:S41"/>
    <mergeCell ref="R42:S42"/>
    <mergeCell ref="R44:S44"/>
    <mergeCell ref="R43:S43"/>
    <mergeCell ref="R45:S45"/>
    <mergeCell ref="O34:P34"/>
    <mergeCell ref="M36:M37"/>
    <mergeCell ref="M48:M49"/>
    <mergeCell ref="N48:N49"/>
    <mergeCell ref="O48:P48"/>
    <mergeCell ref="Q48:S48"/>
    <mergeCell ref="T48:V48"/>
    <mergeCell ref="R49:S49"/>
    <mergeCell ref="M50:M51"/>
    <mergeCell ref="R50:S50"/>
    <mergeCell ref="R51:S51"/>
    <mergeCell ref="M52:M53"/>
    <mergeCell ref="R52:S52"/>
    <mergeCell ref="R53:S53"/>
    <mergeCell ref="M58:M59"/>
    <mergeCell ref="R58:S58"/>
    <mergeCell ref="R59:S59"/>
    <mergeCell ref="M54:M55"/>
    <mergeCell ref="R54:S54"/>
    <mergeCell ref="R55:S55"/>
    <mergeCell ref="M56:M57"/>
    <mergeCell ref="R56:S56"/>
    <mergeCell ref="R57:S5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097C-6E56-442D-B4E2-B0B31B73614F}">
  <dimension ref="B2:M83"/>
  <sheetViews>
    <sheetView topLeftCell="B72" workbookViewId="0">
      <selection activeCell="B24" sqref="B24:B35"/>
    </sheetView>
  </sheetViews>
  <sheetFormatPr defaultRowHeight="14.25"/>
  <cols>
    <col min="2" max="2" width="15.375" customWidth="1"/>
    <col min="4" max="4" width="12.75" bestFit="1" customWidth="1"/>
    <col min="5" max="5" width="18.375" customWidth="1"/>
    <col min="6" max="6" width="13.875" customWidth="1"/>
    <col min="7" max="7" width="12.875" customWidth="1"/>
    <col min="8" max="8" width="15" customWidth="1"/>
    <col min="9" max="9" width="13.375" customWidth="1"/>
    <col min="10" max="10" width="15.625" customWidth="1"/>
    <col min="11" max="11" width="14.625" customWidth="1"/>
    <col min="13" max="13" width="10.5" bestFit="1" customWidth="1"/>
  </cols>
  <sheetData>
    <row r="2" spans="2:11" ht="46.5" customHeight="1">
      <c r="B2" s="13"/>
      <c r="C2" s="5"/>
      <c r="D2" s="5"/>
      <c r="E2" s="5"/>
      <c r="F2" s="5"/>
      <c r="G2" s="5"/>
      <c r="H2" s="5"/>
      <c r="I2" s="5"/>
      <c r="J2" s="5"/>
    </row>
    <row r="3" spans="2:11">
      <c r="B3" s="92"/>
      <c r="C3" s="92"/>
      <c r="D3" s="113"/>
      <c r="E3" s="113"/>
      <c r="F3" s="113"/>
      <c r="G3" s="113"/>
      <c r="H3" s="113"/>
      <c r="I3" s="113"/>
      <c r="J3" s="113"/>
      <c r="K3" s="11"/>
    </row>
    <row r="4" spans="2:11">
      <c r="B4" s="92"/>
      <c r="C4" s="92"/>
      <c r="D4" s="1"/>
      <c r="E4" s="1"/>
      <c r="F4" s="1"/>
      <c r="G4" s="92"/>
      <c r="H4" s="92"/>
      <c r="I4" s="1"/>
      <c r="J4" s="1"/>
      <c r="K4" s="12"/>
    </row>
    <row r="5" spans="2:11">
      <c r="B5" s="91"/>
      <c r="C5" s="2"/>
      <c r="D5" s="2"/>
      <c r="E5" s="2"/>
      <c r="F5" s="2"/>
      <c r="G5" s="117"/>
      <c r="H5" s="118"/>
      <c r="I5" s="16"/>
      <c r="J5" s="114"/>
    </row>
    <row r="6" spans="2:11">
      <c r="B6" s="91"/>
      <c r="C6" s="2"/>
      <c r="D6" s="2"/>
      <c r="E6" s="2"/>
      <c r="F6" s="2"/>
      <c r="G6" s="117"/>
      <c r="H6" s="118"/>
      <c r="I6" s="16"/>
      <c r="J6" s="115"/>
    </row>
    <row r="7" spans="2:11">
      <c r="B7" s="91"/>
      <c r="C7" s="2"/>
      <c r="D7" s="2"/>
      <c r="E7" s="2"/>
      <c r="F7" s="2"/>
      <c r="G7" s="117"/>
      <c r="H7" s="118"/>
      <c r="I7" s="16"/>
      <c r="J7" s="115"/>
    </row>
    <row r="8" spans="2:11">
      <c r="B8" s="91"/>
      <c r="C8" s="2"/>
      <c r="D8" s="2"/>
      <c r="E8" s="2"/>
      <c r="F8" s="2"/>
      <c r="G8" s="117"/>
      <c r="H8" s="118"/>
      <c r="I8" s="16"/>
      <c r="J8" s="116"/>
    </row>
    <row r="9" spans="2:11">
      <c r="B9" s="91"/>
      <c r="C9" s="2"/>
      <c r="D9" s="14"/>
      <c r="E9" s="2"/>
      <c r="F9" s="14"/>
      <c r="G9" s="117"/>
      <c r="H9" s="118"/>
      <c r="I9" s="16"/>
      <c r="J9" s="114"/>
    </row>
    <row r="10" spans="2:11">
      <c r="B10" s="84"/>
      <c r="C10" s="2"/>
      <c r="D10" s="14"/>
      <c r="E10" s="2"/>
      <c r="F10" s="14"/>
      <c r="G10" s="117"/>
      <c r="H10" s="118"/>
      <c r="I10" s="16"/>
      <c r="J10" s="115"/>
    </row>
    <row r="11" spans="2:11">
      <c r="B11" s="84"/>
      <c r="C11" s="2"/>
      <c r="D11" s="14"/>
      <c r="E11" s="2"/>
      <c r="F11" s="14"/>
      <c r="G11" s="117"/>
      <c r="H11" s="118"/>
      <c r="I11" s="16"/>
      <c r="J11" s="115"/>
    </row>
    <row r="12" spans="2:11">
      <c r="B12" s="84"/>
      <c r="C12" s="2"/>
      <c r="D12" s="14"/>
      <c r="E12" s="2"/>
      <c r="F12" s="14"/>
      <c r="G12" s="117"/>
      <c r="H12" s="118"/>
      <c r="I12" s="16"/>
      <c r="J12" s="116"/>
    </row>
    <row r="13" spans="2:11">
      <c r="B13" s="91"/>
      <c r="C13" s="2"/>
      <c r="D13" s="2"/>
      <c r="E13" s="2"/>
      <c r="F13" s="14"/>
      <c r="G13" s="119"/>
      <c r="H13" s="119"/>
      <c r="I13" s="16"/>
      <c r="J13" s="114"/>
    </row>
    <row r="14" spans="2:11">
      <c r="B14" s="84"/>
      <c r="C14" s="2"/>
      <c r="D14" s="2"/>
      <c r="E14" s="2"/>
      <c r="F14" s="14"/>
      <c r="G14" s="119"/>
      <c r="H14" s="119"/>
      <c r="I14" s="16"/>
      <c r="J14" s="115"/>
    </row>
    <row r="15" spans="2:11">
      <c r="B15" s="84"/>
      <c r="C15" s="2"/>
      <c r="D15" s="2"/>
      <c r="E15" s="2"/>
      <c r="F15" s="14"/>
      <c r="G15" s="117"/>
      <c r="H15" s="118"/>
      <c r="I15" s="16"/>
      <c r="J15" s="115"/>
    </row>
    <row r="16" spans="2:11">
      <c r="B16" s="84"/>
      <c r="C16" s="2"/>
      <c r="D16" s="2"/>
      <c r="E16" s="2"/>
      <c r="F16" s="14"/>
      <c r="G16" s="117"/>
      <c r="H16" s="118"/>
      <c r="I16" s="16"/>
      <c r="J16" s="116"/>
    </row>
    <row r="17" spans="2:11">
      <c r="B17" s="91"/>
      <c r="C17" s="2"/>
      <c r="D17" s="2"/>
      <c r="E17" s="2"/>
      <c r="F17" s="14"/>
      <c r="G17" s="117"/>
      <c r="H17" s="118"/>
      <c r="I17" s="16"/>
      <c r="J17" s="120"/>
    </row>
    <row r="18" spans="2:11">
      <c r="B18" s="84"/>
      <c r="C18" s="2"/>
      <c r="D18" s="2"/>
      <c r="E18" s="2"/>
      <c r="F18" s="14"/>
      <c r="G18" s="117"/>
      <c r="H18" s="118"/>
      <c r="I18" s="16"/>
      <c r="J18" s="115"/>
    </row>
    <row r="19" spans="2:11">
      <c r="B19" s="84"/>
      <c r="C19" s="2"/>
      <c r="D19" s="2"/>
      <c r="E19" s="2"/>
      <c r="F19" s="14"/>
      <c r="G19" s="117"/>
      <c r="H19" s="118"/>
      <c r="I19" s="16"/>
      <c r="J19" s="115"/>
    </row>
    <row r="20" spans="2:11">
      <c r="B20" s="84"/>
      <c r="C20" s="2"/>
      <c r="D20" s="2"/>
      <c r="E20" s="2"/>
      <c r="F20" s="14"/>
      <c r="G20" s="117"/>
      <c r="H20" s="118"/>
      <c r="I20" s="16"/>
      <c r="J20" s="116"/>
    </row>
    <row r="21" spans="2:11" ht="15" thickBot="1">
      <c r="B21" s="43"/>
      <c r="C21" s="17"/>
      <c r="D21" s="17"/>
      <c r="E21" s="17"/>
      <c r="F21" s="44"/>
      <c r="G21" s="45"/>
      <c r="H21" s="46"/>
      <c r="I21" s="20"/>
      <c r="J21" s="47"/>
    </row>
    <row r="22" spans="2:11">
      <c r="B22" s="106" t="s">
        <v>26</v>
      </c>
      <c r="C22" s="108" t="s">
        <v>27</v>
      </c>
      <c r="D22" s="127" t="s">
        <v>34</v>
      </c>
      <c r="E22" s="104" t="s">
        <v>40</v>
      </c>
      <c r="F22" s="104"/>
      <c r="G22" s="104" t="s">
        <v>41</v>
      </c>
      <c r="H22" s="104"/>
      <c r="I22" s="104" t="s">
        <v>28</v>
      </c>
      <c r="J22" s="105"/>
      <c r="K22" s="132" t="s">
        <v>42</v>
      </c>
    </row>
    <row r="23" spans="2:11" ht="15" thickBot="1">
      <c r="B23" s="107"/>
      <c r="C23" s="92"/>
      <c r="D23" s="128"/>
      <c r="E23" s="1" t="s">
        <v>20</v>
      </c>
      <c r="F23" s="1" t="s">
        <v>8</v>
      </c>
      <c r="G23" s="1" t="s">
        <v>20</v>
      </c>
      <c r="H23" s="1" t="s">
        <v>8</v>
      </c>
      <c r="I23" s="1" t="s">
        <v>30</v>
      </c>
      <c r="J23" s="24" t="s">
        <v>29</v>
      </c>
      <c r="K23" s="133"/>
    </row>
    <row r="24" spans="2:11">
      <c r="B24" s="110" t="s">
        <v>38</v>
      </c>
      <c r="C24" s="109">
        <v>2</v>
      </c>
      <c r="D24" s="26" t="s">
        <v>35</v>
      </c>
      <c r="E24" s="26"/>
      <c r="F24" s="27"/>
      <c r="G24" s="28"/>
      <c r="H24" s="35"/>
      <c r="I24" s="51"/>
      <c r="J24" s="2"/>
      <c r="K24" s="129" t="s">
        <v>43</v>
      </c>
    </row>
    <row r="25" spans="2:11">
      <c r="B25" s="111"/>
      <c r="C25" s="84"/>
      <c r="D25" s="2" t="s">
        <v>6</v>
      </c>
      <c r="E25" s="2"/>
      <c r="F25" s="22"/>
      <c r="G25" s="18"/>
      <c r="H25" s="36"/>
      <c r="I25" s="16"/>
      <c r="J25" s="2"/>
      <c r="K25" s="130"/>
    </row>
    <row r="26" spans="2:11">
      <c r="B26" s="111"/>
      <c r="C26" s="84"/>
      <c r="D26" s="2" t="s">
        <v>36</v>
      </c>
      <c r="E26" s="2"/>
      <c r="F26" s="22"/>
      <c r="G26" s="18"/>
      <c r="H26" s="36"/>
      <c r="I26" s="16"/>
      <c r="J26" s="2"/>
      <c r="K26" s="130"/>
    </row>
    <row r="27" spans="2:11">
      <c r="B27" s="111"/>
      <c r="C27" s="84">
        <v>3</v>
      </c>
      <c r="D27" s="2" t="s">
        <v>35</v>
      </c>
      <c r="E27" s="2"/>
      <c r="F27" s="22"/>
      <c r="G27" s="18"/>
      <c r="H27" s="36"/>
      <c r="I27" s="51"/>
      <c r="J27" s="2"/>
      <c r="K27" s="130"/>
    </row>
    <row r="28" spans="2:11">
      <c r="B28" s="111"/>
      <c r="C28" s="84"/>
      <c r="D28" s="2" t="s">
        <v>6</v>
      </c>
      <c r="E28" s="14"/>
      <c r="F28" s="2"/>
      <c r="G28" s="6"/>
      <c r="H28" s="37"/>
      <c r="I28" s="16"/>
      <c r="J28" s="2"/>
      <c r="K28" s="130"/>
    </row>
    <row r="29" spans="2:11">
      <c r="B29" s="111"/>
      <c r="C29" s="84"/>
      <c r="D29" s="2" t="s">
        <v>36</v>
      </c>
      <c r="E29" s="6"/>
      <c r="F29" s="23"/>
      <c r="G29" s="6"/>
      <c r="H29" s="37"/>
      <c r="I29" s="16"/>
      <c r="J29" s="2"/>
      <c r="K29" s="130"/>
    </row>
    <row r="30" spans="2:11">
      <c r="B30" s="111"/>
      <c r="C30" s="84">
        <v>4</v>
      </c>
      <c r="D30" s="2" t="s">
        <v>35</v>
      </c>
      <c r="E30" s="6"/>
      <c r="F30" s="23"/>
      <c r="G30" s="6"/>
      <c r="H30" s="37"/>
      <c r="I30" s="51"/>
      <c r="J30" s="2"/>
      <c r="K30" s="130"/>
    </row>
    <row r="31" spans="2:11">
      <c r="B31" s="111"/>
      <c r="C31" s="84"/>
      <c r="D31" s="2" t="s">
        <v>6</v>
      </c>
      <c r="E31" s="14"/>
      <c r="F31" s="2"/>
      <c r="G31" s="19"/>
      <c r="H31" s="38"/>
      <c r="I31" s="16"/>
      <c r="J31" s="2"/>
      <c r="K31" s="130"/>
    </row>
    <row r="32" spans="2:11">
      <c r="B32" s="111"/>
      <c r="C32" s="84"/>
      <c r="D32" s="2" t="s">
        <v>36</v>
      </c>
      <c r="E32" s="6"/>
      <c r="F32" s="23"/>
      <c r="G32" s="6"/>
      <c r="H32" s="37"/>
      <c r="I32" s="16"/>
      <c r="J32" s="2"/>
      <c r="K32" s="130"/>
    </row>
    <row r="33" spans="2:13">
      <c r="B33" s="111"/>
      <c r="C33" s="84">
        <v>5</v>
      </c>
      <c r="D33" s="2" t="s">
        <v>35</v>
      </c>
      <c r="E33" s="6"/>
      <c r="F33" s="23"/>
      <c r="G33" s="6"/>
      <c r="H33" s="37"/>
      <c r="I33" s="51"/>
      <c r="J33" s="2"/>
      <c r="K33" s="130"/>
    </row>
    <row r="34" spans="2:13">
      <c r="B34" s="111"/>
      <c r="C34" s="84"/>
      <c r="D34" s="2" t="s">
        <v>6</v>
      </c>
      <c r="E34" s="14"/>
      <c r="F34" s="2"/>
      <c r="G34" s="6"/>
      <c r="H34" s="37"/>
      <c r="I34" s="16"/>
      <c r="J34" s="2"/>
      <c r="K34" s="130"/>
    </row>
    <row r="35" spans="2:13" ht="15" thickBot="1">
      <c r="B35" s="112"/>
      <c r="C35" s="126"/>
      <c r="D35" s="25" t="s">
        <v>36</v>
      </c>
      <c r="E35" s="29"/>
      <c r="F35" s="30"/>
      <c r="G35" s="29"/>
      <c r="H35" s="39"/>
      <c r="I35" s="54"/>
      <c r="J35" s="25"/>
      <c r="K35" s="131"/>
    </row>
    <row r="36" spans="2:13">
      <c r="B36" s="14"/>
      <c r="C36" s="2"/>
      <c r="I36" s="51"/>
      <c r="J36" s="51"/>
    </row>
    <row r="37" spans="2:13" ht="15" thickBot="1">
      <c r="I37" s="51"/>
      <c r="J37" s="51"/>
    </row>
    <row r="38" spans="2:13">
      <c r="B38" s="106" t="s">
        <v>26</v>
      </c>
      <c r="C38" s="108" t="s">
        <v>27</v>
      </c>
      <c r="D38" s="108" t="s">
        <v>34</v>
      </c>
      <c r="E38" s="104" t="s">
        <v>40</v>
      </c>
      <c r="F38" s="104"/>
      <c r="G38" s="104" t="s">
        <v>41</v>
      </c>
      <c r="H38" s="104"/>
      <c r="I38" s="104" t="s">
        <v>28</v>
      </c>
      <c r="J38" s="104"/>
      <c r="K38" s="132" t="s">
        <v>42</v>
      </c>
    </row>
    <row r="39" spans="2:13" ht="15" thickBot="1">
      <c r="B39" s="107"/>
      <c r="C39" s="93"/>
      <c r="D39" s="93"/>
      <c r="E39" s="59" t="s">
        <v>20</v>
      </c>
      <c r="F39" s="59" t="s">
        <v>8</v>
      </c>
      <c r="G39" s="59" t="s">
        <v>20</v>
      </c>
      <c r="H39" s="59" t="s">
        <v>8</v>
      </c>
      <c r="I39" s="59" t="s">
        <v>30</v>
      </c>
      <c r="J39" s="59" t="s">
        <v>29</v>
      </c>
      <c r="K39" s="133"/>
      <c r="M39" s="70" t="s">
        <v>47</v>
      </c>
    </row>
    <row r="40" spans="2:13" ht="15.75" customHeight="1">
      <c r="B40" s="124" t="s">
        <v>33</v>
      </c>
      <c r="C40" s="121">
        <v>2</v>
      </c>
      <c r="D40" s="26" t="s">
        <v>35</v>
      </c>
      <c r="E40" s="26">
        <v>39.14</v>
      </c>
      <c r="F40" s="49">
        <v>0.16697999999999999</v>
      </c>
      <c r="G40" s="62">
        <v>39.14</v>
      </c>
      <c r="H40" s="49">
        <v>0.1021</v>
      </c>
      <c r="I40" s="63">
        <f>J40/2</f>
        <v>41.104999999999997</v>
      </c>
      <c r="J40" s="64">
        <v>82.21</v>
      </c>
      <c r="K40" s="135" t="s">
        <v>45</v>
      </c>
      <c r="M40" s="71">
        <f>(F40-H40)/F40</f>
        <v>0.38854952688944783</v>
      </c>
    </row>
    <row r="41" spans="2:13">
      <c r="B41" s="124"/>
      <c r="C41" s="122"/>
      <c r="D41" s="2" t="s">
        <v>6</v>
      </c>
      <c r="E41" s="2">
        <v>39.14</v>
      </c>
      <c r="F41" s="33">
        <v>0.28289999999999998</v>
      </c>
      <c r="G41" s="15">
        <v>39.14</v>
      </c>
      <c r="H41" s="33">
        <v>0.13239999999999999</v>
      </c>
      <c r="I41" s="16">
        <f>J41/2</f>
        <v>41.104999999999997</v>
      </c>
      <c r="J41" s="65">
        <v>82.21</v>
      </c>
      <c r="K41" s="136"/>
      <c r="M41" s="71">
        <f t="shared" ref="M41:M51" si="0">(F41-H41)/F41</f>
        <v>0.53199010250972079</v>
      </c>
    </row>
    <row r="42" spans="2:13" ht="15" thickBot="1">
      <c r="B42" s="124"/>
      <c r="C42" s="123"/>
      <c r="D42" s="25" t="s">
        <v>36</v>
      </c>
      <c r="E42" s="25">
        <v>39.14</v>
      </c>
      <c r="F42" s="66">
        <v>0.36208899999999999</v>
      </c>
      <c r="G42" s="25">
        <v>39.14</v>
      </c>
      <c r="H42" s="50">
        <v>0.14347280000000001</v>
      </c>
      <c r="I42" s="54">
        <f>J42/2</f>
        <v>41.104999999999997</v>
      </c>
      <c r="J42" s="67">
        <v>82.21</v>
      </c>
      <c r="K42" s="136"/>
      <c r="M42" s="71">
        <f t="shared" si="0"/>
        <v>0.6037637155505966</v>
      </c>
    </row>
    <row r="43" spans="2:13">
      <c r="B43" s="124"/>
      <c r="C43" s="121">
        <v>3</v>
      </c>
      <c r="D43" s="26" t="s">
        <v>35</v>
      </c>
      <c r="E43" s="26">
        <v>30.64</v>
      </c>
      <c r="F43" s="49">
        <v>0.16298000000000001</v>
      </c>
      <c r="G43" s="62">
        <v>30.64</v>
      </c>
      <c r="H43" s="49">
        <v>0.14235999999999999</v>
      </c>
      <c r="I43" s="63">
        <f>J43/3</f>
        <v>27.403333333333332</v>
      </c>
      <c r="J43" s="64">
        <v>82.21</v>
      </c>
      <c r="K43" s="136"/>
      <c r="M43" s="71">
        <f t="shared" si="0"/>
        <v>0.1265185912381889</v>
      </c>
    </row>
    <row r="44" spans="2:13" ht="16.5" customHeight="1">
      <c r="B44" s="124"/>
      <c r="C44" s="122"/>
      <c r="D44" s="2" t="s">
        <v>6</v>
      </c>
      <c r="E44" s="2">
        <v>30.84</v>
      </c>
      <c r="F44" s="60">
        <v>0.25425999999999999</v>
      </c>
      <c r="G44" s="41">
        <v>30.84</v>
      </c>
      <c r="H44" s="33">
        <v>0.16520000000000001</v>
      </c>
      <c r="I44" s="16">
        <f>J44/3</f>
        <v>27.403333333333332</v>
      </c>
      <c r="J44" s="65">
        <v>82.21</v>
      </c>
      <c r="K44" s="136"/>
      <c r="L44" s="42"/>
      <c r="M44" s="71">
        <f t="shared" si="0"/>
        <v>0.35027137575709894</v>
      </c>
    </row>
    <row r="45" spans="2:13" ht="15" thickBot="1">
      <c r="B45" s="124"/>
      <c r="C45" s="123"/>
      <c r="D45" s="25" t="s">
        <v>36</v>
      </c>
      <c r="E45" s="25">
        <v>31.27</v>
      </c>
      <c r="F45" s="61">
        <v>0.38421699999999998</v>
      </c>
      <c r="G45" s="68">
        <v>31.27</v>
      </c>
      <c r="H45" s="34">
        <v>0.15559999999999999</v>
      </c>
      <c r="I45" s="54">
        <f>J45/3</f>
        <v>27.403333333333332</v>
      </c>
      <c r="J45" s="67">
        <v>82.21</v>
      </c>
      <c r="K45" s="136"/>
      <c r="M45" s="71">
        <f t="shared" si="0"/>
        <v>0.59502052225695379</v>
      </c>
    </row>
    <row r="46" spans="2:13">
      <c r="B46" s="124"/>
      <c r="C46" s="121">
        <v>4</v>
      </c>
      <c r="D46" s="26" t="s">
        <v>35</v>
      </c>
      <c r="E46" s="26">
        <v>21.69</v>
      </c>
      <c r="F46" s="69">
        <v>0.28399000000000002</v>
      </c>
      <c r="G46" s="62">
        <v>21.69</v>
      </c>
      <c r="H46" s="49">
        <v>0.21604209999999999</v>
      </c>
      <c r="I46" s="63">
        <f>J46/4</f>
        <v>20.552499999999998</v>
      </c>
      <c r="J46" s="64">
        <v>82.21</v>
      </c>
      <c r="K46" s="136"/>
      <c r="M46" s="71">
        <f t="shared" si="0"/>
        <v>0.23926159371808878</v>
      </c>
    </row>
    <row r="47" spans="2:13">
      <c r="B47" s="124"/>
      <c r="C47" s="122"/>
      <c r="D47" s="2" t="s">
        <v>6</v>
      </c>
      <c r="E47" s="2">
        <v>22.38</v>
      </c>
      <c r="F47" s="60">
        <v>0.31716</v>
      </c>
      <c r="G47" s="41">
        <v>22.38</v>
      </c>
      <c r="H47" s="33">
        <v>0.19409999999999999</v>
      </c>
      <c r="I47" s="16">
        <f>J47/4</f>
        <v>20.552499999999998</v>
      </c>
      <c r="J47" s="65">
        <v>82.21</v>
      </c>
      <c r="K47" s="136"/>
      <c r="M47" s="71">
        <f t="shared" si="0"/>
        <v>0.38800605372682556</v>
      </c>
    </row>
    <row r="48" spans="2:13" ht="14.25" customHeight="1" thickBot="1">
      <c r="B48" s="124"/>
      <c r="C48" s="123"/>
      <c r="D48" s="25" t="s">
        <v>36</v>
      </c>
      <c r="E48" s="25">
        <v>21.87</v>
      </c>
      <c r="F48" s="61">
        <v>0.40200000000000002</v>
      </c>
      <c r="G48" s="68">
        <v>21.87</v>
      </c>
      <c r="H48" s="34">
        <v>0.23827000000000001</v>
      </c>
      <c r="I48" s="54">
        <f>J48/4</f>
        <v>20.552499999999998</v>
      </c>
      <c r="J48" s="67">
        <v>82.21</v>
      </c>
      <c r="K48" s="136"/>
      <c r="M48" s="71">
        <f t="shared" si="0"/>
        <v>0.40728855721393037</v>
      </c>
    </row>
    <row r="49" spans="2:13">
      <c r="B49" s="124"/>
      <c r="C49" s="121">
        <v>5</v>
      </c>
      <c r="D49" s="26" t="s">
        <v>35</v>
      </c>
      <c r="E49" s="26">
        <v>18.68</v>
      </c>
      <c r="F49" s="69">
        <v>0.54559999999999997</v>
      </c>
      <c r="G49" s="26">
        <v>18.68</v>
      </c>
      <c r="H49" s="49">
        <v>0.32269999999999999</v>
      </c>
      <c r="I49" s="63">
        <f>J49/5</f>
        <v>16.442</v>
      </c>
      <c r="J49" s="64">
        <v>82.21</v>
      </c>
      <c r="K49" s="136"/>
      <c r="M49" s="71">
        <f t="shared" si="0"/>
        <v>0.40854105571847504</v>
      </c>
    </row>
    <row r="50" spans="2:13">
      <c r="B50" s="124"/>
      <c r="C50" s="122"/>
      <c r="D50" s="2" t="s">
        <v>6</v>
      </c>
      <c r="E50" s="2">
        <v>18.16</v>
      </c>
      <c r="F50" s="60">
        <v>0.43830000000000002</v>
      </c>
      <c r="G50" s="2">
        <v>18.16</v>
      </c>
      <c r="H50" s="33">
        <v>0.26106000000000001</v>
      </c>
      <c r="I50" s="16">
        <f>J50/5</f>
        <v>16.442</v>
      </c>
      <c r="J50" s="65">
        <v>82.21</v>
      </c>
      <c r="K50" s="136"/>
      <c r="M50" s="71">
        <f t="shared" si="0"/>
        <v>0.40438056125941135</v>
      </c>
    </row>
    <row r="51" spans="2:13" ht="15" thickBot="1">
      <c r="B51" s="125"/>
      <c r="C51" s="123"/>
      <c r="D51" s="25" t="s">
        <v>36</v>
      </c>
      <c r="E51" s="25">
        <v>17.97</v>
      </c>
      <c r="F51" s="61">
        <v>0.38040000000000002</v>
      </c>
      <c r="G51" s="25">
        <v>17.97</v>
      </c>
      <c r="H51" s="34">
        <v>0.25568000000000002</v>
      </c>
      <c r="I51" s="54">
        <f>J51/5</f>
        <v>16.442</v>
      </c>
      <c r="J51" s="67">
        <v>82.21</v>
      </c>
      <c r="K51" s="137"/>
      <c r="M51" s="71">
        <f t="shared" si="0"/>
        <v>0.32786540483701365</v>
      </c>
    </row>
    <row r="52" spans="2:13" ht="14.25" customHeight="1" thickBot="1">
      <c r="I52" s="51"/>
      <c r="J52" s="51"/>
    </row>
    <row r="53" spans="2:13">
      <c r="B53" s="106" t="s">
        <v>26</v>
      </c>
      <c r="C53" s="108" t="s">
        <v>27</v>
      </c>
      <c r="D53" s="127" t="s">
        <v>34</v>
      </c>
      <c r="E53" s="104" t="s">
        <v>40</v>
      </c>
      <c r="F53" s="104"/>
      <c r="G53" s="104" t="s">
        <v>41</v>
      </c>
      <c r="H53" s="104"/>
      <c r="I53" s="104" t="s">
        <v>28</v>
      </c>
      <c r="J53" s="105"/>
      <c r="K53" s="132" t="s">
        <v>42</v>
      </c>
    </row>
    <row r="54" spans="2:13" ht="15" thickBot="1">
      <c r="B54" s="107"/>
      <c r="C54" s="92"/>
      <c r="D54" s="128"/>
      <c r="E54" s="1" t="s">
        <v>20</v>
      </c>
      <c r="F54" s="1" t="s">
        <v>8</v>
      </c>
      <c r="G54" s="1" t="s">
        <v>20</v>
      </c>
      <c r="H54" s="1" t="s">
        <v>8</v>
      </c>
      <c r="I54" s="1" t="s">
        <v>30</v>
      </c>
      <c r="J54" s="24" t="s">
        <v>29</v>
      </c>
      <c r="K54" s="133"/>
    </row>
    <row r="55" spans="2:13">
      <c r="B55" s="110" t="s">
        <v>31</v>
      </c>
      <c r="C55" s="109">
        <v>2</v>
      </c>
      <c r="D55" s="26" t="s">
        <v>35</v>
      </c>
      <c r="E55" s="31"/>
      <c r="F55" s="32"/>
      <c r="G55" s="31"/>
      <c r="H55" s="40"/>
      <c r="I55" s="57"/>
      <c r="J55" s="58"/>
      <c r="K55" s="129" t="s">
        <v>44</v>
      </c>
    </row>
    <row r="56" spans="2:13">
      <c r="B56" s="111"/>
      <c r="C56" s="84"/>
      <c r="D56" s="2" t="s">
        <v>6</v>
      </c>
      <c r="E56" s="6"/>
      <c r="F56" s="23"/>
      <c r="G56" s="6"/>
      <c r="H56" s="37"/>
      <c r="I56" s="55"/>
      <c r="J56" s="52"/>
      <c r="K56" s="130"/>
    </row>
    <row r="57" spans="2:13">
      <c r="B57" s="111"/>
      <c r="C57" s="84"/>
      <c r="D57" s="2" t="s">
        <v>36</v>
      </c>
      <c r="E57" s="6"/>
      <c r="F57" s="23"/>
      <c r="G57" s="6"/>
      <c r="H57" s="37"/>
      <c r="I57" s="55"/>
      <c r="J57" s="52"/>
      <c r="K57" s="130"/>
    </row>
    <row r="58" spans="2:13">
      <c r="B58" s="111"/>
      <c r="C58" s="84">
        <v>3</v>
      </c>
      <c r="D58" s="2" t="s">
        <v>35</v>
      </c>
      <c r="E58" s="6"/>
      <c r="F58" s="23"/>
      <c r="G58" s="6"/>
      <c r="H58" s="37"/>
      <c r="I58" s="55"/>
      <c r="J58" s="52"/>
      <c r="K58" s="130"/>
    </row>
    <row r="59" spans="2:13">
      <c r="B59" s="111"/>
      <c r="C59" s="84"/>
      <c r="D59" s="2" t="s">
        <v>6</v>
      </c>
      <c r="E59" s="6"/>
      <c r="F59" s="23"/>
      <c r="G59" s="6"/>
      <c r="H59" s="37"/>
      <c r="I59" s="55"/>
      <c r="J59" s="52"/>
      <c r="K59" s="130"/>
    </row>
    <row r="60" spans="2:13">
      <c r="B60" s="111"/>
      <c r="C60" s="84"/>
      <c r="D60" s="2" t="s">
        <v>36</v>
      </c>
      <c r="E60" s="6"/>
      <c r="F60" s="23"/>
      <c r="G60" s="6"/>
      <c r="H60" s="37"/>
      <c r="I60" s="55"/>
      <c r="J60" s="52"/>
      <c r="K60" s="130"/>
    </row>
    <row r="61" spans="2:13">
      <c r="B61" s="111"/>
      <c r="C61" s="84">
        <v>4</v>
      </c>
      <c r="D61" s="2" t="s">
        <v>35</v>
      </c>
      <c r="E61" s="6"/>
      <c r="F61" s="23"/>
      <c r="G61" s="6"/>
      <c r="H61" s="37"/>
      <c r="I61" s="55"/>
      <c r="J61" s="52"/>
      <c r="K61" s="130"/>
    </row>
    <row r="62" spans="2:13">
      <c r="B62" s="111"/>
      <c r="C62" s="84"/>
      <c r="D62" s="2" t="s">
        <v>6</v>
      </c>
      <c r="E62" s="6"/>
      <c r="F62" s="23"/>
      <c r="G62" s="6"/>
      <c r="H62" s="37"/>
      <c r="I62" s="55"/>
      <c r="J62" s="52"/>
      <c r="K62" s="130"/>
    </row>
    <row r="63" spans="2:13">
      <c r="B63" s="111"/>
      <c r="C63" s="84"/>
      <c r="D63" s="2" t="s">
        <v>36</v>
      </c>
      <c r="E63" s="6"/>
      <c r="F63" s="23"/>
      <c r="G63" s="6"/>
      <c r="H63" s="37"/>
      <c r="I63" s="55"/>
      <c r="J63" s="52"/>
      <c r="K63" s="130"/>
    </row>
    <row r="64" spans="2:13" ht="20.25" customHeight="1">
      <c r="B64" s="111"/>
      <c r="C64" s="84">
        <v>5</v>
      </c>
      <c r="D64" s="2" t="s">
        <v>35</v>
      </c>
      <c r="E64" s="6"/>
      <c r="F64" s="23"/>
      <c r="G64" s="6"/>
      <c r="H64" s="37"/>
      <c r="I64" s="55"/>
      <c r="J64" s="52"/>
      <c r="K64" s="130"/>
    </row>
    <row r="65" spans="2:13">
      <c r="B65" s="111"/>
      <c r="C65" s="84"/>
      <c r="D65" s="2" t="s">
        <v>6</v>
      </c>
      <c r="E65" s="6"/>
      <c r="F65" s="23"/>
      <c r="G65" s="6"/>
      <c r="H65" s="37"/>
      <c r="I65" s="55"/>
      <c r="J65" s="52"/>
      <c r="K65" s="130"/>
    </row>
    <row r="66" spans="2:13" ht="15" thickBot="1">
      <c r="B66" s="112"/>
      <c r="C66" s="126"/>
      <c r="D66" s="25" t="s">
        <v>36</v>
      </c>
      <c r="E66" s="29"/>
      <c r="F66" s="30"/>
      <c r="G66" s="29"/>
      <c r="H66" s="39"/>
      <c r="I66" s="56"/>
      <c r="J66" s="53"/>
      <c r="K66" s="131"/>
    </row>
    <row r="67" spans="2:13">
      <c r="I67" s="51"/>
      <c r="J67" s="51"/>
    </row>
    <row r="68" spans="2:13">
      <c r="I68" s="51"/>
      <c r="J68" s="51"/>
    </row>
    <row r="69" spans="2:13" ht="15" thickBot="1">
      <c r="I69" s="51"/>
      <c r="J69" s="51"/>
    </row>
    <row r="70" spans="2:13">
      <c r="B70" s="106" t="s">
        <v>26</v>
      </c>
      <c r="C70" s="108" t="s">
        <v>27</v>
      </c>
      <c r="D70" s="127" t="s">
        <v>34</v>
      </c>
      <c r="E70" s="102" t="s">
        <v>39</v>
      </c>
      <c r="F70" s="103"/>
      <c r="G70" s="102" t="s">
        <v>32</v>
      </c>
      <c r="H70" s="103"/>
      <c r="I70" s="104" t="s">
        <v>28</v>
      </c>
      <c r="J70" s="105"/>
      <c r="K70" s="132" t="s">
        <v>42</v>
      </c>
    </row>
    <row r="71" spans="2:13" ht="15" thickBot="1">
      <c r="B71" s="107"/>
      <c r="C71" s="92"/>
      <c r="D71" s="128"/>
      <c r="E71" s="1" t="s">
        <v>20</v>
      </c>
      <c r="F71" s="1" t="s">
        <v>8</v>
      </c>
      <c r="G71" s="1" t="s">
        <v>20</v>
      </c>
      <c r="H71" s="1" t="s">
        <v>8</v>
      </c>
      <c r="I71" s="1" t="s">
        <v>30</v>
      </c>
      <c r="J71" s="24" t="s">
        <v>29</v>
      </c>
      <c r="K71" s="133"/>
      <c r="M71" s="70" t="s">
        <v>47</v>
      </c>
    </row>
    <row r="72" spans="2:13" ht="14.25" customHeight="1">
      <c r="B72" s="110" t="s">
        <v>37</v>
      </c>
      <c r="C72" s="109">
        <v>2</v>
      </c>
      <c r="D72" s="26" t="s">
        <v>35</v>
      </c>
      <c r="E72" s="26">
        <v>31.6</v>
      </c>
      <c r="F72" s="48">
        <v>16.219000000000001</v>
      </c>
      <c r="G72" s="26">
        <v>31.6</v>
      </c>
      <c r="H72" s="49">
        <v>7.8965899999999998</v>
      </c>
      <c r="I72" s="16">
        <f>J72/2</f>
        <v>25.4</v>
      </c>
      <c r="J72" s="2">
        <v>50.8</v>
      </c>
      <c r="K72" s="134" t="s">
        <v>46</v>
      </c>
      <c r="M72" s="71">
        <f>(F72-H72)/F72</f>
        <v>0.51312719649793459</v>
      </c>
    </row>
    <row r="73" spans="2:13">
      <c r="B73" s="111"/>
      <c r="C73" s="84"/>
      <c r="D73" s="2" t="s">
        <v>6</v>
      </c>
      <c r="E73" s="2"/>
      <c r="F73" s="21"/>
      <c r="G73" s="2"/>
      <c r="H73" s="33"/>
      <c r="I73" s="16"/>
      <c r="J73" s="2"/>
      <c r="K73" s="130"/>
      <c r="M73" s="71"/>
    </row>
    <row r="74" spans="2:13">
      <c r="B74" s="111"/>
      <c r="C74" s="84"/>
      <c r="D74" s="2" t="s">
        <v>36</v>
      </c>
      <c r="E74" s="2"/>
      <c r="F74" s="21"/>
      <c r="G74" s="2"/>
      <c r="H74" s="33"/>
      <c r="I74" s="16"/>
      <c r="J74" s="2"/>
      <c r="K74" s="130"/>
      <c r="M74" s="71"/>
    </row>
    <row r="75" spans="2:13">
      <c r="B75" s="111"/>
      <c r="C75" s="84">
        <v>3</v>
      </c>
      <c r="D75" s="2" t="s">
        <v>35</v>
      </c>
      <c r="E75" s="2">
        <v>25.4</v>
      </c>
      <c r="F75" s="21">
        <v>45.548000000000002</v>
      </c>
      <c r="G75" s="2">
        <v>25.4</v>
      </c>
      <c r="H75" s="21">
        <v>11.558999999999999</v>
      </c>
      <c r="I75" s="16">
        <f>J75/3</f>
        <v>16.933333333333334</v>
      </c>
      <c r="J75" s="2">
        <v>50.8</v>
      </c>
      <c r="K75" s="130"/>
      <c r="M75" s="71">
        <f t="shared" ref="M75:M81" si="1">(F75-H75)/F75</f>
        <v>0.74622376394133672</v>
      </c>
    </row>
    <row r="76" spans="2:13" ht="12.75" customHeight="1">
      <c r="B76" s="111"/>
      <c r="C76" s="84"/>
      <c r="D76" s="2" t="s">
        <v>6</v>
      </c>
      <c r="E76" s="2"/>
      <c r="F76" s="21"/>
      <c r="G76" s="2"/>
      <c r="H76" s="33"/>
      <c r="I76" s="16"/>
      <c r="J76" s="2"/>
      <c r="K76" s="130"/>
      <c r="M76" s="71"/>
    </row>
    <row r="77" spans="2:13">
      <c r="B77" s="111"/>
      <c r="C77" s="84"/>
      <c r="D77" s="2" t="s">
        <v>36</v>
      </c>
      <c r="E77" s="2"/>
      <c r="F77" s="21"/>
      <c r="G77" s="2"/>
      <c r="H77" s="33"/>
      <c r="I77" s="16"/>
      <c r="J77" s="2"/>
      <c r="K77" s="130"/>
      <c r="M77" s="71"/>
    </row>
    <row r="78" spans="2:13">
      <c r="B78" s="111"/>
      <c r="C78" s="84">
        <v>4</v>
      </c>
      <c r="D78" s="2" t="s">
        <v>35</v>
      </c>
      <c r="E78" s="2">
        <v>20.399999999999999</v>
      </c>
      <c r="F78" s="21">
        <v>20.935600000000001</v>
      </c>
      <c r="G78" s="2">
        <v>20.399999999999999</v>
      </c>
      <c r="H78" s="33">
        <v>6.5335999999999999</v>
      </c>
      <c r="I78" s="16">
        <f>J78/4</f>
        <v>12.7</v>
      </c>
      <c r="J78" s="2">
        <v>50.8</v>
      </c>
      <c r="K78" s="130"/>
      <c r="M78" s="71">
        <f t="shared" si="1"/>
        <v>0.68791914251323105</v>
      </c>
    </row>
    <row r="79" spans="2:13">
      <c r="B79" s="111"/>
      <c r="C79" s="84"/>
      <c r="D79" s="2" t="s">
        <v>6</v>
      </c>
      <c r="E79" s="2"/>
      <c r="F79" s="21"/>
      <c r="G79" s="2"/>
      <c r="H79" s="33"/>
      <c r="I79" s="16"/>
      <c r="J79" s="2"/>
      <c r="K79" s="130"/>
      <c r="M79" s="71"/>
    </row>
    <row r="80" spans="2:13">
      <c r="B80" s="111"/>
      <c r="C80" s="84"/>
      <c r="D80" s="2" t="s">
        <v>36</v>
      </c>
      <c r="E80" s="2"/>
      <c r="F80" s="21"/>
      <c r="G80" s="2"/>
      <c r="H80" s="33"/>
      <c r="I80" s="16"/>
      <c r="J80" s="2"/>
      <c r="K80" s="130"/>
      <c r="M80" s="71"/>
    </row>
    <row r="81" spans="2:13">
      <c r="B81" s="111"/>
      <c r="C81" s="84">
        <v>5</v>
      </c>
      <c r="D81" s="2" t="s">
        <v>35</v>
      </c>
      <c r="E81" s="2">
        <v>18.100000000000001</v>
      </c>
      <c r="F81" s="21">
        <v>13.64</v>
      </c>
      <c r="G81" s="2">
        <v>18.100000000000001</v>
      </c>
      <c r="H81" s="33">
        <v>4.4413999999999998</v>
      </c>
      <c r="I81" s="16">
        <f>J81/5</f>
        <v>10.16</v>
      </c>
      <c r="J81" s="2">
        <v>50.8</v>
      </c>
      <c r="K81" s="130"/>
      <c r="M81" s="71">
        <f t="shared" si="1"/>
        <v>0.67438416422287395</v>
      </c>
    </row>
    <row r="82" spans="2:13">
      <c r="B82" s="111"/>
      <c r="C82" s="84"/>
      <c r="D82" s="2" t="s">
        <v>6</v>
      </c>
      <c r="E82" s="2"/>
      <c r="F82" s="21"/>
      <c r="G82" s="2"/>
      <c r="H82" s="33"/>
      <c r="I82" s="16"/>
      <c r="J82" s="2"/>
      <c r="K82" s="130"/>
      <c r="M82" s="71"/>
    </row>
    <row r="83" spans="2:13" ht="15" thickBot="1">
      <c r="B83" s="112"/>
      <c r="C83" s="126"/>
      <c r="D83" s="25" t="s">
        <v>36</v>
      </c>
      <c r="E83" s="25"/>
      <c r="F83" s="50"/>
      <c r="G83" s="25"/>
      <c r="H83" s="34"/>
      <c r="I83" s="54"/>
      <c r="J83" s="25"/>
      <c r="K83" s="131"/>
      <c r="M83" s="71"/>
    </row>
  </sheetData>
  <mergeCells count="82">
    <mergeCell ref="K22:K23"/>
    <mergeCell ref="K24:K35"/>
    <mergeCell ref="K53:K54"/>
    <mergeCell ref="E38:F38"/>
    <mergeCell ref="G38:H38"/>
    <mergeCell ref="K55:K66"/>
    <mergeCell ref="K70:K71"/>
    <mergeCell ref="K72:K83"/>
    <mergeCell ref="K38:K39"/>
    <mergeCell ref="K40:K51"/>
    <mergeCell ref="D22:D23"/>
    <mergeCell ref="D38:D39"/>
    <mergeCell ref="D53:D54"/>
    <mergeCell ref="D70:D71"/>
    <mergeCell ref="C75:C77"/>
    <mergeCell ref="C38:C39"/>
    <mergeCell ref="C30:C32"/>
    <mergeCell ref="C33:C35"/>
    <mergeCell ref="C61:C63"/>
    <mergeCell ref="C64:C66"/>
    <mergeCell ref="B72:B83"/>
    <mergeCell ref="C46:C48"/>
    <mergeCell ref="C49:C51"/>
    <mergeCell ref="B40:B51"/>
    <mergeCell ref="C43:C45"/>
    <mergeCell ref="C40:C42"/>
    <mergeCell ref="B70:B71"/>
    <mergeCell ref="C70:C71"/>
    <mergeCell ref="B53:B54"/>
    <mergeCell ref="C53:C54"/>
    <mergeCell ref="B55:B66"/>
    <mergeCell ref="C72:C74"/>
    <mergeCell ref="C78:C80"/>
    <mergeCell ref="C81:C83"/>
    <mergeCell ref="C55:C57"/>
    <mergeCell ref="C58:C60"/>
    <mergeCell ref="J17:J20"/>
    <mergeCell ref="B3:B4"/>
    <mergeCell ref="B13:B16"/>
    <mergeCell ref="B5:B8"/>
    <mergeCell ref="G5:H5"/>
    <mergeCell ref="G6:H6"/>
    <mergeCell ref="B17:B20"/>
    <mergeCell ref="I3:J3"/>
    <mergeCell ref="G15:H15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B9:B12"/>
    <mergeCell ref="J13:J16"/>
    <mergeCell ref="J5:J8"/>
    <mergeCell ref="C3:C4"/>
    <mergeCell ref="D3:E3"/>
    <mergeCell ref="F3:H3"/>
    <mergeCell ref="G4:H4"/>
    <mergeCell ref="J9:J12"/>
    <mergeCell ref="G7:H7"/>
    <mergeCell ref="G8:H8"/>
    <mergeCell ref="G9:H9"/>
    <mergeCell ref="G10:H10"/>
    <mergeCell ref="E70:F70"/>
    <mergeCell ref="G70:H70"/>
    <mergeCell ref="I70:J70"/>
    <mergeCell ref="B22:B23"/>
    <mergeCell ref="C22:C23"/>
    <mergeCell ref="E22:F22"/>
    <mergeCell ref="G22:H22"/>
    <mergeCell ref="I22:J22"/>
    <mergeCell ref="C24:C26"/>
    <mergeCell ref="C27:C29"/>
    <mergeCell ref="B24:B35"/>
    <mergeCell ref="E53:F53"/>
    <mergeCell ref="G53:H53"/>
    <mergeCell ref="I53:J53"/>
    <mergeCell ref="I38:J38"/>
    <mergeCell ref="B38:B39"/>
  </mergeCells>
  <phoneticPr fontId="1" type="noConversion"/>
  <conditionalFormatting sqref="M40:M5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{86A9077F-4D13-4629-8E7A-FB975A56E464}</x14:id>
        </ext>
      </extLst>
    </cfRule>
  </conditionalFormatting>
  <conditionalFormatting sqref="M72:M8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{B132576F-20AF-44A8-BA37-16B035BFD53B}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A9077F-4D13-4629-8E7A-FB975A56E4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M40:M51</xm:sqref>
        </x14:conditionalFormatting>
        <x14:conditionalFormatting xmlns:xm="http://schemas.microsoft.com/office/excel/2006/main">
          <x14:cfRule type="dataBar" id="{B132576F-20AF-44A8-BA37-16B035BFD5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M72:M81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F63A-6BCF-4282-87EC-FB7E8E535592}">
  <dimension ref="A1:L97"/>
  <sheetViews>
    <sheetView topLeftCell="A88" zoomScaleNormal="100" workbookViewId="0">
      <selection activeCell="J82" sqref="J82"/>
    </sheetView>
  </sheetViews>
  <sheetFormatPr defaultRowHeight="14.25"/>
  <cols>
    <col min="7" max="7" width="10.75" customWidth="1"/>
    <col min="8" max="8" width="13" customWidth="1"/>
    <col min="9" max="9" width="15" customWidth="1"/>
    <col min="10" max="10" width="12.25" customWidth="1"/>
  </cols>
  <sheetData>
    <row r="1" spans="1:10">
      <c r="A1" s="106" t="s">
        <v>26</v>
      </c>
      <c r="B1" s="108" t="s">
        <v>27</v>
      </c>
      <c r="C1" s="127" t="s">
        <v>34</v>
      </c>
      <c r="D1" s="104" t="s">
        <v>40</v>
      </c>
      <c r="E1" s="104"/>
      <c r="F1" s="104" t="s">
        <v>41</v>
      </c>
      <c r="G1" s="104"/>
      <c r="H1" s="104" t="s">
        <v>28</v>
      </c>
      <c r="I1" s="105"/>
      <c r="J1" s="132" t="s">
        <v>42</v>
      </c>
    </row>
    <row r="2" spans="1:10" ht="15" thickBot="1">
      <c r="A2" s="107"/>
      <c r="B2" s="92"/>
      <c r="C2" s="128"/>
      <c r="D2" s="1" t="s">
        <v>20</v>
      </c>
      <c r="E2" s="1" t="s">
        <v>8</v>
      </c>
      <c r="F2" s="1" t="s">
        <v>20</v>
      </c>
      <c r="G2" s="1" t="s">
        <v>8</v>
      </c>
      <c r="H2" s="1" t="s">
        <v>30</v>
      </c>
      <c r="I2" s="24" t="s">
        <v>29</v>
      </c>
      <c r="J2" s="133"/>
    </row>
    <row r="3" spans="1:10">
      <c r="A3" s="110" t="s">
        <v>38</v>
      </c>
      <c r="B3" s="109">
        <v>2</v>
      </c>
      <c r="C3" s="26" t="s">
        <v>35</v>
      </c>
      <c r="D3" s="26"/>
      <c r="E3" s="27"/>
      <c r="F3" s="28"/>
      <c r="G3" s="35"/>
      <c r="H3" s="51"/>
      <c r="I3" s="2"/>
      <c r="J3" s="129" t="s">
        <v>43</v>
      </c>
    </row>
    <row r="4" spans="1:10">
      <c r="A4" s="111"/>
      <c r="B4" s="84"/>
      <c r="C4" s="2" t="s">
        <v>6</v>
      </c>
      <c r="D4" s="2"/>
      <c r="E4" s="22"/>
      <c r="F4" s="18"/>
      <c r="G4" s="36"/>
      <c r="H4" s="16"/>
      <c r="I4" s="2"/>
      <c r="J4" s="130"/>
    </row>
    <row r="5" spans="1:10">
      <c r="A5" s="111"/>
      <c r="B5" s="84"/>
      <c r="C5" s="2" t="s">
        <v>36</v>
      </c>
      <c r="D5" s="2"/>
      <c r="E5" s="22"/>
      <c r="F5" s="18"/>
      <c r="G5" s="36"/>
      <c r="H5" s="16"/>
      <c r="I5" s="2"/>
      <c r="J5" s="130"/>
    </row>
    <row r="6" spans="1:10">
      <c r="A6" s="111"/>
      <c r="B6" s="84">
        <v>3</v>
      </c>
      <c r="C6" s="2" t="s">
        <v>35</v>
      </c>
      <c r="D6" s="2"/>
      <c r="E6" s="22"/>
      <c r="F6" s="18"/>
      <c r="G6" s="36"/>
      <c r="H6" s="51"/>
      <c r="I6" s="2"/>
      <c r="J6" s="130"/>
    </row>
    <row r="7" spans="1:10">
      <c r="A7" s="111"/>
      <c r="B7" s="84"/>
      <c r="C7" s="2" t="s">
        <v>6</v>
      </c>
      <c r="D7" s="14"/>
      <c r="E7" s="2"/>
      <c r="F7" s="6"/>
      <c r="G7" s="37"/>
      <c r="H7" s="16"/>
      <c r="I7" s="2"/>
      <c r="J7" s="130"/>
    </row>
    <row r="8" spans="1:10">
      <c r="A8" s="111"/>
      <c r="B8" s="84"/>
      <c r="C8" s="2" t="s">
        <v>36</v>
      </c>
      <c r="D8" s="6"/>
      <c r="E8" s="23"/>
      <c r="F8" s="6"/>
      <c r="G8" s="37"/>
      <c r="H8" s="16"/>
      <c r="I8" s="2"/>
      <c r="J8" s="130"/>
    </row>
    <row r="9" spans="1:10">
      <c r="A9" s="111"/>
      <c r="B9" s="84">
        <v>4</v>
      </c>
      <c r="C9" s="2" t="s">
        <v>35</v>
      </c>
      <c r="D9" s="6"/>
      <c r="E9" s="23"/>
      <c r="F9" s="6"/>
      <c r="G9" s="37"/>
      <c r="H9" s="51"/>
      <c r="I9" s="2"/>
      <c r="J9" s="130"/>
    </row>
    <row r="10" spans="1:10">
      <c r="A10" s="111"/>
      <c r="B10" s="84"/>
      <c r="C10" s="2" t="s">
        <v>6</v>
      </c>
      <c r="D10" s="14"/>
      <c r="E10" s="2"/>
      <c r="F10" s="19"/>
      <c r="G10" s="38"/>
      <c r="H10" s="16"/>
      <c r="I10" s="2"/>
      <c r="J10" s="130"/>
    </row>
    <row r="11" spans="1:10">
      <c r="A11" s="111"/>
      <c r="B11" s="84"/>
      <c r="C11" s="2" t="s">
        <v>36</v>
      </c>
      <c r="D11" s="6"/>
      <c r="E11" s="23"/>
      <c r="F11" s="6"/>
      <c r="G11" s="37"/>
      <c r="H11" s="16"/>
      <c r="I11" s="2"/>
      <c r="J11" s="130"/>
    </row>
    <row r="12" spans="1:10">
      <c r="A12" s="111"/>
      <c r="B12" s="84">
        <v>5</v>
      </c>
      <c r="C12" s="2" t="s">
        <v>35</v>
      </c>
      <c r="D12" s="6"/>
      <c r="E12" s="23"/>
      <c r="F12" s="6"/>
      <c r="G12" s="37"/>
      <c r="H12" s="51"/>
      <c r="I12" s="2"/>
      <c r="J12" s="130"/>
    </row>
    <row r="13" spans="1:10">
      <c r="A13" s="111"/>
      <c r="B13" s="84"/>
      <c r="C13" s="2" t="s">
        <v>6</v>
      </c>
      <c r="D13" s="14"/>
      <c r="E13" s="2"/>
      <c r="F13" s="6"/>
      <c r="G13" s="37"/>
      <c r="H13" s="16"/>
      <c r="I13" s="2"/>
      <c r="J13" s="130"/>
    </row>
    <row r="14" spans="1:10" ht="15" thickBot="1">
      <c r="A14" s="112"/>
      <c r="B14" s="126"/>
      <c r="C14" s="25" t="s">
        <v>36</v>
      </c>
      <c r="D14" s="29"/>
      <c r="E14" s="30"/>
      <c r="F14" s="29"/>
      <c r="G14" s="39"/>
      <c r="H14" s="54"/>
      <c r="I14" s="25"/>
      <c r="J14" s="131"/>
    </row>
    <row r="15" spans="1:10">
      <c r="A15" s="14"/>
      <c r="B15" s="2"/>
      <c r="H15" s="51"/>
      <c r="I15" s="51"/>
    </row>
    <row r="16" spans="1:10" ht="15" thickBot="1">
      <c r="H16" s="51"/>
      <c r="I16" s="51"/>
    </row>
    <row r="17" spans="1:12">
      <c r="A17" s="106" t="s">
        <v>26</v>
      </c>
      <c r="B17" s="108" t="s">
        <v>27</v>
      </c>
      <c r="C17" s="108" t="s">
        <v>34</v>
      </c>
      <c r="D17" s="104" t="s">
        <v>48</v>
      </c>
      <c r="E17" s="104"/>
      <c r="F17" s="104" t="s">
        <v>49</v>
      </c>
      <c r="G17" s="104"/>
      <c r="H17" s="104" t="s">
        <v>28</v>
      </c>
      <c r="I17" s="104"/>
      <c r="J17" s="132" t="s">
        <v>42</v>
      </c>
    </row>
    <row r="18" spans="1:12" ht="15" thickBot="1">
      <c r="A18" s="107"/>
      <c r="B18" s="93"/>
      <c r="C18" s="93"/>
      <c r="D18" s="59" t="s">
        <v>20</v>
      </c>
      <c r="E18" s="59" t="s">
        <v>8</v>
      </c>
      <c r="F18" s="59" t="s">
        <v>20</v>
      </c>
      <c r="G18" s="59" t="s">
        <v>8</v>
      </c>
      <c r="H18" s="59" t="s">
        <v>30</v>
      </c>
      <c r="I18" s="59" t="s">
        <v>29</v>
      </c>
      <c r="J18" s="133"/>
      <c r="L18" s="70" t="s">
        <v>47</v>
      </c>
    </row>
    <row r="19" spans="1:12">
      <c r="A19" s="124" t="s">
        <v>33</v>
      </c>
      <c r="B19" s="121">
        <v>2</v>
      </c>
      <c r="C19" s="26" t="s">
        <v>35</v>
      </c>
      <c r="D19" s="62">
        <v>39.14</v>
      </c>
      <c r="E19" s="49">
        <v>0.1021</v>
      </c>
      <c r="F19" s="62">
        <v>38.049999999999997</v>
      </c>
      <c r="G19" s="49">
        <v>0.16650000000000001</v>
      </c>
      <c r="H19" s="63">
        <f>I19/2</f>
        <v>41.104999999999997</v>
      </c>
      <c r="I19" s="64">
        <v>82.21</v>
      </c>
      <c r="J19" s="135" t="s">
        <v>45</v>
      </c>
      <c r="L19" s="71">
        <f>(E19-G19)/E19</f>
        <v>-0.6307541625857005</v>
      </c>
    </row>
    <row r="20" spans="1:12">
      <c r="A20" s="124"/>
      <c r="B20" s="122"/>
      <c r="C20" s="2" t="s">
        <v>6</v>
      </c>
      <c r="D20" s="15">
        <v>39.14</v>
      </c>
      <c r="E20" s="33">
        <v>0.13239999999999999</v>
      </c>
      <c r="F20" s="15"/>
      <c r="G20" s="33"/>
      <c r="H20" s="16">
        <f>I20/2</f>
        <v>41.104999999999997</v>
      </c>
      <c r="I20" s="65">
        <v>82.21</v>
      </c>
      <c r="J20" s="136"/>
      <c r="L20" s="71">
        <f t="shared" ref="L20:L30" si="0">(E20-G20)/E20</f>
        <v>1</v>
      </c>
    </row>
    <row r="21" spans="1:12" ht="15" thickBot="1">
      <c r="A21" s="124"/>
      <c r="B21" s="123"/>
      <c r="C21" s="25" t="s">
        <v>36</v>
      </c>
      <c r="D21" s="25">
        <v>39.14</v>
      </c>
      <c r="E21" s="50">
        <v>0.14347280000000001</v>
      </c>
      <c r="F21" s="25"/>
      <c r="G21" s="50"/>
      <c r="H21" s="54">
        <f>I21/2</f>
        <v>41.104999999999997</v>
      </c>
      <c r="I21" s="67">
        <v>82.21</v>
      </c>
      <c r="J21" s="136"/>
      <c r="L21" s="71">
        <f t="shared" si="0"/>
        <v>1</v>
      </c>
    </row>
    <row r="22" spans="1:12">
      <c r="A22" s="124"/>
      <c r="B22" s="121">
        <v>3</v>
      </c>
      <c r="C22" s="26" t="s">
        <v>35</v>
      </c>
      <c r="D22" s="62">
        <v>30.64</v>
      </c>
      <c r="E22" s="49">
        <v>0.14235999999999999</v>
      </c>
      <c r="F22" s="62">
        <v>29.71</v>
      </c>
      <c r="G22" s="49">
        <v>0.26669999999999999</v>
      </c>
      <c r="H22" s="63">
        <f>I22/3</f>
        <v>27.403333333333332</v>
      </c>
      <c r="I22" s="64">
        <v>82.21</v>
      </c>
      <c r="J22" s="136"/>
      <c r="L22" s="71">
        <f t="shared" si="0"/>
        <v>-0.87341949985951117</v>
      </c>
    </row>
    <row r="23" spans="1:12">
      <c r="A23" s="124"/>
      <c r="B23" s="122"/>
      <c r="C23" s="2" t="s">
        <v>6</v>
      </c>
      <c r="D23" s="41">
        <v>30.84</v>
      </c>
      <c r="E23" s="33">
        <v>0.16520000000000001</v>
      </c>
      <c r="F23" s="41"/>
      <c r="G23" s="33"/>
      <c r="H23" s="16">
        <f>I23/3</f>
        <v>27.403333333333332</v>
      </c>
      <c r="I23" s="65">
        <v>82.21</v>
      </c>
      <c r="J23" s="136"/>
      <c r="K23" s="42"/>
      <c r="L23" s="71">
        <f t="shared" si="0"/>
        <v>1</v>
      </c>
    </row>
    <row r="24" spans="1:12" ht="15" thickBot="1">
      <c r="A24" s="124"/>
      <c r="B24" s="123"/>
      <c r="C24" s="25" t="s">
        <v>36</v>
      </c>
      <c r="D24" s="68">
        <v>31.27</v>
      </c>
      <c r="E24" s="34">
        <v>0.15559999999999999</v>
      </c>
      <c r="F24" s="68"/>
      <c r="G24" s="34"/>
      <c r="H24" s="54">
        <f>I24/3</f>
        <v>27.403333333333332</v>
      </c>
      <c r="I24" s="67">
        <v>82.21</v>
      </c>
      <c r="J24" s="136"/>
      <c r="L24" s="71">
        <f t="shared" si="0"/>
        <v>1</v>
      </c>
    </row>
    <row r="25" spans="1:12">
      <c r="A25" s="124"/>
      <c r="B25" s="121">
        <v>4</v>
      </c>
      <c r="C25" s="26" t="s">
        <v>35</v>
      </c>
      <c r="D25" s="62">
        <v>21.69</v>
      </c>
      <c r="E25" s="49">
        <v>0.21604209999999999</v>
      </c>
      <c r="F25" s="62">
        <v>23.62</v>
      </c>
      <c r="G25" s="49">
        <v>0.3669</v>
      </c>
      <c r="H25" s="63">
        <f>I25/4</f>
        <v>20.552499999999998</v>
      </c>
      <c r="I25" s="64">
        <v>82.21</v>
      </c>
      <c r="J25" s="136"/>
      <c r="L25" s="71">
        <f t="shared" si="0"/>
        <v>-0.69828010373903993</v>
      </c>
    </row>
    <row r="26" spans="1:12">
      <c r="A26" s="124"/>
      <c r="B26" s="122"/>
      <c r="C26" s="2" t="s">
        <v>6</v>
      </c>
      <c r="D26" s="41">
        <v>22.38</v>
      </c>
      <c r="E26" s="33">
        <v>0.19409999999999999</v>
      </c>
      <c r="F26" s="41"/>
      <c r="G26" s="33"/>
      <c r="H26" s="16">
        <f>I26/4</f>
        <v>20.552499999999998</v>
      </c>
      <c r="I26" s="65">
        <v>82.21</v>
      </c>
      <c r="J26" s="136"/>
      <c r="L26" s="71">
        <f t="shared" si="0"/>
        <v>1</v>
      </c>
    </row>
    <row r="27" spans="1:12" ht="15" thickBot="1">
      <c r="A27" s="124"/>
      <c r="B27" s="123"/>
      <c r="C27" s="25" t="s">
        <v>36</v>
      </c>
      <c r="D27" s="68">
        <v>21.87</v>
      </c>
      <c r="E27" s="34">
        <v>0.23827000000000001</v>
      </c>
      <c r="F27" s="68"/>
      <c r="G27" s="34"/>
      <c r="H27" s="54">
        <f>I27/4</f>
        <v>20.552499999999998</v>
      </c>
      <c r="I27" s="67">
        <v>82.21</v>
      </c>
      <c r="J27" s="136"/>
      <c r="L27" s="71">
        <f t="shared" si="0"/>
        <v>1</v>
      </c>
    </row>
    <row r="28" spans="1:12">
      <c r="A28" s="124"/>
      <c r="B28" s="121">
        <v>5</v>
      </c>
      <c r="C28" s="26" t="s">
        <v>35</v>
      </c>
      <c r="D28" s="26">
        <v>17.59</v>
      </c>
      <c r="E28" s="49">
        <v>0.32269999999999999</v>
      </c>
      <c r="F28" s="26">
        <v>18.86</v>
      </c>
      <c r="G28" s="49">
        <v>0.33579999999999999</v>
      </c>
      <c r="H28" s="63">
        <f>I28/5</f>
        <v>16.442</v>
      </c>
      <c r="I28" s="64">
        <v>82.21</v>
      </c>
      <c r="J28" s="136"/>
      <c r="L28" s="71">
        <f t="shared" si="0"/>
        <v>-4.0594979857452744E-2</v>
      </c>
    </row>
    <row r="29" spans="1:12">
      <c r="A29" s="124"/>
      <c r="B29" s="122"/>
      <c r="C29" s="2" t="s">
        <v>6</v>
      </c>
      <c r="D29" s="2">
        <v>18.16</v>
      </c>
      <c r="E29" s="33">
        <v>0.26106000000000001</v>
      </c>
      <c r="F29" s="2"/>
      <c r="G29" s="33"/>
      <c r="H29" s="16">
        <f>I29/5</f>
        <v>16.442</v>
      </c>
      <c r="I29" s="65">
        <v>82.21</v>
      </c>
      <c r="J29" s="136"/>
      <c r="L29" s="71">
        <f>(E29-G29)/E29</f>
        <v>1</v>
      </c>
    </row>
    <row r="30" spans="1:12" ht="15" thickBot="1">
      <c r="A30" s="125"/>
      <c r="B30" s="123"/>
      <c r="C30" s="25" t="s">
        <v>36</v>
      </c>
      <c r="D30" s="25">
        <v>17.97</v>
      </c>
      <c r="E30" s="34">
        <v>0.25568000000000002</v>
      </c>
      <c r="F30" s="25"/>
      <c r="G30" s="34"/>
      <c r="H30" s="54">
        <f>I30/5</f>
        <v>16.442</v>
      </c>
      <c r="I30" s="67">
        <v>82.21</v>
      </c>
      <c r="J30" s="137"/>
      <c r="L30" s="71">
        <f t="shared" si="0"/>
        <v>1</v>
      </c>
    </row>
    <row r="31" spans="1:12" ht="15" thickBot="1">
      <c r="H31" s="51"/>
      <c r="I31" s="51"/>
    </row>
    <row r="32" spans="1:12">
      <c r="A32" s="106" t="s">
        <v>26</v>
      </c>
      <c r="B32" s="108" t="s">
        <v>27</v>
      </c>
      <c r="C32" s="127" t="s">
        <v>34</v>
      </c>
      <c r="D32" s="104" t="s">
        <v>40</v>
      </c>
      <c r="E32" s="104"/>
      <c r="F32" s="104" t="s">
        <v>41</v>
      </c>
      <c r="G32" s="104"/>
      <c r="H32" s="104" t="s">
        <v>28</v>
      </c>
      <c r="I32" s="105"/>
      <c r="J32" s="132" t="s">
        <v>42</v>
      </c>
    </row>
    <row r="33" spans="1:10" ht="15" thickBot="1">
      <c r="A33" s="107"/>
      <c r="B33" s="92"/>
      <c r="C33" s="128"/>
      <c r="D33" s="1" t="s">
        <v>20</v>
      </c>
      <c r="E33" s="1" t="s">
        <v>8</v>
      </c>
      <c r="F33" s="1" t="s">
        <v>20</v>
      </c>
      <c r="G33" s="1" t="s">
        <v>8</v>
      </c>
      <c r="H33" s="1" t="s">
        <v>30</v>
      </c>
      <c r="I33" s="24" t="s">
        <v>29</v>
      </c>
      <c r="J33" s="133"/>
    </row>
    <row r="34" spans="1:10">
      <c r="A34" s="110" t="s">
        <v>31</v>
      </c>
      <c r="B34" s="109">
        <v>2</v>
      </c>
      <c r="C34" s="26" t="s">
        <v>35</v>
      </c>
      <c r="D34" s="31"/>
      <c r="E34" s="32"/>
      <c r="F34" s="31"/>
      <c r="G34" s="40"/>
      <c r="H34" s="57"/>
      <c r="I34" s="58"/>
      <c r="J34" s="129" t="s">
        <v>44</v>
      </c>
    </row>
    <row r="35" spans="1:10">
      <c r="A35" s="111"/>
      <c r="B35" s="84"/>
      <c r="C35" s="2" t="s">
        <v>6</v>
      </c>
      <c r="D35" s="6"/>
      <c r="E35" s="23"/>
      <c r="F35" s="6"/>
      <c r="G35" s="37"/>
      <c r="H35" s="55"/>
      <c r="I35" s="52"/>
      <c r="J35" s="130"/>
    </row>
    <row r="36" spans="1:10">
      <c r="A36" s="111"/>
      <c r="B36" s="84"/>
      <c r="C36" s="2" t="s">
        <v>36</v>
      </c>
      <c r="D36" s="6"/>
      <c r="E36" s="23"/>
      <c r="F36" s="6"/>
      <c r="G36" s="37"/>
      <c r="H36" s="55"/>
      <c r="I36" s="52"/>
      <c r="J36" s="130"/>
    </row>
    <row r="37" spans="1:10">
      <c r="A37" s="111"/>
      <c r="B37" s="84">
        <v>3</v>
      </c>
      <c r="C37" s="2" t="s">
        <v>35</v>
      </c>
      <c r="D37" s="6"/>
      <c r="E37" s="23"/>
      <c r="F37" s="6"/>
      <c r="G37" s="37"/>
      <c r="H37" s="55"/>
      <c r="I37" s="52"/>
      <c r="J37" s="130"/>
    </row>
    <row r="38" spans="1:10">
      <c r="A38" s="111"/>
      <c r="B38" s="84"/>
      <c r="C38" s="2" t="s">
        <v>6</v>
      </c>
      <c r="D38" s="6"/>
      <c r="E38" s="23"/>
      <c r="F38" s="6"/>
      <c r="G38" s="37"/>
      <c r="H38" s="55"/>
      <c r="I38" s="52"/>
      <c r="J38" s="130"/>
    </row>
    <row r="39" spans="1:10">
      <c r="A39" s="111"/>
      <c r="B39" s="84"/>
      <c r="C39" s="2" t="s">
        <v>36</v>
      </c>
      <c r="D39" s="6"/>
      <c r="E39" s="23"/>
      <c r="F39" s="6"/>
      <c r="G39" s="37"/>
      <c r="H39" s="55"/>
      <c r="I39" s="52"/>
      <c r="J39" s="130"/>
    </row>
    <row r="40" spans="1:10">
      <c r="A40" s="111"/>
      <c r="B40" s="84">
        <v>4</v>
      </c>
      <c r="C40" s="2" t="s">
        <v>35</v>
      </c>
      <c r="D40" s="6"/>
      <c r="E40" s="23"/>
      <c r="F40" s="6"/>
      <c r="G40" s="37"/>
      <c r="H40" s="55"/>
      <c r="I40" s="52"/>
      <c r="J40" s="130"/>
    </row>
    <row r="41" spans="1:10">
      <c r="A41" s="111"/>
      <c r="B41" s="84"/>
      <c r="C41" s="2" t="s">
        <v>6</v>
      </c>
      <c r="D41" s="6"/>
      <c r="E41" s="23"/>
      <c r="F41" s="6"/>
      <c r="G41" s="37"/>
      <c r="H41" s="55"/>
      <c r="I41" s="52"/>
      <c r="J41" s="130"/>
    </row>
    <row r="42" spans="1:10">
      <c r="A42" s="111"/>
      <c r="B42" s="84"/>
      <c r="C42" s="2" t="s">
        <v>36</v>
      </c>
      <c r="D42" s="6"/>
      <c r="E42" s="23"/>
      <c r="F42" s="6"/>
      <c r="G42" s="37"/>
      <c r="H42" s="55"/>
      <c r="I42" s="52"/>
      <c r="J42" s="130"/>
    </row>
    <row r="43" spans="1:10">
      <c r="A43" s="111"/>
      <c r="B43" s="84">
        <v>5</v>
      </c>
      <c r="C43" s="2" t="s">
        <v>35</v>
      </c>
      <c r="D43" s="6"/>
      <c r="E43" s="23"/>
      <c r="F43" s="6"/>
      <c r="G43" s="37"/>
      <c r="H43" s="55"/>
      <c r="I43" s="52"/>
      <c r="J43" s="130"/>
    </row>
    <row r="44" spans="1:10">
      <c r="A44" s="111"/>
      <c r="B44" s="84"/>
      <c r="C44" s="2" t="s">
        <v>6</v>
      </c>
      <c r="D44" s="6"/>
      <c r="E44" s="23"/>
      <c r="F44" s="6"/>
      <c r="G44" s="37"/>
      <c r="H44" s="55"/>
      <c r="I44" s="52"/>
      <c r="J44" s="130"/>
    </row>
    <row r="45" spans="1:10" ht="15" thickBot="1">
      <c r="A45" s="112"/>
      <c r="B45" s="126"/>
      <c r="C45" s="25" t="s">
        <v>36</v>
      </c>
      <c r="D45" s="29"/>
      <c r="E45" s="30"/>
      <c r="F45" s="29"/>
      <c r="G45" s="39"/>
      <c r="H45" s="56"/>
      <c r="I45" s="53"/>
      <c r="J45" s="131"/>
    </row>
    <row r="46" spans="1:10">
      <c r="H46" s="51"/>
      <c r="I46" s="51"/>
    </row>
    <row r="47" spans="1:10">
      <c r="H47" s="51"/>
      <c r="I47" s="51"/>
    </row>
    <row r="48" spans="1:10" ht="15" thickBot="1">
      <c r="H48" s="51"/>
      <c r="I48" s="51"/>
    </row>
    <row r="49" spans="1:12">
      <c r="A49" s="106" t="s">
        <v>26</v>
      </c>
      <c r="B49" s="108" t="s">
        <v>27</v>
      </c>
      <c r="C49" s="127" t="s">
        <v>34</v>
      </c>
      <c r="D49" s="104" t="s">
        <v>48</v>
      </c>
      <c r="E49" s="104"/>
      <c r="F49" s="104" t="s">
        <v>49</v>
      </c>
      <c r="G49" s="104"/>
      <c r="H49" s="104" t="s">
        <v>28</v>
      </c>
      <c r="I49" s="105"/>
      <c r="J49" s="132" t="s">
        <v>42</v>
      </c>
    </row>
    <row r="50" spans="1:12" ht="15" thickBot="1">
      <c r="A50" s="107"/>
      <c r="B50" s="92"/>
      <c r="C50" s="128"/>
      <c r="D50" s="1" t="s">
        <v>20</v>
      </c>
      <c r="E50" s="1" t="s">
        <v>8</v>
      </c>
      <c r="F50" s="1" t="s">
        <v>20</v>
      </c>
      <c r="G50" s="1" t="s">
        <v>8</v>
      </c>
      <c r="H50" s="1" t="s">
        <v>30</v>
      </c>
      <c r="I50" s="24" t="s">
        <v>29</v>
      </c>
      <c r="J50" s="133"/>
      <c r="L50" s="70" t="s">
        <v>47</v>
      </c>
    </row>
    <row r="51" spans="1:12">
      <c r="A51" s="110" t="s">
        <v>37</v>
      </c>
      <c r="B51" s="109">
        <v>2</v>
      </c>
      <c r="C51" s="26" t="s">
        <v>35</v>
      </c>
      <c r="D51" s="26">
        <v>31.6</v>
      </c>
      <c r="E51" s="49">
        <v>7.8965899999999998</v>
      </c>
      <c r="F51" s="26">
        <v>30.1</v>
      </c>
      <c r="G51" s="49">
        <v>11.67</v>
      </c>
      <c r="H51" s="16">
        <f>I51/2</f>
        <v>25.4</v>
      </c>
      <c r="I51" s="2">
        <v>50.8</v>
      </c>
      <c r="J51" s="134" t="s">
        <v>46</v>
      </c>
      <c r="L51" s="71">
        <f>(E51-G51)/E51</f>
        <v>-0.47785309861598491</v>
      </c>
    </row>
    <row r="52" spans="1:12">
      <c r="A52" s="111"/>
      <c r="B52" s="84"/>
      <c r="C52" s="2" t="s">
        <v>6</v>
      </c>
      <c r="D52" s="2"/>
      <c r="E52" s="33"/>
      <c r="F52" s="2"/>
      <c r="G52" s="33"/>
      <c r="H52" s="16"/>
      <c r="I52" s="2"/>
      <c r="J52" s="130"/>
      <c r="L52" s="71"/>
    </row>
    <row r="53" spans="1:12">
      <c r="A53" s="111"/>
      <c r="B53" s="84"/>
      <c r="C53" s="2" t="s">
        <v>36</v>
      </c>
      <c r="D53" s="2"/>
      <c r="E53" s="33"/>
      <c r="F53" s="2"/>
      <c r="G53" s="33"/>
      <c r="H53" s="16"/>
      <c r="I53" s="2"/>
      <c r="J53" s="130"/>
      <c r="L53" s="71"/>
    </row>
    <row r="54" spans="1:12">
      <c r="A54" s="111"/>
      <c r="B54" s="84">
        <v>3</v>
      </c>
      <c r="C54" s="2" t="s">
        <v>35</v>
      </c>
      <c r="D54" s="2">
        <v>25.4</v>
      </c>
      <c r="E54" s="21">
        <v>11.558999999999999</v>
      </c>
      <c r="F54" s="2">
        <v>25.9</v>
      </c>
      <c r="G54" s="21">
        <v>10.039999999999999</v>
      </c>
      <c r="H54" s="16">
        <f>I54/3</f>
        <v>16.933333333333334</v>
      </c>
      <c r="I54" s="2">
        <v>50.8</v>
      </c>
      <c r="J54" s="130"/>
      <c r="L54" s="71">
        <f t="shared" ref="L54:L60" si="1">(E54-G54)/E54</f>
        <v>0.13141275196816335</v>
      </c>
    </row>
    <row r="55" spans="1:12">
      <c r="A55" s="111"/>
      <c r="B55" s="84"/>
      <c r="C55" s="2" t="s">
        <v>6</v>
      </c>
      <c r="D55" s="2"/>
      <c r="E55" s="33"/>
      <c r="F55" s="2"/>
      <c r="G55" s="33"/>
      <c r="H55" s="16"/>
      <c r="I55" s="2"/>
      <c r="J55" s="130"/>
      <c r="L55" s="71"/>
    </row>
    <row r="56" spans="1:12">
      <c r="A56" s="111"/>
      <c r="B56" s="84"/>
      <c r="C56" s="2" t="s">
        <v>36</v>
      </c>
      <c r="D56" s="2"/>
      <c r="E56" s="33"/>
      <c r="F56" s="2"/>
      <c r="G56" s="33"/>
      <c r="H56" s="16"/>
      <c r="I56" s="2"/>
      <c r="J56" s="130"/>
      <c r="L56" s="71"/>
    </row>
    <row r="57" spans="1:12">
      <c r="A57" s="111"/>
      <c r="B57" s="84">
        <v>4</v>
      </c>
      <c r="C57" s="2" t="s">
        <v>35</v>
      </c>
      <c r="D57" s="2">
        <v>20.399999999999999</v>
      </c>
      <c r="E57" s="33">
        <v>6.5335999999999999</v>
      </c>
      <c r="F57" s="2">
        <v>19.7</v>
      </c>
      <c r="G57" s="33">
        <v>6.5220000000000002</v>
      </c>
      <c r="H57" s="16">
        <f>I57/4</f>
        <v>12.7</v>
      </c>
      <c r="I57" s="2">
        <v>50.8</v>
      </c>
      <c r="J57" s="130"/>
      <c r="L57" s="71">
        <f t="shared" si="1"/>
        <v>1.7754377372351552E-3</v>
      </c>
    </row>
    <row r="58" spans="1:12">
      <c r="A58" s="111"/>
      <c r="B58" s="84"/>
      <c r="C58" s="2" t="s">
        <v>6</v>
      </c>
      <c r="D58" s="2"/>
      <c r="E58" s="33"/>
      <c r="F58" s="2"/>
      <c r="G58" s="33"/>
      <c r="H58" s="16"/>
      <c r="I58" s="2"/>
      <c r="J58" s="130"/>
      <c r="L58" s="71"/>
    </row>
    <row r="59" spans="1:12">
      <c r="A59" s="111"/>
      <c r="B59" s="84"/>
      <c r="C59" s="2" t="s">
        <v>36</v>
      </c>
      <c r="D59" s="2"/>
      <c r="E59" s="33"/>
      <c r="F59" s="2"/>
      <c r="G59" s="33"/>
      <c r="H59" s="16"/>
      <c r="I59" s="2"/>
      <c r="J59" s="130"/>
      <c r="L59" s="71"/>
    </row>
    <row r="60" spans="1:12">
      <c r="A60" s="111"/>
      <c r="B60" s="84">
        <v>5</v>
      </c>
      <c r="C60" s="2" t="s">
        <v>35</v>
      </c>
      <c r="D60" s="2">
        <v>18.100000000000001</v>
      </c>
      <c r="E60" s="33">
        <v>4.4413999999999998</v>
      </c>
      <c r="F60" s="2">
        <v>18.5</v>
      </c>
      <c r="G60" s="33">
        <v>4.1360000000000001</v>
      </c>
      <c r="H60" s="16">
        <f>I60/5</f>
        <v>10.16</v>
      </c>
      <c r="I60" s="2">
        <v>50.8</v>
      </c>
      <c r="J60" s="130"/>
      <c r="L60" s="71">
        <f t="shared" si="1"/>
        <v>6.8762102039897258E-2</v>
      </c>
    </row>
    <row r="61" spans="1:12">
      <c r="A61" s="111"/>
      <c r="B61" s="84"/>
      <c r="C61" s="2" t="s">
        <v>6</v>
      </c>
      <c r="D61" s="2"/>
      <c r="E61" s="21"/>
      <c r="F61" s="2"/>
      <c r="G61" s="33"/>
      <c r="H61" s="16"/>
      <c r="I61" s="2"/>
      <c r="J61" s="130"/>
      <c r="L61" s="71"/>
    </row>
    <row r="62" spans="1:12" ht="15" thickBot="1">
      <c r="A62" s="112"/>
      <c r="B62" s="126"/>
      <c r="C62" s="25" t="s">
        <v>36</v>
      </c>
      <c r="D62" s="25"/>
      <c r="E62" s="50"/>
      <c r="F62" s="25"/>
      <c r="G62" s="34"/>
      <c r="H62" s="54"/>
      <c r="I62" s="25"/>
      <c r="J62" s="131"/>
      <c r="L62" s="71"/>
    </row>
    <row r="66" spans="1:12" ht="15" thickBot="1"/>
    <row r="67" spans="1:12">
      <c r="A67" s="106" t="s">
        <v>26</v>
      </c>
      <c r="B67" s="108" t="s">
        <v>27</v>
      </c>
      <c r="C67" s="127" t="s">
        <v>34</v>
      </c>
      <c r="D67" s="104" t="s">
        <v>48</v>
      </c>
      <c r="E67" s="104"/>
      <c r="F67" s="104" t="s">
        <v>49</v>
      </c>
      <c r="G67" s="104"/>
      <c r="H67" s="104" t="s">
        <v>28</v>
      </c>
      <c r="I67" s="105"/>
      <c r="J67" s="132" t="s">
        <v>42</v>
      </c>
    </row>
    <row r="68" spans="1:12" ht="15" thickBot="1">
      <c r="A68" s="107"/>
      <c r="B68" s="92"/>
      <c r="C68" s="128"/>
      <c r="D68" s="1" t="s">
        <v>20</v>
      </c>
      <c r="E68" s="1" t="s">
        <v>8</v>
      </c>
      <c r="F68" s="1" t="s">
        <v>20</v>
      </c>
      <c r="G68" s="1" t="s">
        <v>8</v>
      </c>
      <c r="H68" s="1" t="s">
        <v>30</v>
      </c>
      <c r="I68" s="24" t="s">
        <v>29</v>
      </c>
      <c r="J68" s="133"/>
      <c r="L68" s="70" t="s">
        <v>47</v>
      </c>
    </row>
    <row r="69" spans="1:12">
      <c r="A69" s="110" t="s">
        <v>37</v>
      </c>
      <c r="B69" s="109">
        <v>2</v>
      </c>
      <c r="C69" s="26" t="s">
        <v>35</v>
      </c>
      <c r="D69" s="26"/>
      <c r="E69" s="49"/>
      <c r="F69" s="26"/>
      <c r="G69" s="49"/>
      <c r="H69" s="16">
        <f>I69/2</f>
        <v>26.855</v>
      </c>
      <c r="I69" s="2">
        <v>53.71</v>
      </c>
      <c r="J69" s="134" t="s">
        <v>45</v>
      </c>
      <c r="L69" s="71" t="e">
        <f>(E69-G69)/E69</f>
        <v>#DIV/0!</v>
      </c>
    </row>
    <row r="70" spans="1:12">
      <c r="A70" s="111"/>
      <c r="B70" s="84"/>
      <c r="C70" s="2" t="s">
        <v>6</v>
      </c>
      <c r="D70" s="2"/>
      <c r="E70" s="33"/>
      <c r="F70" s="2"/>
      <c r="G70" s="33"/>
      <c r="H70" s="16"/>
      <c r="I70" s="2"/>
      <c r="J70" s="130"/>
      <c r="L70" s="71"/>
    </row>
    <row r="71" spans="1:12">
      <c r="A71" s="111"/>
      <c r="B71" s="84"/>
      <c r="C71" s="2" t="s">
        <v>36</v>
      </c>
      <c r="D71" s="2"/>
      <c r="E71" s="33"/>
      <c r="F71" s="2"/>
      <c r="G71" s="33"/>
      <c r="H71" s="16"/>
      <c r="I71" s="2"/>
      <c r="J71" s="130"/>
      <c r="L71" s="71"/>
    </row>
    <row r="72" spans="1:12">
      <c r="A72" s="111"/>
      <c r="B72" s="84">
        <v>3</v>
      </c>
      <c r="C72" s="2" t="s">
        <v>35</v>
      </c>
      <c r="D72" s="2"/>
      <c r="E72" s="21"/>
      <c r="F72" s="2"/>
      <c r="G72" s="21"/>
      <c r="H72" s="16">
        <f>I72/3</f>
        <v>17.903333333333332</v>
      </c>
      <c r="I72" s="2">
        <v>53.71</v>
      </c>
      <c r="J72" s="130"/>
      <c r="L72" s="71" t="e">
        <f t="shared" ref="L72" si="2">(E72-G72)/E72</f>
        <v>#DIV/0!</v>
      </c>
    </row>
    <row r="73" spans="1:12">
      <c r="A73" s="111"/>
      <c r="B73" s="84"/>
      <c r="C73" s="2" t="s">
        <v>6</v>
      </c>
      <c r="D73" s="2"/>
      <c r="E73" s="33"/>
      <c r="F73" s="2"/>
      <c r="G73" s="33"/>
      <c r="H73" s="16"/>
      <c r="I73" s="2"/>
      <c r="J73" s="130"/>
      <c r="L73" s="71"/>
    </row>
    <row r="74" spans="1:12">
      <c r="A74" s="111"/>
      <c r="B74" s="84"/>
      <c r="C74" s="2" t="s">
        <v>36</v>
      </c>
      <c r="D74" s="2"/>
      <c r="E74" s="33"/>
      <c r="F74" s="2"/>
      <c r="G74" s="33"/>
      <c r="H74" s="16"/>
      <c r="I74" s="2"/>
      <c r="J74" s="130"/>
      <c r="L74" s="71"/>
    </row>
    <row r="75" spans="1:12">
      <c r="A75" s="111"/>
      <c r="B75" s="84">
        <v>4</v>
      </c>
      <c r="C75" s="2" t="s">
        <v>35</v>
      </c>
      <c r="D75" s="2">
        <v>18.91</v>
      </c>
      <c r="E75" s="33">
        <v>21.947700000000001</v>
      </c>
      <c r="F75" s="2">
        <v>18.600000000000001</v>
      </c>
      <c r="G75" s="33">
        <v>64.584999999999994</v>
      </c>
      <c r="H75" s="16">
        <f>I75/4</f>
        <v>13.4275</v>
      </c>
      <c r="I75" s="2">
        <v>53.71</v>
      </c>
      <c r="J75" s="130"/>
      <c r="L75" s="71">
        <f t="shared" ref="L75" si="3">(E75-G75)/E75</f>
        <v>-1.9426773648263824</v>
      </c>
    </row>
    <row r="76" spans="1:12">
      <c r="A76" s="111"/>
      <c r="B76" s="84"/>
      <c r="C76" s="2" t="s">
        <v>6</v>
      </c>
      <c r="D76" s="2"/>
      <c r="E76" s="33"/>
      <c r="F76" s="2"/>
      <c r="G76" s="33"/>
      <c r="H76" s="16"/>
      <c r="I76" s="2"/>
      <c r="J76" s="130"/>
      <c r="L76" s="71"/>
    </row>
    <row r="77" spans="1:12">
      <c r="A77" s="111"/>
      <c r="B77" s="84"/>
      <c r="C77" s="2" t="s">
        <v>36</v>
      </c>
      <c r="D77" s="2"/>
      <c r="E77" s="33"/>
      <c r="F77" s="2"/>
      <c r="G77" s="33"/>
      <c r="H77" s="16"/>
      <c r="I77" s="2"/>
      <c r="J77" s="130"/>
      <c r="L77" s="71"/>
    </row>
    <row r="78" spans="1:12">
      <c r="A78" s="111"/>
      <c r="B78" s="84">
        <v>5</v>
      </c>
      <c r="C78" s="2" t="s">
        <v>35</v>
      </c>
      <c r="D78" s="2">
        <v>16.329999999999998</v>
      </c>
      <c r="E78" s="33">
        <v>18.835000000000001</v>
      </c>
      <c r="F78" s="2">
        <v>15.74</v>
      </c>
      <c r="G78" s="33">
        <v>52.3536</v>
      </c>
      <c r="H78" s="16">
        <f>I78/5</f>
        <v>10.742000000000001</v>
      </c>
      <c r="I78" s="2">
        <v>53.71</v>
      </c>
      <c r="J78" s="130"/>
      <c r="L78" s="71">
        <f t="shared" ref="L78" si="4">(E78-G78)/E78</f>
        <v>-1.7795911866206529</v>
      </c>
    </row>
    <row r="79" spans="1:12">
      <c r="A79" s="111"/>
      <c r="B79" s="84"/>
      <c r="C79" s="2" t="s">
        <v>6</v>
      </c>
      <c r="D79" s="2"/>
      <c r="E79" s="21"/>
      <c r="F79" s="2"/>
      <c r="G79" s="33"/>
      <c r="H79" s="16"/>
      <c r="I79" s="2"/>
      <c r="J79" s="130"/>
      <c r="L79" s="71"/>
    </row>
    <row r="80" spans="1:12" ht="33.75" customHeight="1" thickBot="1">
      <c r="A80" s="112"/>
      <c r="B80" s="126"/>
      <c r="C80" s="25" t="s">
        <v>36</v>
      </c>
      <c r="D80" s="25"/>
      <c r="E80" s="50"/>
      <c r="F80" s="25"/>
      <c r="G80" s="34"/>
      <c r="H80" s="54"/>
      <c r="I80" s="25"/>
      <c r="J80" s="131"/>
      <c r="L80" s="71"/>
    </row>
    <row r="83" spans="1:10" ht="15" thickBot="1"/>
    <row r="84" spans="1:10">
      <c r="A84" s="106"/>
      <c r="B84" s="108"/>
      <c r="C84" s="127"/>
      <c r="D84" s="104"/>
      <c r="E84" s="104"/>
      <c r="F84" s="104"/>
      <c r="G84" s="104"/>
      <c r="H84" s="104"/>
      <c r="I84" s="105"/>
      <c r="J84" s="132"/>
    </row>
    <row r="85" spans="1:10" ht="15" thickBot="1">
      <c r="A85" s="107"/>
      <c r="B85" s="92"/>
      <c r="C85" s="128"/>
      <c r="D85" s="1"/>
      <c r="E85" s="1"/>
      <c r="F85" s="1"/>
      <c r="G85" s="1"/>
      <c r="H85" s="1"/>
      <c r="I85" s="24"/>
      <c r="J85" s="133"/>
    </row>
    <row r="86" spans="1:10" ht="14.25" customHeight="1">
      <c r="A86" s="138"/>
      <c r="B86" s="84"/>
      <c r="C86" s="2"/>
      <c r="D86" s="2"/>
      <c r="E86" s="33"/>
      <c r="F86" s="2"/>
      <c r="G86" s="33"/>
      <c r="H86" s="16"/>
      <c r="I86" s="2"/>
      <c r="J86" s="141"/>
    </row>
    <row r="87" spans="1:10">
      <c r="A87" s="139"/>
      <c r="B87" s="84"/>
      <c r="C87" s="2"/>
      <c r="D87" s="2"/>
      <c r="E87" s="33"/>
      <c r="F87" s="2"/>
      <c r="G87" s="33"/>
      <c r="H87" s="16"/>
      <c r="I87" s="2"/>
      <c r="J87" s="142"/>
    </row>
    <row r="88" spans="1:10">
      <c r="A88" s="139"/>
      <c r="B88" s="84"/>
      <c r="C88" s="2"/>
      <c r="D88" s="2"/>
      <c r="E88" s="33"/>
      <c r="F88" s="2"/>
      <c r="G88" s="33"/>
      <c r="H88" s="16"/>
      <c r="I88" s="2"/>
      <c r="J88" s="142"/>
    </row>
    <row r="89" spans="1:10">
      <c r="A89" s="139"/>
      <c r="B89" s="84"/>
      <c r="C89" s="2"/>
      <c r="D89" s="2"/>
      <c r="E89" s="33"/>
      <c r="F89" s="2"/>
      <c r="G89" s="33"/>
      <c r="H89" s="16"/>
      <c r="I89" s="2"/>
      <c r="J89" s="142"/>
    </row>
    <row r="90" spans="1:10">
      <c r="A90" s="139"/>
      <c r="B90" s="84"/>
      <c r="C90" s="2"/>
      <c r="D90" s="2"/>
      <c r="E90" s="21"/>
      <c r="F90" s="2"/>
      <c r="G90" s="33"/>
      <c r="H90" s="16"/>
      <c r="I90" s="2"/>
      <c r="J90" s="142"/>
    </row>
    <row r="91" spans="1:10" ht="15" thickBot="1">
      <c r="A91" s="140"/>
      <c r="B91" s="126"/>
      <c r="C91" s="25"/>
      <c r="D91" s="25"/>
      <c r="E91" s="50"/>
      <c r="F91" s="25"/>
      <c r="G91" s="34"/>
      <c r="H91" s="54"/>
      <c r="I91" s="25"/>
      <c r="J91" s="143"/>
    </row>
    <row r="92" spans="1:10">
      <c r="A92" s="72"/>
      <c r="J92" s="74"/>
    </row>
    <row r="93" spans="1:10">
      <c r="A93" s="72"/>
      <c r="J93" s="74"/>
    </row>
    <row r="94" spans="1:10">
      <c r="A94" s="72"/>
      <c r="J94" s="74"/>
    </row>
    <row r="95" spans="1:10">
      <c r="A95" s="72"/>
      <c r="J95" s="74"/>
    </row>
    <row r="96" spans="1:10">
      <c r="A96" s="72"/>
      <c r="J96" s="74"/>
    </row>
    <row r="97" spans="1:10" ht="15" thickBot="1">
      <c r="A97" s="73"/>
      <c r="J97" s="75"/>
    </row>
  </sheetData>
  <mergeCells count="76">
    <mergeCell ref="J49:J50"/>
    <mergeCell ref="A51:A62"/>
    <mergeCell ref="B51:B53"/>
    <mergeCell ref="J51:J62"/>
    <mergeCell ref="B54:B56"/>
    <mergeCell ref="B57:B59"/>
    <mergeCell ref="B60:B62"/>
    <mergeCell ref="A49:A50"/>
    <mergeCell ref="B49:B50"/>
    <mergeCell ref="C49:C50"/>
    <mergeCell ref="D49:E49"/>
    <mergeCell ref="F49:G49"/>
    <mergeCell ref="H49:I49"/>
    <mergeCell ref="J32:J33"/>
    <mergeCell ref="A34:A45"/>
    <mergeCell ref="B34:B36"/>
    <mergeCell ref="J34:J45"/>
    <mergeCell ref="B37:B39"/>
    <mergeCell ref="B40:B42"/>
    <mergeCell ref="B43:B45"/>
    <mergeCell ref="A32:A33"/>
    <mergeCell ref="B32:B33"/>
    <mergeCell ref="C32:C33"/>
    <mergeCell ref="D32:E32"/>
    <mergeCell ref="F32:G32"/>
    <mergeCell ref="H32:I32"/>
    <mergeCell ref="J17:J18"/>
    <mergeCell ref="A19:A30"/>
    <mergeCell ref="B19:B21"/>
    <mergeCell ref="J19:J30"/>
    <mergeCell ref="B22:B24"/>
    <mergeCell ref="B25:B27"/>
    <mergeCell ref="B28:B30"/>
    <mergeCell ref="A17:A18"/>
    <mergeCell ref="B17:B18"/>
    <mergeCell ref="C17:C18"/>
    <mergeCell ref="D17:E17"/>
    <mergeCell ref="F17:G17"/>
    <mergeCell ref="H17:I17"/>
    <mergeCell ref="H67:I67"/>
    <mergeCell ref="J67:J68"/>
    <mergeCell ref="A69:A80"/>
    <mergeCell ref="J1:J2"/>
    <mergeCell ref="A3:A14"/>
    <mergeCell ref="B3:B5"/>
    <mergeCell ref="J3:J14"/>
    <mergeCell ref="B6:B8"/>
    <mergeCell ref="B9:B11"/>
    <mergeCell ref="B12:B14"/>
    <mergeCell ref="A1:A2"/>
    <mergeCell ref="B1:B2"/>
    <mergeCell ref="C1:C2"/>
    <mergeCell ref="D1:E1"/>
    <mergeCell ref="F1:G1"/>
    <mergeCell ref="H1:I1"/>
    <mergeCell ref="A67:A68"/>
    <mergeCell ref="B67:B68"/>
    <mergeCell ref="C67:C68"/>
    <mergeCell ref="D67:E67"/>
    <mergeCell ref="F67:G67"/>
    <mergeCell ref="B69:B71"/>
    <mergeCell ref="J69:J80"/>
    <mergeCell ref="B72:B74"/>
    <mergeCell ref="B75:B77"/>
    <mergeCell ref="B78:B80"/>
    <mergeCell ref="H84:I84"/>
    <mergeCell ref="J84:J85"/>
    <mergeCell ref="B86:B88"/>
    <mergeCell ref="B89:B91"/>
    <mergeCell ref="A86:A91"/>
    <mergeCell ref="J86:J91"/>
    <mergeCell ref="A84:A85"/>
    <mergeCell ref="B84:B85"/>
    <mergeCell ref="C84:C85"/>
    <mergeCell ref="D84:E84"/>
    <mergeCell ref="F84:G84"/>
  </mergeCells>
  <phoneticPr fontId="1" type="noConversion"/>
  <conditionalFormatting sqref="L19:L3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{7816F13F-6B14-47CC-ABC3-F85617C04654}</x14:id>
        </ext>
      </extLst>
    </cfRule>
  </conditionalFormatting>
  <conditionalFormatting sqref="L51:L6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{054597DE-D315-4EE7-8FD0-CC48DAFBA67A}</x14:id>
        </ext>
      </extLst>
    </cfRule>
  </conditionalFormatting>
  <conditionalFormatting sqref="L69:L7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{2DC0B158-AAF9-491A-8426-1742D09636BB}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16F13F-6B14-47CC-ABC3-F85617C046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L19:L30</xm:sqref>
        </x14:conditionalFormatting>
        <x14:conditionalFormatting xmlns:xm="http://schemas.microsoft.com/office/excel/2006/main">
          <x14:cfRule type="dataBar" id="{054597DE-D315-4EE7-8FD0-CC48DAFBA6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L51:L60</xm:sqref>
        </x14:conditionalFormatting>
        <x14:conditionalFormatting xmlns:xm="http://schemas.microsoft.com/office/excel/2006/main">
          <x14:cfRule type="dataBar" id="{2DC0B158-AAF9-491A-8426-1742D09636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L69:L78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5FB0-D732-49A9-B3C6-1FF18F52D4DF}">
  <dimension ref="A3:L98"/>
  <sheetViews>
    <sheetView topLeftCell="A51" workbookViewId="0">
      <selection activeCell="A52" sqref="A52:J65"/>
    </sheetView>
  </sheetViews>
  <sheetFormatPr defaultRowHeight="14.25"/>
  <cols>
    <col min="1" max="1" width="11" customWidth="1"/>
    <col min="4" max="4" width="16.75" customWidth="1"/>
    <col min="5" max="5" width="14" customWidth="1"/>
    <col min="6" max="6" width="18.375" customWidth="1"/>
    <col min="7" max="7" width="17.25" customWidth="1"/>
    <col min="8" max="8" width="15.625" customWidth="1"/>
    <col min="9" max="9" width="17.875" customWidth="1"/>
    <col min="10" max="10" width="13.625" customWidth="1"/>
    <col min="11" max="11" width="18.25" customWidth="1"/>
  </cols>
  <sheetData>
    <row r="3" spans="1:10">
      <c r="A3" t="s">
        <v>52</v>
      </c>
    </row>
    <row r="4" spans="1:10" ht="15" thickBot="1"/>
    <row r="5" spans="1:10" ht="18">
      <c r="A5" s="106" t="s">
        <v>26</v>
      </c>
      <c r="B5" s="108" t="s">
        <v>27</v>
      </c>
      <c r="C5" s="108" t="s">
        <v>34</v>
      </c>
      <c r="D5" s="104" t="s">
        <v>50</v>
      </c>
      <c r="E5" s="104"/>
      <c r="F5" s="104" t="s">
        <v>51</v>
      </c>
      <c r="G5" s="104"/>
      <c r="H5" s="104" t="s">
        <v>28</v>
      </c>
      <c r="I5" s="104"/>
      <c r="J5" s="132" t="s">
        <v>42</v>
      </c>
    </row>
    <row r="6" spans="1:10" ht="15" thickBot="1">
      <c r="A6" s="107"/>
      <c r="B6" s="93"/>
      <c r="C6" s="93"/>
      <c r="D6" s="59" t="s">
        <v>20</v>
      </c>
      <c r="E6" s="59" t="s">
        <v>8</v>
      </c>
      <c r="F6" s="59" t="s">
        <v>20</v>
      </c>
      <c r="G6" s="59" t="s">
        <v>8</v>
      </c>
      <c r="H6" s="59" t="s">
        <v>30</v>
      </c>
      <c r="I6" s="59" t="s">
        <v>29</v>
      </c>
      <c r="J6" s="133"/>
    </row>
    <row r="7" spans="1:10">
      <c r="A7" s="124" t="s">
        <v>33</v>
      </c>
      <c r="B7" s="121">
        <v>2</v>
      </c>
      <c r="C7" s="26" t="s">
        <v>35</v>
      </c>
      <c r="D7" s="62">
        <v>38.049999999999997</v>
      </c>
      <c r="E7" s="49">
        <v>0.16650000000000001</v>
      </c>
      <c r="F7" s="62">
        <v>37.950000000000003</v>
      </c>
      <c r="G7" s="49">
        <v>0.19389999999999999</v>
      </c>
      <c r="H7" s="63">
        <f>I7/2</f>
        <v>41.104999999999997</v>
      </c>
      <c r="I7" s="64">
        <v>82.21</v>
      </c>
      <c r="J7" s="135" t="s">
        <v>45</v>
      </c>
    </row>
    <row r="8" spans="1:10">
      <c r="A8" s="124"/>
      <c r="B8" s="122"/>
      <c r="C8" s="2" t="s">
        <v>6</v>
      </c>
      <c r="D8" s="15"/>
      <c r="E8" s="33"/>
      <c r="F8" s="15"/>
      <c r="G8" s="33"/>
      <c r="H8" s="16">
        <f>I8/2</f>
        <v>41.104999999999997</v>
      </c>
      <c r="I8" s="65">
        <v>82.21</v>
      </c>
      <c r="J8" s="136"/>
    </row>
    <row r="9" spans="1:10" ht="15" thickBot="1">
      <c r="A9" s="124"/>
      <c r="B9" s="123"/>
      <c r="C9" s="25" t="s">
        <v>36</v>
      </c>
      <c r="D9" s="25"/>
      <c r="E9" s="50"/>
      <c r="F9" s="25"/>
      <c r="G9" s="50"/>
      <c r="H9" s="54">
        <f>I9/2</f>
        <v>41.104999999999997</v>
      </c>
      <c r="I9" s="67">
        <v>82.21</v>
      </c>
      <c r="J9" s="136"/>
    </row>
    <row r="10" spans="1:10">
      <c r="A10" s="124"/>
      <c r="B10" s="121">
        <v>3</v>
      </c>
      <c r="C10" s="26" t="s">
        <v>35</v>
      </c>
      <c r="D10" s="62">
        <v>29.71</v>
      </c>
      <c r="E10" s="49">
        <v>0.26669999999999999</v>
      </c>
      <c r="F10" s="62">
        <v>29.77</v>
      </c>
      <c r="G10" s="49">
        <v>0.29189999999999999</v>
      </c>
      <c r="H10" s="63">
        <f>I10/3</f>
        <v>27.403333333333332</v>
      </c>
      <c r="I10" s="64">
        <v>82.21</v>
      </c>
      <c r="J10" s="136"/>
    </row>
    <row r="11" spans="1:10">
      <c r="A11" s="124"/>
      <c r="B11" s="122"/>
      <c r="C11" s="2" t="s">
        <v>6</v>
      </c>
      <c r="D11" s="41"/>
      <c r="E11" s="33"/>
      <c r="F11" s="41"/>
      <c r="G11" s="33"/>
      <c r="H11" s="16">
        <f>I11/3</f>
        <v>27.403333333333332</v>
      </c>
      <c r="I11" s="65">
        <v>82.21</v>
      </c>
      <c r="J11" s="136"/>
    </row>
    <row r="12" spans="1:10" ht="15" thickBot="1">
      <c r="A12" s="124"/>
      <c r="B12" s="123"/>
      <c r="C12" s="25" t="s">
        <v>36</v>
      </c>
      <c r="D12" s="68"/>
      <c r="E12" s="34"/>
      <c r="F12" s="68"/>
      <c r="G12" s="34"/>
      <c r="H12" s="54">
        <f>I12/3</f>
        <v>27.403333333333332</v>
      </c>
      <c r="I12" s="67">
        <v>82.21</v>
      </c>
      <c r="J12" s="136"/>
    </row>
    <row r="13" spans="1:10">
      <c r="A13" s="124"/>
      <c r="B13" s="121">
        <v>4</v>
      </c>
      <c r="C13" s="26" t="s">
        <v>35</v>
      </c>
      <c r="D13" s="62">
        <v>23.62</v>
      </c>
      <c r="E13" s="49">
        <v>0.3669</v>
      </c>
      <c r="F13" s="62">
        <v>23.53</v>
      </c>
      <c r="G13" s="49">
        <v>0.61399999999999999</v>
      </c>
      <c r="H13" s="63">
        <f>I13/4</f>
        <v>20.552499999999998</v>
      </c>
      <c r="I13" s="64">
        <v>82.21</v>
      </c>
      <c r="J13" s="136"/>
    </row>
    <row r="14" spans="1:10">
      <c r="A14" s="124"/>
      <c r="B14" s="122"/>
      <c r="C14" s="2" t="s">
        <v>6</v>
      </c>
      <c r="D14" s="41"/>
      <c r="E14" s="33"/>
      <c r="F14" s="41"/>
      <c r="G14" s="33"/>
      <c r="H14" s="16">
        <f>I14/4</f>
        <v>20.552499999999998</v>
      </c>
      <c r="I14" s="65">
        <v>82.21</v>
      </c>
      <c r="J14" s="136"/>
    </row>
    <row r="15" spans="1:10" ht="15" thickBot="1">
      <c r="A15" s="124"/>
      <c r="B15" s="123"/>
      <c r="C15" s="25" t="s">
        <v>36</v>
      </c>
      <c r="D15" s="68"/>
      <c r="E15" s="34"/>
      <c r="F15" s="68"/>
      <c r="G15" s="34"/>
      <c r="H15" s="54">
        <f>I15/4</f>
        <v>20.552499999999998</v>
      </c>
      <c r="I15" s="67">
        <v>82.21</v>
      </c>
      <c r="J15" s="136"/>
    </row>
    <row r="16" spans="1:10">
      <c r="A16" s="124"/>
      <c r="B16" s="121">
        <v>5</v>
      </c>
      <c r="C16" s="26" t="s">
        <v>35</v>
      </c>
      <c r="D16" s="26">
        <v>18.86</v>
      </c>
      <c r="E16" s="49">
        <v>0.33579999999999999</v>
      </c>
      <c r="F16" s="26">
        <v>18.62</v>
      </c>
      <c r="G16" s="49">
        <v>0.87439999999999996</v>
      </c>
      <c r="H16" s="63">
        <f>I16/5</f>
        <v>16.442</v>
      </c>
      <c r="I16" s="64">
        <v>82.21</v>
      </c>
      <c r="J16" s="136"/>
    </row>
    <row r="17" spans="1:12">
      <c r="A17" s="124"/>
      <c r="B17" s="122"/>
      <c r="C17" s="2" t="s">
        <v>6</v>
      </c>
      <c r="D17" s="2"/>
      <c r="E17" s="33"/>
      <c r="F17" s="2"/>
      <c r="G17" s="33"/>
      <c r="H17" s="16">
        <f>I17/5</f>
        <v>16.442</v>
      </c>
      <c r="I17" s="65">
        <v>82.21</v>
      </c>
      <c r="J17" s="136"/>
    </row>
    <row r="18" spans="1:12" ht="15" thickBot="1">
      <c r="A18" s="125"/>
      <c r="B18" s="123"/>
      <c r="C18" s="25" t="s">
        <v>36</v>
      </c>
      <c r="D18" s="25"/>
      <c r="E18" s="34"/>
      <c r="F18" s="25"/>
      <c r="G18" s="34"/>
      <c r="H18" s="54">
        <f>I18/5</f>
        <v>16.442</v>
      </c>
      <c r="I18" s="67">
        <v>82.21</v>
      </c>
      <c r="J18" s="137"/>
    </row>
    <row r="21" spans="1:12">
      <c r="A21" t="s">
        <v>53</v>
      </c>
    </row>
    <row r="22" spans="1:12" ht="15" thickBot="1"/>
    <row r="23" spans="1:12" ht="18">
      <c r="A23" s="106" t="s">
        <v>26</v>
      </c>
      <c r="B23" s="108" t="s">
        <v>27</v>
      </c>
      <c r="C23" s="108" t="s">
        <v>34</v>
      </c>
      <c r="D23" s="104" t="s">
        <v>60</v>
      </c>
      <c r="E23" s="104"/>
      <c r="F23" s="104" t="s">
        <v>61</v>
      </c>
      <c r="G23" s="104"/>
      <c r="H23" s="104" t="s">
        <v>28</v>
      </c>
      <c r="I23" s="104"/>
      <c r="J23" s="132" t="s">
        <v>42</v>
      </c>
    </row>
    <row r="24" spans="1:12" ht="15" thickBot="1">
      <c r="A24" s="107"/>
      <c r="B24" s="93"/>
      <c r="C24" s="93"/>
      <c r="D24" s="59" t="s">
        <v>54</v>
      </c>
      <c r="E24" s="59" t="s">
        <v>8</v>
      </c>
      <c r="F24" s="59" t="s">
        <v>54</v>
      </c>
      <c r="G24" s="59" t="s">
        <v>8</v>
      </c>
      <c r="H24" s="59" t="s">
        <v>30</v>
      </c>
      <c r="I24" s="59" t="s">
        <v>29</v>
      </c>
      <c r="J24" s="133"/>
      <c r="L24" s="70" t="s">
        <v>47</v>
      </c>
    </row>
    <row r="25" spans="1:12">
      <c r="A25" s="124" t="s">
        <v>33</v>
      </c>
      <c r="B25" s="121">
        <v>2</v>
      </c>
      <c r="C25" s="26" t="s">
        <v>35</v>
      </c>
      <c r="D25" s="62">
        <v>37.950000000000003</v>
      </c>
      <c r="E25" s="49">
        <v>0.19389999999999999</v>
      </c>
      <c r="F25" s="62" t="s">
        <v>58</v>
      </c>
      <c r="G25" s="49">
        <v>0.13536000000000001</v>
      </c>
      <c r="H25" s="63">
        <f>I25/2</f>
        <v>41.104999999999997</v>
      </c>
      <c r="I25" s="64">
        <v>82.21</v>
      </c>
      <c r="J25" s="135" t="s">
        <v>45</v>
      </c>
      <c r="L25" s="71">
        <f>(E25-G25)/E25</f>
        <v>0.3019082001031459</v>
      </c>
    </row>
    <row r="26" spans="1:12">
      <c r="A26" s="124"/>
      <c r="B26" s="122"/>
      <c r="C26" s="2" t="s">
        <v>6</v>
      </c>
      <c r="D26" s="15"/>
      <c r="E26" s="33"/>
      <c r="F26" s="15"/>
      <c r="G26" s="33"/>
      <c r="H26" s="16">
        <f>I26/2</f>
        <v>41.104999999999997</v>
      </c>
      <c r="I26" s="65">
        <v>82.21</v>
      </c>
      <c r="J26" s="136"/>
      <c r="L26" s="71"/>
    </row>
    <row r="27" spans="1:12" ht="15" thickBot="1">
      <c r="A27" s="124"/>
      <c r="B27" s="123"/>
      <c r="C27" s="25" t="s">
        <v>36</v>
      </c>
      <c r="D27" s="25"/>
      <c r="E27" s="50"/>
      <c r="F27" s="25"/>
      <c r="G27" s="50"/>
      <c r="H27" s="54">
        <f>I27/2</f>
        <v>41.104999999999997</v>
      </c>
      <c r="I27" s="67">
        <v>82.21</v>
      </c>
      <c r="J27" s="136"/>
      <c r="L27" s="71"/>
    </row>
    <row r="28" spans="1:12">
      <c r="A28" s="124"/>
      <c r="B28" s="121">
        <v>3</v>
      </c>
      <c r="C28" s="26" t="s">
        <v>35</v>
      </c>
      <c r="D28" s="62">
        <v>29.77</v>
      </c>
      <c r="E28" s="49">
        <v>0.29189999999999999</v>
      </c>
      <c r="F28" s="62" t="s">
        <v>56</v>
      </c>
      <c r="G28" s="49">
        <v>0.20699999999999999</v>
      </c>
      <c r="H28" s="63">
        <f>I28/3</f>
        <v>27.403333333333332</v>
      </c>
      <c r="I28" s="64">
        <v>82.21</v>
      </c>
      <c r="J28" s="136"/>
      <c r="L28" s="71">
        <f t="shared" ref="L28" si="0">(E28-G28)/E28</f>
        <v>0.2908530318602261</v>
      </c>
    </row>
    <row r="29" spans="1:12">
      <c r="A29" s="124"/>
      <c r="B29" s="122"/>
      <c r="C29" s="2" t="s">
        <v>6</v>
      </c>
      <c r="D29" s="41"/>
      <c r="E29" s="33"/>
      <c r="F29" s="41"/>
      <c r="G29" s="33"/>
      <c r="H29" s="16">
        <f>I29/3</f>
        <v>27.403333333333332</v>
      </c>
      <c r="I29" s="65">
        <v>82.21</v>
      </c>
      <c r="J29" s="136"/>
      <c r="L29" s="71"/>
    </row>
    <row r="30" spans="1:12" ht="15" thickBot="1">
      <c r="A30" s="124"/>
      <c r="B30" s="123"/>
      <c r="C30" s="25" t="s">
        <v>36</v>
      </c>
      <c r="D30" s="68"/>
      <c r="E30" s="34"/>
      <c r="F30" s="68"/>
      <c r="G30" s="34"/>
      <c r="H30" s="54">
        <f>I30/3</f>
        <v>27.403333333333332</v>
      </c>
      <c r="I30" s="67">
        <v>82.21</v>
      </c>
      <c r="J30" s="136"/>
      <c r="L30" s="71"/>
    </row>
    <row r="31" spans="1:12">
      <c r="A31" s="124"/>
      <c r="B31" s="121">
        <v>4</v>
      </c>
      <c r="C31" s="26" t="s">
        <v>35</v>
      </c>
      <c r="D31" s="62">
        <v>23.53</v>
      </c>
      <c r="E31" s="49">
        <v>0.61399999999999999</v>
      </c>
      <c r="F31" s="62" t="s">
        <v>57</v>
      </c>
      <c r="G31" s="49">
        <v>0.48949999999999999</v>
      </c>
      <c r="H31" s="63">
        <f>I31/4</f>
        <v>20.552499999999998</v>
      </c>
      <c r="I31" s="64">
        <v>82.21</v>
      </c>
      <c r="J31" s="136"/>
      <c r="L31" s="71">
        <f t="shared" ref="L31" si="1">(E31-G31)/E31</f>
        <v>0.20276872964169382</v>
      </c>
    </row>
    <row r="32" spans="1:12">
      <c r="A32" s="124"/>
      <c r="B32" s="122"/>
      <c r="C32" s="2" t="s">
        <v>6</v>
      </c>
      <c r="D32" s="41"/>
      <c r="E32" s="33"/>
      <c r="F32" s="33"/>
      <c r="H32" s="16">
        <f>I32/4</f>
        <v>20.552499999999998</v>
      </c>
      <c r="I32" s="65">
        <v>82.21</v>
      </c>
      <c r="J32" s="136"/>
      <c r="L32" s="71"/>
    </row>
    <row r="33" spans="1:12" ht="15" thickBot="1">
      <c r="A33" s="124"/>
      <c r="B33" s="123"/>
      <c r="C33" s="25" t="s">
        <v>36</v>
      </c>
      <c r="D33" s="68"/>
      <c r="E33" s="34"/>
      <c r="F33" s="68"/>
      <c r="G33" s="34"/>
      <c r="H33" s="54">
        <f>I33/4</f>
        <v>20.552499999999998</v>
      </c>
      <c r="I33" s="67">
        <v>82.21</v>
      </c>
      <c r="J33" s="136"/>
      <c r="L33" s="71"/>
    </row>
    <row r="34" spans="1:12">
      <c r="A34" s="124"/>
      <c r="B34" s="121">
        <v>5</v>
      </c>
      <c r="C34" s="26" t="s">
        <v>35</v>
      </c>
      <c r="D34" s="26" t="s">
        <v>59</v>
      </c>
      <c r="E34" s="49">
        <v>0.87439999999999996</v>
      </c>
      <c r="F34" s="26" t="s">
        <v>59</v>
      </c>
      <c r="G34" s="49">
        <v>0.69</v>
      </c>
      <c r="H34" s="63">
        <f>I34/5</f>
        <v>16.442</v>
      </c>
      <c r="I34" s="64">
        <v>82.21</v>
      </c>
      <c r="J34" s="136"/>
      <c r="L34" s="71">
        <f t="shared" ref="L34" si="2">(E34-G34)/E34</f>
        <v>0.21088746569075939</v>
      </c>
    </row>
    <row r="35" spans="1:12">
      <c r="A35" s="124"/>
      <c r="B35" s="122"/>
      <c r="C35" s="2" t="s">
        <v>6</v>
      </c>
      <c r="D35" s="2"/>
      <c r="E35" s="33"/>
      <c r="F35" s="2"/>
      <c r="G35" s="33"/>
      <c r="H35" s="16">
        <f>I35/5</f>
        <v>16.442</v>
      </c>
      <c r="I35" s="65">
        <v>82.21</v>
      </c>
      <c r="J35" s="136"/>
      <c r="L35" s="71"/>
    </row>
    <row r="36" spans="1:12" ht="15" thickBot="1">
      <c r="A36" s="125"/>
      <c r="B36" s="123"/>
      <c r="C36" s="25" t="s">
        <v>36</v>
      </c>
      <c r="D36" s="25"/>
      <c r="E36" s="34"/>
      <c r="F36" s="25"/>
      <c r="G36" s="34"/>
      <c r="H36" s="54">
        <f>I36/5</f>
        <v>16.442</v>
      </c>
      <c r="I36" s="67">
        <v>82.21</v>
      </c>
      <c r="J36" s="137"/>
      <c r="L36" s="71"/>
    </row>
    <row r="39" spans="1:12" ht="15" thickBot="1"/>
    <row r="40" spans="1:12">
      <c r="A40" s="106" t="s">
        <v>26</v>
      </c>
      <c r="B40" s="108" t="s">
        <v>27</v>
      </c>
      <c r="C40" s="127" t="s">
        <v>34</v>
      </c>
      <c r="D40" s="104" t="s">
        <v>48</v>
      </c>
      <c r="E40" s="104"/>
      <c r="F40" s="104" t="s">
        <v>49</v>
      </c>
      <c r="G40" s="104"/>
      <c r="H40" s="104" t="s">
        <v>28</v>
      </c>
      <c r="I40" s="105"/>
      <c r="J40" s="132" t="s">
        <v>42</v>
      </c>
    </row>
    <row r="41" spans="1:12" ht="15" thickBot="1">
      <c r="A41" s="107"/>
      <c r="B41" s="92"/>
      <c r="C41" s="128"/>
      <c r="D41" s="1" t="s">
        <v>20</v>
      </c>
      <c r="E41" s="1" t="s">
        <v>8</v>
      </c>
      <c r="F41" s="1" t="s">
        <v>20</v>
      </c>
      <c r="G41" s="1" t="s">
        <v>8</v>
      </c>
      <c r="H41" s="1" t="s">
        <v>30</v>
      </c>
      <c r="I41" s="24" t="s">
        <v>29</v>
      </c>
      <c r="J41" s="133"/>
    </row>
    <row r="42" spans="1:12">
      <c r="A42" s="138" t="s">
        <v>37</v>
      </c>
      <c r="B42" s="84">
        <v>4</v>
      </c>
      <c r="C42" s="2" t="s">
        <v>35</v>
      </c>
      <c r="D42" s="2">
        <v>18.91</v>
      </c>
      <c r="E42" s="33">
        <v>21.947700000000001</v>
      </c>
      <c r="F42" s="2">
        <v>18.600000000000001</v>
      </c>
      <c r="G42" s="33">
        <v>64.584999999999994</v>
      </c>
      <c r="H42" s="16">
        <f>I42/4</f>
        <v>13.4275</v>
      </c>
      <c r="I42" s="2">
        <v>53.71</v>
      </c>
      <c r="J42" s="141" t="s">
        <v>55</v>
      </c>
    </row>
    <row r="43" spans="1:12">
      <c r="A43" s="139"/>
      <c r="B43" s="84"/>
      <c r="C43" s="2" t="s">
        <v>6</v>
      </c>
      <c r="D43" s="2"/>
      <c r="E43" s="33"/>
      <c r="F43" s="2"/>
      <c r="G43" s="33"/>
      <c r="H43" s="16"/>
      <c r="I43" s="2"/>
      <c r="J43" s="142"/>
    </row>
    <row r="44" spans="1:12">
      <c r="A44" s="139"/>
      <c r="B44" s="84"/>
      <c r="C44" s="2" t="s">
        <v>36</v>
      </c>
      <c r="D44" s="2"/>
      <c r="E44" s="33"/>
      <c r="F44" s="2"/>
      <c r="G44" s="33"/>
      <c r="H44" s="16"/>
      <c r="I44" s="2"/>
      <c r="J44" s="142"/>
    </row>
    <row r="45" spans="1:12">
      <c r="A45" s="139"/>
      <c r="B45" s="84">
        <v>5</v>
      </c>
      <c r="C45" s="2" t="s">
        <v>35</v>
      </c>
      <c r="D45" s="2">
        <v>16.329999999999998</v>
      </c>
      <c r="E45" s="33">
        <v>18.835000000000001</v>
      </c>
      <c r="F45" s="2">
        <v>15.74</v>
      </c>
      <c r="G45" s="33">
        <v>52.3536</v>
      </c>
      <c r="H45" s="16">
        <f>I45/5</f>
        <v>10.742000000000001</v>
      </c>
      <c r="I45" s="2">
        <v>53.71</v>
      </c>
      <c r="J45" s="142"/>
    </row>
    <row r="46" spans="1:12">
      <c r="A46" s="139"/>
      <c r="B46" s="84"/>
      <c r="C46" s="2" t="s">
        <v>6</v>
      </c>
      <c r="D46" s="2"/>
      <c r="E46" s="21"/>
      <c r="F46" s="2"/>
      <c r="G46" s="33"/>
      <c r="H46" s="16"/>
      <c r="I46" s="2"/>
      <c r="J46" s="142"/>
    </row>
    <row r="47" spans="1:12" ht="15" thickBot="1">
      <c r="A47" s="140"/>
      <c r="B47" s="126"/>
      <c r="C47" s="25" t="s">
        <v>36</v>
      </c>
      <c r="D47" s="25"/>
      <c r="E47" s="50"/>
      <c r="F47" s="25"/>
      <c r="G47" s="34"/>
      <c r="H47" s="54"/>
      <c r="I47" s="25"/>
      <c r="J47" s="143"/>
    </row>
    <row r="50" spans="1:12">
      <c r="A50" t="s">
        <v>62</v>
      </c>
    </row>
    <row r="51" spans="1:12" ht="15" thickBot="1"/>
    <row r="52" spans="1:12" ht="18">
      <c r="A52" s="106" t="s">
        <v>26</v>
      </c>
      <c r="B52" s="108" t="s">
        <v>27</v>
      </c>
      <c r="C52" s="108" t="s">
        <v>34</v>
      </c>
      <c r="D52" s="104" t="s">
        <v>63</v>
      </c>
      <c r="E52" s="104"/>
      <c r="F52" s="104" t="s">
        <v>64</v>
      </c>
      <c r="G52" s="104"/>
      <c r="H52" s="104" t="s">
        <v>28</v>
      </c>
      <c r="I52" s="104"/>
      <c r="J52" s="132" t="s">
        <v>42</v>
      </c>
    </row>
    <row r="53" spans="1:12" ht="15" thickBot="1">
      <c r="A53" s="107"/>
      <c r="B53" s="93"/>
      <c r="C53" s="93"/>
      <c r="D53" s="59" t="s">
        <v>54</v>
      </c>
      <c r="E53" s="59" t="s">
        <v>8</v>
      </c>
      <c r="F53" s="59" t="s">
        <v>54</v>
      </c>
      <c r="G53" s="59" t="s">
        <v>8</v>
      </c>
      <c r="H53" s="59" t="s">
        <v>30</v>
      </c>
      <c r="I53" s="59" t="s">
        <v>29</v>
      </c>
      <c r="J53" s="133"/>
      <c r="L53" s="70" t="s">
        <v>47</v>
      </c>
    </row>
    <row r="54" spans="1:12">
      <c r="A54" s="124" t="s">
        <v>33</v>
      </c>
      <c r="B54" s="121">
        <v>2</v>
      </c>
      <c r="C54" s="26" t="s">
        <v>35</v>
      </c>
      <c r="D54" s="62" t="s">
        <v>58</v>
      </c>
      <c r="E54" s="49">
        <v>0.13536000000000001</v>
      </c>
      <c r="F54" s="62"/>
      <c r="G54" s="49"/>
      <c r="H54" s="63">
        <f>I54/2</f>
        <v>41.104999999999997</v>
      </c>
      <c r="I54" s="64">
        <v>82.21</v>
      </c>
      <c r="J54" s="135" t="s">
        <v>65</v>
      </c>
      <c r="L54" s="71">
        <f>(E54-G54)/E54</f>
        <v>1</v>
      </c>
    </row>
    <row r="55" spans="1:12">
      <c r="A55" s="124"/>
      <c r="B55" s="122"/>
      <c r="C55" s="2" t="s">
        <v>6</v>
      </c>
      <c r="D55" s="15"/>
      <c r="E55" s="33"/>
      <c r="F55" s="15"/>
      <c r="G55" s="33"/>
      <c r="H55" s="16">
        <f>I55/2</f>
        <v>41.104999999999997</v>
      </c>
      <c r="I55" s="65">
        <v>82.21</v>
      </c>
      <c r="J55" s="136"/>
      <c r="L55" s="71"/>
    </row>
    <row r="56" spans="1:12" ht="15" thickBot="1">
      <c r="A56" s="124"/>
      <c r="B56" s="123"/>
      <c r="C56" s="25" t="s">
        <v>36</v>
      </c>
      <c r="D56" s="25"/>
      <c r="E56" s="50"/>
      <c r="F56" s="25"/>
      <c r="G56" s="50"/>
      <c r="H56" s="54">
        <f>I56/2</f>
        <v>41.104999999999997</v>
      </c>
      <c r="I56" s="67">
        <v>82.21</v>
      </c>
      <c r="J56" s="136"/>
      <c r="L56" s="71"/>
    </row>
    <row r="57" spans="1:12">
      <c r="A57" s="124"/>
      <c r="B57" s="121">
        <v>3</v>
      </c>
      <c r="C57" s="26" t="s">
        <v>35</v>
      </c>
      <c r="D57" s="62" t="s">
        <v>56</v>
      </c>
      <c r="E57" s="49">
        <v>0.20699999999999999</v>
      </c>
      <c r="F57" s="62"/>
      <c r="G57" s="49"/>
      <c r="H57" s="63">
        <f>I57/3</f>
        <v>27.403333333333332</v>
      </c>
      <c r="I57" s="64">
        <v>82.21</v>
      </c>
      <c r="J57" s="136"/>
      <c r="L57" s="71">
        <f t="shared" ref="L57" si="3">(E57-G57)/E57</f>
        <v>1</v>
      </c>
    </row>
    <row r="58" spans="1:12">
      <c r="A58" s="124"/>
      <c r="B58" s="122"/>
      <c r="C58" s="2" t="s">
        <v>6</v>
      </c>
      <c r="D58" s="41"/>
      <c r="E58" s="33"/>
      <c r="F58" s="41"/>
      <c r="G58" s="33"/>
      <c r="H58" s="16">
        <f>I58/3</f>
        <v>27.403333333333332</v>
      </c>
      <c r="I58" s="65">
        <v>82.21</v>
      </c>
      <c r="J58" s="136"/>
      <c r="L58" s="71"/>
    </row>
    <row r="59" spans="1:12" ht="15" thickBot="1">
      <c r="A59" s="124"/>
      <c r="B59" s="123"/>
      <c r="C59" s="25" t="s">
        <v>36</v>
      </c>
      <c r="D59" s="68"/>
      <c r="E59" s="34"/>
      <c r="F59" s="68"/>
      <c r="G59" s="34"/>
      <c r="H59" s="54">
        <f>I59/3</f>
        <v>27.403333333333332</v>
      </c>
      <c r="I59" s="67">
        <v>82.21</v>
      </c>
      <c r="J59" s="136"/>
      <c r="L59" s="71"/>
    </row>
    <row r="60" spans="1:12">
      <c r="A60" s="124"/>
      <c r="B60" s="121">
        <v>4</v>
      </c>
      <c r="C60" s="26" t="s">
        <v>35</v>
      </c>
      <c r="D60" s="62" t="s">
        <v>57</v>
      </c>
      <c r="E60" s="49">
        <v>0.48949999999999999</v>
      </c>
      <c r="F60" s="62"/>
      <c r="G60" s="49">
        <v>0.30199999999999999</v>
      </c>
      <c r="H60" s="63">
        <f>I60/4</f>
        <v>20.552499999999998</v>
      </c>
      <c r="I60" s="64">
        <v>82.21</v>
      </c>
      <c r="J60" s="136"/>
      <c r="L60" s="71">
        <f t="shared" ref="L60" si="4">(E60-G60)/E60</f>
        <v>0.38304392236976509</v>
      </c>
    </row>
    <row r="61" spans="1:12">
      <c r="A61" s="124"/>
      <c r="B61" s="122"/>
      <c r="C61" s="2" t="s">
        <v>6</v>
      </c>
      <c r="D61" s="33"/>
      <c r="F61" s="33"/>
      <c r="H61" s="16">
        <f>I61/4</f>
        <v>20.552499999999998</v>
      </c>
      <c r="I61" s="65">
        <v>82.21</v>
      </c>
      <c r="J61" s="136"/>
      <c r="L61" s="71"/>
    </row>
    <row r="62" spans="1:12" ht="15" thickBot="1">
      <c r="A62" s="124"/>
      <c r="B62" s="123"/>
      <c r="C62" s="25" t="s">
        <v>36</v>
      </c>
      <c r="D62" s="68"/>
      <c r="E62" s="34"/>
      <c r="F62" s="68"/>
      <c r="G62" s="34"/>
      <c r="H62" s="54">
        <f>I62/4</f>
        <v>20.552499999999998</v>
      </c>
      <c r="I62" s="67">
        <v>82.21</v>
      </c>
      <c r="J62" s="136"/>
      <c r="L62" s="71"/>
    </row>
    <row r="63" spans="1:12">
      <c r="A63" s="124"/>
      <c r="B63" s="121">
        <v>5</v>
      </c>
      <c r="C63" s="26" t="s">
        <v>35</v>
      </c>
      <c r="D63" s="26" t="s">
        <v>59</v>
      </c>
      <c r="E63" s="49">
        <v>0.69</v>
      </c>
      <c r="F63" s="26"/>
      <c r="G63" s="49"/>
      <c r="H63" s="63">
        <f>I63/5</f>
        <v>16.442</v>
      </c>
      <c r="I63" s="64">
        <v>82.21</v>
      </c>
      <c r="J63" s="136"/>
      <c r="L63" s="71">
        <f t="shared" ref="L63" si="5">(E63-G63)/E63</f>
        <v>1</v>
      </c>
    </row>
    <row r="64" spans="1:12">
      <c r="A64" s="124"/>
      <c r="B64" s="122"/>
      <c r="C64" s="2" t="s">
        <v>6</v>
      </c>
      <c r="D64" s="2"/>
      <c r="E64" s="33"/>
      <c r="F64" s="2"/>
      <c r="G64" s="33"/>
      <c r="H64" s="16">
        <f>I64/5</f>
        <v>16.442</v>
      </c>
      <c r="I64" s="65">
        <v>82.21</v>
      </c>
      <c r="J64" s="136"/>
      <c r="L64" s="71"/>
    </row>
    <row r="65" spans="1:12" ht="15" thickBot="1">
      <c r="A65" s="125"/>
      <c r="B65" s="123"/>
      <c r="C65" s="25" t="s">
        <v>36</v>
      </c>
      <c r="D65" s="25"/>
      <c r="E65" s="34"/>
      <c r="F65" s="25"/>
      <c r="G65" s="34"/>
      <c r="H65" s="54">
        <f>I65/5</f>
        <v>16.442</v>
      </c>
      <c r="I65" s="67">
        <v>82.21</v>
      </c>
      <c r="J65" s="137"/>
      <c r="L65" s="71"/>
    </row>
    <row r="67" spans="1:12" ht="15" thickBot="1"/>
    <row r="68" spans="1:12">
      <c r="A68" s="106" t="s">
        <v>26</v>
      </c>
      <c r="B68" s="108" t="s">
        <v>27</v>
      </c>
      <c r="C68" s="108" t="s">
        <v>34</v>
      </c>
      <c r="D68" s="104" t="s">
        <v>48</v>
      </c>
      <c r="E68" s="104"/>
      <c r="F68" s="104" t="s">
        <v>49</v>
      </c>
      <c r="G68" s="104"/>
      <c r="H68" s="104" t="s">
        <v>28</v>
      </c>
      <c r="I68" s="104"/>
      <c r="J68" s="132" t="s">
        <v>42</v>
      </c>
    </row>
    <row r="69" spans="1:12">
      <c r="A69" s="107"/>
      <c r="B69" s="92"/>
      <c r="C69" s="92"/>
      <c r="D69" s="1" t="s">
        <v>20</v>
      </c>
      <c r="E69" s="1" t="s">
        <v>8</v>
      </c>
      <c r="F69" s="1" t="s">
        <v>20</v>
      </c>
      <c r="G69" s="1" t="s">
        <v>8</v>
      </c>
      <c r="H69" s="1" t="s">
        <v>30</v>
      </c>
      <c r="I69" s="1" t="s">
        <v>29</v>
      </c>
      <c r="J69" s="133"/>
    </row>
    <row r="70" spans="1:12" ht="14.25" customHeight="1">
      <c r="A70" s="111" t="s">
        <v>37</v>
      </c>
      <c r="B70" s="84">
        <v>2</v>
      </c>
      <c r="C70" s="2" t="s">
        <v>35</v>
      </c>
      <c r="D70" s="2"/>
      <c r="E70" s="33"/>
      <c r="F70" s="2"/>
      <c r="G70" s="33"/>
      <c r="H70" s="16">
        <f>I70/4</f>
        <v>13.4275</v>
      </c>
      <c r="I70" s="2">
        <v>53.71</v>
      </c>
      <c r="J70" s="134" t="s">
        <v>67</v>
      </c>
    </row>
    <row r="71" spans="1:12">
      <c r="A71" s="111"/>
      <c r="B71" s="84"/>
      <c r="C71" s="2" t="s">
        <v>6</v>
      </c>
      <c r="D71" s="2"/>
      <c r="E71" s="33"/>
      <c r="F71" s="2"/>
      <c r="G71" s="33"/>
      <c r="H71" s="16"/>
      <c r="I71" s="2"/>
      <c r="J71" s="134"/>
    </row>
    <row r="72" spans="1:12">
      <c r="A72" s="111"/>
      <c r="B72" s="84"/>
      <c r="C72" s="2" t="s">
        <v>36</v>
      </c>
      <c r="D72" s="2"/>
      <c r="E72" s="33"/>
      <c r="F72" s="2"/>
      <c r="G72" s="33"/>
      <c r="H72" s="16"/>
      <c r="I72" s="2"/>
      <c r="J72" s="134"/>
    </row>
    <row r="73" spans="1:12">
      <c r="A73" s="111"/>
      <c r="B73" s="84">
        <v>3</v>
      </c>
      <c r="C73" s="2" t="s">
        <v>35</v>
      </c>
      <c r="D73" s="2" t="s">
        <v>66</v>
      </c>
      <c r="E73" s="33">
        <v>69.08</v>
      </c>
      <c r="F73" s="2"/>
      <c r="G73" s="33"/>
      <c r="H73" s="16">
        <f>I73/5</f>
        <v>10.742000000000001</v>
      </c>
      <c r="I73" s="2">
        <v>53.71</v>
      </c>
      <c r="J73" s="134"/>
    </row>
    <row r="74" spans="1:12">
      <c r="A74" s="111"/>
      <c r="B74" s="84"/>
      <c r="C74" s="2" t="s">
        <v>6</v>
      </c>
      <c r="D74" s="2"/>
      <c r="E74" s="21"/>
      <c r="F74" s="2"/>
      <c r="G74" s="33"/>
      <c r="H74" s="16"/>
      <c r="I74" s="2"/>
      <c r="J74" s="134"/>
    </row>
    <row r="75" spans="1:12">
      <c r="A75" s="111"/>
      <c r="B75" s="84"/>
      <c r="C75" s="2" t="s">
        <v>36</v>
      </c>
      <c r="D75" s="2"/>
      <c r="E75" s="21"/>
      <c r="F75" s="2"/>
      <c r="G75" s="33"/>
      <c r="H75" s="16"/>
      <c r="I75" s="2"/>
      <c r="J75" s="134"/>
    </row>
    <row r="76" spans="1:12">
      <c r="A76" s="111"/>
      <c r="B76" s="84">
        <v>4</v>
      </c>
      <c r="C76" s="2" t="s">
        <v>35</v>
      </c>
      <c r="D76" s="2">
        <v>18.91</v>
      </c>
      <c r="E76" s="33">
        <v>21.947700000000001</v>
      </c>
      <c r="F76" s="2">
        <v>18.600000000000001</v>
      </c>
      <c r="G76" s="33">
        <v>64.584999999999994</v>
      </c>
      <c r="H76" s="16">
        <f>I76/4</f>
        <v>13.4275</v>
      </c>
      <c r="I76" s="2">
        <v>53.71</v>
      </c>
      <c r="J76" s="134"/>
    </row>
    <row r="77" spans="1:12">
      <c r="A77" s="111"/>
      <c r="B77" s="84"/>
      <c r="C77" s="2" t="s">
        <v>6</v>
      </c>
      <c r="D77" s="2"/>
      <c r="E77" s="33"/>
      <c r="F77" s="2"/>
      <c r="G77" s="33"/>
      <c r="H77" s="16"/>
      <c r="I77" s="2"/>
      <c r="J77" s="134"/>
    </row>
    <row r="78" spans="1:12">
      <c r="A78" s="111"/>
      <c r="B78" s="84"/>
      <c r="C78" s="2" t="s">
        <v>36</v>
      </c>
      <c r="D78" s="2"/>
      <c r="E78" s="33"/>
      <c r="F78" s="2"/>
      <c r="G78" s="33"/>
      <c r="H78" s="16"/>
      <c r="I78" s="2"/>
      <c r="J78" s="134"/>
    </row>
    <row r="79" spans="1:12">
      <c r="A79" s="111"/>
      <c r="B79" s="84">
        <v>5</v>
      </c>
      <c r="C79" s="2" t="s">
        <v>35</v>
      </c>
      <c r="D79" s="2">
        <v>16.329999999999998</v>
      </c>
      <c r="E79" s="33">
        <v>18.835000000000001</v>
      </c>
      <c r="F79" s="2">
        <v>15.74</v>
      </c>
      <c r="G79" s="33">
        <v>52.3536</v>
      </c>
      <c r="H79" s="16">
        <f>I79/5</f>
        <v>10.742000000000001</v>
      </c>
      <c r="I79" s="2">
        <v>53.71</v>
      </c>
      <c r="J79" s="134"/>
    </row>
    <row r="80" spans="1:12">
      <c r="A80" s="111"/>
      <c r="B80" s="84"/>
      <c r="C80" s="2" t="s">
        <v>6</v>
      </c>
      <c r="D80" s="2"/>
      <c r="E80" s="21"/>
      <c r="F80" s="2"/>
      <c r="G80" s="33"/>
      <c r="H80" s="16"/>
      <c r="I80" s="2"/>
      <c r="J80" s="134"/>
    </row>
    <row r="81" spans="1:12" ht="15" thickBot="1">
      <c r="A81" s="112"/>
      <c r="B81" s="126"/>
      <c r="C81" s="25" t="s">
        <v>36</v>
      </c>
      <c r="D81" s="25"/>
      <c r="E81" s="50"/>
      <c r="F81" s="25"/>
      <c r="G81" s="34"/>
      <c r="H81" s="54"/>
      <c r="I81" s="25"/>
      <c r="J81" s="148"/>
    </row>
    <row r="84" spans="1:12" ht="15" thickBot="1"/>
    <row r="85" spans="1:12">
      <c r="A85" s="146" t="s">
        <v>26</v>
      </c>
      <c r="B85" s="108" t="s">
        <v>27</v>
      </c>
      <c r="C85" s="108" t="s">
        <v>34</v>
      </c>
      <c r="D85" s="104" t="s">
        <v>48</v>
      </c>
      <c r="E85" s="104"/>
      <c r="F85" s="104"/>
      <c r="G85" s="104" t="s">
        <v>49</v>
      </c>
      <c r="H85" s="104"/>
      <c r="I85" s="104"/>
      <c r="J85" s="104" t="s">
        <v>28</v>
      </c>
      <c r="K85" s="104"/>
      <c r="L85" s="132" t="s">
        <v>42</v>
      </c>
    </row>
    <row r="86" spans="1:12">
      <c r="A86" s="147"/>
      <c r="B86" s="92"/>
      <c r="C86" s="92"/>
      <c r="D86" s="59" t="s">
        <v>54</v>
      </c>
      <c r="E86" s="1" t="s">
        <v>69</v>
      </c>
      <c r="F86" s="1" t="s">
        <v>8</v>
      </c>
      <c r="G86" s="59" t="s">
        <v>54</v>
      </c>
      <c r="H86" s="1" t="s">
        <v>69</v>
      </c>
      <c r="I86" s="1" t="s">
        <v>8</v>
      </c>
      <c r="J86" s="1" t="s">
        <v>30</v>
      </c>
      <c r="K86" s="1" t="s">
        <v>29</v>
      </c>
      <c r="L86" s="133"/>
    </row>
    <row r="87" spans="1:12" ht="14.25" customHeight="1">
      <c r="A87" s="144" t="s">
        <v>76</v>
      </c>
      <c r="B87" s="84">
        <v>2</v>
      </c>
      <c r="C87" s="2" t="s">
        <v>35</v>
      </c>
      <c r="D87" s="2"/>
      <c r="E87" s="2"/>
      <c r="F87" s="33"/>
      <c r="G87" s="2"/>
      <c r="H87" s="2"/>
      <c r="I87" s="33"/>
      <c r="J87" s="16"/>
      <c r="K87" s="2"/>
      <c r="L87" s="134" t="s">
        <v>68</v>
      </c>
    </row>
    <row r="88" spans="1:12">
      <c r="A88" s="139"/>
      <c r="B88" s="84"/>
      <c r="C88" s="2" t="s">
        <v>6</v>
      </c>
      <c r="D88" s="2"/>
      <c r="E88" s="2"/>
      <c r="F88" s="33"/>
      <c r="G88" s="2"/>
      <c r="H88" s="2"/>
      <c r="I88" s="33"/>
      <c r="J88" s="16"/>
      <c r="K88" s="2"/>
      <c r="L88" s="134"/>
    </row>
    <row r="89" spans="1:12">
      <c r="A89" s="139"/>
      <c r="B89" s="84"/>
      <c r="C89" s="2" t="s">
        <v>36</v>
      </c>
      <c r="D89" s="2"/>
      <c r="E89" s="2"/>
      <c r="F89" s="33"/>
      <c r="G89" s="2"/>
      <c r="H89" s="2"/>
      <c r="I89" s="33"/>
      <c r="J89" s="16"/>
      <c r="K89" s="2"/>
      <c r="L89" s="134"/>
    </row>
    <row r="90" spans="1:12">
      <c r="A90" s="139"/>
      <c r="B90" s="84">
        <v>3</v>
      </c>
      <c r="C90" s="2" t="s">
        <v>35</v>
      </c>
      <c r="D90" s="2" t="s">
        <v>71</v>
      </c>
      <c r="E90" s="2">
        <v>41.9</v>
      </c>
      <c r="F90" s="33">
        <v>2.7290000000000001</v>
      </c>
      <c r="G90" s="2" t="s">
        <v>70</v>
      </c>
      <c r="H90" s="2">
        <v>317.5</v>
      </c>
      <c r="I90" s="33">
        <v>12</v>
      </c>
      <c r="J90" s="16"/>
      <c r="K90" s="2"/>
      <c r="L90" s="134"/>
    </row>
    <row r="91" spans="1:12">
      <c r="A91" s="139"/>
      <c r="B91" s="84"/>
      <c r="C91" s="2" t="s">
        <v>6</v>
      </c>
      <c r="D91" s="2"/>
      <c r="E91" s="2"/>
      <c r="F91" s="21"/>
      <c r="G91" s="2"/>
      <c r="H91" s="2"/>
      <c r="I91" s="33"/>
      <c r="J91" s="16"/>
      <c r="K91" s="2"/>
      <c r="L91" s="134"/>
    </row>
    <row r="92" spans="1:12">
      <c r="A92" s="139"/>
      <c r="B92" s="84"/>
      <c r="C92" s="2" t="s">
        <v>36</v>
      </c>
      <c r="D92" s="2"/>
      <c r="E92" s="2"/>
      <c r="F92" s="21"/>
      <c r="G92" s="2"/>
      <c r="H92" s="2"/>
      <c r="I92" s="33"/>
      <c r="J92" s="16"/>
      <c r="K92" s="2"/>
      <c r="L92" s="134"/>
    </row>
    <row r="93" spans="1:12">
      <c r="A93" s="139"/>
      <c r="B93" s="84">
        <v>4</v>
      </c>
      <c r="C93" s="2" t="s">
        <v>35</v>
      </c>
      <c r="D93" s="2" t="s">
        <v>72</v>
      </c>
      <c r="E93" s="2">
        <v>94.9</v>
      </c>
      <c r="F93" s="33">
        <v>2.82</v>
      </c>
      <c r="G93" s="2" t="s">
        <v>74</v>
      </c>
      <c r="H93" s="2">
        <v>620.20000000000005</v>
      </c>
      <c r="I93" s="33">
        <v>4.5730000000000004</v>
      </c>
      <c r="J93" s="16"/>
      <c r="K93" s="2"/>
      <c r="L93" s="134"/>
    </row>
    <row r="94" spans="1:12">
      <c r="A94" s="139"/>
      <c r="B94" s="84"/>
      <c r="C94" s="2" t="s">
        <v>6</v>
      </c>
      <c r="D94" s="2"/>
      <c r="E94" s="2"/>
      <c r="F94" s="33"/>
      <c r="G94" s="2"/>
      <c r="H94" s="2"/>
      <c r="I94" s="33"/>
      <c r="J94" s="16"/>
      <c r="K94" s="2"/>
      <c r="L94" s="134"/>
    </row>
    <row r="95" spans="1:12">
      <c r="A95" s="139"/>
      <c r="B95" s="84"/>
      <c r="C95" s="2" t="s">
        <v>36</v>
      </c>
      <c r="D95" s="2"/>
      <c r="E95" s="2"/>
      <c r="F95" s="33"/>
      <c r="G95" s="2"/>
      <c r="H95" s="2"/>
      <c r="I95" s="33"/>
      <c r="J95" s="16"/>
      <c r="K95" s="2"/>
      <c r="L95" s="134"/>
    </row>
    <row r="96" spans="1:12">
      <c r="A96" s="139"/>
      <c r="B96" s="84">
        <v>5</v>
      </c>
      <c r="C96" s="2" t="s">
        <v>35</v>
      </c>
      <c r="D96" s="2" t="s">
        <v>73</v>
      </c>
      <c r="E96" s="2">
        <v>245.6</v>
      </c>
      <c r="F96" s="33">
        <v>2.56</v>
      </c>
      <c r="G96" s="2" t="s">
        <v>75</v>
      </c>
      <c r="H96" s="2">
        <v>1146.5</v>
      </c>
      <c r="I96" s="33">
        <v>5.3940000000000001</v>
      </c>
      <c r="J96" s="16"/>
      <c r="K96" s="2"/>
      <c r="L96" s="134"/>
    </row>
    <row r="97" spans="1:12">
      <c r="A97" s="139"/>
      <c r="B97" s="84"/>
      <c r="C97" s="2" t="s">
        <v>6</v>
      </c>
      <c r="D97" s="2"/>
      <c r="E97" s="2"/>
      <c r="F97" s="21"/>
      <c r="G97" s="2"/>
      <c r="H97" s="2"/>
      <c r="I97" s="33"/>
      <c r="J97" s="16"/>
      <c r="K97" s="2"/>
      <c r="L97" s="134"/>
    </row>
    <row r="98" spans="1:12" ht="15" thickBot="1">
      <c r="A98" s="145"/>
      <c r="B98" s="126"/>
      <c r="C98" s="25" t="s">
        <v>36</v>
      </c>
      <c r="D98" s="25"/>
      <c r="E98" s="25"/>
      <c r="F98" s="50"/>
      <c r="G98" s="25"/>
      <c r="H98" s="25"/>
      <c r="I98" s="34"/>
      <c r="J98" s="54"/>
      <c r="K98" s="25"/>
      <c r="L98" s="148"/>
    </row>
  </sheetData>
  <mergeCells count="76">
    <mergeCell ref="H52:I52"/>
    <mergeCell ref="J52:J53"/>
    <mergeCell ref="A54:A65"/>
    <mergeCell ref="B54:B56"/>
    <mergeCell ref="J54:J65"/>
    <mergeCell ref="B57:B59"/>
    <mergeCell ref="B60:B62"/>
    <mergeCell ref="B63:B65"/>
    <mergeCell ref="A52:A53"/>
    <mergeCell ref="B52:B53"/>
    <mergeCell ref="C52:C53"/>
    <mergeCell ref="D52:E52"/>
    <mergeCell ref="F52:G52"/>
    <mergeCell ref="B25:B27"/>
    <mergeCell ref="J25:J36"/>
    <mergeCell ref="B28:B30"/>
    <mergeCell ref="B31:B33"/>
    <mergeCell ref="B34:B36"/>
    <mergeCell ref="A23:A24"/>
    <mergeCell ref="B23:B24"/>
    <mergeCell ref="C23:C24"/>
    <mergeCell ref="D23:E23"/>
    <mergeCell ref="F23:G23"/>
    <mergeCell ref="H23:I23"/>
    <mergeCell ref="J23:J24"/>
    <mergeCell ref="A25:A36"/>
    <mergeCell ref="J5:J6"/>
    <mergeCell ref="A7:A18"/>
    <mergeCell ref="B7:B9"/>
    <mergeCell ref="J7:J18"/>
    <mergeCell ref="B10:B12"/>
    <mergeCell ref="B13:B15"/>
    <mergeCell ref="B16:B18"/>
    <mergeCell ref="A5:A6"/>
    <mergeCell ref="B5:B6"/>
    <mergeCell ref="C5:C6"/>
    <mergeCell ref="D5:E5"/>
    <mergeCell ref="F5:G5"/>
    <mergeCell ref="H5:I5"/>
    <mergeCell ref="H40:I40"/>
    <mergeCell ref="J40:J41"/>
    <mergeCell ref="A42:A47"/>
    <mergeCell ref="B42:B44"/>
    <mergeCell ref="J42:J47"/>
    <mergeCell ref="B45:B47"/>
    <mergeCell ref="A40:A41"/>
    <mergeCell ref="B40:B41"/>
    <mergeCell ref="C40:C41"/>
    <mergeCell ref="D40:E40"/>
    <mergeCell ref="F40:G40"/>
    <mergeCell ref="H68:I68"/>
    <mergeCell ref="J68:J69"/>
    <mergeCell ref="B70:B72"/>
    <mergeCell ref="B73:B75"/>
    <mergeCell ref="A68:A69"/>
    <mergeCell ref="B68:B69"/>
    <mergeCell ref="C68:C69"/>
    <mergeCell ref="D68:E68"/>
    <mergeCell ref="F68:G68"/>
    <mergeCell ref="B76:B78"/>
    <mergeCell ref="B79:B81"/>
    <mergeCell ref="J70:J81"/>
    <mergeCell ref="A70:A81"/>
    <mergeCell ref="B85:B86"/>
    <mergeCell ref="C85:C86"/>
    <mergeCell ref="D85:F85"/>
    <mergeCell ref="G85:I85"/>
    <mergeCell ref="J85:K85"/>
    <mergeCell ref="A87:A98"/>
    <mergeCell ref="A85:A86"/>
    <mergeCell ref="B87:B89"/>
    <mergeCell ref="L87:L98"/>
    <mergeCell ref="B90:B92"/>
    <mergeCell ref="B93:B95"/>
    <mergeCell ref="B96:B98"/>
    <mergeCell ref="L85:L86"/>
  </mergeCells>
  <phoneticPr fontId="1" type="noConversion"/>
  <conditionalFormatting sqref="L25:L3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{81072BB6-663D-45C6-8BF5-43FC6B7B65AB}</x14:id>
        </ext>
      </extLst>
    </cfRule>
  </conditionalFormatting>
  <conditionalFormatting sqref="L54:L6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{535A9548-371B-40BC-B230-1D67356A4B40}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1072BB6-663D-45C6-8BF5-43FC6B7B65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L25:L34</xm:sqref>
        </x14:conditionalFormatting>
        <x14:conditionalFormatting xmlns:xm="http://schemas.microsoft.com/office/excel/2006/main">
          <x14:cfRule type="dataBar" id="{535A9548-371B-40BC-B230-1D67356A4B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L54:L63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C82D-CE07-4D4C-BB8B-FDF03F421D67}">
  <dimension ref="A3:N34"/>
  <sheetViews>
    <sheetView tabSelected="1" workbookViewId="0">
      <selection activeCell="J18" sqref="J18"/>
    </sheetView>
  </sheetViews>
  <sheetFormatPr defaultRowHeight="14.25"/>
  <cols>
    <col min="1" max="2" width="15.5" customWidth="1"/>
    <col min="5" max="5" width="17.625" customWidth="1"/>
    <col min="6" max="6" width="18.5" customWidth="1"/>
    <col min="8" max="8" width="18.625" customWidth="1"/>
    <col min="9" max="9" width="17.125" customWidth="1"/>
    <col min="10" max="10" width="20.25" customWidth="1"/>
    <col min="11" max="11" width="14.75" customWidth="1"/>
    <col min="13" max="13" width="16.625" customWidth="1"/>
  </cols>
  <sheetData>
    <row r="3" spans="1:14" ht="15" thickBot="1">
      <c r="J3" s="161"/>
      <c r="K3" s="161"/>
      <c r="L3" s="161"/>
      <c r="M3" s="161"/>
      <c r="N3" s="161"/>
    </row>
    <row r="4" spans="1:14" ht="15" thickBot="1">
      <c r="A4" s="156" t="s">
        <v>84</v>
      </c>
      <c r="B4" s="157" t="s">
        <v>81</v>
      </c>
      <c r="C4" s="157" t="s">
        <v>83</v>
      </c>
      <c r="D4" s="157" t="s">
        <v>82</v>
      </c>
      <c r="E4" s="159" t="s">
        <v>80</v>
      </c>
      <c r="F4" s="159" t="s">
        <v>79</v>
      </c>
      <c r="G4" s="159" t="s">
        <v>78</v>
      </c>
      <c r="H4" s="160" t="s">
        <v>77</v>
      </c>
      <c r="J4" s="163"/>
      <c r="K4" s="162"/>
      <c r="L4" s="162"/>
      <c r="M4" s="162"/>
      <c r="N4" s="161"/>
    </row>
    <row r="5" spans="1:14">
      <c r="A5" s="144" t="s">
        <v>85</v>
      </c>
      <c r="B5" s="114">
        <v>5</v>
      </c>
      <c r="C5" s="158" t="b">
        <v>1</v>
      </c>
      <c r="D5" s="158" t="b">
        <v>1</v>
      </c>
      <c r="E5" s="171">
        <v>13.534421000003929</v>
      </c>
      <c r="F5" s="28">
        <v>531.30303030303025</v>
      </c>
      <c r="G5" s="28">
        <v>17.635999999999999</v>
      </c>
      <c r="H5" s="172">
        <v>6.8170000000000002</v>
      </c>
      <c r="J5" s="163"/>
      <c r="K5" s="163"/>
      <c r="L5" s="163"/>
      <c r="M5" s="162"/>
      <c r="N5" s="161"/>
    </row>
    <row r="6" spans="1:14">
      <c r="A6" s="154"/>
      <c r="B6" s="115"/>
      <c r="C6" s="158" t="b">
        <v>1</v>
      </c>
      <c r="D6" s="158" t="b">
        <v>0</v>
      </c>
      <c r="E6" s="173">
        <v>15.35710109999491</v>
      </c>
      <c r="F6" s="18">
        <v>629.27272727272725</v>
      </c>
      <c r="G6" s="18">
        <v>16.847999999999999</v>
      </c>
      <c r="H6" s="174">
        <v>5.6790000000000003</v>
      </c>
      <c r="J6" s="164"/>
      <c r="K6" s="165"/>
      <c r="L6" s="166"/>
      <c r="M6" s="167"/>
      <c r="N6" s="161"/>
    </row>
    <row r="7" spans="1:14">
      <c r="A7" s="154"/>
      <c r="B7" s="115"/>
      <c r="C7" s="178" t="b">
        <v>0</v>
      </c>
      <c r="D7" s="178" t="b">
        <v>1</v>
      </c>
      <c r="E7" s="179">
        <v>18.361361299997949</v>
      </c>
      <c r="F7" s="180">
        <v>742.42424242424238</v>
      </c>
      <c r="G7" s="180">
        <v>16.727</v>
      </c>
      <c r="H7" s="174">
        <v>5.7590000000000003</v>
      </c>
      <c r="J7" s="164"/>
      <c r="K7" s="165"/>
      <c r="L7" s="166"/>
      <c r="M7" s="167"/>
      <c r="N7" s="161"/>
    </row>
    <row r="8" spans="1:14" ht="15" thickBot="1">
      <c r="A8" s="154"/>
      <c r="B8" s="116"/>
      <c r="C8" s="158" t="b">
        <v>0</v>
      </c>
      <c r="D8" s="158" t="b">
        <v>0</v>
      </c>
      <c r="E8" s="175">
        <v>15.918344899997461</v>
      </c>
      <c r="F8" s="176">
        <v>636.78787878787875</v>
      </c>
      <c r="G8" s="176">
        <v>16.788</v>
      </c>
      <c r="H8" s="177">
        <v>5.73</v>
      </c>
      <c r="J8" s="164"/>
      <c r="K8" s="165"/>
      <c r="L8" s="166"/>
      <c r="M8" s="167"/>
      <c r="N8" s="161"/>
    </row>
    <row r="9" spans="1:14">
      <c r="A9" s="154"/>
      <c r="B9" s="114">
        <v>4</v>
      </c>
      <c r="C9" s="158" t="b">
        <v>1</v>
      </c>
      <c r="D9" s="158" t="b">
        <v>1</v>
      </c>
      <c r="E9" s="171">
        <v>9.4834498999989592</v>
      </c>
      <c r="F9" s="28">
        <v>302.39393939393938</v>
      </c>
      <c r="G9" s="28">
        <v>23.091000000000001</v>
      </c>
      <c r="H9" s="172">
        <v>8.5190000000000001</v>
      </c>
      <c r="J9" s="164"/>
      <c r="K9" s="165"/>
      <c r="L9" s="166"/>
      <c r="M9" s="167"/>
      <c r="N9" s="161"/>
    </row>
    <row r="10" spans="1:14">
      <c r="A10" s="154"/>
      <c r="B10" s="115"/>
      <c r="C10" s="158" t="b">
        <v>1</v>
      </c>
      <c r="D10" s="158" t="b">
        <v>0</v>
      </c>
      <c r="E10" s="173">
        <v>9.9884426999997231</v>
      </c>
      <c r="F10" s="18">
        <v>294.24242424242419</v>
      </c>
      <c r="G10" s="18">
        <v>21.939</v>
      </c>
      <c r="H10" s="174">
        <v>7.5069999999999997</v>
      </c>
      <c r="J10" s="164"/>
      <c r="K10" s="165"/>
      <c r="L10" s="166"/>
      <c r="M10" s="167"/>
      <c r="N10" s="161"/>
    </row>
    <row r="11" spans="1:14">
      <c r="A11" s="154"/>
      <c r="B11" s="115"/>
      <c r="C11" s="178" t="b">
        <v>0</v>
      </c>
      <c r="D11" s="178" t="b">
        <v>1</v>
      </c>
      <c r="E11" s="179">
        <v>10.377834700004311</v>
      </c>
      <c r="F11" s="180">
        <v>246.06060606060609</v>
      </c>
      <c r="G11" s="180">
        <v>21.908999999999999</v>
      </c>
      <c r="H11" s="174">
        <v>7.5330000000000004</v>
      </c>
      <c r="J11" s="164"/>
      <c r="K11" s="165"/>
      <c r="L11" s="166"/>
      <c r="M11" s="167"/>
      <c r="N11" s="161"/>
    </row>
    <row r="12" spans="1:14" ht="15" thickBot="1">
      <c r="A12" s="154"/>
      <c r="B12" s="116"/>
      <c r="C12" s="158" t="b">
        <v>0</v>
      </c>
      <c r="D12" s="158" t="b">
        <v>0</v>
      </c>
      <c r="E12" s="175">
        <v>10.60377069999959</v>
      </c>
      <c r="F12" s="176">
        <v>249.5151515151515</v>
      </c>
      <c r="G12" s="176">
        <v>21.908999999999999</v>
      </c>
      <c r="H12" s="177">
        <v>7.5330000000000004</v>
      </c>
      <c r="J12" s="164"/>
      <c r="K12" s="165"/>
      <c r="L12" s="166"/>
      <c r="M12" s="167"/>
      <c r="N12" s="161"/>
    </row>
    <row r="13" spans="1:14">
      <c r="A13" s="154"/>
      <c r="B13" s="114">
        <v>3</v>
      </c>
      <c r="C13" s="158" t="b">
        <v>1</v>
      </c>
      <c r="D13" s="158" t="b">
        <v>1</v>
      </c>
      <c r="E13" s="171">
        <v>5.4785776999997324</v>
      </c>
      <c r="F13" s="28">
        <v>157.78787878787881</v>
      </c>
      <c r="G13" s="28">
        <v>28.515000000000001</v>
      </c>
      <c r="H13" s="172">
        <v>5.5880000000000001</v>
      </c>
      <c r="J13" s="164"/>
      <c r="K13" s="165"/>
      <c r="L13" s="166"/>
      <c r="M13" s="167"/>
      <c r="N13" s="161"/>
    </row>
    <row r="14" spans="1:14">
      <c r="A14" s="154"/>
      <c r="B14" s="115"/>
      <c r="C14" s="178" t="b">
        <v>1</v>
      </c>
      <c r="D14" s="178" t="b">
        <v>0</v>
      </c>
      <c r="E14" s="179">
        <v>6.2929675000050338</v>
      </c>
      <c r="F14" s="180">
        <v>155.39393939393941</v>
      </c>
      <c r="G14" s="180">
        <v>27.576000000000001</v>
      </c>
      <c r="H14" s="174">
        <v>5.9550000000000001</v>
      </c>
      <c r="J14" s="164"/>
      <c r="K14" s="165"/>
      <c r="L14" s="166"/>
      <c r="M14" s="167"/>
      <c r="N14" s="161"/>
    </row>
    <row r="15" spans="1:14">
      <c r="A15" s="154"/>
      <c r="B15" s="115"/>
      <c r="C15" s="158" t="b">
        <v>0</v>
      </c>
      <c r="D15" s="158" t="b">
        <v>1</v>
      </c>
      <c r="E15" s="173">
        <v>9.5221793000018806</v>
      </c>
      <c r="F15" s="18">
        <v>183.24242424242419</v>
      </c>
      <c r="G15" s="18">
        <v>27.576000000000001</v>
      </c>
      <c r="H15" s="174">
        <v>5.9550000000000001</v>
      </c>
      <c r="J15" s="164"/>
      <c r="K15" s="165"/>
      <c r="L15" s="166"/>
      <c r="M15" s="167"/>
      <c r="N15" s="161"/>
    </row>
    <row r="16" spans="1:14" ht="15" thickBot="1">
      <c r="A16" s="154"/>
      <c r="B16" s="116"/>
      <c r="C16" s="158" t="b">
        <v>0</v>
      </c>
      <c r="D16" s="158" t="b">
        <v>0</v>
      </c>
      <c r="E16" s="175">
        <v>10.261714800006301</v>
      </c>
      <c r="F16" s="176">
        <v>195.90909090909091</v>
      </c>
      <c r="G16" s="176">
        <v>27.576000000000001</v>
      </c>
      <c r="H16" s="177">
        <v>5.9550000000000001</v>
      </c>
      <c r="J16" s="164"/>
      <c r="K16" s="165"/>
      <c r="L16" s="166"/>
      <c r="M16" s="167"/>
      <c r="N16" s="161"/>
    </row>
    <row r="17" spans="1:14">
      <c r="A17" s="154"/>
      <c r="B17" s="168">
        <v>2</v>
      </c>
      <c r="C17" s="158" t="b">
        <v>1</v>
      </c>
      <c r="D17" s="158" t="b">
        <v>1</v>
      </c>
      <c r="E17" s="171">
        <v>2.4768581999960588</v>
      </c>
      <c r="F17" s="28">
        <v>23.030303030303031</v>
      </c>
      <c r="G17" s="28">
        <v>36.878999999999998</v>
      </c>
      <c r="H17" s="172">
        <v>5.0019999999999998</v>
      </c>
      <c r="J17" s="164"/>
      <c r="K17" s="165"/>
      <c r="L17" s="166"/>
      <c r="M17" s="167"/>
      <c r="N17" s="161"/>
    </row>
    <row r="18" spans="1:14">
      <c r="A18" s="154"/>
      <c r="B18" s="169"/>
      <c r="C18" s="158" t="b">
        <v>1</v>
      </c>
      <c r="D18" s="158" t="b">
        <v>0</v>
      </c>
      <c r="E18" s="173">
        <v>4.5269607999944128</v>
      </c>
      <c r="F18" s="18">
        <v>24.72727272727273</v>
      </c>
      <c r="G18" s="18">
        <v>35.454999999999998</v>
      </c>
      <c r="H18" s="174">
        <v>4.593</v>
      </c>
      <c r="J18" s="161"/>
      <c r="K18" s="161"/>
      <c r="L18" s="161"/>
      <c r="M18" s="161"/>
      <c r="N18" s="161"/>
    </row>
    <row r="19" spans="1:14">
      <c r="A19" s="154"/>
      <c r="B19" s="169"/>
      <c r="C19" s="158" t="b">
        <v>0</v>
      </c>
      <c r="D19" s="158" t="b">
        <v>1</v>
      </c>
      <c r="E19" s="173">
        <v>9.1129355000011856</v>
      </c>
      <c r="F19" s="18">
        <v>25</v>
      </c>
      <c r="G19" s="18">
        <v>35.423999999999999</v>
      </c>
      <c r="H19" s="174">
        <v>4.665</v>
      </c>
      <c r="J19" s="163"/>
      <c r="K19" s="162"/>
      <c r="L19" s="162"/>
      <c r="M19" s="162"/>
      <c r="N19" s="161"/>
    </row>
    <row r="20" spans="1:14" ht="15" thickBot="1">
      <c r="A20" s="155"/>
      <c r="B20" s="170"/>
      <c r="C20" s="181" t="b">
        <v>0</v>
      </c>
      <c r="D20" s="181" t="b">
        <v>0</v>
      </c>
      <c r="E20" s="182">
        <v>8.1799360000004526</v>
      </c>
      <c r="F20" s="183">
        <v>24.151515151515149</v>
      </c>
      <c r="G20" s="183">
        <v>35.363999999999997</v>
      </c>
      <c r="H20" s="177">
        <v>4.657</v>
      </c>
      <c r="J20" s="163"/>
      <c r="K20" s="163"/>
      <c r="L20" s="163"/>
      <c r="M20" s="162"/>
      <c r="N20" s="161"/>
    </row>
    <row r="21" spans="1:14" ht="14.25" customHeight="1">
      <c r="A21" s="152"/>
      <c r="B21" s="77"/>
      <c r="C21" s="151"/>
      <c r="D21" s="78"/>
      <c r="E21" s="79"/>
      <c r="F21" s="79"/>
      <c r="G21" s="80"/>
      <c r="H21" s="81"/>
      <c r="I21" s="78"/>
      <c r="J21" s="149"/>
      <c r="K21" s="81"/>
      <c r="L21" s="78"/>
      <c r="M21" s="153"/>
    </row>
    <row r="22" spans="1:14">
      <c r="A22" s="152"/>
      <c r="B22" s="77"/>
      <c r="C22" s="151"/>
      <c r="D22" s="78"/>
      <c r="E22" s="79"/>
      <c r="F22" s="79"/>
      <c r="G22" s="80"/>
      <c r="H22" s="81"/>
      <c r="I22" s="78"/>
      <c r="J22" s="150"/>
      <c r="K22" s="81"/>
      <c r="L22" s="78"/>
      <c r="M22" s="153"/>
    </row>
    <row r="23" spans="1:14">
      <c r="A23" s="152"/>
      <c r="B23" s="77"/>
      <c r="C23" s="151"/>
      <c r="D23" s="78"/>
      <c r="E23" s="78"/>
      <c r="F23" s="78"/>
      <c r="G23" s="82"/>
      <c r="H23" s="81"/>
      <c r="I23" s="78"/>
      <c r="J23" s="150"/>
      <c r="K23" s="81"/>
      <c r="L23" s="78"/>
      <c r="M23" s="153"/>
    </row>
    <row r="24" spans="1:14">
      <c r="A24" s="152"/>
      <c r="B24" s="77"/>
      <c r="C24" s="151"/>
      <c r="D24" s="78"/>
      <c r="E24" s="79"/>
      <c r="F24" s="79"/>
      <c r="G24" s="80"/>
      <c r="H24" s="81"/>
      <c r="I24" s="78"/>
      <c r="J24" s="150"/>
      <c r="K24" s="81"/>
      <c r="L24" s="78"/>
      <c r="M24" s="153"/>
    </row>
    <row r="25" spans="1:14">
      <c r="A25" s="152"/>
      <c r="B25" s="77"/>
      <c r="C25" s="151"/>
      <c r="D25" s="78"/>
      <c r="E25" s="83"/>
      <c r="F25" s="83"/>
      <c r="G25" s="80"/>
      <c r="H25" s="81"/>
      <c r="I25" s="78"/>
      <c r="J25" s="150"/>
      <c r="K25" s="81"/>
      <c r="L25" s="78"/>
      <c r="M25" s="153"/>
    </row>
    <row r="26" spans="1:14">
      <c r="A26" s="152"/>
      <c r="B26" s="77"/>
      <c r="C26" s="151"/>
      <c r="D26" s="78"/>
      <c r="E26" s="79"/>
      <c r="F26" s="79"/>
      <c r="G26" s="80"/>
      <c r="H26" s="81"/>
      <c r="I26" s="78"/>
      <c r="J26" s="150"/>
      <c r="K26" s="81"/>
      <c r="L26" s="78"/>
      <c r="M26" s="153"/>
    </row>
    <row r="27" spans="1:14">
      <c r="A27" s="152"/>
      <c r="B27" s="77"/>
      <c r="C27" s="151"/>
      <c r="D27" s="78"/>
      <c r="E27" s="79"/>
      <c r="F27" s="79"/>
      <c r="G27" s="80"/>
      <c r="H27" s="81"/>
      <c r="I27" s="78"/>
      <c r="J27" s="150"/>
      <c r="K27" s="81"/>
      <c r="L27" s="78"/>
      <c r="M27" s="153"/>
    </row>
    <row r="28" spans="1:14">
      <c r="A28" s="152"/>
      <c r="B28" s="77"/>
      <c r="C28" s="151"/>
      <c r="D28" s="78"/>
      <c r="E28" s="80"/>
      <c r="F28" s="80"/>
      <c r="G28" s="76"/>
      <c r="H28" s="81"/>
      <c r="I28" s="78"/>
      <c r="J28" s="150"/>
      <c r="K28" s="81"/>
      <c r="L28" s="78"/>
      <c r="M28" s="153"/>
    </row>
    <row r="29" spans="1:14">
      <c r="A29" s="152"/>
      <c r="B29" s="77"/>
      <c r="C29" s="151"/>
      <c r="D29" s="78"/>
      <c r="E29" s="79"/>
      <c r="F29" s="79"/>
      <c r="G29" s="80"/>
      <c r="H29" s="81"/>
      <c r="I29" s="78"/>
      <c r="J29" s="150"/>
      <c r="K29" s="81"/>
      <c r="L29" s="78"/>
      <c r="M29" s="153"/>
    </row>
    <row r="30" spans="1:14">
      <c r="A30" s="152"/>
      <c r="B30" s="77"/>
      <c r="C30" s="151"/>
      <c r="D30" s="78"/>
      <c r="E30" s="78"/>
      <c r="F30" s="78"/>
      <c r="G30" s="80"/>
      <c r="H30" s="81"/>
      <c r="I30" s="78"/>
      <c r="J30" s="150"/>
      <c r="K30" s="81"/>
      <c r="L30" s="78"/>
      <c r="M30" s="153"/>
    </row>
    <row r="31" spans="1:14">
      <c r="A31" s="152"/>
      <c r="B31" s="77"/>
      <c r="C31" s="151"/>
      <c r="D31" s="78"/>
      <c r="E31" s="78"/>
      <c r="F31" s="78"/>
      <c r="G31" s="80"/>
      <c r="H31" s="81"/>
      <c r="I31" s="78"/>
      <c r="J31" s="150"/>
      <c r="K31" s="81"/>
      <c r="L31" s="78"/>
      <c r="M31" s="153"/>
    </row>
    <row r="32" spans="1:14">
      <c r="A32" s="152"/>
      <c r="B32" s="77"/>
      <c r="C32" s="151"/>
      <c r="D32" s="78"/>
      <c r="E32" s="78"/>
      <c r="F32" s="78"/>
      <c r="G32" s="80"/>
      <c r="H32" s="81"/>
      <c r="I32" s="78"/>
      <c r="J32" s="150"/>
      <c r="K32" s="81"/>
      <c r="L32" s="78"/>
      <c r="M32" s="153"/>
    </row>
    <row r="33" spans="1:12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</row>
    <row r="34" spans="1:12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</row>
  </sheetData>
  <mergeCells count="17">
    <mergeCell ref="B5:B8"/>
    <mergeCell ref="B9:B12"/>
    <mergeCell ref="B13:B16"/>
    <mergeCell ref="B17:B20"/>
    <mergeCell ref="M4:M5"/>
    <mergeCell ref="M6:M17"/>
    <mergeCell ref="K4:L4"/>
    <mergeCell ref="A5:A20"/>
    <mergeCell ref="K19:L19"/>
    <mergeCell ref="M19:M20"/>
    <mergeCell ref="A21:A32"/>
    <mergeCell ref="C21:C23"/>
    <mergeCell ref="M21:M32"/>
    <mergeCell ref="C24:C26"/>
    <mergeCell ref="C27:C29"/>
    <mergeCell ref="J21:J32"/>
    <mergeCell ref="C30:C32"/>
  </mergeCells>
  <phoneticPr fontId="1" type="noConversion"/>
  <conditionalFormatting sqref="E5:E8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{A6E0106B-8102-471F-BACB-7C70783872D5}</x14:id>
        </ext>
      </extLst>
    </cfRule>
  </conditionalFormatting>
  <conditionalFormatting sqref="E9:E12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{414DAEAA-1D34-4AD6-97D5-B6E3EF253D33}</x14:id>
        </ext>
      </extLst>
    </cfRule>
  </conditionalFormatting>
  <conditionalFormatting sqref="E13:E16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{A9DD2F4A-E1D3-4153-85CB-01D67EF3A006}</x14:id>
        </ext>
      </extLst>
    </cfRule>
  </conditionalFormatting>
  <conditionalFormatting sqref="E17:E20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{483710E8-24BA-4743-A76D-9E74AB75F2F8}</x14:id>
        </ext>
      </extLst>
    </cfRule>
  </conditionalFormatting>
  <conditionalFormatting sqref="F5:F8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{C7B2DD52-CE27-4333-8D52-18DC7896D418}</x14:id>
        </ext>
      </extLst>
    </cfRule>
  </conditionalFormatting>
  <conditionalFormatting sqref="F9:F12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{2F033564-2FBA-4732-97B3-0FD968BF6DCB}</x14:id>
        </ext>
      </extLst>
    </cfRule>
  </conditionalFormatting>
  <conditionalFormatting sqref="F13:F16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{A38C086A-05A5-4F10-97AE-006905F19F74}</x14:id>
        </ext>
      </extLst>
    </cfRule>
  </conditionalFormatting>
  <conditionalFormatting sqref="F17:F20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{489D5907-F251-40F0-81BC-639A8948A8BF}</x14:id>
        </ext>
      </extLst>
    </cfRule>
  </conditionalFormatting>
  <conditionalFormatting sqref="G5:G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{E2BA4B7D-19E7-4EF3-BFE8-5A8B3444F2BC}</x14:id>
        </ext>
      </extLst>
    </cfRule>
  </conditionalFormatting>
  <conditionalFormatting sqref="G9:G1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{70883ADB-88D4-44D6-AE71-57D521F01225}</x14:id>
        </ext>
      </extLst>
    </cfRule>
  </conditionalFormatting>
  <conditionalFormatting sqref="G13:G1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{C19F766F-B0B4-4590-AAEF-59A0B3816CCD}</x14:id>
        </ext>
      </extLst>
    </cfRule>
  </conditionalFormatting>
  <conditionalFormatting sqref="G17:G2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{CC9AFFF5-EBBA-407D-9823-14FE3F5A4999}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6E0106B-8102-471F-BACB-7C70783872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E5:E8</xm:sqref>
        </x14:conditionalFormatting>
        <x14:conditionalFormatting xmlns:xm="http://schemas.microsoft.com/office/excel/2006/main">
          <x14:cfRule type="dataBar" id="{414DAEAA-1D34-4AD6-97D5-B6E3EF253D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E9:E12</xm:sqref>
        </x14:conditionalFormatting>
        <x14:conditionalFormatting xmlns:xm="http://schemas.microsoft.com/office/excel/2006/main">
          <x14:cfRule type="dataBar" id="{A9DD2F4A-E1D3-4153-85CB-01D67EF3A0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E13:E16</xm:sqref>
        </x14:conditionalFormatting>
        <x14:conditionalFormatting xmlns:xm="http://schemas.microsoft.com/office/excel/2006/main">
          <x14:cfRule type="dataBar" id="{483710E8-24BA-4743-A76D-9E74AB75F2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E17:E20</xm:sqref>
        </x14:conditionalFormatting>
        <x14:conditionalFormatting xmlns:xm="http://schemas.microsoft.com/office/excel/2006/main">
          <x14:cfRule type="dataBar" id="{C7B2DD52-CE27-4333-8D52-18DC7896D4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F5:F8</xm:sqref>
        </x14:conditionalFormatting>
        <x14:conditionalFormatting xmlns:xm="http://schemas.microsoft.com/office/excel/2006/main">
          <x14:cfRule type="dataBar" id="{2F033564-2FBA-4732-97B3-0FD968BF6D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F9:F12</xm:sqref>
        </x14:conditionalFormatting>
        <x14:conditionalFormatting xmlns:xm="http://schemas.microsoft.com/office/excel/2006/main">
          <x14:cfRule type="dataBar" id="{A38C086A-05A5-4F10-97AE-006905F19F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F13:F16</xm:sqref>
        </x14:conditionalFormatting>
        <x14:conditionalFormatting xmlns:xm="http://schemas.microsoft.com/office/excel/2006/main">
          <x14:cfRule type="dataBar" id="{489D5907-F251-40F0-81BC-639A8948A8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F17:F20</xm:sqref>
        </x14:conditionalFormatting>
        <x14:conditionalFormatting xmlns:xm="http://schemas.microsoft.com/office/excel/2006/main">
          <x14:cfRule type="dataBar" id="{E2BA4B7D-19E7-4EF3-BFE8-5A8B3444F2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G5:G8</xm:sqref>
        </x14:conditionalFormatting>
        <x14:conditionalFormatting xmlns:xm="http://schemas.microsoft.com/office/excel/2006/main">
          <x14:cfRule type="dataBar" id="{70883ADB-88D4-44D6-AE71-57D521F012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G9:G12</xm:sqref>
        </x14:conditionalFormatting>
        <x14:conditionalFormatting xmlns:xm="http://schemas.microsoft.com/office/excel/2006/main">
          <x14:cfRule type="dataBar" id="{C19F766F-B0B4-4590-AAEF-59A0B3816C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G13:G16</xm:sqref>
        </x14:conditionalFormatting>
        <x14:conditionalFormatting xmlns:xm="http://schemas.microsoft.com/office/excel/2006/main">
          <x14:cfRule type="dataBar" id="{CC9AFFF5-EBBA-407D-9823-14FE3F5A49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G17:G20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map_experiment</vt:lpstr>
      <vt:lpstr>experiment_v3v4</vt:lpstr>
      <vt:lpstr>experiment_v4_1v4_2</vt:lpstr>
      <vt:lpstr>hyper-parameter 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yukino</dc:creator>
  <cp:lastModifiedBy>LIU GUANTING</cp:lastModifiedBy>
  <cp:lastPrinted>2022-11-08T00:22:44Z</cp:lastPrinted>
  <dcterms:created xsi:type="dcterms:W3CDTF">2015-06-05T18:19:34Z</dcterms:created>
  <dcterms:modified xsi:type="dcterms:W3CDTF">2022-11-21T07:40:25Z</dcterms:modified>
</cp:coreProperties>
</file>