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8252598822_utac_u-tokyo_ac_jp/Documents/research/master_research/"/>
    </mc:Choice>
  </mc:AlternateContent>
  <xr:revisionPtr revIDLastSave="1004" documentId="11_AD4D066CA252ABDACC1048B789D1F66E72EEDF48" xr6:coauthVersionLast="47" xr6:coauthVersionMax="47" xr10:uidLastSave="{A297B317-5CA3-4D5E-8C7E-720AD8A122E1}"/>
  <bookViews>
    <workbookView xWindow="-23148" yWindow="-108" windowWidth="23256" windowHeight="12456" activeTab="2" xr2:uid="{00000000-000D-0000-FFFF-FFFF00000000}"/>
  </bookViews>
  <sheets>
    <sheet name="Sheet1" sheetId="1" r:id="rId1"/>
    <sheet name="map_experiment" sheetId="2" r:id="rId2"/>
    <sheet name="experiment_v3v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9" i="3" l="1"/>
  <c r="L60" i="3"/>
  <c r="H60" i="3"/>
  <c r="L57" i="3"/>
  <c r="H57" i="3"/>
  <c r="L54" i="3"/>
  <c r="H54" i="3"/>
  <c r="L51" i="3"/>
  <c r="H51" i="3"/>
  <c r="L30" i="3"/>
  <c r="H30" i="3"/>
  <c r="H29" i="3"/>
  <c r="L28" i="3"/>
  <c r="H28" i="3"/>
  <c r="L27" i="3"/>
  <c r="H27" i="3"/>
  <c r="L26" i="3"/>
  <c r="H26" i="3"/>
  <c r="L25" i="3"/>
  <c r="H25" i="3"/>
  <c r="L24" i="3"/>
  <c r="H24" i="3"/>
  <c r="L23" i="3"/>
  <c r="H23" i="3"/>
  <c r="L22" i="3"/>
  <c r="H22" i="3"/>
  <c r="L21" i="3"/>
  <c r="H21" i="3"/>
  <c r="L20" i="3"/>
  <c r="H20" i="3"/>
  <c r="L19" i="3"/>
  <c r="H19" i="3"/>
  <c r="M40" i="2"/>
  <c r="M81" i="2"/>
  <c r="M78" i="2"/>
  <c r="M75" i="2"/>
  <c r="M72" i="2"/>
  <c r="M41" i="2"/>
  <c r="M42" i="2"/>
  <c r="M43" i="2"/>
  <c r="M44" i="2"/>
  <c r="M45" i="2"/>
  <c r="M46" i="2"/>
  <c r="M47" i="2"/>
  <c r="M48" i="2"/>
  <c r="M49" i="2"/>
  <c r="M50" i="2"/>
  <c r="M51" i="2"/>
  <c r="I42" i="2"/>
  <c r="I81" i="2"/>
  <c r="I78" i="2"/>
  <c r="I75" i="2"/>
  <c r="I72" i="2"/>
  <c r="I45" i="2" l="1"/>
  <c r="I48" i="2"/>
  <c r="I51" i="2"/>
  <c r="I49" i="2"/>
  <c r="I46" i="2"/>
  <c r="I43" i="2"/>
  <c r="I40" i="2"/>
  <c r="I50" i="2"/>
  <c r="I47" i="2"/>
  <c r="I44" i="2"/>
  <c r="I41" i="2"/>
  <c r="K6" i="1"/>
  <c r="K7" i="1"/>
  <c r="J7" i="1"/>
  <c r="J6" i="1"/>
  <c r="H6" i="1"/>
  <c r="G6" i="1"/>
  <c r="G7" i="1"/>
  <c r="H7" i="1"/>
</calcChain>
</file>

<file path=xl/sharedStrings.xml><?xml version="1.0" encoding="utf-8"?>
<sst xmlns="http://schemas.openxmlformats.org/spreadsheetml/2006/main" count="315" uniqueCount="51">
  <si>
    <t>LOS</t>
    <phoneticPr fontId="1" type="noConversion"/>
  </si>
  <si>
    <t>LOS8</t>
    <phoneticPr fontId="1" type="noConversion"/>
  </si>
  <si>
    <t>BresLOS</t>
    <phoneticPr fontId="1" type="noConversion"/>
  </si>
  <si>
    <t>h</t>
    <phoneticPr fontId="1" type="noConversion"/>
  </si>
  <si>
    <t>BFS</t>
    <phoneticPr fontId="1" type="noConversion"/>
  </si>
  <si>
    <t>singleton</t>
    <phoneticPr fontId="1" type="noConversion"/>
  </si>
  <si>
    <t>MST</t>
    <phoneticPr fontId="1" type="noConversion"/>
  </si>
  <si>
    <t>Nodes</t>
    <phoneticPr fontId="1" type="noConversion"/>
  </si>
  <si>
    <t>Time/s</t>
    <phoneticPr fontId="1" type="noConversion"/>
  </si>
  <si>
    <t>Jump to Front</t>
    <phoneticPr fontId="1" type="noConversion"/>
  </si>
  <si>
    <t>LOS4
OPT=73</t>
    <phoneticPr fontId="1" type="noConversion"/>
  </si>
  <si>
    <t>Basic Expansion</t>
    <phoneticPr fontId="1" type="noConversion"/>
  </si>
  <si>
    <t>maze:11x11
obstacles: 50
test rounds:100</t>
    <phoneticPr fontId="1" type="noConversion"/>
  </si>
  <si>
    <t>-</t>
    <phoneticPr fontId="1" type="noConversion"/>
  </si>
  <si>
    <t>Pypy with Jump to Front</t>
    <phoneticPr fontId="1" type="noConversion"/>
  </si>
  <si>
    <t>Agent</t>
    <phoneticPr fontId="1" type="noConversion"/>
  </si>
  <si>
    <t>reference</t>
    <phoneticPr fontId="1" type="noConversion"/>
  </si>
  <si>
    <t>minmax</t>
    <phoneticPr fontId="1" type="noConversion"/>
  </si>
  <si>
    <t>minsum</t>
    <phoneticPr fontId="1" type="noConversion"/>
  </si>
  <si>
    <t>metric</t>
    <phoneticPr fontId="1" type="noConversion"/>
  </si>
  <si>
    <t>paths_len</t>
    <phoneticPr fontId="1" type="noConversion"/>
  </si>
  <si>
    <t>my research (options close)</t>
    <phoneticPr fontId="1" type="noConversion"/>
  </si>
  <si>
    <t>my research(with speed up options)</t>
    <phoneticPr fontId="1" type="noConversion"/>
  </si>
  <si>
    <t>Time/s(lazy A*)</t>
    <phoneticPr fontId="1" type="noConversion"/>
  </si>
  <si>
    <t>time/s</t>
    <phoneticPr fontId="1" type="noConversion"/>
  </si>
  <si>
    <t>my research (old)</t>
    <phoneticPr fontId="1" type="noConversion"/>
  </si>
  <si>
    <t>MAP</t>
    <phoneticPr fontId="1" type="noConversion"/>
  </si>
  <si>
    <t>agent</t>
    <phoneticPr fontId="1" type="noConversion"/>
  </si>
  <si>
    <t>Reference</t>
    <phoneticPr fontId="1" type="noConversion"/>
  </si>
  <si>
    <t>1-agent path_len</t>
    <phoneticPr fontId="1" type="noConversion"/>
  </si>
  <si>
    <t>avg_paths_len</t>
    <phoneticPr fontId="1" type="noConversion"/>
  </si>
  <si>
    <t>34*50
obstacles:677
obstacle_rate=0.40</t>
    <phoneticPr fontId="1" type="noConversion"/>
  </si>
  <si>
    <t>my research(new)</t>
    <phoneticPr fontId="1" type="noConversion"/>
  </si>
  <si>
    <t>11*11
obstacles:49
obstacle_rate:0.40
4_11d</t>
    <phoneticPr fontId="1" type="noConversion"/>
  </si>
  <si>
    <t>heuristics</t>
    <phoneticPr fontId="1" type="noConversion"/>
  </si>
  <si>
    <t>agg_h</t>
    <phoneticPr fontId="1" type="noConversion"/>
  </si>
  <si>
    <t>TSP</t>
    <phoneticPr fontId="1" type="noConversion"/>
  </si>
  <si>
    <t>30*31
obstacles:612
0_lak101d</t>
    <phoneticPr fontId="1" type="noConversion"/>
  </si>
  <si>
    <t>21*21
obstacles:196
obstacle_rate:0.44
2_maze_21d</t>
    <phoneticPr fontId="1" type="noConversion"/>
  </si>
  <si>
    <t>my research (old）</t>
    <phoneticPr fontId="1" type="noConversion"/>
  </si>
  <si>
    <t>my research (v2）</t>
    <phoneticPr fontId="1" type="noConversion"/>
  </si>
  <si>
    <t>my research(v3)</t>
    <phoneticPr fontId="1" type="noConversion"/>
  </si>
  <si>
    <t>NOTE</t>
    <phoneticPr fontId="1" type="noConversion"/>
  </si>
  <si>
    <t xml:space="preserve">parameter:
test time:1
</t>
    <phoneticPr fontId="1" type="noConversion"/>
  </si>
  <si>
    <t xml:space="preserve">parameter:
test time:100
</t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</si>
  <si>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epsilon:1.5
,f_weight:1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100
</t>
    </r>
    <phoneticPr fontId="1" type="noConversion"/>
  </si>
  <si>
    <r>
      <rPr>
        <b/>
        <sz val="11"/>
        <color theme="1"/>
        <rFont val="等线"/>
        <scheme val="minor"/>
      </rPr>
      <t>parameter</t>
    </r>
    <r>
      <rPr>
        <sz val="11"/>
        <color theme="1"/>
        <rFont val="等线"/>
        <family val="2"/>
        <scheme val="minor"/>
      </rPr>
      <t xml:space="preserve">: epsilon:1
,f_weight:10
</t>
    </r>
    <r>
      <rPr>
        <b/>
        <sz val="11"/>
        <color theme="1"/>
        <rFont val="等线"/>
        <scheme val="minor"/>
      </rPr>
      <t>test time:</t>
    </r>
    <r>
      <rPr>
        <sz val="11"/>
        <color theme="1"/>
        <rFont val="等线"/>
        <family val="2"/>
        <scheme val="minor"/>
      </rPr>
      <t xml:space="preserve">10
but reference use f_weight=1
</t>
    </r>
    <phoneticPr fontId="1" type="noConversion"/>
  </si>
  <si>
    <t>efficiency up</t>
    <phoneticPr fontId="1" type="noConversion"/>
  </si>
  <si>
    <t>my research (v3）</t>
    <phoneticPr fontId="1" type="noConversion"/>
  </si>
  <si>
    <t>my research(v4)</t>
    <phoneticPr fontId="1" type="noConversion"/>
  </si>
  <si>
    <t>my research(v3.1)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</si>
</sst>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_);[Red]\(0.00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76" fontId="4" fillId="0" borderId="5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/>
    <xf numFmtId="0" fontId="2" fillId="2" borderId="1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vertical="center"/>
    </xf>
    <xf numFmtId="0" fontId="0" fillId="0" borderId="14" xfId="0" applyBorder="1"/>
    <xf numFmtId="177" fontId="0" fillId="0" borderId="14" xfId="0" applyNumberFormat="1" applyBorder="1"/>
    <xf numFmtId="0" fontId="0" fillId="0" borderId="9" xfId="0" applyBorder="1"/>
    <xf numFmtId="177" fontId="0" fillId="0" borderId="9" xfId="0" applyNumberFormat="1" applyBorder="1"/>
    <xf numFmtId="178" fontId="0" fillId="0" borderId="1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178" fontId="0" fillId="0" borderId="9" xfId="0" applyNumberForma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8" fontId="0" fillId="0" borderId="1" xfId="0" applyNumberFormat="1" applyBorder="1"/>
    <xf numFmtId="178" fontId="0" fillId="0" borderId="1" xfId="0" applyNumberFormat="1" applyBorder="1" applyAlignment="1">
      <alignment vertical="center" wrapText="1"/>
    </xf>
    <xf numFmtId="178" fontId="0" fillId="0" borderId="14" xfId="0" applyNumberFormat="1" applyBorder="1"/>
    <xf numFmtId="178" fontId="0" fillId="0" borderId="9" xfId="0" applyNumberFormat="1" applyBorder="1"/>
    <xf numFmtId="17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7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176" fontId="4" fillId="0" borderId="1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14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24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" vertical="center"/>
    </xf>
    <xf numFmtId="0" fontId="0" fillId="4" borderId="1" xfId="0" applyFill="1" applyBorder="1"/>
    <xf numFmtId="1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59"/>
  <sheetViews>
    <sheetView topLeftCell="H28" workbookViewId="0">
      <selection activeCell="K39" sqref="K39"/>
    </sheetView>
  </sheetViews>
  <sheetFormatPr defaultRowHeight="14.25"/>
  <cols>
    <col min="2" max="2" width="16.125" customWidth="1"/>
    <col min="3" max="3" width="9.125" customWidth="1"/>
    <col min="4" max="4" width="19.25" customWidth="1"/>
    <col min="5" max="5" width="9.125" customWidth="1"/>
    <col min="7" max="7" width="11" customWidth="1"/>
    <col min="8" max="8" width="12" customWidth="1"/>
    <col min="10" max="10" width="9.125" customWidth="1"/>
    <col min="13" max="13" width="13.75" customWidth="1"/>
    <col min="16" max="16" width="16.25" customWidth="1"/>
    <col min="19" max="19" width="15.75" customWidth="1"/>
    <col min="21" max="21" width="14.125" customWidth="1"/>
  </cols>
  <sheetData>
    <row r="2" spans="2:11" ht="42.75">
      <c r="B2" s="4" t="s">
        <v>12</v>
      </c>
    </row>
    <row r="3" spans="2:11">
      <c r="C3" s="85" t="s">
        <v>11</v>
      </c>
      <c r="D3" s="85"/>
      <c r="E3" s="85"/>
      <c r="F3" s="85" t="s">
        <v>9</v>
      </c>
      <c r="G3" s="85"/>
      <c r="H3" s="85"/>
      <c r="I3" s="85" t="s">
        <v>14</v>
      </c>
      <c r="J3" s="85"/>
      <c r="K3" s="85"/>
    </row>
    <row r="4" spans="2:11">
      <c r="B4" s="1" t="s">
        <v>0</v>
      </c>
      <c r="C4" s="1" t="s">
        <v>3</v>
      </c>
      <c r="D4" s="1" t="s">
        <v>7</v>
      </c>
      <c r="E4" s="1" t="s">
        <v>8</v>
      </c>
      <c r="F4" s="1" t="s">
        <v>3</v>
      </c>
      <c r="G4" s="1" t="s">
        <v>7</v>
      </c>
      <c r="H4" s="1" t="s">
        <v>8</v>
      </c>
      <c r="I4" s="1" t="s">
        <v>3</v>
      </c>
      <c r="J4" s="1" t="s">
        <v>7</v>
      </c>
      <c r="K4" s="1" t="s">
        <v>8</v>
      </c>
    </row>
    <row r="5" spans="2:11">
      <c r="B5" s="79" t="s">
        <v>10</v>
      </c>
      <c r="C5" s="2" t="s">
        <v>4</v>
      </c>
      <c r="D5" s="2" t="s">
        <v>13</v>
      </c>
      <c r="E5" s="2" t="s">
        <v>13</v>
      </c>
      <c r="F5" s="2" t="s">
        <v>4</v>
      </c>
      <c r="G5" s="2">
        <v>496698</v>
      </c>
      <c r="H5" s="2">
        <v>81.709999999999994</v>
      </c>
      <c r="I5" s="2" t="s">
        <v>4</v>
      </c>
      <c r="J5" s="2">
        <v>496698</v>
      </c>
      <c r="K5" s="2">
        <v>21.616</v>
      </c>
    </row>
    <row r="6" spans="2:11">
      <c r="B6" s="72"/>
      <c r="C6" s="2" t="s">
        <v>5</v>
      </c>
      <c r="D6" s="2" t="s">
        <v>13</v>
      </c>
      <c r="E6" s="2" t="s">
        <v>13</v>
      </c>
      <c r="F6" s="2" t="s">
        <v>5</v>
      </c>
      <c r="G6" s="2">
        <f>3054600/100</f>
        <v>30546</v>
      </c>
      <c r="H6" s="2">
        <f>598.79/100</f>
        <v>5.9878999999999998</v>
      </c>
      <c r="I6" s="2" t="s">
        <v>5</v>
      </c>
      <c r="J6" s="2">
        <f>3054600/100</f>
        <v>30546</v>
      </c>
      <c r="K6" s="2">
        <f>56.5/30</f>
        <v>1.8833333333333333</v>
      </c>
    </row>
    <row r="7" spans="2:11">
      <c r="B7" s="72"/>
      <c r="C7" s="2" t="s">
        <v>6</v>
      </c>
      <c r="D7" s="2" t="s">
        <v>13</v>
      </c>
      <c r="E7" s="2" t="s">
        <v>13</v>
      </c>
      <c r="F7" s="2" t="s">
        <v>6</v>
      </c>
      <c r="G7" s="2">
        <f>406200/100</f>
        <v>4062</v>
      </c>
      <c r="H7" s="2">
        <f>235.11/100</f>
        <v>2.3511000000000002</v>
      </c>
      <c r="I7" s="2" t="s">
        <v>6</v>
      </c>
      <c r="J7" s="2">
        <f>406200/100</f>
        <v>4062</v>
      </c>
      <c r="K7" s="2">
        <f>70.525/100</f>
        <v>0.70525000000000004</v>
      </c>
    </row>
    <row r="8" spans="2:11">
      <c r="B8" s="72" t="s">
        <v>1</v>
      </c>
      <c r="C8" s="2" t="s">
        <v>4</v>
      </c>
      <c r="D8" s="2"/>
      <c r="E8" s="2"/>
      <c r="F8" s="2" t="s">
        <v>4</v>
      </c>
      <c r="G8" s="2"/>
      <c r="H8" s="2"/>
      <c r="I8" s="2" t="s">
        <v>4</v>
      </c>
      <c r="J8" s="2"/>
      <c r="K8" s="2"/>
    </row>
    <row r="9" spans="2:11">
      <c r="B9" s="72"/>
      <c r="C9" s="2" t="s">
        <v>5</v>
      </c>
      <c r="D9" s="2"/>
      <c r="E9" s="2"/>
      <c r="F9" s="2" t="s">
        <v>5</v>
      </c>
      <c r="G9" s="2"/>
      <c r="H9" s="2"/>
      <c r="I9" s="2" t="s">
        <v>5</v>
      </c>
      <c r="J9" s="2"/>
      <c r="K9" s="2"/>
    </row>
    <row r="10" spans="2:11">
      <c r="B10" s="72"/>
      <c r="C10" s="2" t="s">
        <v>6</v>
      </c>
      <c r="D10" s="2"/>
      <c r="E10" s="2"/>
      <c r="F10" s="2" t="s">
        <v>6</v>
      </c>
      <c r="G10" s="2"/>
      <c r="H10" s="2"/>
      <c r="I10" s="2" t="s">
        <v>6</v>
      </c>
      <c r="J10" s="2"/>
      <c r="K10" s="2"/>
    </row>
    <row r="11" spans="2:11">
      <c r="B11" s="72" t="s">
        <v>2</v>
      </c>
      <c r="C11" s="2" t="s">
        <v>4</v>
      </c>
      <c r="D11" s="2"/>
      <c r="E11" s="2"/>
      <c r="F11" s="2" t="s">
        <v>4</v>
      </c>
      <c r="G11" s="2"/>
      <c r="H11" s="2"/>
      <c r="I11" s="2" t="s">
        <v>4</v>
      </c>
      <c r="J11" s="2"/>
      <c r="K11" s="2"/>
    </row>
    <row r="12" spans="2:11">
      <c r="B12" s="72"/>
      <c r="C12" s="2" t="s">
        <v>5</v>
      </c>
      <c r="D12" s="2"/>
      <c r="E12" s="2"/>
      <c r="F12" s="2" t="s">
        <v>5</v>
      </c>
      <c r="G12" s="2"/>
      <c r="H12" s="2"/>
      <c r="I12" s="2" t="s">
        <v>5</v>
      </c>
      <c r="J12" s="2"/>
      <c r="K12" s="2"/>
    </row>
    <row r="13" spans="2:11">
      <c r="B13" s="72"/>
      <c r="C13" s="2" t="s">
        <v>6</v>
      </c>
      <c r="D13" s="2"/>
      <c r="E13" s="2"/>
      <c r="F13" s="2" t="s">
        <v>6</v>
      </c>
      <c r="G13" s="2"/>
      <c r="H13" s="2"/>
      <c r="I13" s="2" t="s">
        <v>6</v>
      </c>
      <c r="J13" s="2"/>
      <c r="K13" s="2"/>
    </row>
    <row r="17" spans="2:8">
      <c r="B17" s="3"/>
    </row>
    <row r="18" spans="2:8">
      <c r="C18" s="85"/>
      <c r="D18" s="85"/>
      <c r="E18" s="85"/>
      <c r="F18" s="85"/>
      <c r="G18" s="85"/>
      <c r="H18" s="85"/>
    </row>
    <row r="19" spans="2:8">
      <c r="B19" s="1"/>
      <c r="C19" s="1"/>
      <c r="D19" s="1"/>
      <c r="E19" s="1"/>
      <c r="F19" s="1"/>
      <c r="G19" s="1"/>
      <c r="H19" s="1"/>
    </row>
    <row r="20" spans="2:8">
      <c r="B20" s="79"/>
      <c r="C20" s="2"/>
      <c r="D20" s="2"/>
      <c r="E20" s="2"/>
      <c r="F20" s="2"/>
      <c r="G20" s="2"/>
      <c r="H20" s="2"/>
    </row>
    <row r="21" spans="2:8">
      <c r="B21" s="72"/>
      <c r="C21" s="2"/>
      <c r="D21" s="2"/>
      <c r="E21" s="2"/>
      <c r="F21" s="2"/>
      <c r="G21" s="2"/>
      <c r="H21" s="2"/>
    </row>
    <row r="22" spans="2:8">
      <c r="B22" s="72"/>
      <c r="C22" s="2"/>
      <c r="D22" s="2"/>
      <c r="E22" s="2"/>
      <c r="F22" s="2"/>
      <c r="G22" s="2"/>
      <c r="H22" s="2"/>
    </row>
    <row r="23" spans="2:8">
      <c r="B23" s="72"/>
      <c r="C23" s="2"/>
      <c r="D23" s="2"/>
      <c r="E23" s="2"/>
      <c r="F23" s="2"/>
      <c r="G23" s="2"/>
      <c r="H23" s="2"/>
    </row>
    <row r="24" spans="2:8">
      <c r="B24" s="72"/>
      <c r="C24" s="2"/>
      <c r="D24" s="2"/>
      <c r="E24" s="2"/>
      <c r="F24" s="2"/>
      <c r="G24" s="2"/>
      <c r="H24" s="2"/>
    </row>
    <row r="25" spans="2:8">
      <c r="B25" s="72"/>
      <c r="C25" s="2"/>
      <c r="D25" s="2"/>
      <c r="E25" s="2"/>
      <c r="F25" s="2"/>
      <c r="G25" s="2"/>
      <c r="H25" s="2"/>
    </row>
    <row r="26" spans="2:8">
      <c r="B26" s="72"/>
      <c r="C26" s="2"/>
      <c r="D26" s="2"/>
      <c r="E26" s="2"/>
      <c r="F26" s="2"/>
      <c r="G26" s="2"/>
      <c r="H26" s="2"/>
    </row>
    <row r="27" spans="2:8">
      <c r="B27" s="72"/>
      <c r="C27" s="2"/>
      <c r="D27" s="2"/>
      <c r="E27" s="2"/>
      <c r="F27" s="2"/>
      <c r="G27" s="2"/>
      <c r="H27" s="2"/>
    </row>
    <row r="28" spans="2:8">
      <c r="B28" s="72"/>
      <c r="C28" s="2"/>
      <c r="D28" s="2"/>
      <c r="E28" s="2"/>
      <c r="F28" s="2"/>
      <c r="G28" s="2"/>
      <c r="H28" s="2"/>
    </row>
    <row r="33" spans="2:23" ht="42.75">
      <c r="M33" s="4" t="s">
        <v>12</v>
      </c>
    </row>
    <row r="34" spans="2:23">
      <c r="M34" s="80" t="s">
        <v>15</v>
      </c>
      <c r="N34" s="81" t="s">
        <v>19</v>
      </c>
      <c r="O34" s="83" t="s">
        <v>21</v>
      </c>
      <c r="P34" s="84"/>
      <c r="Q34" s="85" t="s">
        <v>22</v>
      </c>
      <c r="R34" s="85"/>
      <c r="S34" s="85"/>
      <c r="T34" s="83" t="s">
        <v>16</v>
      </c>
      <c r="U34" s="86"/>
      <c r="V34" s="84"/>
      <c r="W34" s="8"/>
    </row>
    <row r="35" spans="2:23">
      <c r="M35" s="80"/>
      <c r="N35" s="82"/>
      <c r="O35" s="1" t="s">
        <v>20</v>
      </c>
      <c r="P35" s="1" t="s">
        <v>8</v>
      </c>
      <c r="Q35" s="1" t="s">
        <v>20</v>
      </c>
      <c r="R35" s="87" t="s">
        <v>8</v>
      </c>
      <c r="S35" s="88"/>
      <c r="T35" s="1" t="s">
        <v>20</v>
      </c>
      <c r="U35" s="1" t="s">
        <v>23</v>
      </c>
      <c r="V35" s="1" t="s">
        <v>24</v>
      </c>
      <c r="W35" s="9"/>
    </row>
    <row r="36" spans="2:23">
      <c r="M36" s="79">
        <v>2</v>
      </c>
      <c r="N36" s="2" t="s">
        <v>17</v>
      </c>
      <c r="O36" s="2">
        <v>43.93</v>
      </c>
      <c r="P36" s="7">
        <v>0.503</v>
      </c>
      <c r="Q36" s="2">
        <v>44.41</v>
      </c>
      <c r="R36" s="73">
        <v>9.7000000000000003E-2</v>
      </c>
      <c r="S36" s="74"/>
      <c r="T36" s="2">
        <v>30.1</v>
      </c>
      <c r="U36" s="7">
        <v>10.199999999999999</v>
      </c>
      <c r="V36" s="7">
        <v>15.5</v>
      </c>
      <c r="W36" s="10"/>
    </row>
    <row r="37" spans="2:23">
      <c r="M37" s="79"/>
      <c r="N37" s="2" t="s">
        <v>18</v>
      </c>
      <c r="O37" s="6"/>
      <c r="P37" s="2"/>
      <c r="Q37" s="2"/>
      <c r="R37" s="77"/>
      <c r="S37" s="78"/>
      <c r="T37" s="2"/>
      <c r="U37" s="7"/>
      <c r="V37" s="7"/>
      <c r="W37" s="10"/>
    </row>
    <row r="38" spans="2:23">
      <c r="M38" s="72">
        <v>3</v>
      </c>
      <c r="N38" s="2" t="s">
        <v>17</v>
      </c>
      <c r="O38" s="2">
        <v>32.840000000000003</v>
      </c>
      <c r="P38" s="7">
        <v>0.126</v>
      </c>
      <c r="Q38" s="2">
        <v>34.130000000000003</v>
      </c>
      <c r="R38" s="73">
        <v>7.5999999999999998E-2</v>
      </c>
      <c r="S38" s="74"/>
      <c r="T38" s="2">
        <v>19.100000000000001</v>
      </c>
      <c r="U38" s="7">
        <v>3.9</v>
      </c>
      <c r="V38" s="7">
        <v>19.100000000000001</v>
      </c>
      <c r="W38" s="10"/>
    </row>
    <row r="39" spans="2:23">
      <c r="M39" s="72"/>
      <c r="N39" s="2" t="s">
        <v>18</v>
      </c>
      <c r="O39" s="2"/>
      <c r="P39" s="2"/>
      <c r="Q39" s="2"/>
      <c r="R39" s="77"/>
      <c r="S39" s="78"/>
      <c r="T39" s="2"/>
      <c r="U39" s="7"/>
      <c r="V39" s="7"/>
      <c r="W39" s="10"/>
    </row>
    <row r="40" spans="2:23">
      <c r="M40" s="72">
        <v>4</v>
      </c>
      <c r="N40" s="2" t="s">
        <v>17</v>
      </c>
      <c r="O40" s="2">
        <v>26.55</v>
      </c>
      <c r="P40" s="7">
        <v>8.6999999999999994E-2</v>
      </c>
      <c r="Q40" s="2">
        <v>27.2</v>
      </c>
      <c r="R40" s="73">
        <v>6.6000000000000003E-2</v>
      </c>
      <c r="S40" s="74"/>
      <c r="T40" s="2">
        <v>14.9</v>
      </c>
      <c r="U40" s="7">
        <v>2.1</v>
      </c>
      <c r="V40" s="7">
        <v>26.2</v>
      </c>
      <c r="W40" s="10"/>
    </row>
    <row r="41" spans="2:23">
      <c r="M41" s="72"/>
      <c r="N41" s="2" t="s">
        <v>18</v>
      </c>
      <c r="O41" s="2"/>
      <c r="P41" s="2"/>
      <c r="Q41" s="2"/>
      <c r="R41" s="77"/>
      <c r="S41" s="78"/>
      <c r="T41" s="2"/>
      <c r="U41" s="7"/>
      <c r="V41" s="7"/>
      <c r="W41" s="10"/>
    </row>
    <row r="42" spans="2:23">
      <c r="M42" s="72">
        <v>5</v>
      </c>
      <c r="N42" s="2" t="s">
        <v>17</v>
      </c>
      <c r="O42" s="2">
        <v>20.99</v>
      </c>
      <c r="P42" s="7">
        <v>6.83E-2</v>
      </c>
      <c r="Q42" s="2">
        <v>22.62</v>
      </c>
      <c r="R42" s="73">
        <v>6.6000000000000003E-2</v>
      </c>
      <c r="S42" s="74"/>
      <c r="T42" s="2">
        <v>12.2</v>
      </c>
      <c r="U42" s="7">
        <v>3</v>
      </c>
      <c r="V42" s="7">
        <v>23.4</v>
      </c>
      <c r="W42" s="10"/>
    </row>
    <row r="43" spans="2:23">
      <c r="M43" s="72"/>
      <c r="N43" s="2" t="s">
        <v>18</v>
      </c>
      <c r="O43" s="2"/>
      <c r="P43" s="2"/>
      <c r="Q43" s="2"/>
      <c r="R43" s="75"/>
      <c r="S43" s="76"/>
      <c r="T43" s="2"/>
      <c r="U43" s="7"/>
      <c r="V43" s="7"/>
      <c r="W43" s="10"/>
    </row>
    <row r="44" spans="2:23">
      <c r="M44" s="72">
        <v>6</v>
      </c>
      <c r="N44" s="2" t="s">
        <v>17</v>
      </c>
      <c r="O44" s="2">
        <v>19.54</v>
      </c>
      <c r="P44" s="7">
        <v>8.2000000000000003E-2</v>
      </c>
      <c r="Q44" s="2">
        <v>19.21</v>
      </c>
      <c r="R44" s="73">
        <v>7.8E-2</v>
      </c>
      <c r="S44" s="74"/>
      <c r="T44" s="2">
        <v>10.1</v>
      </c>
      <c r="U44" s="7">
        <v>3</v>
      </c>
      <c r="V44" s="7">
        <v>17.8</v>
      </c>
      <c r="W44" s="10"/>
    </row>
    <row r="45" spans="2:23">
      <c r="M45" s="72"/>
      <c r="N45" s="2" t="s">
        <v>18</v>
      </c>
      <c r="O45" s="6"/>
      <c r="P45" s="6"/>
      <c r="Q45" s="6"/>
      <c r="R45" s="75"/>
      <c r="S45" s="76"/>
      <c r="T45" s="6"/>
      <c r="U45" s="6"/>
      <c r="V45" s="6"/>
    </row>
    <row r="46" spans="2:23">
      <c r="B46" s="89"/>
      <c r="C46" s="5"/>
    </row>
    <row r="47" spans="2:23">
      <c r="B47" s="89"/>
      <c r="C47" s="5"/>
    </row>
    <row r="48" spans="2:23">
      <c r="M48" s="80" t="s">
        <v>15</v>
      </c>
      <c r="N48" s="81" t="s">
        <v>19</v>
      </c>
      <c r="O48" s="83" t="s">
        <v>25</v>
      </c>
      <c r="P48" s="84"/>
      <c r="Q48" s="85" t="s">
        <v>22</v>
      </c>
      <c r="R48" s="85"/>
      <c r="S48" s="85"/>
      <c r="T48" s="83" t="s">
        <v>16</v>
      </c>
      <c r="U48" s="86"/>
      <c r="V48" s="84"/>
    </row>
    <row r="49" spans="13:22">
      <c r="M49" s="80"/>
      <c r="N49" s="82"/>
      <c r="O49" s="1" t="s">
        <v>20</v>
      </c>
      <c r="P49" s="1" t="s">
        <v>8</v>
      </c>
      <c r="Q49" s="1" t="s">
        <v>20</v>
      </c>
      <c r="R49" s="87" t="s">
        <v>8</v>
      </c>
      <c r="S49" s="88"/>
      <c r="T49" s="1" t="s">
        <v>20</v>
      </c>
      <c r="U49" s="1" t="s">
        <v>23</v>
      </c>
      <c r="V49" s="1" t="s">
        <v>24</v>
      </c>
    </row>
    <row r="50" spans="13:22">
      <c r="M50" s="79">
        <v>2</v>
      </c>
      <c r="N50" s="2" t="s">
        <v>17</v>
      </c>
      <c r="O50" s="2">
        <v>43.93</v>
      </c>
      <c r="P50" s="7">
        <v>0.503</v>
      </c>
      <c r="Q50" s="2">
        <v>41.9</v>
      </c>
      <c r="R50" s="73">
        <v>0.83599999999999997</v>
      </c>
      <c r="S50" s="74"/>
      <c r="T50" s="2">
        <v>30.1</v>
      </c>
      <c r="U50" s="7">
        <v>10.199999999999999</v>
      </c>
      <c r="V50" s="7">
        <v>15.5</v>
      </c>
    </row>
    <row r="51" spans="13:22">
      <c r="M51" s="79"/>
      <c r="N51" s="2" t="s">
        <v>18</v>
      </c>
      <c r="O51" s="6"/>
      <c r="P51" s="2"/>
      <c r="Q51" s="2"/>
      <c r="R51" s="77"/>
      <c r="S51" s="78"/>
      <c r="T51" s="2"/>
      <c r="U51" s="7"/>
      <c r="V51" s="7"/>
    </row>
    <row r="52" spans="13:22">
      <c r="M52" s="72">
        <v>3</v>
      </c>
      <c r="N52" s="2" t="s">
        <v>17</v>
      </c>
      <c r="O52" s="2">
        <v>32.840000000000003</v>
      </c>
      <c r="P52" s="7">
        <v>0.126</v>
      </c>
      <c r="Q52" s="2">
        <v>29.04</v>
      </c>
      <c r="R52" s="73">
        <v>0.42599999999999999</v>
      </c>
      <c r="S52" s="74"/>
      <c r="T52" s="2">
        <v>19.100000000000001</v>
      </c>
      <c r="U52" s="7">
        <v>3.9</v>
      </c>
      <c r="V52" s="7">
        <v>19.100000000000001</v>
      </c>
    </row>
    <row r="53" spans="13:22">
      <c r="M53" s="72"/>
      <c r="N53" s="2" t="s">
        <v>18</v>
      </c>
      <c r="O53" s="2"/>
      <c r="P53" s="2"/>
      <c r="Q53" s="2"/>
      <c r="R53" s="77"/>
      <c r="S53" s="78"/>
      <c r="T53" s="2"/>
      <c r="U53" s="7"/>
      <c r="V53" s="7"/>
    </row>
    <row r="54" spans="13:22">
      <c r="M54" s="72">
        <v>4</v>
      </c>
      <c r="N54" s="2" t="s">
        <v>17</v>
      </c>
      <c r="O54" s="2">
        <v>26.55</v>
      </c>
      <c r="P54" s="7">
        <v>8.6999999999999994E-2</v>
      </c>
      <c r="Q54" s="2">
        <v>21.59</v>
      </c>
      <c r="R54" s="73">
        <v>0.255</v>
      </c>
      <c r="S54" s="74"/>
      <c r="T54" s="2">
        <v>14.9</v>
      </c>
      <c r="U54" s="7">
        <v>2.1</v>
      </c>
      <c r="V54" s="7">
        <v>26.2</v>
      </c>
    </row>
    <row r="55" spans="13:22">
      <c r="M55" s="72"/>
      <c r="N55" s="2" t="s">
        <v>18</v>
      </c>
      <c r="O55" s="2"/>
      <c r="P55" s="2"/>
      <c r="Q55" s="2"/>
      <c r="R55" s="77"/>
      <c r="S55" s="78"/>
      <c r="T55" s="2"/>
      <c r="U55" s="7"/>
      <c r="V55" s="7"/>
    </row>
    <row r="56" spans="13:22">
      <c r="M56" s="72">
        <v>5</v>
      </c>
      <c r="N56" s="2" t="s">
        <v>17</v>
      </c>
      <c r="O56" s="2">
        <v>20.99</v>
      </c>
      <c r="P56" s="7">
        <v>6.83E-2</v>
      </c>
      <c r="Q56" s="2"/>
      <c r="R56" s="73"/>
      <c r="S56" s="74"/>
      <c r="T56" s="2">
        <v>12.2</v>
      </c>
      <c r="U56" s="7">
        <v>3</v>
      </c>
      <c r="V56" s="7">
        <v>23.4</v>
      </c>
    </row>
    <row r="57" spans="13:22">
      <c r="M57" s="72"/>
      <c r="N57" s="2" t="s">
        <v>18</v>
      </c>
      <c r="O57" s="2"/>
      <c r="P57" s="2"/>
      <c r="Q57" s="2"/>
      <c r="R57" s="75"/>
      <c r="S57" s="76"/>
      <c r="T57" s="2"/>
      <c r="U57" s="7"/>
      <c r="V57" s="7"/>
    </row>
    <row r="58" spans="13:22">
      <c r="M58" s="72">
        <v>6</v>
      </c>
      <c r="N58" s="2" t="s">
        <v>17</v>
      </c>
      <c r="O58" s="2">
        <v>19.54</v>
      </c>
      <c r="P58" s="7">
        <v>8.2000000000000003E-2</v>
      </c>
      <c r="Q58" s="2"/>
      <c r="R58" s="73"/>
      <c r="S58" s="74"/>
      <c r="T58" s="2">
        <v>10.1</v>
      </c>
      <c r="U58" s="7">
        <v>3</v>
      </c>
      <c r="V58" s="7">
        <v>17.8</v>
      </c>
    </row>
    <row r="59" spans="13:22">
      <c r="M59" s="72"/>
      <c r="N59" s="2" t="s">
        <v>18</v>
      </c>
      <c r="O59" s="6"/>
      <c r="P59" s="6"/>
      <c r="Q59" s="6"/>
      <c r="R59" s="75"/>
      <c r="S59" s="76"/>
      <c r="T59" s="6"/>
      <c r="U59" s="6"/>
      <c r="V59" s="6"/>
    </row>
  </sheetData>
  <mergeCells count="54">
    <mergeCell ref="T34:V34"/>
    <mergeCell ref="I3:K3"/>
    <mergeCell ref="C18:E18"/>
    <mergeCell ref="F18:H18"/>
    <mergeCell ref="B20:B22"/>
    <mergeCell ref="B23:B25"/>
    <mergeCell ref="F3:H3"/>
    <mergeCell ref="B26:B28"/>
    <mergeCell ref="B5:B7"/>
    <mergeCell ref="B8:B10"/>
    <mergeCell ref="B11:B13"/>
    <mergeCell ref="C3:E3"/>
    <mergeCell ref="M38:M39"/>
    <mergeCell ref="M40:M41"/>
    <mergeCell ref="M42:M43"/>
    <mergeCell ref="M44:M45"/>
    <mergeCell ref="Q34:S34"/>
    <mergeCell ref="B46:B47"/>
    <mergeCell ref="N34:N35"/>
    <mergeCell ref="M34:M35"/>
    <mergeCell ref="R35:S35"/>
    <mergeCell ref="R36:S36"/>
    <mergeCell ref="R37:S37"/>
    <mergeCell ref="R38:S38"/>
    <mergeCell ref="R39:S39"/>
    <mergeCell ref="R40:S40"/>
    <mergeCell ref="R41:S41"/>
    <mergeCell ref="R42:S42"/>
    <mergeCell ref="R44:S44"/>
    <mergeCell ref="R43:S43"/>
    <mergeCell ref="R45:S45"/>
    <mergeCell ref="O34:P34"/>
    <mergeCell ref="M36:M37"/>
    <mergeCell ref="M48:M49"/>
    <mergeCell ref="N48:N49"/>
    <mergeCell ref="O48:P48"/>
    <mergeCell ref="Q48:S48"/>
    <mergeCell ref="T48:V48"/>
    <mergeCell ref="R49:S49"/>
    <mergeCell ref="M50:M51"/>
    <mergeCell ref="R50:S50"/>
    <mergeCell ref="R51:S51"/>
    <mergeCell ref="M52:M53"/>
    <mergeCell ref="R52:S52"/>
    <mergeCell ref="R53:S53"/>
    <mergeCell ref="M58:M59"/>
    <mergeCell ref="R58:S58"/>
    <mergeCell ref="R59:S59"/>
    <mergeCell ref="M54:M55"/>
    <mergeCell ref="R54:S54"/>
    <mergeCell ref="R55:S55"/>
    <mergeCell ref="M56:M57"/>
    <mergeCell ref="R56:S56"/>
    <mergeCell ref="R57:S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097C-6E56-442D-B4E2-B0B31B73614F}">
  <dimension ref="B2:M83"/>
  <sheetViews>
    <sheetView topLeftCell="B32" workbookViewId="0">
      <selection activeCell="F48" sqref="F48"/>
    </sheetView>
  </sheetViews>
  <sheetFormatPr defaultRowHeight="14.25"/>
  <cols>
    <col min="2" max="2" width="15.375" customWidth="1"/>
    <col min="4" max="4" width="12.75" bestFit="1" customWidth="1"/>
    <col min="5" max="5" width="18.375" customWidth="1"/>
    <col min="6" max="6" width="13.875" customWidth="1"/>
    <col min="7" max="7" width="12.875" customWidth="1"/>
    <col min="8" max="8" width="15" customWidth="1"/>
    <col min="9" max="9" width="13.375" customWidth="1"/>
    <col min="10" max="10" width="15.625" customWidth="1"/>
    <col min="11" max="11" width="14.625" customWidth="1"/>
    <col min="13" max="13" width="10.5" bestFit="1" customWidth="1"/>
  </cols>
  <sheetData>
    <row r="2" spans="2:11" ht="46.5" customHeight="1">
      <c r="B2" s="13"/>
      <c r="C2" s="5"/>
      <c r="D2" s="5"/>
      <c r="E2" s="5"/>
      <c r="F2" s="5"/>
      <c r="G2" s="5"/>
      <c r="H2" s="5"/>
      <c r="I2" s="5"/>
      <c r="J2" s="5"/>
    </row>
    <row r="3" spans="2:11">
      <c r="B3" s="80"/>
      <c r="C3" s="80"/>
      <c r="D3" s="101"/>
      <c r="E3" s="101"/>
      <c r="F3" s="101"/>
      <c r="G3" s="101"/>
      <c r="H3" s="101"/>
      <c r="I3" s="101"/>
      <c r="J3" s="101"/>
      <c r="K3" s="11"/>
    </row>
    <row r="4" spans="2:11">
      <c r="B4" s="80"/>
      <c r="C4" s="80"/>
      <c r="D4" s="1"/>
      <c r="E4" s="1"/>
      <c r="F4" s="1"/>
      <c r="G4" s="80"/>
      <c r="H4" s="80"/>
      <c r="I4" s="1"/>
      <c r="J4" s="1"/>
      <c r="K4" s="12"/>
    </row>
    <row r="5" spans="2:11">
      <c r="B5" s="79"/>
      <c r="C5" s="2"/>
      <c r="D5" s="2"/>
      <c r="E5" s="2"/>
      <c r="F5" s="2"/>
      <c r="G5" s="105"/>
      <c r="H5" s="106"/>
      <c r="I5" s="16"/>
      <c r="J5" s="102"/>
    </row>
    <row r="6" spans="2:11">
      <c r="B6" s="79"/>
      <c r="C6" s="2"/>
      <c r="D6" s="2"/>
      <c r="E6" s="2"/>
      <c r="F6" s="2"/>
      <c r="G6" s="105"/>
      <c r="H6" s="106"/>
      <c r="I6" s="16"/>
      <c r="J6" s="103"/>
    </row>
    <row r="7" spans="2:11">
      <c r="B7" s="79"/>
      <c r="C7" s="2"/>
      <c r="D7" s="2"/>
      <c r="E7" s="2"/>
      <c r="F7" s="2"/>
      <c r="G7" s="105"/>
      <c r="H7" s="106"/>
      <c r="I7" s="16"/>
      <c r="J7" s="103"/>
    </row>
    <row r="8" spans="2:11">
      <c r="B8" s="79"/>
      <c r="C8" s="2"/>
      <c r="D8" s="2"/>
      <c r="E8" s="2"/>
      <c r="F8" s="2"/>
      <c r="G8" s="105"/>
      <c r="H8" s="106"/>
      <c r="I8" s="16"/>
      <c r="J8" s="104"/>
    </row>
    <row r="9" spans="2:11">
      <c r="B9" s="79"/>
      <c r="C9" s="2"/>
      <c r="D9" s="14"/>
      <c r="E9" s="2"/>
      <c r="F9" s="14"/>
      <c r="G9" s="105"/>
      <c r="H9" s="106"/>
      <c r="I9" s="16"/>
      <c r="J9" s="102"/>
    </row>
    <row r="10" spans="2:11">
      <c r="B10" s="72"/>
      <c r="C10" s="2"/>
      <c r="D10" s="14"/>
      <c r="E10" s="2"/>
      <c r="F10" s="14"/>
      <c r="G10" s="105"/>
      <c r="H10" s="106"/>
      <c r="I10" s="16"/>
      <c r="J10" s="103"/>
    </row>
    <row r="11" spans="2:11">
      <c r="B11" s="72"/>
      <c r="C11" s="2"/>
      <c r="D11" s="14"/>
      <c r="E11" s="2"/>
      <c r="F11" s="14"/>
      <c r="G11" s="105"/>
      <c r="H11" s="106"/>
      <c r="I11" s="16"/>
      <c r="J11" s="103"/>
    </row>
    <row r="12" spans="2:11">
      <c r="B12" s="72"/>
      <c r="C12" s="2"/>
      <c r="D12" s="14"/>
      <c r="E12" s="2"/>
      <c r="F12" s="14"/>
      <c r="G12" s="105"/>
      <c r="H12" s="106"/>
      <c r="I12" s="16"/>
      <c r="J12" s="104"/>
    </row>
    <row r="13" spans="2:11">
      <c r="B13" s="79"/>
      <c r="C13" s="2"/>
      <c r="D13" s="2"/>
      <c r="E13" s="2"/>
      <c r="F13" s="14"/>
      <c r="G13" s="107"/>
      <c r="H13" s="107"/>
      <c r="I13" s="16"/>
      <c r="J13" s="102"/>
    </row>
    <row r="14" spans="2:11">
      <c r="B14" s="72"/>
      <c r="C14" s="2"/>
      <c r="D14" s="2"/>
      <c r="E14" s="2"/>
      <c r="F14" s="14"/>
      <c r="G14" s="107"/>
      <c r="H14" s="107"/>
      <c r="I14" s="16"/>
      <c r="J14" s="103"/>
    </row>
    <row r="15" spans="2:11">
      <c r="B15" s="72"/>
      <c r="C15" s="2"/>
      <c r="D15" s="2"/>
      <c r="E15" s="2"/>
      <c r="F15" s="14"/>
      <c r="G15" s="105"/>
      <c r="H15" s="106"/>
      <c r="I15" s="16"/>
      <c r="J15" s="103"/>
    </row>
    <row r="16" spans="2:11">
      <c r="B16" s="72"/>
      <c r="C16" s="2"/>
      <c r="D16" s="2"/>
      <c r="E16" s="2"/>
      <c r="F16" s="14"/>
      <c r="G16" s="105"/>
      <c r="H16" s="106"/>
      <c r="I16" s="16"/>
      <c r="J16" s="104"/>
    </row>
    <row r="17" spans="2:11">
      <c r="B17" s="79"/>
      <c r="C17" s="2"/>
      <c r="D17" s="2"/>
      <c r="E17" s="2"/>
      <c r="F17" s="14"/>
      <c r="G17" s="105"/>
      <c r="H17" s="106"/>
      <c r="I17" s="16"/>
      <c r="J17" s="108"/>
    </row>
    <row r="18" spans="2:11">
      <c r="B18" s="72"/>
      <c r="C18" s="2"/>
      <c r="D18" s="2"/>
      <c r="E18" s="2"/>
      <c r="F18" s="14"/>
      <c r="G18" s="105"/>
      <c r="H18" s="106"/>
      <c r="I18" s="16"/>
      <c r="J18" s="103"/>
    </row>
    <row r="19" spans="2:11">
      <c r="B19" s="72"/>
      <c r="C19" s="2"/>
      <c r="D19" s="2"/>
      <c r="E19" s="2"/>
      <c r="F19" s="14"/>
      <c r="G19" s="105"/>
      <c r="H19" s="106"/>
      <c r="I19" s="16"/>
      <c r="J19" s="103"/>
    </row>
    <row r="20" spans="2:11">
      <c r="B20" s="72"/>
      <c r="C20" s="2"/>
      <c r="D20" s="2"/>
      <c r="E20" s="2"/>
      <c r="F20" s="14"/>
      <c r="G20" s="105"/>
      <c r="H20" s="106"/>
      <c r="I20" s="16"/>
      <c r="J20" s="104"/>
    </row>
    <row r="21" spans="2:11" ht="15" thickBot="1">
      <c r="B21" s="43"/>
      <c r="C21" s="17"/>
      <c r="D21" s="17"/>
      <c r="E21" s="17"/>
      <c r="F21" s="44"/>
      <c r="G21" s="45"/>
      <c r="H21" s="46"/>
      <c r="I21" s="20"/>
      <c r="J21" s="47"/>
    </row>
    <row r="22" spans="2:11">
      <c r="B22" s="94" t="s">
        <v>26</v>
      </c>
      <c r="C22" s="96" t="s">
        <v>27</v>
      </c>
      <c r="D22" s="115" t="s">
        <v>34</v>
      </c>
      <c r="E22" s="92" t="s">
        <v>40</v>
      </c>
      <c r="F22" s="92"/>
      <c r="G22" s="92" t="s">
        <v>41</v>
      </c>
      <c r="H22" s="92"/>
      <c r="I22" s="92" t="s">
        <v>28</v>
      </c>
      <c r="J22" s="93"/>
      <c r="K22" s="120" t="s">
        <v>42</v>
      </c>
    </row>
    <row r="23" spans="2:11" ht="15" thickBot="1">
      <c r="B23" s="95"/>
      <c r="C23" s="80"/>
      <c r="D23" s="116"/>
      <c r="E23" s="1" t="s">
        <v>20</v>
      </c>
      <c r="F23" s="1" t="s">
        <v>8</v>
      </c>
      <c r="G23" s="1" t="s">
        <v>20</v>
      </c>
      <c r="H23" s="1" t="s">
        <v>8</v>
      </c>
      <c r="I23" s="1" t="s">
        <v>30</v>
      </c>
      <c r="J23" s="24" t="s">
        <v>29</v>
      </c>
      <c r="K23" s="121"/>
    </row>
    <row r="24" spans="2:11">
      <c r="B24" s="98" t="s">
        <v>38</v>
      </c>
      <c r="C24" s="97">
        <v>2</v>
      </c>
      <c r="D24" s="26" t="s">
        <v>35</v>
      </c>
      <c r="E24" s="26"/>
      <c r="F24" s="27"/>
      <c r="G24" s="28"/>
      <c r="H24" s="35"/>
      <c r="I24" s="51"/>
      <c r="J24" s="2"/>
      <c r="K24" s="117" t="s">
        <v>43</v>
      </c>
    </row>
    <row r="25" spans="2:11">
      <c r="B25" s="99"/>
      <c r="C25" s="72"/>
      <c r="D25" s="2" t="s">
        <v>6</v>
      </c>
      <c r="E25" s="2"/>
      <c r="F25" s="22"/>
      <c r="G25" s="18"/>
      <c r="H25" s="36"/>
      <c r="I25" s="16"/>
      <c r="J25" s="2"/>
      <c r="K25" s="118"/>
    </row>
    <row r="26" spans="2:11">
      <c r="B26" s="99"/>
      <c r="C26" s="72"/>
      <c r="D26" s="2" t="s">
        <v>36</v>
      </c>
      <c r="E26" s="2"/>
      <c r="F26" s="22"/>
      <c r="G26" s="18"/>
      <c r="H26" s="36"/>
      <c r="I26" s="16"/>
      <c r="J26" s="2"/>
      <c r="K26" s="118"/>
    </row>
    <row r="27" spans="2:11">
      <c r="B27" s="99"/>
      <c r="C27" s="72">
        <v>3</v>
      </c>
      <c r="D27" s="2" t="s">
        <v>35</v>
      </c>
      <c r="E27" s="2"/>
      <c r="F27" s="22"/>
      <c r="G27" s="18"/>
      <c r="H27" s="36"/>
      <c r="I27" s="51"/>
      <c r="J27" s="2"/>
      <c r="K27" s="118"/>
    </row>
    <row r="28" spans="2:11">
      <c r="B28" s="99"/>
      <c r="C28" s="72"/>
      <c r="D28" s="2" t="s">
        <v>6</v>
      </c>
      <c r="E28" s="14"/>
      <c r="F28" s="2"/>
      <c r="G28" s="6"/>
      <c r="H28" s="37"/>
      <c r="I28" s="16"/>
      <c r="J28" s="2"/>
      <c r="K28" s="118"/>
    </row>
    <row r="29" spans="2:11">
      <c r="B29" s="99"/>
      <c r="C29" s="72"/>
      <c r="D29" s="2" t="s">
        <v>36</v>
      </c>
      <c r="E29" s="6"/>
      <c r="F29" s="23"/>
      <c r="G29" s="6"/>
      <c r="H29" s="37"/>
      <c r="I29" s="16"/>
      <c r="J29" s="2"/>
      <c r="K29" s="118"/>
    </row>
    <row r="30" spans="2:11">
      <c r="B30" s="99"/>
      <c r="C30" s="72">
        <v>4</v>
      </c>
      <c r="D30" s="2" t="s">
        <v>35</v>
      </c>
      <c r="E30" s="6"/>
      <c r="F30" s="23"/>
      <c r="G30" s="6"/>
      <c r="H30" s="37"/>
      <c r="I30" s="51"/>
      <c r="J30" s="2"/>
      <c r="K30" s="118"/>
    </row>
    <row r="31" spans="2:11">
      <c r="B31" s="99"/>
      <c r="C31" s="72"/>
      <c r="D31" s="2" t="s">
        <v>6</v>
      </c>
      <c r="E31" s="14"/>
      <c r="F31" s="2"/>
      <c r="G31" s="19"/>
      <c r="H31" s="38"/>
      <c r="I31" s="16"/>
      <c r="J31" s="2"/>
      <c r="K31" s="118"/>
    </row>
    <row r="32" spans="2:11">
      <c r="B32" s="99"/>
      <c r="C32" s="72"/>
      <c r="D32" s="2" t="s">
        <v>36</v>
      </c>
      <c r="E32" s="6"/>
      <c r="F32" s="23"/>
      <c r="G32" s="6"/>
      <c r="H32" s="37"/>
      <c r="I32" s="16"/>
      <c r="J32" s="2"/>
      <c r="K32" s="118"/>
    </row>
    <row r="33" spans="2:13">
      <c r="B33" s="99"/>
      <c r="C33" s="72">
        <v>5</v>
      </c>
      <c r="D33" s="2" t="s">
        <v>35</v>
      </c>
      <c r="E33" s="6"/>
      <c r="F33" s="23"/>
      <c r="G33" s="6"/>
      <c r="H33" s="37"/>
      <c r="I33" s="51"/>
      <c r="J33" s="2"/>
      <c r="K33" s="118"/>
    </row>
    <row r="34" spans="2:13">
      <c r="B34" s="99"/>
      <c r="C34" s="72"/>
      <c r="D34" s="2" t="s">
        <v>6</v>
      </c>
      <c r="E34" s="14"/>
      <c r="F34" s="2"/>
      <c r="G34" s="6"/>
      <c r="H34" s="37"/>
      <c r="I34" s="16"/>
      <c r="J34" s="2"/>
      <c r="K34" s="118"/>
    </row>
    <row r="35" spans="2:13" ht="15" thickBot="1">
      <c r="B35" s="100"/>
      <c r="C35" s="114"/>
      <c r="D35" s="25" t="s">
        <v>36</v>
      </c>
      <c r="E35" s="29"/>
      <c r="F35" s="30"/>
      <c r="G35" s="29"/>
      <c r="H35" s="39"/>
      <c r="I35" s="54"/>
      <c r="J35" s="25"/>
      <c r="K35" s="119"/>
    </row>
    <row r="36" spans="2:13">
      <c r="B36" s="14"/>
      <c r="C36" s="2"/>
      <c r="I36" s="51"/>
      <c r="J36" s="51"/>
    </row>
    <row r="37" spans="2:13" ht="15" thickBot="1">
      <c r="I37" s="51"/>
      <c r="J37" s="51"/>
    </row>
    <row r="38" spans="2:13">
      <c r="B38" s="94" t="s">
        <v>26</v>
      </c>
      <c r="C38" s="96" t="s">
        <v>27</v>
      </c>
      <c r="D38" s="96" t="s">
        <v>34</v>
      </c>
      <c r="E38" s="92" t="s">
        <v>40</v>
      </c>
      <c r="F38" s="92"/>
      <c r="G38" s="92" t="s">
        <v>41</v>
      </c>
      <c r="H38" s="92"/>
      <c r="I38" s="92" t="s">
        <v>28</v>
      </c>
      <c r="J38" s="92"/>
      <c r="K38" s="120" t="s">
        <v>42</v>
      </c>
    </row>
    <row r="39" spans="2:13" ht="15" thickBot="1">
      <c r="B39" s="95"/>
      <c r="C39" s="81"/>
      <c r="D39" s="81"/>
      <c r="E39" s="59" t="s">
        <v>20</v>
      </c>
      <c r="F39" s="59" t="s">
        <v>8</v>
      </c>
      <c r="G39" s="59" t="s">
        <v>20</v>
      </c>
      <c r="H39" s="59" t="s">
        <v>8</v>
      </c>
      <c r="I39" s="59" t="s">
        <v>30</v>
      </c>
      <c r="J39" s="59" t="s">
        <v>29</v>
      </c>
      <c r="K39" s="121"/>
      <c r="M39" s="70" t="s">
        <v>47</v>
      </c>
    </row>
    <row r="40" spans="2:13" ht="15.75" customHeight="1">
      <c r="B40" s="112" t="s">
        <v>33</v>
      </c>
      <c r="C40" s="109">
        <v>2</v>
      </c>
      <c r="D40" s="26" t="s">
        <v>35</v>
      </c>
      <c r="E40" s="26">
        <v>39.14</v>
      </c>
      <c r="F40" s="49">
        <v>0.16697999999999999</v>
      </c>
      <c r="G40" s="62">
        <v>39.14</v>
      </c>
      <c r="H40" s="49">
        <v>0.1021</v>
      </c>
      <c r="I40" s="63">
        <f>J40/2</f>
        <v>41.104999999999997</v>
      </c>
      <c r="J40" s="64">
        <v>82.21</v>
      </c>
      <c r="K40" s="123" t="s">
        <v>45</v>
      </c>
      <c r="M40" s="71">
        <f>(F40-H40)/F40</f>
        <v>0.38854952688944783</v>
      </c>
    </row>
    <row r="41" spans="2:13">
      <c r="B41" s="112"/>
      <c r="C41" s="110"/>
      <c r="D41" s="2" t="s">
        <v>6</v>
      </c>
      <c r="E41" s="2">
        <v>39.14</v>
      </c>
      <c r="F41" s="33">
        <v>0.28289999999999998</v>
      </c>
      <c r="G41" s="15">
        <v>39.14</v>
      </c>
      <c r="H41" s="33">
        <v>0.13239999999999999</v>
      </c>
      <c r="I41" s="16">
        <f>J41/2</f>
        <v>41.104999999999997</v>
      </c>
      <c r="J41" s="65">
        <v>82.21</v>
      </c>
      <c r="K41" s="124"/>
      <c r="M41" s="71">
        <f t="shared" ref="M41:M51" si="0">(F41-H41)/F41</f>
        <v>0.53199010250972079</v>
      </c>
    </row>
    <row r="42" spans="2:13" ht="15" thickBot="1">
      <c r="B42" s="112"/>
      <c r="C42" s="111"/>
      <c r="D42" s="25" t="s">
        <v>36</v>
      </c>
      <c r="E42" s="25">
        <v>39.14</v>
      </c>
      <c r="F42" s="66">
        <v>0.36208899999999999</v>
      </c>
      <c r="G42" s="25">
        <v>39.14</v>
      </c>
      <c r="H42" s="50">
        <v>0.14347280000000001</v>
      </c>
      <c r="I42" s="54">
        <f>J42/2</f>
        <v>41.104999999999997</v>
      </c>
      <c r="J42" s="67">
        <v>82.21</v>
      </c>
      <c r="K42" s="124"/>
      <c r="M42" s="71">
        <f t="shared" si="0"/>
        <v>0.6037637155505966</v>
      </c>
    </row>
    <row r="43" spans="2:13">
      <c r="B43" s="112"/>
      <c r="C43" s="109">
        <v>3</v>
      </c>
      <c r="D43" s="26" t="s">
        <v>35</v>
      </c>
      <c r="E43" s="26">
        <v>30.64</v>
      </c>
      <c r="F43" s="49">
        <v>0.16298000000000001</v>
      </c>
      <c r="G43" s="62">
        <v>30.64</v>
      </c>
      <c r="H43" s="49">
        <v>0.14235999999999999</v>
      </c>
      <c r="I43" s="63">
        <f>J43/3</f>
        <v>27.403333333333332</v>
      </c>
      <c r="J43" s="64">
        <v>82.21</v>
      </c>
      <c r="K43" s="124"/>
      <c r="M43" s="71">
        <f t="shared" si="0"/>
        <v>0.1265185912381889</v>
      </c>
    </row>
    <row r="44" spans="2:13" ht="16.5" customHeight="1">
      <c r="B44" s="112"/>
      <c r="C44" s="110"/>
      <c r="D44" s="2" t="s">
        <v>6</v>
      </c>
      <c r="E44" s="2">
        <v>30.84</v>
      </c>
      <c r="F44" s="60">
        <v>0.25425999999999999</v>
      </c>
      <c r="G44" s="41">
        <v>30.84</v>
      </c>
      <c r="H44" s="33">
        <v>0.16520000000000001</v>
      </c>
      <c r="I44" s="16">
        <f>J44/3</f>
        <v>27.403333333333332</v>
      </c>
      <c r="J44" s="65">
        <v>82.21</v>
      </c>
      <c r="K44" s="124"/>
      <c r="L44" s="42"/>
      <c r="M44" s="71">
        <f t="shared" si="0"/>
        <v>0.35027137575709894</v>
      </c>
    </row>
    <row r="45" spans="2:13" ht="15" thickBot="1">
      <c r="B45" s="112"/>
      <c r="C45" s="111"/>
      <c r="D45" s="25" t="s">
        <v>36</v>
      </c>
      <c r="E45" s="25">
        <v>31.27</v>
      </c>
      <c r="F45" s="61">
        <v>0.38421699999999998</v>
      </c>
      <c r="G45" s="68">
        <v>31.27</v>
      </c>
      <c r="H45" s="34">
        <v>0.15559999999999999</v>
      </c>
      <c r="I45" s="54">
        <f>J45/3</f>
        <v>27.403333333333332</v>
      </c>
      <c r="J45" s="67">
        <v>82.21</v>
      </c>
      <c r="K45" s="124"/>
      <c r="M45" s="71">
        <f t="shared" si="0"/>
        <v>0.59502052225695379</v>
      </c>
    </row>
    <row r="46" spans="2:13">
      <c r="B46" s="112"/>
      <c r="C46" s="109">
        <v>4</v>
      </c>
      <c r="D46" s="26" t="s">
        <v>35</v>
      </c>
      <c r="E46" s="26">
        <v>21.69</v>
      </c>
      <c r="F46" s="69">
        <v>0.28399000000000002</v>
      </c>
      <c r="G46" s="62">
        <v>21.69</v>
      </c>
      <c r="H46" s="49">
        <v>0.21604209999999999</v>
      </c>
      <c r="I46" s="63">
        <f>J46/4</f>
        <v>20.552499999999998</v>
      </c>
      <c r="J46" s="64">
        <v>82.21</v>
      </c>
      <c r="K46" s="124"/>
      <c r="M46" s="71">
        <f t="shared" si="0"/>
        <v>0.23926159371808878</v>
      </c>
    </row>
    <row r="47" spans="2:13">
      <c r="B47" s="112"/>
      <c r="C47" s="110"/>
      <c r="D47" s="2" t="s">
        <v>6</v>
      </c>
      <c r="E47" s="2">
        <v>22.38</v>
      </c>
      <c r="F47" s="60">
        <v>0.31716</v>
      </c>
      <c r="G47" s="41">
        <v>22.38</v>
      </c>
      <c r="H47" s="33">
        <v>0.19409999999999999</v>
      </c>
      <c r="I47" s="16">
        <f>J47/4</f>
        <v>20.552499999999998</v>
      </c>
      <c r="J47" s="65">
        <v>82.21</v>
      </c>
      <c r="K47" s="124"/>
      <c r="M47" s="71">
        <f t="shared" si="0"/>
        <v>0.38800605372682556</v>
      </c>
    </row>
    <row r="48" spans="2:13" ht="14.25" customHeight="1" thickBot="1">
      <c r="B48" s="112"/>
      <c r="C48" s="111"/>
      <c r="D48" s="25" t="s">
        <v>36</v>
      </c>
      <c r="E48" s="25">
        <v>21.87</v>
      </c>
      <c r="F48" s="61">
        <v>0.40200000000000002</v>
      </c>
      <c r="G48" s="68">
        <v>21.87</v>
      </c>
      <c r="H48" s="34">
        <v>0.23827000000000001</v>
      </c>
      <c r="I48" s="54">
        <f>J48/4</f>
        <v>20.552499999999998</v>
      </c>
      <c r="J48" s="67">
        <v>82.21</v>
      </c>
      <c r="K48" s="124"/>
      <c r="M48" s="71">
        <f t="shared" si="0"/>
        <v>0.40728855721393037</v>
      </c>
    </row>
    <row r="49" spans="2:13">
      <c r="B49" s="112"/>
      <c r="C49" s="109">
        <v>5</v>
      </c>
      <c r="D49" s="26" t="s">
        <v>35</v>
      </c>
      <c r="E49" s="26">
        <v>18.68</v>
      </c>
      <c r="F49" s="69">
        <v>0.54559999999999997</v>
      </c>
      <c r="G49" s="26">
        <v>18.68</v>
      </c>
      <c r="H49" s="49">
        <v>0.32269999999999999</v>
      </c>
      <c r="I49" s="63">
        <f>J49/5</f>
        <v>16.442</v>
      </c>
      <c r="J49" s="64">
        <v>82.21</v>
      </c>
      <c r="K49" s="124"/>
      <c r="M49" s="71">
        <f t="shared" si="0"/>
        <v>0.40854105571847504</v>
      </c>
    </row>
    <row r="50" spans="2:13">
      <c r="B50" s="112"/>
      <c r="C50" s="110"/>
      <c r="D50" s="2" t="s">
        <v>6</v>
      </c>
      <c r="E50" s="2">
        <v>18.16</v>
      </c>
      <c r="F50" s="60">
        <v>0.43830000000000002</v>
      </c>
      <c r="G50" s="2">
        <v>18.16</v>
      </c>
      <c r="H50" s="33">
        <v>0.26106000000000001</v>
      </c>
      <c r="I50" s="16">
        <f>J50/5</f>
        <v>16.442</v>
      </c>
      <c r="J50" s="65">
        <v>82.21</v>
      </c>
      <c r="K50" s="124"/>
      <c r="M50" s="71">
        <f t="shared" si="0"/>
        <v>0.40438056125941135</v>
      </c>
    </row>
    <row r="51" spans="2:13" ht="15" thickBot="1">
      <c r="B51" s="113"/>
      <c r="C51" s="111"/>
      <c r="D51" s="25" t="s">
        <v>36</v>
      </c>
      <c r="E51" s="25">
        <v>17.97</v>
      </c>
      <c r="F51" s="61">
        <v>0.38040000000000002</v>
      </c>
      <c r="G51" s="25">
        <v>17.97</v>
      </c>
      <c r="H51" s="34">
        <v>0.25568000000000002</v>
      </c>
      <c r="I51" s="54">
        <f>J51/5</f>
        <v>16.442</v>
      </c>
      <c r="J51" s="67">
        <v>82.21</v>
      </c>
      <c r="K51" s="125"/>
      <c r="M51" s="71">
        <f t="shared" si="0"/>
        <v>0.32786540483701365</v>
      </c>
    </row>
    <row r="52" spans="2:13" ht="14.25" customHeight="1" thickBot="1">
      <c r="I52" s="51"/>
      <c r="J52" s="51"/>
    </row>
    <row r="53" spans="2:13">
      <c r="B53" s="94" t="s">
        <v>26</v>
      </c>
      <c r="C53" s="96" t="s">
        <v>27</v>
      </c>
      <c r="D53" s="115" t="s">
        <v>34</v>
      </c>
      <c r="E53" s="92" t="s">
        <v>40</v>
      </c>
      <c r="F53" s="92"/>
      <c r="G53" s="92" t="s">
        <v>41</v>
      </c>
      <c r="H53" s="92"/>
      <c r="I53" s="92" t="s">
        <v>28</v>
      </c>
      <c r="J53" s="93"/>
      <c r="K53" s="120" t="s">
        <v>42</v>
      </c>
    </row>
    <row r="54" spans="2:13" ht="15" thickBot="1">
      <c r="B54" s="95"/>
      <c r="C54" s="80"/>
      <c r="D54" s="116"/>
      <c r="E54" s="1" t="s">
        <v>20</v>
      </c>
      <c r="F54" s="1" t="s">
        <v>8</v>
      </c>
      <c r="G54" s="1" t="s">
        <v>20</v>
      </c>
      <c r="H54" s="1" t="s">
        <v>8</v>
      </c>
      <c r="I54" s="1" t="s">
        <v>30</v>
      </c>
      <c r="J54" s="24" t="s">
        <v>29</v>
      </c>
      <c r="K54" s="121"/>
    </row>
    <row r="55" spans="2:13">
      <c r="B55" s="98" t="s">
        <v>31</v>
      </c>
      <c r="C55" s="97">
        <v>2</v>
      </c>
      <c r="D55" s="26" t="s">
        <v>35</v>
      </c>
      <c r="E55" s="31"/>
      <c r="F55" s="32"/>
      <c r="G55" s="31"/>
      <c r="H55" s="40"/>
      <c r="I55" s="57"/>
      <c r="J55" s="58"/>
      <c r="K55" s="117" t="s">
        <v>44</v>
      </c>
    </row>
    <row r="56" spans="2:13">
      <c r="B56" s="99"/>
      <c r="C56" s="72"/>
      <c r="D56" s="2" t="s">
        <v>6</v>
      </c>
      <c r="E56" s="6"/>
      <c r="F56" s="23"/>
      <c r="G56" s="6"/>
      <c r="H56" s="37"/>
      <c r="I56" s="55"/>
      <c r="J56" s="52"/>
      <c r="K56" s="118"/>
    </row>
    <row r="57" spans="2:13">
      <c r="B57" s="99"/>
      <c r="C57" s="72"/>
      <c r="D57" s="2" t="s">
        <v>36</v>
      </c>
      <c r="E57" s="6"/>
      <c r="F57" s="23"/>
      <c r="G57" s="6"/>
      <c r="H57" s="37"/>
      <c r="I57" s="55"/>
      <c r="J57" s="52"/>
      <c r="K57" s="118"/>
    </row>
    <row r="58" spans="2:13">
      <c r="B58" s="99"/>
      <c r="C58" s="72">
        <v>3</v>
      </c>
      <c r="D58" s="2" t="s">
        <v>35</v>
      </c>
      <c r="E58" s="6"/>
      <c r="F58" s="23"/>
      <c r="G58" s="6"/>
      <c r="H58" s="37"/>
      <c r="I58" s="55"/>
      <c r="J58" s="52"/>
      <c r="K58" s="118"/>
    </row>
    <row r="59" spans="2:13">
      <c r="B59" s="99"/>
      <c r="C59" s="72"/>
      <c r="D59" s="2" t="s">
        <v>6</v>
      </c>
      <c r="E59" s="6"/>
      <c r="F59" s="23"/>
      <c r="G59" s="6"/>
      <c r="H59" s="37"/>
      <c r="I59" s="55"/>
      <c r="J59" s="52"/>
      <c r="K59" s="118"/>
    </row>
    <row r="60" spans="2:13">
      <c r="B60" s="99"/>
      <c r="C60" s="72"/>
      <c r="D60" s="2" t="s">
        <v>36</v>
      </c>
      <c r="E60" s="6"/>
      <c r="F60" s="23"/>
      <c r="G60" s="6"/>
      <c r="H60" s="37"/>
      <c r="I60" s="55"/>
      <c r="J60" s="52"/>
      <c r="K60" s="118"/>
    </row>
    <row r="61" spans="2:13">
      <c r="B61" s="99"/>
      <c r="C61" s="72">
        <v>4</v>
      </c>
      <c r="D61" s="2" t="s">
        <v>35</v>
      </c>
      <c r="E61" s="6"/>
      <c r="F61" s="23"/>
      <c r="G61" s="6"/>
      <c r="H61" s="37"/>
      <c r="I61" s="55"/>
      <c r="J61" s="52"/>
      <c r="K61" s="118"/>
    </row>
    <row r="62" spans="2:13">
      <c r="B62" s="99"/>
      <c r="C62" s="72"/>
      <c r="D62" s="2" t="s">
        <v>6</v>
      </c>
      <c r="E62" s="6"/>
      <c r="F62" s="23"/>
      <c r="G62" s="6"/>
      <c r="H62" s="37"/>
      <c r="I62" s="55"/>
      <c r="J62" s="52"/>
      <c r="K62" s="118"/>
    </row>
    <row r="63" spans="2:13">
      <c r="B63" s="99"/>
      <c r="C63" s="72"/>
      <c r="D63" s="2" t="s">
        <v>36</v>
      </c>
      <c r="E63" s="6"/>
      <c r="F63" s="23"/>
      <c r="G63" s="6"/>
      <c r="H63" s="37"/>
      <c r="I63" s="55"/>
      <c r="J63" s="52"/>
      <c r="K63" s="118"/>
    </row>
    <row r="64" spans="2:13" ht="20.25" customHeight="1">
      <c r="B64" s="99"/>
      <c r="C64" s="72">
        <v>5</v>
      </c>
      <c r="D64" s="2" t="s">
        <v>35</v>
      </c>
      <c r="E64" s="6"/>
      <c r="F64" s="23"/>
      <c r="G64" s="6"/>
      <c r="H64" s="37"/>
      <c r="I64" s="55"/>
      <c r="J64" s="52"/>
      <c r="K64" s="118"/>
    </row>
    <row r="65" spans="2:13">
      <c r="B65" s="99"/>
      <c r="C65" s="72"/>
      <c r="D65" s="2" t="s">
        <v>6</v>
      </c>
      <c r="E65" s="6"/>
      <c r="F65" s="23"/>
      <c r="G65" s="6"/>
      <c r="H65" s="37"/>
      <c r="I65" s="55"/>
      <c r="J65" s="52"/>
      <c r="K65" s="118"/>
    </row>
    <row r="66" spans="2:13" ht="15" thickBot="1">
      <c r="B66" s="100"/>
      <c r="C66" s="114"/>
      <c r="D66" s="25" t="s">
        <v>36</v>
      </c>
      <c r="E66" s="29"/>
      <c r="F66" s="30"/>
      <c r="G66" s="29"/>
      <c r="H66" s="39"/>
      <c r="I66" s="56"/>
      <c r="J66" s="53"/>
      <c r="K66" s="119"/>
    </row>
    <row r="67" spans="2:13">
      <c r="I67" s="51"/>
      <c r="J67" s="51"/>
    </row>
    <row r="68" spans="2:13">
      <c r="I68" s="51"/>
      <c r="J68" s="51"/>
    </row>
    <row r="69" spans="2:13" ht="15" thickBot="1">
      <c r="I69" s="51"/>
      <c r="J69" s="51"/>
    </row>
    <row r="70" spans="2:13">
      <c r="B70" s="94" t="s">
        <v>26</v>
      </c>
      <c r="C70" s="96" t="s">
        <v>27</v>
      </c>
      <c r="D70" s="115" t="s">
        <v>34</v>
      </c>
      <c r="E70" s="90" t="s">
        <v>39</v>
      </c>
      <c r="F70" s="91"/>
      <c r="G70" s="90" t="s">
        <v>32</v>
      </c>
      <c r="H70" s="91"/>
      <c r="I70" s="92" t="s">
        <v>28</v>
      </c>
      <c r="J70" s="93"/>
      <c r="K70" s="120" t="s">
        <v>42</v>
      </c>
    </row>
    <row r="71" spans="2:13" ht="15" thickBot="1">
      <c r="B71" s="95"/>
      <c r="C71" s="80"/>
      <c r="D71" s="116"/>
      <c r="E71" s="1" t="s">
        <v>20</v>
      </c>
      <c r="F71" s="1" t="s">
        <v>8</v>
      </c>
      <c r="G71" s="1" t="s">
        <v>20</v>
      </c>
      <c r="H71" s="1" t="s">
        <v>8</v>
      </c>
      <c r="I71" s="1" t="s">
        <v>30</v>
      </c>
      <c r="J71" s="24" t="s">
        <v>29</v>
      </c>
      <c r="K71" s="121"/>
      <c r="M71" s="70" t="s">
        <v>47</v>
      </c>
    </row>
    <row r="72" spans="2:13" ht="14.25" customHeight="1">
      <c r="B72" s="98" t="s">
        <v>37</v>
      </c>
      <c r="C72" s="97">
        <v>2</v>
      </c>
      <c r="D72" s="26" t="s">
        <v>35</v>
      </c>
      <c r="E72" s="26">
        <v>31.6</v>
      </c>
      <c r="F72" s="48">
        <v>16.219000000000001</v>
      </c>
      <c r="G72" s="26">
        <v>31.6</v>
      </c>
      <c r="H72" s="49">
        <v>7.8965899999999998</v>
      </c>
      <c r="I72" s="16">
        <f>J72/2</f>
        <v>25.4</v>
      </c>
      <c r="J72" s="2">
        <v>50.8</v>
      </c>
      <c r="K72" s="122" t="s">
        <v>46</v>
      </c>
      <c r="M72" s="71">
        <f>(F72-H72)/F72</f>
        <v>0.51312719649793459</v>
      </c>
    </row>
    <row r="73" spans="2:13">
      <c r="B73" s="99"/>
      <c r="C73" s="72"/>
      <c r="D73" s="2" t="s">
        <v>6</v>
      </c>
      <c r="E73" s="2"/>
      <c r="F73" s="21"/>
      <c r="G73" s="2"/>
      <c r="H73" s="33"/>
      <c r="I73" s="16"/>
      <c r="J73" s="2"/>
      <c r="K73" s="118"/>
      <c r="M73" s="71"/>
    </row>
    <row r="74" spans="2:13">
      <c r="B74" s="99"/>
      <c r="C74" s="72"/>
      <c r="D74" s="2" t="s">
        <v>36</v>
      </c>
      <c r="E74" s="2"/>
      <c r="F74" s="21"/>
      <c r="G74" s="2"/>
      <c r="H74" s="33"/>
      <c r="I74" s="16"/>
      <c r="J74" s="2"/>
      <c r="K74" s="118"/>
      <c r="M74" s="71"/>
    </row>
    <row r="75" spans="2:13">
      <c r="B75" s="99"/>
      <c r="C75" s="72">
        <v>3</v>
      </c>
      <c r="D75" s="2" t="s">
        <v>35</v>
      </c>
      <c r="E75" s="2">
        <v>25.4</v>
      </c>
      <c r="F75" s="21">
        <v>45.548000000000002</v>
      </c>
      <c r="G75" s="2">
        <v>25.4</v>
      </c>
      <c r="H75" s="21">
        <v>11.558999999999999</v>
      </c>
      <c r="I75" s="16">
        <f>J75/3</f>
        <v>16.933333333333334</v>
      </c>
      <c r="J75" s="2">
        <v>50.8</v>
      </c>
      <c r="K75" s="118"/>
      <c r="M75" s="71">
        <f t="shared" ref="M75:M81" si="1">(F75-H75)/F75</f>
        <v>0.74622376394133672</v>
      </c>
    </row>
    <row r="76" spans="2:13" ht="12.75" customHeight="1">
      <c r="B76" s="99"/>
      <c r="C76" s="72"/>
      <c r="D76" s="2" t="s">
        <v>6</v>
      </c>
      <c r="E76" s="2"/>
      <c r="F76" s="21"/>
      <c r="G76" s="2"/>
      <c r="H76" s="33"/>
      <c r="I76" s="16"/>
      <c r="J76" s="2"/>
      <c r="K76" s="118"/>
      <c r="M76" s="71"/>
    </row>
    <row r="77" spans="2:13">
      <c r="B77" s="99"/>
      <c r="C77" s="72"/>
      <c r="D77" s="2" t="s">
        <v>36</v>
      </c>
      <c r="E77" s="2"/>
      <c r="F77" s="21"/>
      <c r="G77" s="2"/>
      <c r="H77" s="33"/>
      <c r="I77" s="16"/>
      <c r="J77" s="2"/>
      <c r="K77" s="118"/>
      <c r="M77" s="71"/>
    </row>
    <row r="78" spans="2:13">
      <c r="B78" s="99"/>
      <c r="C78" s="72">
        <v>4</v>
      </c>
      <c r="D78" s="2" t="s">
        <v>35</v>
      </c>
      <c r="E78" s="2">
        <v>20.399999999999999</v>
      </c>
      <c r="F78" s="21">
        <v>20.935600000000001</v>
      </c>
      <c r="G78" s="2">
        <v>20.399999999999999</v>
      </c>
      <c r="H78" s="33">
        <v>6.5335999999999999</v>
      </c>
      <c r="I78" s="16">
        <f>J78/4</f>
        <v>12.7</v>
      </c>
      <c r="J78" s="2">
        <v>50.8</v>
      </c>
      <c r="K78" s="118"/>
      <c r="M78" s="71">
        <f t="shared" si="1"/>
        <v>0.68791914251323105</v>
      </c>
    </row>
    <row r="79" spans="2:13">
      <c r="B79" s="99"/>
      <c r="C79" s="72"/>
      <c r="D79" s="2" t="s">
        <v>6</v>
      </c>
      <c r="E79" s="2"/>
      <c r="F79" s="21"/>
      <c r="G79" s="2"/>
      <c r="H79" s="33"/>
      <c r="I79" s="16"/>
      <c r="J79" s="2"/>
      <c r="K79" s="118"/>
      <c r="M79" s="71"/>
    </row>
    <row r="80" spans="2:13">
      <c r="B80" s="99"/>
      <c r="C80" s="72"/>
      <c r="D80" s="2" t="s">
        <v>36</v>
      </c>
      <c r="E80" s="2"/>
      <c r="F80" s="21"/>
      <c r="G80" s="2"/>
      <c r="H80" s="33"/>
      <c r="I80" s="16"/>
      <c r="J80" s="2"/>
      <c r="K80" s="118"/>
      <c r="M80" s="71"/>
    </row>
    <row r="81" spans="2:13">
      <c r="B81" s="99"/>
      <c r="C81" s="72">
        <v>5</v>
      </c>
      <c r="D81" s="2" t="s">
        <v>35</v>
      </c>
      <c r="E81" s="2">
        <v>18.100000000000001</v>
      </c>
      <c r="F81" s="21">
        <v>13.64</v>
      </c>
      <c r="G81" s="2">
        <v>18.100000000000001</v>
      </c>
      <c r="H81" s="33">
        <v>4.4413999999999998</v>
      </c>
      <c r="I81" s="16">
        <f>J81/5</f>
        <v>10.16</v>
      </c>
      <c r="J81" s="2">
        <v>50.8</v>
      </c>
      <c r="K81" s="118"/>
      <c r="M81" s="71">
        <f t="shared" si="1"/>
        <v>0.67438416422287395</v>
      </c>
    </row>
    <row r="82" spans="2:13">
      <c r="B82" s="99"/>
      <c r="C82" s="72"/>
      <c r="D82" s="2" t="s">
        <v>6</v>
      </c>
      <c r="E82" s="2"/>
      <c r="F82" s="21"/>
      <c r="G82" s="2"/>
      <c r="H82" s="33"/>
      <c r="I82" s="16"/>
      <c r="J82" s="2"/>
      <c r="K82" s="118"/>
      <c r="M82" s="71"/>
    </row>
    <row r="83" spans="2:13" ht="15" thickBot="1">
      <c r="B83" s="100"/>
      <c r="C83" s="114"/>
      <c r="D83" s="25" t="s">
        <v>36</v>
      </c>
      <c r="E83" s="25"/>
      <c r="F83" s="50"/>
      <c r="G83" s="25"/>
      <c r="H83" s="34"/>
      <c r="I83" s="54"/>
      <c r="J83" s="25"/>
      <c r="K83" s="119"/>
      <c r="M83" s="71"/>
    </row>
  </sheetData>
  <mergeCells count="82">
    <mergeCell ref="K22:K23"/>
    <mergeCell ref="K24:K35"/>
    <mergeCell ref="K53:K54"/>
    <mergeCell ref="E38:F38"/>
    <mergeCell ref="G38:H38"/>
    <mergeCell ref="K55:K66"/>
    <mergeCell ref="K70:K71"/>
    <mergeCell ref="K72:K83"/>
    <mergeCell ref="K38:K39"/>
    <mergeCell ref="K40:K51"/>
    <mergeCell ref="D22:D23"/>
    <mergeCell ref="D38:D39"/>
    <mergeCell ref="D53:D54"/>
    <mergeCell ref="D70:D71"/>
    <mergeCell ref="C75:C77"/>
    <mergeCell ref="C38:C39"/>
    <mergeCell ref="C30:C32"/>
    <mergeCell ref="C33:C35"/>
    <mergeCell ref="C61:C63"/>
    <mergeCell ref="C64:C66"/>
    <mergeCell ref="B72:B83"/>
    <mergeCell ref="C46:C48"/>
    <mergeCell ref="C49:C51"/>
    <mergeCell ref="B40:B51"/>
    <mergeCell ref="C43:C45"/>
    <mergeCell ref="C40:C42"/>
    <mergeCell ref="B70:B71"/>
    <mergeCell ref="C70:C71"/>
    <mergeCell ref="B53:B54"/>
    <mergeCell ref="C53:C54"/>
    <mergeCell ref="B55:B66"/>
    <mergeCell ref="C72:C74"/>
    <mergeCell ref="C78:C80"/>
    <mergeCell ref="C81:C83"/>
    <mergeCell ref="C55:C57"/>
    <mergeCell ref="C58:C60"/>
    <mergeCell ref="J17:J20"/>
    <mergeCell ref="B3:B4"/>
    <mergeCell ref="B13:B16"/>
    <mergeCell ref="B5:B8"/>
    <mergeCell ref="G5:H5"/>
    <mergeCell ref="G6:H6"/>
    <mergeCell ref="B17:B20"/>
    <mergeCell ref="I3:J3"/>
    <mergeCell ref="G15:H1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B9:B12"/>
    <mergeCell ref="J13:J16"/>
    <mergeCell ref="J5:J8"/>
    <mergeCell ref="C3:C4"/>
    <mergeCell ref="D3:E3"/>
    <mergeCell ref="F3:H3"/>
    <mergeCell ref="G4:H4"/>
    <mergeCell ref="J9:J12"/>
    <mergeCell ref="G7:H7"/>
    <mergeCell ref="G8:H8"/>
    <mergeCell ref="G9:H9"/>
    <mergeCell ref="G10:H10"/>
    <mergeCell ref="E70:F70"/>
    <mergeCell ref="G70:H70"/>
    <mergeCell ref="I70:J70"/>
    <mergeCell ref="B22:B23"/>
    <mergeCell ref="C22:C23"/>
    <mergeCell ref="E22:F22"/>
    <mergeCell ref="G22:H22"/>
    <mergeCell ref="I22:J22"/>
    <mergeCell ref="C24:C26"/>
    <mergeCell ref="C27:C29"/>
    <mergeCell ref="B24:B35"/>
    <mergeCell ref="E53:F53"/>
    <mergeCell ref="G53:H53"/>
    <mergeCell ref="I53:J53"/>
    <mergeCell ref="I38:J38"/>
    <mergeCell ref="B38:B39"/>
  </mergeCells>
  <phoneticPr fontId="1" type="noConversion"/>
  <conditionalFormatting sqref="M40:M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{86A9077F-4D13-4629-8E7A-FB975A56E464}</x14:id>
        </ext>
      </extLst>
    </cfRule>
  </conditionalFormatting>
  <conditionalFormatting sqref="M72:M8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{B132576F-20AF-44A8-BA37-16B035BFD53B}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A9077F-4D13-4629-8E7A-FB975A56E4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M40:M51</xm:sqref>
        </x14:conditionalFormatting>
        <x14:conditionalFormatting xmlns:xm="http://schemas.microsoft.com/office/excel/2006/main">
          <x14:cfRule type="dataBar" id="{B132576F-20AF-44A8-BA37-16B035BFD5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M72:M81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F63A-6BCF-4282-87EC-FB7E8E535592}">
  <dimension ref="A1:L62"/>
  <sheetViews>
    <sheetView tabSelected="1" topLeftCell="A12" zoomScaleNormal="100" workbookViewId="0">
      <selection activeCell="G29" sqref="G29"/>
    </sheetView>
  </sheetViews>
  <sheetFormatPr defaultRowHeight="14.25"/>
  <cols>
    <col min="7" max="7" width="10.75" customWidth="1"/>
    <col min="8" max="8" width="13" customWidth="1"/>
    <col min="9" max="9" width="12.125" customWidth="1"/>
  </cols>
  <sheetData>
    <row r="1" spans="1:10">
      <c r="A1" s="94" t="s">
        <v>26</v>
      </c>
      <c r="B1" s="96" t="s">
        <v>27</v>
      </c>
      <c r="C1" s="115" t="s">
        <v>34</v>
      </c>
      <c r="D1" s="92" t="s">
        <v>40</v>
      </c>
      <c r="E1" s="92"/>
      <c r="F1" s="92" t="s">
        <v>41</v>
      </c>
      <c r="G1" s="92"/>
      <c r="H1" s="92" t="s">
        <v>28</v>
      </c>
      <c r="I1" s="93"/>
      <c r="J1" s="120" t="s">
        <v>42</v>
      </c>
    </row>
    <row r="2" spans="1:10" ht="15" thickBot="1">
      <c r="A2" s="95"/>
      <c r="B2" s="80"/>
      <c r="C2" s="116"/>
      <c r="D2" s="1" t="s">
        <v>20</v>
      </c>
      <c r="E2" s="1" t="s">
        <v>8</v>
      </c>
      <c r="F2" s="1" t="s">
        <v>20</v>
      </c>
      <c r="G2" s="1" t="s">
        <v>8</v>
      </c>
      <c r="H2" s="1" t="s">
        <v>30</v>
      </c>
      <c r="I2" s="24" t="s">
        <v>29</v>
      </c>
      <c r="J2" s="121"/>
    </row>
    <row r="3" spans="1:10">
      <c r="A3" s="98" t="s">
        <v>38</v>
      </c>
      <c r="B3" s="97">
        <v>2</v>
      </c>
      <c r="C3" s="26" t="s">
        <v>35</v>
      </c>
      <c r="D3" s="26"/>
      <c r="E3" s="27"/>
      <c r="F3" s="28"/>
      <c r="G3" s="35"/>
      <c r="H3" s="51"/>
      <c r="I3" s="2"/>
      <c r="J3" s="117" t="s">
        <v>43</v>
      </c>
    </row>
    <row r="4" spans="1:10">
      <c r="A4" s="99"/>
      <c r="B4" s="72"/>
      <c r="C4" s="2" t="s">
        <v>6</v>
      </c>
      <c r="D4" s="2"/>
      <c r="E4" s="22"/>
      <c r="F4" s="18"/>
      <c r="G4" s="36"/>
      <c r="H4" s="16"/>
      <c r="I4" s="2"/>
      <c r="J4" s="118"/>
    </row>
    <row r="5" spans="1:10">
      <c r="A5" s="99"/>
      <c r="B5" s="72"/>
      <c r="C5" s="2" t="s">
        <v>36</v>
      </c>
      <c r="D5" s="2"/>
      <c r="E5" s="22"/>
      <c r="F5" s="18"/>
      <c r="G5" s="36"/>
      <c r="H5" s="16"/>
      <c r="I5" s="2"/>
      <c r="J5" s="118"/>
    </row>
    <row r="6" spans="1:10">
      <c r="A6" s="99"/>
      <c r="B6" s="72">
        <v>3</v>
      </c>
      <c r="C6" s="2" t="s">
        <v>35</v>
      </c>
      <c r="D6" s="2"/>
      <c r="E6" s="22"/>
      <c r="F6" s="18"/>
      <c r="G6" s="36"/>
      <c r="H6" s="51"/>
      <c r="I6" s="2"/>
      <c r="J6" s="118"/>
    </row>
    <row r="7" spans="1:10">
      <c r="A7" s="99"/>
      <c r="B7" s="72"/>
      <c r="C7" s="2" t="s">
        <v>6</v>
      </c>
      <c r="D7" s="14"/>
      <c r="E7" s="2"/>
      <c r="F7" s="6"/>
      <c r="G7" s="37"/>
      <c r="H7" s="16"/>
      <c r="I7" s="2"/>
      <c r="J7" s="118"/>
    </row>
    <row r="8" spans="1:10">
      <c r="A8" s="99"/>
      <c r="B8" s="72"/>
      <c r="C8" s="2" t="s">
        <v>36</v>
      </c>
      <c r="D8" s="6"/>
      <c r="E8" s="23"/>
      <c r="F8" s="6"/>
      <c r="G8" s="37"/>
      <c r="H8" s="16"/>
      <c r="I8" s="2"/>
      <c r="J8" s="118"/>
    </row>
    <row r="9" spans="1:10">
      <c r="A9" s="99"/>
      <c r="B9" s="72">
        <v>4</v>
      </c>
      <c r="C9" s="2" t="s">
        <v>35</v>
      </c>
      <c r="D9" s="6"/>
      <c r="E9" s="23"/>
      <c r="F9" s="6"/>
      <c r="G9" s="37"/>
      <c r="H9" s="51"/>
      <c r="I9" s="2"/>
      <c r="J9" s="118"/>
    </row>
    <row r="10" spans="1:10">
      <c r="A10" s="99"/>
      <c r="B10" s="72"/>
      <c r="C10" s="2" t="s">
        <v>6</v>
      </c>
      <c r="D10" s="14"/>
      <c r="E10" s="2"/>
      <c r="F10" s="19"/>
      <c r="G10" s="38"/>
      <c r="H10" s="16"/>
      <c r="I10" s="2"/>
      <c r="J10" s="118"/>
    </row>
    <row r="11" spans="1:10">
      <c r="A11" s="99"/>
      <c r="B11" s="72"/>
      <c r="C11" s="2" t="s">
        <v>36</v>
      </c>
      <c r="D11" s="6"/>
      <c r="E11" s="23"/>
      <c r="F11" s="6"/>
      <c r="G11" s="37"/>
      <c r="H11" s="16"/>
      <c r="I11" s="2"/>
      <c r="J11" s="118"/>
    </row>
    <row r="12" spans="1:10">
      <c r="A12" s="99"/>
      <c r="B12" s="72">
        <v>5</v>
      </c>
      <c r="C12" s="2" t="s">
        <v>35</v>
      </c>
      <c r="D12" s="6"/>
      <c r="E12" s="23"/>
      <c r="F12" s="6"/>
      <c r="G12" s="37"/>
      <c r="H12" s="51"/>
      <c r="I12" s="2"/>
      <c r="J12" s="118"/>
    </row>
    <row r="13" spans="1:10">
      <c r="A13" s="99"/>
      <c r="B13" s="72"/>
      <c r="C13" s="2" t="s">
        <v>6</v>
      </c>
      <c r="D13" s="14"/>
      <c r="E13" s="2"/>
      <c r="F13" s="6"/>
      <c r="G13" s="37"/>
      <c r="H13" s="16"/>
      <c r="I13" s="2"/>
      <c r="J13" s="118"/>
    </row>
    <row r="14" spans="1:10" ht="15" thickBot="1">
      <c r="A14" s="100"/>
      <c r="B14" s="114"/>
      <c r="C14" s="25" t="s">
        <v>36</v>
      </c>
      <c r="D14" s="29"/>
      <c r="E14" s="30"/>
      <c r="F14" s="29"/>
      <c r="G14" s="39"/>
      <c r="H14" s="54"/>
      <c r="I14" s="25"/>
      <c r="J14" s="119"/>
    </row>
    <row r="15" spans="1:10">
      <c r="A15" s="14"/>
      <c r="B15" s="2"/>
      <c r="H15" s="51"/>
      <c r="I15" s="51"/>
    </row>
    <row r="16" spans="1:10" ht="15" thickBot="1">
      <c r="H16" s="51"/>
      <c r="I16" s="51"/>
    </row>
    <row r="17" spans="1:12">
      <c r="A17" s="94" t="s">
        <v>26</v>
      </c>
      <c r="B17" s="96" t="s">
        <v>27</v>
      </c>
      <c r="C17" s="96" t="s">
        <v>34</v>
      </c>
      <c r="D17" s="92" t="s">
        <v>48</v>
      </c>
      <c r="E17" s="92"/>
      <c r="F17" s="92" t="s">
        <v>50</v>
      </c>
      <c r="G17" s="92"/>
      <c r="H17" s="92" t="s">
        <v>28</v>
      </c>
      <c r="I17" s="92"/>
      <c r="J17" s="120" t="s">
        <v>42</v>
      </c>
    </row>
    <row r="18" spans="1:12" ht="15" thickBot="1">
      <c r="A18" s="95"/>
      <c r="B18" s="81"/>
      <c r="C18" s="81"/>
      <c r="D18" s="59" t="s">
        <v>20</v>
      </c>
      <c r="E18" s="59" t="s">
        <v>8</v>
      </c>
      <c r="F18" s="59" t="s">
        <v>20</v>
      </c>
      <c r="G18" s="59" t="s">
        <v>8</v>
      </c>
      <c r="H18" s="59" t="s">
        <v>30</v>
      </c>
      <c r="I18" s="59" t="s">
        <v>29</v>
      </c>
      <c r="J18" s="121"/>
      <c r="L18" s="70" t="s">
        <v>47</v>
      </c>
    </row>
    <row r="19" spans="1:12">
      <c r="A19" s="112" t="s">
        <v>33</v>
      </c>
      <c r="B19" s="109">
        <v>2</v>
      </c>
      <c r="C19" s="26" t="s">
        <v>35</v>
      </c>
      <c r="D19" s="62">
        <v>39.14</v>
      </c>
      <c r="E19" s="49">
        <v>0.1021</v>
      </c>
      <c r="F19" s="62">
        <v>39.11</v>
      </c>
      <c r="G19" s="49">
        <v>0.14685000000000001</v>
      </c>
      <c r="H19" s="63">
        <f>I19/2</f>
        <v>41.104999999999997</v>
      </c>
      <c r="I19" s="64">
        <v>82.21</v>
      </c>
      <c r="J19" s="123" t="s">
        <v>45</v>
      </c>
      <c r="L19" s="71">
        <f>(E19-G19)/E19</f>
        <v>-0.43829578844270334</v>
      </c>
    </row>
    <row r="20" spans="1:12">
      <c r="A20" s="112"/>
      <c r="B20" s="110"/>
      <c r="C20" s="2" t="s">
        <v>6</v>
      </c>
      <c r="D20" s="15">
        <v>39.14</v>
      </c>
      <c r="E20" s="33">
        <v>0.13239999999999999</v>
      </c>
      <c r="F20" s="15"/>
      <c r="G20" s="33"/>
      <c r="H20" s="16">
        <f>I20/2</f>
        <v>41.104999999999997</v>
      </c>
      <c r="I20" s="65">
        <v>82.21</v>
      </c>
      <c r="J20" s="124"/>
      <c r="L20" s="71">
        <f t="shared" ref="L20:L30" si="0">(E20-G20)/E20</f>
        <v>1</v>
      </c>
    </row>
    <row r="21" spans="1:12" ht="15" thickBot="1">
      <c r="A21" s="112"/>
      <c r="B21" s="111"/>
      <c r="C21" s="25" t="s">
        <v>36</v>
      </c>
      <c r="D21" s="25">
        <v>39.14</v>
      </c>
      <c r="E21" s="50">
        <v>0.14347280000000001</v>
      </c>
      <c r="F21" s="25"/>
      <c r="G21" s="50"/>
      <c r="H21" s="54">
        <f>I21/2</f>
        <v>41.104999999999997</v>
      </c>
      <c r="I21" s="67">
        <v>82.21</v>
      </c>
      <c r="J21" s="124"/>
      <c r="L21" s="71">
        <f t="shared" si="0"/>
        <v>1</v>
      </c>
    </row>
    <row r="22" spans="1:12">
      <c r="A22" s="112"/>
      <c r="B22" s="109">
        <v>3</v>
      </c>
      <c r="C22" s="26" t="s">
        <v>35</v>
      </c>
      <c r="D22" s="62">
        <v>30.64</v>
      </c>
      <c r="E22" s="49">
        <v>0.14235999999999999</v>
      </c>
      <c r="F22" s="62">
        <v>30</v>
      </c>
      <c r="G22" s="49">
        <v>0.121</v>
      </c>
      <c r="H22" s="63">
        <f>I22/3</f>
        <v>27.403333333333332</v>
      </c>
      <c r="I22" s="64">
        <v>82.21</v>
      </c>
      <c r="J22" s="124"/>
      <c r="L22" s="71">
        <f t="shared" si="0"/>
        <v>0.15004214667041299</v>
      </c>
    </row>
    <row r="23" spans="1:12">
      <c r="A23" s="112"/>
      <c r="B23" s="110"/>
      <c r="C23" s="2" t="s">
        <v>6</v>
      </c>
      <c r="D23" s="41">
        <v>30.84</v>
      </c>
      <c r="E23" s="33">
        <v>0.16520000000000001</v>
      </c>
      <c r="F23" s="41"/>
      <c r="G23" s="33"/>
      <c r="H23" s="16">
        <f>I23/3</f>
        <v>27.403333333333332</v>
      </c>
      <c r="I23" s="65">
        <v>82.21</v>
      </c>
      <c r="J23" s="124"/>
      <c r="K23" s="42"/>
      <c r="L23" s="71">
        <f t="shared" si="0"/>
        <v>1</v>
      </c>
    </row>
    <row r="24" spans="1:12" ht="15" thickBot="1">
      <c r="A24" s="112"/>
      <c r="B24" s="111"/>
      <c r="C24" s="25" t="s">
        <v>36</v>
      </c>
      <c r="D24" s="68">
        <v>31.27</v>
      </c>
      <c r="E24" s="34">
        <v>0.15559999999999999</v>
      </c>
      <c r="F24" s="68"/>
      <c r="G24" s="34"/>
      <c r="H24" s="54">
        <f>I24/3</f>
        <v>27.403333333333332</v>
      </c>
      <c r="I24" s="67">
        <v>82.21</v>
      </c>
      <c r="J24" s="124"/>
      <c r="L24" s="71">
        <f t="shared" si="0"/>
        <v>1</v>
      </c>
    </row>
    <row r="25" spans="1:12">
      <c r="A25" s="112"/>
      <c r="B25" s="109">
        <v>4</v>
      </c>
      <c r="C25" s="26" t="s">
        <v>35</v>
      </c>
      <c r="D25" s="62">
        <v>21.69</v>
      </c>
      <c r="E25" s="49">
        <v>0.21604209999999999</v>
      </c>
      <c r="F25" s="62">
        <v>21.33</v>
      </c>
      <c r="G25" s="49">
        <v>0.187</v>
      </c>
      <c r="H25" s="63">
        <f>I25/4</f>
        <v>20.552499999999998</v>
      </c>
      <c r="I25" s="64">
        <v>82.21</v>
      </c>
      <c r="J25" s="124"/>
      <c r="L25" s="71">
        <f t="shared" si="0"/>
        <v>0.13442796566039669</v>
      </c>
    </row>
    <row r="26" spans="1:12">
      <c r="A26" s="112"/>
      <c r="B26" s="110"/>
      <c r="C26" s="2" t="s">
        <v>6</v>
      </c>
      <c r="D26" s="41">
        <v>22.38</v>
      </c>
      <c r="E26" s="33">
        <v>0.19409999999999999</v>
      </c>
      <c r="F26" s="41"/>
      <c r="G26" s="33"/>
      <c r="H26" s="16">
        <f>I26/4</f>
        <v>20.552499999999998</v>
      </c>
      <c r="I26" s="65">
        <v>82.21</v>
      </c>
      <c r="J26" s="124"/>
      <c r="L26" s="71">
        <f t="shared" si="0"/>
        <v>1</v>
      </c>
    </row>
    <row r="27" spans="1:12" ht="15" thickBot="1">
      <c r="A27" s="112"/>
      <c r="B27" s="111"/>
      <c r="C27" s="25" t="s">
        <v>36</v>
      </c>
      <c r="D27" s="68">
        <v>21.87</v>
      </c>
      <c r="E27" s="34">
        <v>0.23827000000000001</v>
      </c>
      <c r="F27" s="68"/>
      <c r="G27" s="34"/>
      <c r="H27" s="54">
        <f>I27/4</f>
        <v>20.552499999999998</v>
      </c>
      <c r="I27" s="67">
        <v>82.21</v>
      </c>
      <c r="J27" s="124"/>
      <c r="L27" s="71">
        <f t="shared" si="0"/>
        <v>1</v>
      </c>
    </row>
    <row r="28" spans="1:12">
      <c r="A28" s="112"/>
      <c r="B28" s="109">
        <v>5</v>
      </c>
      <c r="C28" s="26" t="s">
        <v>35</v>
      </c>
      <c r="D28" s="26">
        <v>18.68</v>
      </c>
      <c r="E28" s="49">
        <v>0.32269999999999999</v>
      </c>
      <c r="F28" s="26">
        <v>17.59</v>
      </c>
      <c r="G28" s="49">
        <v>0.33579999999999999</v>
      </c>
      <c r="H28" s="63">
        <f>I28/5</f>
        <v>16.442</v>
      </c>
      <c r="I28" s="64">
        <v>82.21</v>
      </c>
      <c r="J28" s="124"/>
      <c r="L28" s="71">
        <f t="shared" si="0"/>
        <v>-4.0594979857452744E-2</v>
      </c>
    </row>
    <row r="29" spans="1:12">
      <c r="A29" s="112"/>
      <c r="B29" s="110"/>
      <c r="C29" s="2" t="s">
        <v>6</v>
      </c>
      <c r="D29" s="2">
        <v>18.16</v>
      </c>
      <c r="E29" s="33">
        <v>0.26106000000000001</v>
      </c>
      <c r="F29" s="2"/>
      <c r="G29" s="33"/>
      <c r="H29" s="16">
        <f>I29/5</f>
        <v>16.442</v>
      </c>
      <c r="I29" s="65">
        <v>82.21</v>
      </c>
      <c r="J29" s="124"/>
      <c r="L29" s="71">
        <f>(E29-G29)/E29</f>
        <v>1</v>
      </c>
    </row>
    <row r="30" spans="1:12" ht="15" thickBot="1">
      <c r="A30" s="113"/>
      <c r="B30" s="111"/>
      <c r="C30" s="25" t="s">
        <v>36</v>
      </c>
      <c r="D30" s="25">
        <v>17.97</v>
      </c>
      <c r="E30" s="34">
        <v>0.25568000000000002</v>
      </c>
      <c r="F30" s="25"/>
      <c r="G30" s="34"/>
      <c r="H30" s="54">
        <f>I30/5</f>
        <v>16.442</v>
      </c>
      <c r="I30" s="67">
        <v>82.21</v>
      </c>
      <c r="J30" s="125"/>
      <c r="L30" s="71">
        <f t="shared" si="0"/>
        <v>1</v>
      </c>
    </row>
    <row r="31" spans="1:12" ht="15" thickBot="1">
      <c r="H31" s="51"/>
      <c r="I31" s="51"/>
    </row>
    <row r="32" spans="1:12">
      <c r="A32" s="94" t="s">
        <v>26</v>
      </c>
      <c r="B32" s="96" t="s">
        <v>27</v>
      </c>
      <c r="C32" s="115" t="s">
        <v>34</v>
      </c>
      <c r="D32" s="92" t="s">
        <v>40</v>
      </c>
      <c r="E32" s="92"/>
      <c r="F32" s="92" t="s">
        <v>41</v>
      </c>
      <c r="G32" s="92"/>
      <c r="H32" s="92" t="s">
        <v>28</v>
      </c>
      <c r="I32" s="93"/>
      <c r="J32" s="120" t="s">
        <v>42</v>
      </c>
    </row>
    <row r="33" spans="1:10" ht="15" thickBot="1">
      <c r="A33" s="95"/>
      <c r="B33" s="80"/>
      <c r="C33" s="116"/>
      <c r="D33" s="1" t="s">
        <v>20</v>
      </c>
      <c r="E33" s="1" t="s">
        <v>8</v>
      </c>
      <c r="F33" s="1" t="s">
        <v>20</v>
      </c>
      <c r="G33" s="1" t="s">
        <v>8</v>
      </c>
      <c r="H33" s="1" t="s">
        <v>30</v>
      </c>
      <c r="I33" s="24" t="s">
        <v>29</v>
      </c>
      <c r="J33" s="121"/>
    </row>
    <row r="34" spans="1:10">
      <c r="A34" s="98" t="s">
        <v>31</v>
      </c>
      <c r="B34" s="97">
        <v>2</v>
      </c>
      <c r="C34" s="26" t="s">
        <v>35</v>
      </c>
      <c r="D34" s="31"/>
      <c r="E34" s="32"/>
      <c r="F34" s="31"/>
      <c r="G34" s="40"/>
      <c r="H34" s="57"/>
      <c r="I34" s="58"/>
      <c r="J34" s="117" t="s">
        <v>44</v>
      </c>
    </row>
    <row r="35" spans="1:10">
      <c r="A35" s="99"/>
      <c r="B35" s="72"/>
      <c r="C35" s="2" t="s">
        <v>6</v>
      </c>
      <c r="D35" s="6"/>
      <c r="E35" s="23"/>
      <c r="F35" s="6"/>
      <c r="G35" s="37"/>
      <c r="H35" s="55"/>
      <c r="I35" s="52"/>
      <c r="J35" s="118"/>
    </row>
    <row r="36" spans="1:10">
      <c r="A36" s="99"/>
      <c r="B36" s="72"/>
      <c r="C36" s="2" t="s">
        <v>36</v>
      </c>
      <c r="D36" s="6"/>
      <c r="E36" s="23"/>
      <c r="F36" s="6"/>
      <c r="G36" s="37"/>
      <c r="H36" s="55"/>
      <c r="I36" s="52"/>
      <c r="J36" s="118"/>
    </row>
    <row r="37" spans="1:10">
      <c r="A37" s="99"/>
      <c r="B37" s="72">
        <v>3</v>
      </c>
      <c r="C37" s="2" t="s">
        <v>35</v>
      </c>
      <c r="D37" s="6"/>
      <c r="E37" s="23"/>
      <c r="F37" s="6"/>
      <c r="G37" s="37"/>
      <c r="H37" s="55"/>
      <c r="I37" s="52"/>
      <c r="J37" s="118"/>
    </row>
    <row r="38" spans="1:10">
      <c r="A38" s="99"/>
      <c r="B38" s="72"/>
      <c r="C38" s="2" t="s">
        <v>6</v>
      </c>
      <c r="D38" s="6"/>
      <c r="E38" s="23"/>
      <c r="F38" s="6"/>
      <c r="G38" s="37"/>
      <c r="H38" s="55"/>
      <c r="I38" s="52"/>
      <c r="J38" s="118"/>
    </row>
    <row r="39" spans="1:10">
      <c r="A39" s="99"/>
      <c r="B39" s="72"/>
      <c r="C39" s="2" t="s">
        <v>36</v>
      </c>
      <c r="D39" s="6"/>
      <c r="E39" s="23"/>
      <c r="F39" s="6"/>
      <c r="G39" s="37"/>
      <c r="H39" s="55"/>
      <c r="I39" s="52"/>
      <c r="J39" s="118"/>
    </row>
    <row r="40" spans="1:10">
      <c r="A40" s="99"/>
      <c r="B40" s="72">
        <v>4</v>
      </c>
      <c r="C40" s="2" t="s">
        <v>35</v>
      </c>
      <c r="D40" s="6"/>
      <c r="E40" s="23"/>
      <c r="F40" s="6"/>
      <c r="G40" s="37"/>
      <c r="H40" s="55"/>
      <c r="I40" s="52"/>
      <c r="J40" s="118"/>
    </row>
    <row r="41" spans="1:10">
      <c r="A41" s="99"/>
      <c r="B41" s="72"/>
      <c r="C41" s="2" t="s">
        <v>6</v>
      </c>
      <c r="D41" s="6"/>
      <c r="E41" s="23"/>
      <c r="F41" s="6"/>
      <c r="G41" s="37"/>
      <c r="H41" s="55"/>
      <c r="I41" s="52"/>
      <c r="J41" s="118"/>
    </row>
    <row r="42" spans="1:10">
      <c r="A42" s="99"/>
      <c r="B42" s="72"/>
      <c r="C42" s="2" t="s">
        <v>36</v>
      </c>
      <c r="D42" s="6"/>
      <c r="E42" s="23"/>
      <c r="F42" s="6"/>
      <c r="G42" s="37"/>
      <c r="H42" s="55"/>
      <c r="I42" s="52"/>
      <c r="J42" s="118"/>
    </row>
    <row r="43" spans="1:10">
      <c r="A43" s="99"/>
      <c r="B43" s="72">
        <v>5</v>
      </c>
      <c r="C43" s="2" t="s">
        <v>35</v>
      </c>
      <c r="D43" s="6"/>
      <c r="E43" s="23"/>
      <c r="F43" s="6"/>
      <c r="G43" s="37"/>
      <c r="H43" s="55"/>
      <c r="I43" s="52"/>
      <c r="J43" s="118"/>
    </row>
    <row r="44" spans="1:10">
      <c r="A44" s="99"/>
      <c r="B44" s="72"/>
      <c r="C44" s="2" t="s">
        <v>6</v>
      </c>
      <c r="D44" s="6"/>
      <c r="E44" s="23"/>
      <c r="F44" s="6"/>
      <c r="G44" s="37"/>
      <c r="H44" s="55"/>
      <c r="I44" s="52"/>
      <c r="J44" s="118"/>
    </row>
    <row r="45" spans="1:10" ht="15" thickBot="1">
      <c r="A45" s="100"/>
      <c r="B45" s="114"/>
      <c r="C45" s="25" t="s">
        <v>36</v>
      </c>
      <c r="D45" s="29"/>
      <c r="E45" s="30"/>
      <c r="F45" s="29"/>
      <c r="G45" s="39"/>
      <c r="H45" s="56"/>
      <c r="I45" s="53"/>
      <c r="J45" s="119"/>
    </row>
    <row r="46" spans="1:10">
      <c r="H46" s="51"/>
      <c r="I46" s="51"/>
    </row>
    <row r="47" spans="1:10">
      <c r="H47" s="51"/>
      <c r="I47" s="51"/>
    </row>
    <row r="48" spans="1:10" ht="15" thickBot="1">
      <c r="H48" s="51"/>
      <c r="I48" s="51"/>
    </row>
    <row r="49" spans="1:12">
      <c r="A49" s="94" t="s">
        <v>26</v>
      </c>
      <c r="B49" s="96" t="s">
        <v>27</v>
      </c>
      <c r="C49" s="115" t="s">
        <v>34</v>
      </c>
      <c r="D49" s="92" t="s">
        <v>48</v>
      </c>
      <c r="E49" s="92"/>
      <c r="F49" s="92" t="s">
        <v>49</v>
      </c>
      <c r="G49" s="92"/>
      <c r="H49" s="92" t="s">
        <v>28</v>
      </c>
      <c r="I49" s="93"/>
      <c r="J49" s="120" t="s">
        <v>42</v>
      </c>
    </row>
    <row r="50" spans="1:12" ht="15" thickBot="1">
      <c r="A50" s="95"/>
      <c r="B50" s="80"/>
      <c r="C50" s="116"/>
      <c r="D50" s="1" t="s">
        <v>20</v>
      </c>
      <c r="E50" s="1" t="s">
        <v>8</v>
      </c>
      <c r="F50" s="1" t="s">
        <v>20</v>
      </c>
      <c r="G50" s="1" t="s">
        <v>8</v>
      </c>
      <c r="H50" s="1" t="s">
        <v>30</v>
      </c>
      <c r="I50" s="24" t="s">
        <v>29</v>
      </c>
      <c r="J50" s="121"/>
      <c r="L50" s="70" t="s">
        <v>47</v>
      </c>
    </row>
    <row r="51" spans="1:12">
      <c r="A51" s="98" t="s">
        <v>37</v>
      </c>
      <c r="B51" s="97">
        <v>2</v>
      </c>
      <c r="C51" s="26" t="s">
        <v>35</v>
      </c>
      <c r="D51" s="26">
        <v>31.6</v>
      </c>
      <c r="E51" s="49">
        <v>7.8965899999999998</v>
      </c>
      <c r="F51" s="26">
        <v>30.1</v>
      </c>
      <c r="G51" s="49">
        <v>11.67</v>
      </c>
      <c r="H51" s="16">
        <f>I51/2</f>
        <v>25.4</v>
      </c>
      <c r="I51" s="2">
        <v>50.8</v>
      </c>
      <c r="J51" s="122" t="s">
        <v>46</v>
      </c>
      <c r="L51" s="71">
        <f>(E51-G51)/E51</f>
        <v>-0.47785309861598491</v>
      </c>
    </row>
    <row r="52" spans="1:12">
      <c r="A52" s="99"/>
      <c r="B52" s="72"/>
      <c r="C52" s="2" t="s">
        <v>6</v>
      </c>
      <c r="D52" s="2"/>
      <c r="E52" s="33"/>
      <c r="F52" s="2"/>
      <c r="G52" s="33"/>
      <c r="H52" s="16"/>
      <c r="I52" s="2"/>
      <c r="J52" s="118"/>
      <c r="L52" s="71"/>
    </row>
    <row r="53" spans="1:12">
      <c r="A53" s="99"/>
      <c r="B53" s="72"/>
      <c r="C53" s="2" t="s">
        <v>36</v>
      </c>
      <c r="D53" s="2"/>
      <c r="E53" s="33"/>
      <c r="F53" s="2"/>
      <c r="G53" s="33"/>
      <c r="H53" s="16"/>
      <c r="I53" s="2"/>
      <c r="J53" s="118"/>
      <c r="L53" s="71"/>
    </row>
    <row r="54" spans="1:12">
      <c r="A54" s="99"/>
      <c r="B54" s="72">
        <v>3</v>
      </c>
      <c r="C54" s="2" t="s">
        <v>35</v>
      </c>
      <c r="D54" s="2">
        <v>25.4</v>
      </c>
      <c r="E54" s="21">
        <v>11.558999999999999</v>
      </c>
      <c r="F54" s="2">
        <v>25.9</v>
      </c>
      <c r="G54" s="21">
        <v>10.039999999999999</v>
      </c>
      <c r="H54" s="16">
        <f>I54/3</f>
        <v>16.933333333333334</v>
      </c>
      <c r="I54" s="2">
        <v>50.8</v>
      </c>
      <c r="J54" s="118"/>
      <c r="L54" s="71">
        <f t="shared" ref="L54:L60" si="1">(E54-G54)/E54</f>
        <v>0.13141275196816335</v>
      </c>
    </row>
    <row r="55" spans="1:12">
      <c r="A55" s="99"/>
      <c r="B55" s="72"/>
      <c r="C55" s="2" t="s">
        <v>6</v>
      </c>
      <c r="D55" s="2"/>
      <c r="E55" s="33"/>
      <c r="F55" s="2"/>
      <c r="G55" s="33"/>
      <c r="H55" s="16"/>
      <c r="I55" s="2"/>
      <c r="J55" s="118"/>
      <c r="L55" s="71"/>
    </row>
    <row r="56" spans="1:12">
      <c r="A56" s="99"/>
      <c r="B56" s="72"/>
      <c r="C56" s="2" t="s">
        <v>36</v>
      </c>
      <c r="D56" s="2"/>
      <c r="E56" s="33"/>
      <c r="F56" s="2"/>
      <c r="G56" s="33"/>
      <c r="H56" s="16"/>
      <c r="I56" s="2"/>
      <c r="J56" s="118"/>
      <c r="L56" s="71"/>
    </row>
    <row r="57" spans="1:12">
      <c r="A57" s="99"/>
      <c r="B57" s="72">
        <v>4</v>
      </c>
      <c r="C57" s="2" t="s">
        <v>35</v>
      </c>
      <c r="D57" s="2">
        <v>20.399999999999999</v>
      </c>
      <c r="E57" s="33">
        <v>6.5335999999999999</v>
      </c>
      <c r="F57" s="2">
        <v>19.7</v>
      </c>
      <c r="G57" s="33">
        <v>6.5220000000000002</v>
      </c>
      <c r="H57" s="16">
        <f>I57/4</f>
        <v>12.7</v>
      </c>
      <c r="I57" s="2">
        <v>50.8</v>
      </c>
      <c r="J57" s="118"/>
      <c r="L57" s="71">
        <f t="shared" si="1"/>
        <v>1.7754377372351552E-3</v>
      </c>
    </row>
    <row r="58" spans="1:12">
      <c r="A58" s="99"/>
      <c r="B58" s="72"/>
      <c r="C58" s="2" t="s">
        <v>6</v>
      </c>
      <c r="D58" s="2"/>
      <c r="E58" s="33"/>
      <c r="F58" s="2"/>
      <c r="G58" s="33"/>
      <c r="H58" s="16"/>
      <c r="I58" s="2"/>
      <c r="J58" s="118"/>
      <c r="L58" s="71"/>
    </row>
    <row r="59" spans="1:12">
      <c r="A59" s="99"/>
      <c r="B59" s="72"/>
      <c r="C59" s="2" t="s">
        <v>36</v>
      </c>
      <c r="D59" s="2"/>
      <c r="E59" s="33"/>
      <c r="F59" s="2"/>
      <c r="G59" s="33"/>
      <c r="H59" s="16"/>
      <c r="I59" s="2"/>
      <c r="J59" s="118"/>
      <c r="L59" s="71"/>
    </row>
    <row r="60" spans="1:12">
      <c r="A60" s="99"/>
      <c r="B60" s="72">
        <v>5</v>
      </c>
      <c r="C60" s="2" t="s">
        <v>35</v>
      </c>
      <c r="D60" s="2">
        <v>18.100000000000001</v>
      </c>
      <c r="E60" s="33">
        <v>4.4413999999999998</v>
      </c>
      <c r="F60" s="2">
        <v>18.5</v>
      </c>
      <c r="G60" s="33">
        <v>4.1360000000000001</v>
      </c>
      <c r="H60" s="16">
        <f>I60/5</f>
        <v>10.16</v>
      </c>
      <c r="I60" s="2">
        <v>50.8</v>
      </c>
      <c r="J60" s="118"/>
      <c r="L60" s="71">
        <f t="shared" si="1"/>
        <v>6.8762102039897258E-2</v>
      </c>
    </row>
    <row r="61" spans="1:12">
      <c r="A61" s="99"/>
      <c r="B61" s="72"/>
      <c r="C61" s="2" t="s">
        <v>6</v>
      </c>
      <c r="D61" s="2"/>
      <c r="E61" s="21"/>
      <c r="F61" s="2"/>
      <c r="G61" s="33"/>
      <c r="H61" s="16"/>
      <c r="I61" s="2"/>
      <c r="J61" s="118"/>
      <c r="L61" s="71"/>
    </row>
    <row r="62" spans="1:12" ht="15" thickBot="1">
      <c r="A62" s="100"/>
      <c r="B62" s="114"/>
      <c r="C62" s="25" t="s">
        <v>36</v>
      </c>
      <c r="D62" s="25"/>
      <c r="E62" s="50"/>
      <c r="F62" s="25"/>
      <c r="G62" s="34"/>
      <c r="H62" s="54"/>
      <c r="I62" s="25"/>
      <c r="J62" s="119"/>
      <c r="L62" s="71"/>
    </row>
  </sheetData>
  <mergeCells count="52">
    <mergeCell ref="J49:J50"/>
    <mergeCell ref="A51:A62"/>
    <mergeCell ref="B51:B53"/>
    <mergeCell ref="J51:J62"/>
    <mergeCell ref="B54:B56"/>
    <mergeCell ref="B57:B59"/>
    <mergeCell ref="B60:B62"/>
    <mergeCell ref="A49:A50"/>
    <mergeCell ref="B49:B50"/>
    <mergeCell ref="C49:C50"/>
    <mergeCell ref="D49:E49"/>
    <mergeCell ref="F49:G49"/>
    <mergeCell ref="H49:I49"/>
    <mergeCell ref="J32:J33"/>
    <mergeCell ref="A34:A45"/>
    <mergeCell ref="B34:B36"/>
    <mergeCell ref="J34:J45"/>
    <mergeCell ref="B37:B39"/>
    <mergeCell ref="B40:B42"/>
    <mergeCell ref="B43:B45"/>
    <mergeCell ref="A32:A33"/>
    <mergeCell ref="B32:B33"/>
    <mergeCell ref="C32:C33"/>
    <mergeCell ref="D32:E32"/>
    <mergeCell ref="F32:G32"/>
    <mergeCell ref="H32:I32"/>
    <mergeCell ref="J17:J18"/>
    <mergeCell ref="A19:A30"/>
    <mergeCell ref="B19:B21"/>
    <mergeCell ref="J19:J30"/>
    <mergeCell ref="B22:B24"/>
    <mergeCell ref="B25:B27"/>
    <mergeCell ref="B28:B30"/>
    <mergeCell ref="A17:A18"/>
    <mergeCell ref="B17:B18"/>
    <mergeCell ref="C17:C18"/>
    <mergeCell ref="D17:E17"/>
    <mergeCell ref="F17:G17"/>
    <mergeCell ref="H17:I17"/>
    <mergeCell ref="J1:J2"/>
    <mergeCell ref="A3:A14"/>
    <mergeCell ref="B3:B5"/>
    <mergeCell ref="J3:J14"/>
    <mergeCell ref="B6:B8"/>
    <mergeCell ref="B9:B11"/>
    <mergeCell ref="B12:B14"/>
    <mergeCell ref="A1:A2"/>
    <mergeCell ref="B1:B2"/>
    <mergeCell ref="C1:C2"/>
    <mergeCell ref="D1:E1"/>
    <mergeCell ref="F1:G1"/>
    <mergeCell ref="H1:I1"/>
  </mergeCells>
  <phoneticPr fontId="1" type="noConversion"/>
  <conditionalFormatting sqref="L19:L3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{7816F13F-6B14-47CC-ABC3-F85617C04654}</x14:id>
        </ext>
      </extLst>
    </cfRule>
  </conditionalFormatting>
  <conditionalFormatting sqref="L51:L6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{054597DE-D315-4EE7-8FD0-CC48DAFBA67A}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16F13F-6B14-47CC-ABC3-F85617C046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L19:L30</xm:sqref>
        </x14:conditionalFormatting>
        <x14:conditionalFormatting xmlns:xm="http://schemas.microsoft.com/office/excel/2006/main">
          <x14:cfRule type="dataBar" id="{054597DE-D315-4EE7-8FD0-CC48DAFBA6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L51:L60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map_experiment</vt:lpstr>
      <vt:lpstr>experiment_v3v4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</dc:creator>
  <cp:lastModifiedBy>LIU GUANTING</cp:lastModifiedBy>
  <dcterms:created xsi:type="dcterms:W3CDTF">2015-06-05T18:19:34Z</dcterms:created>
  <dcterms:modified xsi:type="dcterms:W3CDTF">2022-10-31T00:45:24Z</dcterms:modified>
</cp:coreProperties>
</file>