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g\Desktop\MEMOIRE\Données\"/>
    </mc:Choice>
  </mc:AlternateContent>
  <xr:revisionPtr revIDLastSave="0" documentId="13_ncr:1_{1210028F-EBA6-4DF2-BD3A-B1C4C142185C}" xr6:coauthVersionLast="46" xr6:coauthVersionMax="46" xr10:uidLastSave="{00000000-0000-0000-0000-000000000000}"/>
  <bookViews>
    <workbookView xWindow="-120" yWindow="-120" windowWidth="29040" windowHeight="15840" xr2:uid="{2D5F0F1D-FAE6-436F-97BB-6C6AC7C5D32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99" i="1" l="1"/>
  <c r="V88" i="1"/>
  <c r="V66" i="1"/>
  <c r="V44" i="1"/>
  <c r="V37" i="1"/>
  <c r="V33" i="1"/>
  <c r="V26" i="1"/>
  <c r="V2" i="1"/>
  <c r="Q80" i="1"/>
  <c r="Q93" i="1"/>
  <c r="Q91" i="1"/>
  <c r="Q86" i="1"/>
  <c r="Q85" i="1"/>
  <c r="Q84" i="1"/>
  <c r="Q83" i="1"/>
  <c r="Q82" i="1"/>
  <c r="Q81" i="1"/>
  <c r="Q79" i="1"/>
  <c r="Q78" i="1"/>
  <c r="Q77" i="1"/>
  <c r="Q76" i="1"/>
  <c r="Q75" i="1"/>
  <c r="Q74" i="1"/>
  <c r="Q73" i="1"/>
  <c r="Q72" i="1"/>
  <c r="Q71" i="1"/>
  <c r="Q70" i="1"/>
  <c r="R69" i="1"/>
  <c r="Q69" i="1"/>
  <c r="Q68" i="1"/>
  <c r="Q67" i="1"/>
  <c r="Q39" i="1"/>
  <c r="Q27" i="1"/>
  <c r="Q18" i="1"/>
  <c r="Q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</calcChain>
</file>

<file path=xl/sharedStrings.xml><?xml version="1.0" encoding="utf-8"?>
<sst xmlns="http://schemas.openxmlformats.org/spreadsheetml/2006/main" count="30" uniqueCount="30">
  <si>
    <t>Rouen PIECES</t>
  </si>
  <si>
    <t>Rouen AUNES MILLE</t>
  </si>
  <si>
    <t>Rouen VALEURS (millions lt)</t>
  </si>
  <si>
    <t>Alençon PIECES</t>
  </si>
  <si>
    <t>Alençon VALEURS PRODUITES (millions l.t)</t>
  </si>
  <si>
    <t xml:space="preserve">Alençon AUNES </t>
  </si>
  <si>
    <t>Amiens  PIECES</t>
  </si>
  <si>
    <t>Amiens AUNAGE</t>
  </si>
  <si>
    <t>Amiens VALEUR</t>
  </si>
  <si>
    <t>Chalons PIECES</t>
  </si>
  <si>
    <t>Chalons VALEUR</t>
  </si>
  <si>
    <t>Gévaudan PIECES</t>
  </si>
  <si>
    <t>Gevaudan VALEUR</t>
  </si>
  <si>
    <t>Nimes PIECES</t>
  </si>
  <si>
    <t>Nimes VALEUR</t>
  </si>
  <si>
    <t>Montpellier PIECES</t>
  </si>
  <si>
    <t>Montpellier VALEUR</t>
  </si>
  <si>
    <t>Toulouse PIECES</t>
  </si>
  <si>
    <t>Montauban PIECES</t>
  </si>
  <si>
    <t>Montauban VALEUR</t>
  </si>
  <si>
    <t>Orléans PIECES</t>
  </si>
  <si>
    <t>Orléans VALEUR</t>
  </si>
  <si>
    <t>Maine PIECES</t>
  </si>
  <si>
    <t>Maine VALEURS</t>
  </si>
  <si>
    <t>Bourgogne pièces</t>
  </si>
  <si>
    <t>Bourgogne aunage</t>
  </si>
  <si>
    <t>Bourgogne VALEURS</t>
  </si>
  <si>
    <t>LIMOGES pièces</t>
  </si>
  <si>
    <t>LIMOGESAunage total</t>
  </si>
  <si>
    <t>LIMOGES Valeur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</si>
</sst>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9276-6244-412D-BC04-AB444819FE95}">
  <dimension ref="A1:AE99"/>
  <sheetViews>
    <sheetView tabSelected="1" workbookViewId="0">
      <selection activeCell="B1" sqref="B1"/>
    </sheetView>
  </sheetViews>
  <sheetFormatPr baseColWidth="10" defaultRowHeight="15" x14ac:dyDescent="0.25"/>
  <cols>
    <col min="1" max="1" width="21.42578125" customWidth="1"/>
    <col min="2" max="2" width="27.5703125" customWidth="1"/>
    <col min="3" max="3" width="10.42578125" customWidth="1"/>
    <col min="4" max="4" width="20.28515625" customWidth="1"/>
    <col min="5" max="5" width="24.85546875" customWidth="1"/>
    <col min="6" max="6" width="14.5703125" customWidth="1"/>
    <col min="7" max="7" width="8.28515625" customWidth="1"/>
    <col min="8" max="8" width="18.7109375" customWidth="1"/>
    <col min="9" max="9" width="17.140625" customWidth="1"/>
    <col min="10" max="10" width="12.7109375" customWidth="1"/>
    <col min="11" max="11" width="13.28515625" customWidth="1"/>
    <col min="12" max="12" width="18.28515625" customWidth="1"/>
    <col min="13" max="13" width="24.85546875" customWidth="1"/>
    <col min="14" max="14" width="78.85546875" customWidth="1"/>
    <col min="15" max="22" width="11.42578125" hidden="1" customWidth="1"/>
  </cols>
  <sheetData>
    <row r="1" spans="1:31" x14ac:dyDescent="0.25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>
        <v>1692</v>
      </c>
      <c r="H2">
        <v>130000</v>
      </c>
      <c r="Q2">
        <f>1515+1200</f>
        <v>2715</v>
      </c>
      <c r="S2">
        <v>38350</v>
      </c>
      <c r="V2">
        <f>7720+30720</f>
        <v>38440</v>
      </c>
      <c r="Z2">
        <v>11575</v>
      </c>
      <c r="AA2">
        <v>358.95</v>
      </c>
      <c r="AB2">
        <v>0.80700000000000005</v>
      </c>
      <c r="AC2">
        <v>8800</v>
      </c>
    </row>
    <row r="3" spans="1:31" x14ac:dyDescent="0.25">
      <c r="A3">
        <f>A2+1</f>
        <v>1693</v>
      </c>
    </row>
    <row r="4" spans="1:31" x14ac:dyDescent="0.25">
      <c r="A4">
        <f t="shared" ref="A4:A23" si="0">A3+1</f>
        <v>1694</v>
      </c>
    </row>
    <row r="5" spans="1:31" x14ac:dyDescent="0.25">
      <c r="A5">
        <f t="shared" si="0"/>
        <v>1695</v>
      </c>
    </row>
    <row r="6" spans="1:31" x14ac:dyDescent="0.25">
      <c r="A6">
        <f t="shared" si="0"/>
        <v>1696</v>
      </c>
    </row>
    <row r="7" spans="1:31" x14ac:dyDescent="0.25">
      <c r="A7">
        <f t="shared" si="0"/>
        <v>1697</v>
      </c>
    </row>
    <row r="8" spans="1:31" x14ac:dyDescent="0.25">
      <c r="A8">
        <f t="shared" si="0"/>
        <v>1698</v>
      </c>
    </row>
    <row r="9" spans="1:31" x14ac:dyDescent="0.25">
      <c r="A9">
        <f t="shared" si="0"/>
        <v>1699</v>
      </c>
    </row>
    <row r="10" spans="1:31" x14ac:dyDescent="0.25">
      <c r="A10">
        <f t="shared" si="0"/>
        <v>1700</v>
      </c>
    </row>
    <row r="11" spans="1:31" x14ac:dyDescent="0.25">
      <c r="A11">
        <f t="shared" si="0"/>
        <v>1701</v>
      </c>
    </row>
    <row r="12" spans="1:31" x14ac:dyDescent="0.25">
      <c r="A12">
        <f t="shared" si="0"/>
        <v>1702</v>
      </c>
    </row>
    <row r="13" spans="1:31" x14ac:dyDescent="0.25">
      <c r="A13">
        <f t="shared" si="0"/>
        <v>1703</v>
      </c>
    </row>
    <row r="14" spans="1:31" x14ac:dyDescent="0.25">
      <c r="A14">
        <f t="shared" si="0"/>
        <v>1704</v>
      </c>
    </row>
    <row r="15" spans="1:31" x14ac:dyDescent="0.25">
      <c r="A15">
        <f t="shared" si="0"/>
        <v>1705</v>
      </c>
    </row>
    <row r="16" spans="1:31" x14ac:dyDescent="0.25">
      <c r="A16">
        <f t="shared" si="0"/>
        <v>1706</v>
      </c>
    </row>
    <row r="17" spans="1:23" x14ac:dyDescent="0.25">
      <c r="A17">
        <f t="shared" si="0"/>
        <v>1707</v>
      </c>
    </row>
    <row r="18" spans="1:23" x14ac:dyDescent="0.25">
      <c r="A18">
        <f t="shared" si="0"/>
        <v>1708</v>
      </c>
      <c r="H18">
        <v>187500</v>
      </c>
      <c r="M18">
        <v>127000</v>
      </c>
      <c r="N18">
        <v>2.5590000000000002</v>
      </c>
      <c r="O18">
        <v>32200</v>
      </c>
      <c r="P18">
        <v>1.4379999999999999</v>
      </c>
      <c r="Q18">
        <f>2500+800</f>
        <v>3300</v>
      </c>
      <c r="R18">
        <v>0.5</v>
      </c>
      <c r="S18">
        <v>67000</v>
      </c>
    </row>
    <row r="19" spans="1:23" x14ac:dyDescent="0.25">
      <c r="A19">
        <f t="shared" si="0"/>
        <v>1709</v>
      </c>
    </row>
    <row r="20" spans="1:23" x14ac:dyDescent="0.25">
      <c r="A20">
        <f t="shared" si="0"/>
        <v>1710</v>
      </c>
    </row>
    <row r="21" spans="1:23" x14ac:dyDescent="0.25">
      <c r="A21">
        <f t="shared" si="0"/>
        <v>1711</v>
      </c>
    </row>
    <row r="22" spans="1:23" x14ac:dyDescent="0.25">
      <c r="A22">
        <f t="shared" si="0"/>
        <v>1712</v>
      </c>
    </row>
    <row r="23" spans="1:23" x14ac:dyDescent="0.25">
      <c r="A23">
        <f t="shared" si="0"/>
        <v>1713</v>
      </c>
    </row>
    <row r="24" spans="1:23" x14ac:dyDescent="0.25">
      <c r="A24">
        <v>1714</v>
      </c>
      <c r="E24">
        <v>71260</v>
      </c>
      <c r="F24">
        <v>1683</v>
      </c>
      <c r="G24">
        <v>4.5</v>
      </c>
    </row>
    <row r="25" spans="1:23" x14ac:dyDescent="0.25">
      <c r="A25">
        <v>1715</v>
      </c>
      <c r="B25" s="1">
        <v>40000</v>
      </c>
      <c r="C25" s="1">
        <v>1180</v>
      </c>
      <c r="D25" s="1">
        <v>9</v>
      </c>
      <c r="E25" s="1"/>
      <c r="F25" s="1"/>
      <c r="G25" s="1"/>
    </row>
    <row r="26" spans="1:23" x14ac:dyDescent="0.25">
      <c r="A26">
        <f>A25+1</f>
        <v>1716</v>
      </c>
      <c r="K26">
        <v>9024</v>
      </c>
      <c r="T26">
        <v>14025</v>
      </c>
      <c r="U26">
        <v>1.2</v>
      </c>
      <c r="V26">
        <f>9440+27300</f>
        <v>36740</v>
      </c>
      <c r="W26">
        <v>1.9</v>
      </c>
    </row>
    <row r="27" spans="1:23" x14ac:dyDescent="0.25">
      <c r="A27">
        <f t="shared" ref="A27:A90" si="1">A26+1</f>
        <v>1717</v>
      </c>
      <c r="K27">
        <v>10208</v>
      </c>
      <c r="Q27">
        <f>3700+1100</f>
        <v>4800</v>
      </c>
    </row>
    <row r="28" spans="1:23" x14ac:dyDescent="0.25">
      <c r="A28">
        <f t="shared" si="1"/>
        <v>1718</v>
      </c>
      <c r="H28">
        <v>127500</v>
      </c>
      <c r="I28">
        <v>3650</v>
      </c>
      <c r="J28">
        <v>5.75</v>
      </c>
      <c r="K28">
        <v>12718</v>
      </c>
      <c r="L28">
        <v>2.5</v>
      </c>
    </row>
    <row r="29" spans="1:23" x14ac:dyDescent="0.25">
      <c r="A29">
        <f t="shared" si="1"/>
        <v>1719</v>
      </c>
      <c r="H29">
        <v>127500</v>
      </c>
      <c r="I29">
        <v>3700</v>
      </c>
      <c r="J29">
        <v>6</v>
      </c>
      <c r="K29">
        <v>12837</v>
      </c>
    </row>
    <row r="30" spans="1:23" x14ac:dyDescent="0.25">
      <c r="A30">
        <f t="shared" si="1"/>
        <v>1720</v>
      </c>
      <c r="K30">
        <v>11967</v>
      </c>
      <c r="L30">
        <v>3.3</v>
      </c>
    </row>
    <row r="31" spans="1:23" x14ac:dyDescent="0.25">
      <c r="A31">
        <f t="shared" si="1"/>
        <v>1721</v>
      </c>
      <c r="K31">
        <v>11459</v>
      </c>
    </row>
    <row r="32" spans="1:23" x14ac:dyDescent="0.25">
      <c r="A32">
        <f t="shared" si="1"/>
        <v>1722</v>
      </c>
      <c r="H32">
        <v>94500</v>
      </c>
      <c r="I32">
        <v>3200</v>
      </c>
      <c r="J32">
        <v>6.6</v>
      </c>
      <c r="K32">
        <v>14628</v>
      </c>
    </row>
    <row r="33" spans="1:31" x14ac:dyDescent="0.25">
      <c r="A33">
        <f t="shared" si="1"/>
        <v>1723</v>
      </c>
      <c r="B33">
        <v>38400</v>
      </c>
      <c r="C33">
        <v>1210</v>
      </c>
      <c r="D33">
        <v>13.4</v>
      </c>
      <c r="K33">
        <v>20140</v>
      </c>
      <c r="L33">
        <v>5.7</v>
      </c>
      <c r="S33">
        <v>87600</v>
      </c>
      <c r="V33">
        <f>8590+23400</f>
        <v>31990</v>
      </c>
      <c r="AC33">
        <v>11285</v>
      </c>
      <c r="AD33">
        <v>231.92</v>
      </c>
      <c r="AE33">
        <v>0.48399999999999999</v>
      </c>
    </row>
    <row r="34" spans="1:31" x14ac:dyDescent="0.25">
      <c r="A34">
        <f t="shared" si="1"/>
        <v>1724</v>
      </c>
      <c r="K34">
        <v>18954</v>
      </c>
      <c r="O34">
        <v>25650</v>
      </c>
      <c r="S34">
        <v>88130</v>
      </c>
    </row>
    <row r="35" spans="1:31" x14ac:dyDescent="0.25">
      <c r="A35">
        <f t="shared" si="1"/>
        <v>1725</v>
      </c>
      <c r="B35">
        <v>37800</v>
      </c>
      <c r="C35">
        <v>1120</v>
      </c>
      <c r="D35">
        <v>8.4</v>
      </c>
      <c r="E35">
        <v>15000</v>
      </c>
      <c r="F35">
        <v>325</v>
      </c>
      <c r="G35">
        <v>0.7</v>
      </c>
      <c r="K35">
        <v>12447</v>
      </c>
      <c r="L35">
        <v>2.6</v>
      </c>
      <c r="S35">
        <v>78400</v>
      </c>
    </row>
    <row r="36" spans="1:31" x14ac:dyDescent="0.25">
      <c r="A36">
        <f t="shared" si="1"/>
        <v>1726</v>
      </c>
      <c r="B36">
        <v>36700</v>
      </c>
      <c r="C36">
        <v>1090</v>
      </c>
      <c r="D36">
        <v>8.8000000000000007</v>
      </c>
      <c r="K36">
        <v>10677</v>
      </c>
      <c r="O36">
        <v>21300</v>
      </c>
      <c r="S36">
        <v>70510</v>
      </c>
    </row>
    <row r="37" spans="1:31" x14ac:dyDescent="0.25">
      <c r="A37">
        <f t="shared" si="1"/>
        <v>1727</v>
      </c>
      <c r="B37">
        <v>38000</v>
      </c>
      <c r="C37">
        <v>1140</v>
      </c>
      <c r="D37">
        <v>8.9</v>
      </c>
      <c r="K37">
        <v>14647</v>
      </c>
      <c r="L37">
        <v>2.7</v>
      </c>
      <c r="O37">
        <v>27610</v>
      </c>
      <c r="S37">
        <v>72500</v>
      </c>
      <c r="V37">
        <f>8800+22700</f>
        <v>31500</v>
      </c>
      <c r="AC37">
        <v>5900</v>
      </c>
      <c r="AD37">
        <v>130</v>
      </c>
      <c r="AE37">
        <v>0.16500000000000001</v>
      </c>
    </row>
    <row r="38" spans="1:31" x14ac:dyDescent="0.25">
      <c r="A38">
        <f t="shared" si="1"/>
        <v>1728</v>
      </c>
      <c r="S38">
        <v>83510</v>
      </c>
    </row>
    <row r="39" spans="1:31" x14ac:dyDescent="0.25">
      <c r="A39">
        <f t="shared" si="1"/>
        <v>1729</v>
      </c>
      <c r="O39">
        <v>26330</v>
      </c>
      <c r="P39">
        <v>1.65</v>
      </c>
      <c r="Q39">
        <f>6600+1180</f>
        <v>7780</v>
      </c>
      <c r="R39">
        <v>0.9</v>
      </c>
      <c r="S39">
        <v>74740</v>
      </c>
      <c r="Z39">
        <v>11900</v>
      </c>
      <c r="AA39">
        <v>400</v>
      </c>
      <c r="AB39">
        <v>0.75</v>
      </c>
    </row>
    <row r="40" spans="1:31" x14ac:dyDescent="0.25">
      <c r="A40">
        <f t="shared" si="1"/>
        <v>1730</v>
      </c>
      <c r="E40">
        <v>21000</v>
      </c>
      <c r="F40">
        <v>420</v>
      </c>
      <c r="G40">
        <v>0.9</v>
      </c>
      <c r="O40">
        <v>29450</v>
      </c>
      <c r="S40">
        <v>74490</v>
      </c>
    </row>
    <row r="41" spans="1:31" x14ac:dyDescent="0.25">
      <c r="A41">
        <f t="shared" si="1"/>
        <v>1731</v>
      </c>
      <c r="O41">
        <v>32780</v>
      </c>
      <c r="S41">
        <v>83070</v>
      </c>
    </row>
    <row r="42" spans="1:31" x14ac:dyDescent="0.25">
      <c r="A42">
        <f t="shared" si="1"/>
        <v>1732</v>
      </c>
      <c r="O42">
        <v>33960</v>
      </c>
    </row>
    <row r="43" spans="1:31" x14ac:dyDescent="0.25">
      <c r="A43">
        <f t="shared" si="1"/>
        <v>1733</v>
      </c>
    </row>
    <row r="44" spans="1:31" x14ac:dyDescent="0.25">
      <c r="A44">
        <f t="shared" si="1"/>
        <v>1734</v>
      </c>
      <c r="O44">
        <v>31235</v>
      </c>
      <c r="V44">
        <f>9400+22100</f>
        <v>31500</v>
      </c>
    </row>
    <row r="45" spans="1:31" x14ac:dyDescent="0.25">
      <c r="A45">
        <f t="shared" si="1"/>
        <v>1735</v>
      </c>
      <c r="O45">
        <v>33565</v>
      </c>
    </row>
    <row r="46" spans="1:31" x14ac:dyDescent="0.25">
      <c r="A46">
        <f t="shared" si="1"/>
        <v>1736</v>
      </c>
      <c r="O46">
        <v>36810</v>
      </c>
    </row>
    <row r="47" spans="1:31" x14ac:dyDescent="0.25">
      <c r="A47">
        <f t="shared" si="1"/>
        <v>1737</v>
      </c>
      <c r="O47">
        <v>34335</v>
      </c>
    </row>
    <row r="48" spans="1:31" x14ac:dyDescent="0.25">
      <c r="A48">
        <f>A47+1</f>
        <v>1738</v>
      </c>
      <c r="H48">
        <v>130225</v>
      </c>
      <c r="I48">
        <v>4287</v>
      </c>
      <c r="J48">
        <v>9.5</v>
      </c>
      <c r="O48">
        <v>35275</v>
      </c>
    </row>
    <row r="49" spans="1:21" x14ac:dyDescent="0.25">
      <c r="A49">
        <f t="shared" si="1"/>
        <v>1739</v>
      </c>
      <c r="O49">
        <v>38065</v>
      </c>
    </row>
    <row r="50" spans="1:21" x14ac:dyDescent="0.25">
      <c r="A50">
        <f t="shared" si="1"/>
        <v>1740</v>
      </c>
    </row>
    <row r="51" spans="1:21" x14ac:dyDescent="0.25">
      <c r="A51">
        <f t="shared" si="1"/>
        <v>1741</v>
      </c>
      <c r="M51">
        <v>97319</v>
      </c>
      <c r="N51">
        <v>2.3119999999999998</v>
      </c>
    </row>
    <row r="52" spans="1:21" x14ac:dyDescent="0.25">
      <c r="A52">
        <f t="shared" si="1"/>
        <v>1742</v>
      </c>
      <c r="D52">
        <v>7.5</v>
      </c>
      <c r="M52">
        <v>88305</v>
      </c>
      <c r="N52">
        <v>2.14</v>
      </c>
      <c r="T52">
        <v>29240</v>
      </c>
      <c r="U52">
        <v>3</v>
      </c>
    </row>
    <row r="53" spans="1:21" x14ac:dyDescent="0.25">
      <c r="A53">
        <f t="shared" si="1"/>
        <v>1743</v>
      </c>
      <c r="B53">
        <v>33600</v>
      </c>
      <c r="D53">
        <v>7.6</v>
      </c>
      <c r="M53">
        <v>103156</v>
      </c>
      <c r="N53">
        <v>2.8050000000000002</v>
      </c>
    </row>
    <row r="54" spans="1:21" x14ac:dyDescent="0.25">
      <c r="A54">
        <f t="shared" si="1"/>
        <v>1744</v>
      </c>
      <c r="B54">
        <v>33200</v>
      </c>
      <c r="C54">
        <v>1030</v>
      </c>
      <c r="D54">
        <v>7.8</v>
      </c>
      <c r="M54">
        <v>117240</v>
      </c>
      <c r="N54">
        <v>3.0089999999999999</v>
      </c>
    </row>
    <row r="55" spans="1:21" x14ac:dyDescent="0.25">
      <c r="A55">
        <f t="shared" si="1"/>
        <v>1745</v>
      </c>
      <c r="B55">
        <v>36000</v>
      </c>
      <c r="C55">
        <v>1120</v>
      </c>
      <c r="D55">
        <v>8.6</v>
      </c>
      <c r="H55">
        <v>85500</v>
      </c>
      <c r="I55">
        <v>3000</v>
      </c>
      <c r="J55">
        <v>8.5</v>
      </c>
      <c r="M55">
        <v>109441</v>
      </c>
      <c r="N55">
        <v>2.7829999999999999</v>
      </c>
    </row>
    <row r="56" spans="1:21" x14ac:dyDescent="0.25">
      <c r="A56">
        <f t="shared" si="1"/>
        <v>1746</v>
      </c>
      <c r="B56">
        <v>35800</v>
      </c>
      <c r="D56">
        <v>8.6</v>
      </c>
      <c r="M56">
        <v>120185</v>
      </c>
      <c r="N56">
        <v>3.1869999999999998</v>
      </c>
    </row>
    <row r="57" spans="1:21" x14ac:dyDescent="0.25">
      <c r="A57">
        <f t="shared" si="1"/>
        <v>1747</v>
      </c>
      <c r="B57">
        <v>38700</v>
      </c>
      <c r="D57">
        <v>9.1</v>
      </c>
      <c r="M57">
        <v>113075</v>
      </c>
      <c r="N57">
        <v>2.9580000000000002</v>
      </c>
    </row>
    <row r="58" spans="1:21" x14ac:dyDescent="0.25">
      <c r="A58">
        <f t="shared" si="1"/>
        <v>1748</v>
      </c>
      <c r="B58">
        <v>39100</v>
      </c>
      <c r="C58">
        <v>1250</v>
      </c>
      <c r="D58">
        <v>9.3000000000000007</v>
      </c>
      <c r="M58">
        <v>108331</v>
      </c>
      <c r="N58">
        <v>2.8889999999999998</v>
      </c>
    </row>
    <row r="59" spans="1:21" x14ac:dyDescent="0.25">
      <c r="A59">
        <f t="shared" si="1"/>
        <v>1749</v>
      </c>
      <c r="B59">
        <v>42700</v>
      </c>
      <c r="C59">
        <v>1350</v>
      </c>
      <c r="D59">
        <v>10.5</v>
      </c>
      <c r="M59">
        <v>109816</v>
      </c>
      <c r="N59">
        <v>2.9950000000000001</v>
      </c>
    </row>
    <row r="60" spans="1:21" x14ac:dyDescent="0.25">
      <c r="A60">
        <f t="shared" si="1"/>
        <v>1750</v>
      </c>
      <c r="B60">
        <v>41900</v>
      </c>
      <c r="C60">
        <v>1290</v>
      </c>
      <c r="D60">
        <v>10.8</v>
      </c>
      <c r="H60">
        <v>105000</v>
      </c>
      <c r="J60">
        <v>14.4</v>
      </c>
      <c r="M60">
        <v>109414</v>
      </c>
      <c r="N60">
        <v>3.0179999999999998</v>
      </c>
    </row>
    <row r="61" spans="1:21" x14ac:dyDescent="0.25">
      <c r="A61">
        <f t="shared" si="1"/>
        <v>1751</v>
      </c>
      <c r="B61">
        <v>42300</v>
      </c>
      <c r="D61">
        <v>11</v>
      </c>
      <c r="M61">
        <v>110479</v>
      </c>
      <c r="N61">
        <v>2.89</v>
      </c>
    </row>
    <row r="62" spans="1:21" x14ac:dyDescent="0.25">
      <c r="A62">
        <f t="shared" si="1"/>
        <v>1752</v>
      </c>
      <c r="B62">
        <v>38600</v>
      </c>
      <c r="D62">
        <v>9.6999999999999993</v>
      </c>
      <c r="M62">
        <v>106040</v>
      </c>
      <c r="N62">
        <v>2.7949999999999999</v>
      </c>
    </row>
    <row r="63" spans="1:21" x14ac:dyDescent="0.25">
      <c r="A63">
        <f t="shared" si="1"/>
        <v>1753</v>
      </c>
      <c r="B63">
        <v>38000</v>
      </c>
      <c r="D63">
        <v>9.5</v>
      </c>
      <c r="H63">
        <v>88889</v>
      </c>
      <c r="J63">
        <v>14</v>
      </c>
      <c r="K63">
        <v>12340</v>
      </c>
      <c r="L63">
        <v>3.9</v>
      </c>
      <c r="M63">
        <v>107005</v>
      </c>
      <c r="N63">
        <v>2.847</v>
      </c>
      <c r="O63">
        <v>29415</v>
      </c>
      <c r="P63">
        <v>2.2909999999999999</v>
      </c>
    </row>
    <row r="64" spans="1:21" x14ac:dyDescent="0.25">
      <c r="A64">
        <f t="shared" si="1"/>
        <v>1754</v>
      </c>
      <c r="B64">
        <v>35600</v>
      </c>
      <c r="D64">
        <v>9.1999999999999993</v>
      </c>
      <c r="H64">
        <v>89773</v>
      </c>
      <c r="J64">
        <v>13.347</v>
      </c>
      <c r="M64">
        <v>109173</v>
      </c>
      <c r="N64">
        <v>2.9729999999999999</v>
      </c>
      <c r="O64">
        <v>30286</v>
      </c>
      <c r="P64">
        <v>2.4609999999999999</v>
      </c>
    </row>
    <row r="65" spans="1:31" x14ac:dyDescent="0.25">
      <c r="A65">
        <f t="shared" si="1"/>
        <v>1755</v>
      </c>
      <c r="B65">
        <v>35800</v>
      </c>
      <c r="D65">
        <v>9.4</v>
      </c>
      <c r="H65">
        <v>96423</v>
      </c>
      <c r="I65">
        <v>4100</v>
      </c>
      <c r="J65">
        <v>14.1</v>
      </c>
      <c r="M65">
        <v>113349</v>
      </c>
      <c r="N65">
        <v>2.879</v>
      </c>
      <c r="O65">
        <v>29522</v>
      </c>
    </row>
    <row r="66" spans="1:31" x14ac:dyDescent="0.25">
      <c r="A66">
        <f t="shared" si="1"/>
        <v>1756</v>
      </c>
      <c r="B66">
        <v>39400</v>
      </c>
      <c r="D66">
        <v>10.4</v>
      </c>
      <c r="H66">
        <v>93556</v>
      </c>
      <c r="J66">
        <v>13.3</v>
      </c>
      <c r="M66">
        <v>100341</v>
      </c>
      <c r="N66">
        <v>2.7970000000000002</v>
      </c>
      <c r="O66">
        <v>28142</v>
      </c>
      <c r="V66">
        <f>10200+20800</f>
        <v>31000</v>
      </c>
    </row>
    <row r="67" spans="1:31" x14ac:dyDescent="0.25">
      <c r="A67">
        <f t="shared" si="1"/>
        <v>1757</v>
      </c>
      <c r="B67">
        <v>36500</v>
      </c>
      <c r="D67">
        <v>9.8000000000000007</v>
      </c>
      <c r="H67">
        <v>95088</v>
      </c>
      <c r="J67">
        <v>12.9</v>
      </c>
      <c r="O67">
        <v>26959</v>
      </c>
      <c r="Q67">
        <f>10100+37770</f>
        <v>47870</v>
      </c>
      <c r="R67">
        <v>1.5</v>
      </c>
    </row>
    <row r="68" spans="1:31" x14ac:dyDescent="0.25">
      <c r="A68">
        <f t="shared" si="1"/>
        <v>1758</v>
      </c>
      <c r="B68">
        <v>36200</v>
      </c>
      <c r="D68">
        <v>9.4</v>
      </c>
      <c r="H68">
        <v>87947</v>
      </c>
      <c r="J68">
        <v>11.8</v>
      </c>
      <c r="O68">
        <v>29383</v>
      </c>
      <c r="P68">
        <v>2.4409999999999998</v>
      </c>
      <c r="Q68">
        <f>6180+1360</f>
        <v>7540</v>
      </c>
      <c r="R68">
        <v>0.7</v>
      </c>
      <c r="X68">
        <v>12765</v>
      </c>
      <c r="Y68">
        <v>1.32</v>
      </c>
    </row>
    <row r="69" spans="1:31" x14ac:dyDescent="0.25">
      <c r="A69">
        <f t="shared" si="1"/>
        <v>1759</v>
      </c>
      <c r="B69">
        <v>34200</v>
      </c>
      <c r="D69">
        <v>8.6</v>
      </c>
      <c r="H69">
        <v>86536</v>
      </c>
      <c r="J69">
        <v>10.7</v>
      </c>
      <c r="M69">
        <v>89913</v>
      </c>
      <c r="N69">
        <v>2.282</v>
      </c>
      <c r="O69">
        <v>28492</v>
      </c>
      <c r="P69">
        <v>2.3279999999999998</v>
      </c>
      <c r="Q69">
        <f>6910+3150</f>
        <v>10060</v>
      </c>
      <c r="R69">
        <f>0.6+0.3</f>
        <v>0.89999999999999991</v>
      </c>
      <c r="X69">
        <v>13005</v>
      </c>
      <c r="Y69">
        <v>1.377</v>
      </c>
    </row>
    <row r="70" spans="1:31" x14ac:dyDescent="0.25">
      <c r="A70">
        <f t="shared" si="1"/>
        <v>1760</v>
      </c>
      <c r="B70">
        <v>30100</v>
      </c>
      <c r="C70">
        <v>940</v>
      </c>
      <c r="D70">
        <v>6.9</v>
      </c>
      <c r="H70">
        <v>90473</v>
      </c>
      <c r="J70">
        <v>10.7</v>
      </c>
      <c r="K70">
        <v>10530</v>
      </c>
      <c r="L70">
        <v>3.2</v>
      </c>
      <c r="M70">
        <v>99935</v>
      </c>
      <c r="N70">
        <v>1.998</v>
      </c>
      <c r="O70">
        <v>26779</v>
      </c>
      <c r="P70">
        <v>2.1739999999999999</v>
      </c>
      <c r="Q70">
        <f>7735+4240</f>
        <v>11975</v>
      </c>
      <c r="R70">
        <v>1.1000000000000001</v>
      </c>
      <c r="X70">
        <v>14066</v>
      </c>
      <c r="Y70">
        <v>1.522</v>
      </c>
      <c r="AC70">
        <v>15400</v>
      </c>
      <c r="AD70">
        <v>708.5</v>
      </c>
      <c r="AE70">
        <v>0.80100000000000005</v>
      </c>
    </row>
    <row r="71" spans="1:31" x14ac:dyDescent="0.25">
      <c r="A71">
        <f t="shared" si="1"/>
        <v>1761</v>
      </c>
      <c r="B71">
        <v>29800</v>
      </c>
      <c r="C71">
        <v>970</v>
      </c>
      <c r="D71">
        <v>8.1999999999999993</v>
      </c>
      <c r="H71">
        <v>91750</v>
      </c>
      <c r="J71">
        <v>11.1</v>
      </c>
      <c r="M71">
        <v>95813</v>
      </c>
      <c r="N71">
        <v>2.1739999999999999</v>
      </c>
      <c r="O71">
        <v>26699</v>
      </c>
      <c r="P71">
        <v>2.1680000000000001</v>
      </c>
      <c r="Q71">
        <f>8515+3240</f>
        <v>11755</v>
      </c>
      <c r="R71">
        <v>1.1000000000000001</v>
      </c>
      <c r="X71">
        <v>14066</v>
      </c>
      <c r="Y71">
        <v>1.522</v>
      </c>
    </row>
    <row r="72" spans="1:31" x14ac:dyDescent="0.25">
      <c r="A72">
        <f t="shared" si="1"/>
        <v>1762</v>
      </c>
      <c r="B72">
        <v>32000</v>
      </c>
      <c r="D72">
        <v>9</v>
      </c>
      <c r="H72">
        <v>92388</v>
      </c>
      <c r="I72">
        <v>4000</v>
      </c>
      <c r="J72">
        <v>11.5</v>
      </c>
      <c r="M72">
        <v>99238</v>
      </c>
      <c r="N72">
        <v>2.6219999999999999</v>
      </c>
      <c r="O72">
        <v>26915</v>
      </c>
      <c r="P72">
        <v>2.1379999999999999</v>
      </c>
      <c r="Q72">
        <f>9205+5160</f>
        <v>14365</v>
      </c>
      <c r="R72">
        <v>1.2</v>
      </c>
      <c r="X72">
        <v>15139</v>
      </c>
      <c r="Y72">
        <v>1.5820000000000001</v>
      </c>
    </row>
    <row r="73" spans="1:31" x14ac:dyDescent="0.25">
      <c r="A73">
        <f t="shared" si="1"/>
        <v>1763</v>
      </c>
      <c r="B73">
        <v>33800</v>
      </c>
      <c r="D73">
        <v>9.6999999999999993</v>
      </c>
      <c r="H73">
        <v>106462</v>
      </c>
      <c r="J73">
        <v>13.4</v>
      </c>
      <c r="M73">
        <v>93860</v>
      </c>
      <c r="N73">
        <v>2.3330000000000002</v>
      </c>
      <c r="O73">
        <v>27594</v>
      </c>
      <c r="P73">
        <v>2.2229999999999999</v>
      </c>
      <c r="Q73">
        <f>13200+5545</f>
        <v>18745</v>
      </c>
      <c r="R73">
        <v>1.9</v>
      </c>
      <c r="X73">
        <v>14700</v>
      </c>
      <c r="Y73">
        <v>1.55</v>
      </c>
    </row>
    <row r="74" spans="1:31" x14ac:dyDescent="0.25">
      <c r="A74">
        <f t="shared" si="1"/>
        <v>1764</v>
      </c>
      <c r="B74">
        <v>36000</v>
      </c>
      <c r="D74">
        <v>10.8</v>
      </c>
      <c r="H74">
        <v>107990</v>
      </c>
      <c r="I74">
        <v>4594</v>
      </c>
      <c r="J74">
        <v>13.5</v>
      </c>
      <c r="M74">
        <v>99000</v>
      </c>
      <c r="N74">
        <v>2.2999999999999998</v>
      </c>
      <c r="Q74">
        <f>15100+5045</f>
        <v>20145</v>
      </c>
      <c r="R74">
        <v>1.8</v>
      </c>
      <c r="T74">
        <v>23500</v>
      </c>
      <c r="U74">
        <v>2.2000000000000002</v>
      </c>
      <c r="X74">
        <v>14139</v>
      </c>
      <c r="Y74">
        <v>1.44</v>
      </c>
    </row>
    <row r="75" spans="1:31" x14ac:dyDescent="0.25">
      <c r="A75">
        <f t="shared" si="1"/>
        <v>1765</v>
      </c>
      <c r="B75">
        <v>34800</v>
      </c>
      <c r="C75">
        <v>1100</v>
      </c>
      <c r="D75">
        <v>11.2</v>
      </c>
      <c r="H75">
        <v>108042</v>
      </c>
      <c r="I75">
        <v>4893</v>
      </c>
      <c r="J75">
        <v>13.3</v>
      </c>
      <c r="K75">
        <v>16430</v>
      </c>
      <c r="L75">
        <v>5.2</v>
      </c>
      <c r="M75">
        <v>90980</v>
      </c>
      <c r="N75">
        <v>2.4</v>
      </c>
      <c r="Q75">
        <f>10930+3790</f>
        <v>14720</v>
      </c>
      <c r="R75">
        <v>1.4</v>
      </c>
      <c r="X75">
        <v>15364</v>
      </c>
      <c r="Y75">
        <v>1.6679999999999999</v>
      </c>
    </row>
    <row r="76" spans="1:31" x14ac:dyDescent="0.25">
      <c r="A76">
        <f t="shared" si="1"/>
        <v>1766</v>
      </c>
      <c r="B76">
        <v>33800</v>
      </c>
      <c r="D76">
        <v>11.1</v>
      </c>
      <c r="H76">
        <v>115013</v>
      </c>
      <c r="J76">
        <v>14.16</v>
      </c>
      <c r="K76">
        <v>16700</v>
      </c>
      <c r="L76">
        <v>5.8</v>
      </c>
      <c r="Q76">
        <f>7545+4605</f>
        <v>12150</v>
      </c>
      <c r="R76">
        <v>1.2</v>
      </c>
      <c r="X76">
        <v>15825</v>
      </c>
      <c r="Y76">
        <v>1.8540000000000001</v>
      </c>
    </row>
    <row r="77" spans="1:31" x14ac:dyDescent="0.25">
      <c r="A77">
        <f t="shared" si="1"/>
        <v>1767</v>
      </c>
      <c r="B77">
        <v>32700</v>
      </c>
      <c r="D77">
        <v>11</v>
      </c>
      <c r="H77">
        <v>108931</v>
      </c>
      <c r="K77">
        <v>9980</v>
      </c>
      <c r="Q77">
        <f>10370+4740</f>
        <v>15110</v>
      </c>
      <c r="R77">
        <v>1.5</v>
      </c>
      <c r="X77">
        <v>13577</v>
      </c>
      <c r="Y77">
        <v>1.754</v>
      </c>
    </row>
    <row r="78" spans="1:31" x14ac:dyDescent="0.25">
      <c r="A78">
        <f t="shared" si="1"/>
        <v>1768</v>
      </c>
      <c r="B78">
        <v>32500</v>
      </c>
      <c r="D78">
        <v>11.3</v>
      </c>
      <c r="H78">
        <v>105450</v>
      </c>
      <c r="K78">
        <v>10200</v>
      </c>
      <c r="Q78">
        <f>13175+7180</f>
        <v>20355</v>
      </c>
      <c r="R78">
        <v>2.4</v>
      </c>
      <c r="X78">
        <v>12200</v>
      </c>
      <c r="Y78">
        <v>1.73</v>
      </c>
    </row>
    <row r="79" spans="1:31" x14ac:dyDescent="0.25">
      <c r="A79">
        <f t="shared" si="1"/>
        <v>1769</v>
      </c>
      <c r="B79">
        <v>31100</v>
      </c>
      <c r="D79">
        <v>11</v>
      </c>
      <c r="H79">
        <v>97815</v>
      </c>
      <c r="K79">
        <v>13465</v>
      </c>
      <c r="Q79">
        <f>11070+5965</f>
        <v>17035</v>
      </c>
      <c r="R79">
        <v>1.8</v>
      </c>
      <c r="X79">
        <v>14000</v>
      </c>
      <c r="Y79">
        <v>1.9</v>
      </c>
    </row>
    <row r="80" spans="1:31" x14ac:dyDescent="0.25">
      <c r="A80">
        <f t="shared" si="1"/>
        <v>1770</v>
      </c>
      <c r="B80">
        <v>29000</v>
      </c>
      <c r="D80">
        <v>9.1999999999999993</v>
      </c>
      <c r="H80">
        <v>106300</v>
      </c>
      <c r="K80">
        <v>13470</v>
      </c>
      <c r="Q80">
        <f>8585+6010</f>
        <v>14595</v>
      </c>
      <c r="R80">
        <v>1.6</v>
      </c>
      <c r="X80">
        <v>15330</v>
      </c>
      <c r="Y80">
        <v>2.02</v>
      </c>
    </row>
    <row r="81" spans="1:28" x14ac:dyDescent="0.25">
      <c r="A81">
        <f t="shared" si="1"/>
        <v>1771</v>
      </c>
      <c r="B81">
        <v>28000</v>
      </c>
      <c r="C81">
        <v>1040</v>
      </c>
      <c r="D81">
        <v>8.8000000000000007</v>
      </c>
      <c r="H81">
        <v>91790</v>
      </c>
      <c r="K81">
        <v>12850</v>
      </c>
      <c r="L81">
        <v>5.2</v>
      </c>
      <c r="Q81">
        <f>9330+5600</f>
        <v>14930</v>
      </c>
      <c r="R81">
        <v>1.2</v>
      </c>
      <c r="Z81">
        <v>10800</v>
      </c>
      <c r="AA81">
        <v>345</v>
      </c>
      <c r="AB81">
        <v>0.63800000000000001</v>
      </c>
    </row>
    <row r="82" spans="1:28" x14ac:dyDescent="0.25">
      <c r="A82">
        <f t="shared" si="1"/>
        <v>1772</v>
      </c>
      <c r="B82">
        <v>31800</v>
      </c>
      <c r="H82">
        <v>89270</v>
      </c>
      <c r="K82">
        <v>15750</v>
      </c>
      <c r="M82">
        <v>89100</v>
      </c>
      <c r="N82">
        <v>2.35</v>
      </c>
      <c r="Q82">
        <f>11585+5960</f>
        <v>17545</v>
      </c>
      <c r="R82">
        <v>1.6</v>
      </c>
      <c r="X82">
        <v>14200</v>
      </c>
      <c r="Y82">
        <v>1.8620000000000001</v>
      </c>
    </row>
    <row r="83" spans="1:28" x14ac:dyDescent="0.25">
      <c r="A83">
        <f t="shared" si="1"/>
        <v>1773</v>
      </c>
      <c r="B83">
        <v>33000</v>
      </c>
      <c r="H83">
        <v>72825</v>
      </c>
      <c r="K83">
        <v>17100</v>
      </c>
      <c r="M83">
        <v>100766</v>
      </c>
      <c r="N83">
        <v>2.6840000000000002</v>
      </c>
      <c r="Q83">
        <f>12045+6910</f>
        <v>18955</v>
      </c>
      <c r="R83">
        <v>1.8</v>
      </c>
      <c r="X83">
        <v>13860</v>
      </c>
      <c r="Y83">
        <v>1.8149999999999999</v>
      </c>
    </row>
    <row r="84" spans="1:28" x14ac:dyDescent="0.25">
      <c r="A84">
        <f t="shared" si="1"/>
        <v>1774</v>
      </c>
      <c r="B84">
        <v>32100</v>
      </c>
      <c r="H84">
        <v>81240</v>
      </c>
      <c r="K84">
        <v>18050</v>
      </c>
      <c r="M84">
        <v>103218</v>
      </c>
      <c r="N84">
        <v>2.7309999999999999</v>
      </c>
      <c r="Q84">
        <f>11075+8835</f>
        <v>19910</v>
      </c>
      <c r="R84">
        <v>1.8</v>
      </c>
    </row>
    <row r="85" spans="1:28" x14ac:dyDescent="0.25">
      <c r="A85">
        <f t="shared" si="1"/>
        <v>1775</v>
      </c>
      <c r="B85">
        <v>30400</v>
      </c>
      <c r="K85">
        <v>17365</v>
      </c>
      <c r="L85">
        <v>7.9</v>
      </c>
      <c r="M85">
        <v>63800</v>
      </c>
      <c r="N85">
        <v>2.8</v>
      </c>
      <c r="Q85">
        <f>11035+8170</f>
        <v>19205</v>
      </c>
      <c r="R85">
        <v>1.8</v>
      </c>
    </row>
    <row r="86" spans="1:28" x14ac:dyDescent="0.25">
      <c r="A86">
        <f t="shared" si="1"/>
        <v>1776</v>
      </c>
      <c r="B86">
        <v>27300</v>
      </c>
      <c r="Q86">
        <f>13390+7565</f>
        <v>20955</v>
      </c>
      <c r="R86">
        <v>2.1</v>
      </c>
    </row>
    <row r="87" spans="1:28" x14ac:dyDescent="0.25">
      <c r="A87">
        <f t="shared" si="1"/>
        <v>1777</v>
      </c>
      <c r="B87">
        <v>32500</v>
      </c>
    </row>
    <row r="88" spans="1:28" x14ac:dyDescent="0.25">
      <c r="A88">
        <f t="shared" si="1"/>
        <v>1778</v>
      </c>
      <c r="B88">
        <v>33800</v>
      </c>
      <c r="E88">
        <v>72050</v>
      </c>
      <c r="F88">
        <v>1837</v>
      </c>
      <c r="G88">
        <v>5.0999999999999996</v>
      </c>
      <c r="H88">
        <v>77210</v>
      </c>
      <c r="V88">
        <f>9200+15700</f>
        <v>24900</v>
      </c>
      <c r="W88">
        <v>2.4</v>
      </c>
    </row>
    <row r="89" spans="1:28" x14ac:dyDescent="0.25">
      <c r="A89">
        <f t="shared" si="1"/>
        <v>1779</v>
      </c>
      <c r="B89">
        <v>28000</v>
      </c>
      <c r="Z89">
        <v>5600</v>
      </c>
      <c r="AA89">
        <v>200</v>
      </c>
    </row>
    <row r="90" spans="1:28" x14ac:dyDescent="0.25">
      <c r="A90">
        <f t="shared" si="1"/>
        <v>1780</v>
      </c>
      <c r="B90">
        <v>27900</v>
      </c>
    </row>
    <row r="91" spans="1:28" x14ac:dyDescent="0.25">
      <c r="A91">
        <f t="shared" ref="A91:A99" si="2">A90+1</f>
        <v>1781</v>
      </c>
      <c r="B91">
        <v>30400</v>
      </c>
      <c r="L91">
        <v>8</v>
      </c>
      <c r="Q91">
        <f>11950+8500</f>
        <v>20450</v>
      </c>
    </row>
    <row r="92" spans="1:28" x14ac:dyDescent="0.25">
      <c r="A92">
        <f t="shared" si="2"/>
        <v>1782</v>
      </c>
      <c r="B92">
        <v>35500</v>
      </c>
      <c r="H92">
        <v>79000</v>
      </c>
      <c r="J92">
        <v>9</v>
      </c>
      <c r="L92">
        <v>9.3000000000000007</v>
      </c>
    </row>
    <row r="93" spans="1:28" x14ac:dyDescent="0.25">
      <c r="A93">
        <f t="shared" si="2"/>
        <v>1783</v>
      </c>
      <c r="B93">
        <v>32400</v>
      </c>
      <c r="H93">
        <v>76352</v>
      </c>
      <c r="J93">
        <v>9.6</v>
      </c>
      <c r="M93">
        <v>63800</v>
      </c>
      <c r="N93">
        <v>2.8</v>
      </c>
      <c r="Q93">
        <f>7940+8300</f>
        <v>16240</v>
      </c>
    </row>
    <row r="94" spans="1:28" x14ac:dyDescent="0.25">
      <c r="A94">
        <f t="shared" si="2"/>
        <v>1784</v>
      </c>
      <c r="B94">
        <v>31900</v>
      </c>
      <c r="H94">
        <v>75429</v>
      </c>
      <c r="J94">
        <v>10</v>
      </c>
      <c r="M94">
        <v>65854</v>
      </c>
      <c r="N94">
        <v>1.9350000000000001</v>
      </c>
    </row>
    <row r="95" spans="1:28" x14ac:dyDescent="0.25">
      <c r="A95">
        <f t="shared" si="2"/>
        <v>1785</v>
      </c>
      <c r="B95">
        <v>35300</v>
      </c>
      <c r="H95">
        <v>84807</v>
      </c>
      <c r="I95">
        <v>3683</v>
      </c>
      <c r="J95">
        <v>11.6</v>
      </c>
      <c r="M95">
        <v>77000</v>
      </c>
      <c r="N95">
        <v>1.3</v>
      </c>
    </row>
    <row r="96" spans="1:28" x14ac:dyDescent="0.25">
      <c r="A96">
        <f t="shared" si="2"/>
        <v>1786</v>
      </c>
      <c r="B96">
        <v>35100</v>
      </c>
      <c r="H96">
        <v>89328</v>
      </c>
      <c r="I96">
        <v>3878</v>
      </c>
      <c r="J96">
        <v>10.6</v>
      </c>
      <c r="K96">
        <v>20000</v>
      </c>
      <c r="L96">
        <v>12</v>
      </c>
      <c r="M96">
        <v>69985</v>
      </c>
      <c r="N96">
        <v>2.1800000000000002</v>
      </c>
    </row>
    <row r="97" spans="1:30" x14ac:dyDescent="0.25">
      <c r="A97">
        <f t="shared" si="2"/>
        <v>1787</v>
      </c>
      <c r="B97">
        <v>38500</v>
      </c>
      <c r="C97">
        <v>1541</v>
      </c>
      <c r="D97">
        <v>17.5</v>
      </c>
      <c r="H97">
        <v>84832</v>
      </c>
      <c r="J97">
        <v>9.5</v>
      </c>
    </row>
    <row r="98" spans="1:30" x14ac:dyDescent="0.25">
      <c r="A98">
        <f t="shared" si="2"/>
        <v>1788</v>
      </c>
      <c r="B98">
        <v>30900</v>
      </c>
      <c r="C98">
        <v>1236</v>
      </c>
      <c r="D98">
        <v>14.1</v>
      </c>
      <c r="H98">
        <v>72235</v>
      </c>
      <c r="J98">
        <v>7.8</v>
      </c>
      <c r="M98">
        <v>106000</v>
      </c>
      <c r="N98">
        <v>3.3</v>
      </c>
    </row>
    <row r="99" spans="1:30" x14ac:dyDescent="0.25">
      <c r="A99">
        <f t="shared" si="2"/>
        <v>1789</v>
      </c>
      <c r="B99">
        <v>25700</v>
      </c>
      <c r="C99">
        <v>1029</v>
      </c>
      <c r="D99">
        <v>11.6</v>
      </c>
      <c r="E99">
        <v>93065</v>
      </c>
      <c r="F99">
        <v>2790</v>
      </c>
      <c r="G99">
        <v>8.1999999999999993</v>
      </c>
      <c r="H99">
        <v>64750</v>
      </c>
      <c r="J99">
        <v>6.8</v>
      </c>
      <c r="K99">
        <v>20000</v>
      </c>
      <c r="L99">
        <v>13</v>
      </c>
      <c r="O99">
        <v>39360</v>
      </c>
      <c r="V99">
        <f>13700+10300</f>
        <v>24000</v>
      </c>
      <c r="W99">
        <v>2.8</v>
      </c>
      <c r="Z99">
        <v>7222</v>
      </c>
      <c r="AA99">
        <v>267.7</v>
      </c>
      <c r="AB99">
        <v>0.43</v>
      </c>
      <c r="AC99">
        <v>17875</v>
      </c>
      <c r="AD99">
        <v>874.58500000000004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leong</dc:creator>
  <cp:lastModifiedBy>leong</cp:lastModifiedBy>
  <dcterms:created xsi:type="dcterms:W3CDTF">2021-03-12T10:43:16Z</dcterms:created>
  <dcterms:modified xsi:type="dcterms:W3CDTF">2021-04-18T22:11:55Z</dcterms:modified>
</cp:coreProperties>
</file>