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623" documentId="6_{9C05144D-DB5C-4BF7-99E5-F1B0A7DF3CF1}" xr6:coauthVersionLast="43" xr6:coauthVersionMax="43" xr10:uidLastSave="{915A5320-3566-4E59-A20D-EB28841456E9}"/>
  <bookViews>
    <workbookView xWindow="-120" yWindow="-120" windowWidth="29040" windowHeight="15840" xr2:uid="{00000000-000D-0000-FFFF-FFFF00000000}"/>
  </bookViews>
  <sheets>
    <sheet name="Sheet1" sheetId="1" r:id="rId1"/>
    <sheet name="Combined" sheetId="10" r:id="rId2"/>
    <sheet name="Sheet9" sheetId="11" r:id="rId3"/>
    <sheet name="Power Supply + STM32" sheetId="3" r:id="rId4"/>
    <sheet name="Decade" sheetId="4" r:id="rId5"/>
    <sheet name="Busblaster" sheetId="5" r:id="rId6"/>
    <sheet name="Bus Pirate" sheetId="6" r:id="rId7"/>
    <sheet name="CPLD" sheetId="7" r:id="rId8"/>
    <sheet name="TMS320F23027" sheetId="8" r:id="rId9"/>
    <sheet name="Jatagulator" sheetId="9" r:id="rId10"/>
  </sheets>
  <definedNames>
    <definedName name="_xlnm._FilterDatabase" localSheetId="6" hidden="1">'Bus Pirate'!$A$1:$L$1</definedName>
    <definedName name="_xlnm._FilterDatabase" localSheetId="1" hidden="1">Combined!$A$1:$G$156</definedName>
    <definedName name="_xlnm._FilterDatabase" localSheetId="9" hidden="1">Jatagulator!$A$1:$O$1</definedName>
    <definedName name="_xlnm._FilterDatabase" localSheetId="3" hidden="1">'Power Supply + STM32'!$A$1:$O$1</definedName>
    <definedName name="_xlnm._FilterDatabase" localSheetId="8" hidden="1">TMS320F23027!$A$1:$M$1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2" i="3"/>
  <c r="B18" i="1" l="1"/>
  <c r="C15" i="1"/>
  <c r="B10" i="1"/>
  <c r="B8" i="1"/>
  <c r="B11" i="1"/>
  <c r="B7" i="1"/>
  <c r="J13" i="1"/>
  <c r="O13" i="1"/>
  <c r="Q15" i="1"/>
  <c r="R15" i="1"/>
  <c r="S15" i="1"/>
  <c r="O11" i="1"/>
  <c r="K13" i="1"/>
  <c r="C28" i="1"/>
  <c r="D28" i="1"/>
  <c r="B30" i="1"/>
  <c r="B36" i="1"/>
  <c r="B37" i="1"/>
  <c r="B38" i="1"/>
  <c r="B32" i="1"/>
  <c r="B33" i="1"/>
  <c r="B34" i="1"/>
  <c r="B22" i="1"/>
  <c r="B23" i="1"/>
  <c r="B24" i="1"/>
  <c r="B19" i="1"/>
  <c r="B20" i="1"/>
  <c r="D15" i="1"/>
</calcChain>
</file>

<file path=xl/sharedStrings.xml><?xml version="1.0" encoding="utf-8"?>
<sst xmlns="http://schemas.openxmlformats.org/spreadsheetml/2006/main" count="2685" uniqueCount="946">
  <si>
    <t>Specifications</t>
  </si>
  <si>
    <t>Max voltage [v]</t>
  </si>
  <si>
    <t>Current (Max) [A]</t>
  </si>
  <si>
    <t>Resistor (Sense)</t>
  </si>
  <si>
    <t># of resistors</t>
  </si>
  <si>
    <r>
      <t>Eq. resistance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</si>
  <si>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Voltage drop [V]</t>
  </si>
  <si>
    <t>OpAmp Gain</t>
  </si>
  <si>
    <t>Final volt</t>
  </si>
  <si>
    <t>power of resistor [w]</t>
  </si>
  <si>
    <t>Measurement</t>
  </si>
  <si>
    <t>Op-Amp Offset (max)</t>
  </si>
  <si>
    <t>ADC bit</t>
  </si>
  <si>
    <t>mV</t>
  </si>
  <si>
    <t>uV</t>
  </si>
  <si>
    <t>ADC Type</t>
  </si>
  <si>
    <t>MCP3427</t>
  </si>
  <si>
    <t>Vref</t>
  </si>
  <si>
    <t>Current measurement</t>
  </si>
  <si>
    <t>current resolution [A]/bit</t>
  </si>
  <si>
    <t>current resolution/bit [mA]</t>
  </si>
  <si>
    <t>current resolution [uA]/bit</t>
  </si>
  <si>
    <t>Voltage measurement</t>
  </si>
  <si>
    <t>Voltage resolution [v]/bit</t>
  </si>
  <si>
    <t>Voltage resolution/bit [mv]</t>
  </si>
  <si>
    <t>Voltage resolution [uv]/bit</t>
  </si>
  <si>
    <t>Control</t>
  </si>
  <si>
    <t>DAC bit</t>
  </si>
  <si>
    <t>DAC Type</t>
  </si>
  <si>
    <t>MCP4726</t>
  </si>
  <si>
    <t>Vref (Internal)</t>
  </si>
  <si>
    <t>Vout/bit [mv]</t>
  </si>
  <si>
    <t>Current command</t>
  </si>
  <si>
    <t>Set current resolution [A]/bit</t>
  </si>
  <si>
    <t>Set current resolution [mA]/bit</t>
  </si>
  <si>
    <t>Set current resolution [uA]/bit</t>
  </si>
  <si>
    <t>Voltage command</t>
  </si>
  <si>
    <t>Set voltageresolution [v]/bit</t>
  </si>
  <si>
    <t>Set voltage resolution [mv]/bit</t>
  </si>
  <si>
    <t>Set current resolution [uv]/bit</t>
  </si>
  <si>
    <t>Qty</t>
  </si>
  <si>
    <t>Value</t>
  </si>
  <si>
    <t>Device</t>
  </si>
  <si>
    <t>Package</t>
  </si>
  <si>
    <t>Parts</t>
  </si>
  <si>
    <t>Description</t>
  </si>
  <si>
    <t>R-US_R0805</t>
  </si>
  <si>
    <t>R0805</t>
  </si>
  <si>
    <t>RESISTOR, American symbol</t>
  </si>
  <si>
    <t>Available</t>
  </si>
  <si>
    <t>R18, R19</t>
  </si>
  <si>
    <t>R20, R25, R33</t>
  </si>
  <si>
    <t>R15</t>
  </si>
  <si>
    <t>R48, R50</t>
  </si>
  <si>
    <t>0R</t>
  </si>
  <si>
    <t>R-EU_R0402</t>
  </si>
  <si>
    <t>R0402</t>
  </si>
  <si>
    <t>R76</t>
  </si>
  <si>
    <t>RESISTOR, European symbol</t>
  </si>
  <si>
    <t>0R100</t>
  </si>
  <si>
    <t>R-EU_R2512</t>
  </si>
  <si>
    <t>R2512</t>
  </si>
  <si>
    <t>R12</t>
  </si>
  <si>
    <t>R63</t>
  </si>
  <si>
    <t>FDN340P</t>
  </si>
  <si>
    <t>SMD-MOSFET-P-CH-20V-2A-FDN340P(SOT-23)</t>
  </si>
  <si>
    <t>SOT-23</t>
  </si>
  <si>
    <t>Q3</t>
  </si>
  <si>
    <t>R62</t>
  </si>
  <si>
    <t>MICROSD-9P</t>
  </si>
  <si>
    <t>MICRO-SD-CARD-HOLDER-9P</t>
  </si>
  <si>
    <t>MICRO-SD9+4P-SMD-16.1X14.5X1.85MM</t>
  </si>
  <si>
    <t>J3</t>
  </si>
  <si>
    <t>LCSC</t>
  </si>
  <si>
    <t>10K</t>
  </si>
  <si>
    <t>10pf</t>
  </si>
  <si>
    <t>C-EUC0805</t>
  </si>
  <si>
    <t>C0805</t>
  </si>
  <si>
    <t>C69, C70</t>
  </si>
  <si>
    <t>CAPACITOR, European symbol</t>
  </si>
  <si>
    <t>10R</t>
  </si>
  <si>
    <t>R22, R23</t>
  </si>
  <si>
    <t>10uf</t>
  </si>
  <si>
    <t>C-EUC1210</t>
  </si>
  <si>
    <t>C1210</t>
  </si>
  <si>
    <t>CPOL-EUE2-5</t>
  </si>
  <si>
    <t>E2-5</t>
  </si>
  <si>
    <t>C15, C20, C31</t>
  </si>
  <si>
    <t>POLARIZED CAPACITOR, European symbol</t>
  </si>
  <si>
    <t>C17</t>
  </si>
  <si>
    <t>18k 0.1%</t>
  </si>
  <si>
    <t>R13, R26, R28</t>
  </si>
  <si>
    <t>1K</t>
  </si>
  <si>
    <t>R39, R42, R43, R65</t>
  </si>
  <si>
    <t>W25Q32</t>
  </si>
  <si>
    <t>SPI_FLASH-X25XXSMD</t>
  </si>
  <si>
    <t>SO08</t>
  </si>
  <si>
    <t>U1</t>
  </si>
  <si>
    <t>32M Serial Flash Memory</t>
  </si>
  <si>
    <t>C10, C11, C77, C78</t>
  </si>
  <si>
    <t>R74</t>
  </si>
  <si>
    <t>20R</t>
  </si>
  <si>
    <t>220R</t>
  </si>
  <si>
    <t>CPOL-EUE3.5-8</t>
  </si>
  <si>
    <t>E3,5-8</t>
  </si>
  <si>
    <t>C26</t>
  </si>
  <si>
    <t>22pf</t>
  </si>
  <si>
    <t>C55, C56</t>
  </si>
  <si>
    <t>C27</t>
  </si>
  <si>
    <t>LM317MABDT</t>
  </si>
  <si>
    <t>DPACK</t>
  </si>
  <si>
    <t>IC2</t>
  </si>
  <si>
    <t>500 mA Adjustable Output Positive Voltage Regulator</t>
  </si>
  <si>
    <t>2A</t>
  </si>
  <si>
    <t>FUSE</t>
  </si>
  <si>
    <t>F1</t>
  </si>
  <si>
    <t>AUDIO_JACK_TRRSSMD_RA</t>
  </si>
  <si>
    <t>AUDIO_JACK_3.5MM_TRRS_SMD_RA</t>
  </si>
  <si>
    <t>AUDIO</t>
  </si>
  <si>
    <t>Audio Jack - 3.5mm TRRS (SMD)</t>
  </si>
  <si>
    <t>100nF</t>
  </si>
  <si>
    <t>C-EUC0603</t>
  </si>
  <si>
    <t>C0603</t>
  </si>
  <si>
    <t>1uf</t>
  </si>
  <si>
    <t>C72, C73, C75</t>
  </si>
  <si>
    <t>C43</t>
  </si>
  <si>
    <t>R41</t>
  </si>
  <si>
    <t>32.768kHz</t>
  </si>
  <si>
    <t>CRYSTAL-32.768KHZPTH-2X6</t>
  </si>
  <si>
    <t>CRYSTAL-PTH-2X6-CYL</t>
  </si>
  <si>
    <t>Y3</t>
  </si>
  <si>
    <t>32.768kHz Crystal</t>
  </si>
  <si>
    <t>3.3uf</t>
  </si>
  <si>
    <t>C-EUC1206</t>
  </si>
  <si>
    <t>C1206</t>
  </si>
  <si>
    <t>C88, C89</t>
  </si>
  <si>
    <t>330R</t>
  </si>
  <si>
    <t>R10</t>
  </si>
  <si>
    <t>470R</t>
  </si>
  <si>
    <t>R4</t>
  </si>
  <si>
    <t>47uf 16V</t>
  </si>
  <si>
    <t>47uf 25V</t>
  </si>
  <si>
    <t>C6, C7, C25, C41, C42, C49, C50, C51</t>
  </si>
  <si>
    <t>500R</t>
  </si>
  <si>
    <t>R55</t>
  </si>
  <si>
    <t>50R</t>
  </si>
  <si>
    <t>R16, R44</t>
  </si>
  <si>
    <t>680R</t>
  </si>
  <si>
    <t>6V/0.5A</t>
  </si>
  <si>
    <t>PPTC_HALF-AMP</t>
  </si>
  <si>
    <t>F2</t>
  </si>
  <si>
    <t>Resettable Fuse PPTC</t>
  </si>
  <si>
    <t>2N7002</t>
  </si>
  <si>
    <t>MOSFET-NCHANNELBSS138</t>
  </si>
  <si>
    <t>SOT23</t>
  </si>
  <si>
    <t>Q2</t>
  </si>
  <si>
    <t>Common NMOSFET Parts</t>
  </si>
  <si>
    <t>R34</t>
  </si>
  <si>
    <t>25Mhz</t>
  </si>
  <si>
    <t>CRYSTALSMD-3.2X2.5</t>
  </si>
  <si>
    <t>CRYSTAL-SMD-3.2X2.5MM</t>
  </si>
  <si>
    <t>Y2</t>
  </si>
  <si>
    <t>Crystals (Generic)</t>
  </si>
  <si>
    <t>R38</t>
  </si>
  <si>
    <t>MCP23008QFN20</t>
  </si>
  <si>
    <t>QFN20</t>
  </si>
  <si>
    <t>IC16</t>
  </si>
  <si>
    <t>MCP23008</t>
  </si>
  <si>
    <t>Arrow</t>
  </si>
  <si>
    <t>BC847</t>
  </si>
  <si>
    <t>T2</t>
  </si>
  <si>
    <t>NPN TRANSISTOR</t>
  </si>
  <si>
    <t>OPA2197</t>
  </si>
  <si>
    <t>TIP147</t>
  </si>
  <si>
    <t>TOP3AV</t>
  </si>
  <si>
    <t>Q1</t>
  </si>
  <si>
    <t>PNP TRANSISTOR</t>
  </si>
  <si>
    <t>7805DT</t>
  </si>
  <si>
    <t>TO252</t>
  </si>
  <si>
    <t>IC17</t>
  </si>
  <si>
    <t>Positive VOLTAGE REGULATOR</t>
  </si>
  <si>
    <t>1.8k 0.1%</t>
  </si>
  <si>
    <t>R0603</t>
  </si>
  <si>
    <t>R29, R31</t>
  </si>
  <si>
    <t>ISO1541D</t>
  </si>
  <si>
    <t>SO-08</t>
  </si>
  <si>
    <t>IC11</t>
  </si>
  <si>
    <t>LE0</t>
  </si>
  <si>
    <t>LEDCHIP-LED0805</t>
  </si>
  <si>
    <t>CHIP-LED0805</t>
  </si>
  <si>
    <t>LED</t>
  </si>
  <si>
    <t>1k 0.1%</t>
  </si>
  <si>
    <t>R14, R86</t>
  </si>
  <si>
    <t>BAS40-04</t>
  </si>
  <si>
    <t>D3, D4, D7, D8</t>
  </si>
  <si>
    <t>Silicon Schottky Diodes</t>
  </si>
  <si>
    <t>LM358D</t>
  </si>
  <si>
    <t>IC14, IC19</t>
  </si>
  <si>
    <t>OP AMP also LM158; LM258; LM2904</t>
  </si>
  <si>
    <t>MCP1501-20E/SN</t>
  </si>
  <si>
    <t>IC5</t>
  </si>
  <si>
    <t>STM32F427VIT6</t>
  </si>
  <si>
    <t>LQFP100</t>
  </si>
  <si>
    <t>U$28</t>
  </si>
  <si>
    <t>STM32F405RGT6</t>
  </si>
  <si>
    <t>MCP3428TSSOP</t>
  </si>
  <si>
    <t>TSSOP14</t>
  </si>
  <si>
    <t>IC15</t>
  </si>
  <si>
    <t>SOT23-6</t>
  </si>
  <si>
    <t>IC6, IC7</t>
  </si>
  <si>
    <t>MCP9700</t>
  </si>
  <si>
    <t>744053S</t>
  </si>
  <si>
    <t>SO16</t>
  </si>
  <si>
    <t>IC12, IC13</t>
  </si>
  <si>
    <t>Triple 2-channel analog multiplexer/demultiplexer</t>
  </si>
  <si>
    <t>MMBT2222A</t>
  </si>
  <si>
    <t>MMBT2222ALT1-NPN-SOT23-BEC</t>
  </si>
  <si>
    <t>SOT23-BEC</t>
  </si>
  <si>
    <t>T3, T4</t>
  </si>
  <si>
    <t>NPN Transistror</t>
  </si>
  <si>
    <t>NP</t>
  </si>
  <si>
    <t>R77</t>
  </si>
  <si>
    <t>V_REG_317SMD</t>
  </si>
  <si>
    <t>SOT223</t>
  </si>
  <si>
    <t>IC8</t>
  </si>
  <si>
    <t>Voltage Regulator</t>
  </si>
  <si>
    <t>PMBT3906</t>
  </si>
  <si>
    <t>MMBT3906LT1-PNP-SOT23-BEC</t>
  </si>
  <si>
    <t>T1</t>
  </si>
  <si>
    <t>PNP Transistror</t>
  </si>
  <si>
    <t>POWER_JACK</t>
  </si>
  <si>
    <t>POWER_JACK_PTH</t>
  </si>
  <si>
    <t>J2</t>
  </si>
  <si>
    <t>Power Jack Connector</t>
  </si>
  <si>
    <t>Red</t>
  </si>
  <si>
    <t>CC, CV, LED2, PWR</t>
  </si>
  <si>
    <t>REG1117</t>
  </si>
  <si>
    <t>IC18</t>
  </si>
  <si>
    <t>800mA and 1A Low Dropout (LDO) Positive Regulator</t>
  </si>
  <si>
    <t>S1M</t>
  </si>
  <si>
    <t>SMA</t>
  </si>
  <si>
    <t>D1</t>
  </si>
  <si>
    <t>SMAJ13A</t>
  </si>
  <si>
    <t>SMAJ13ASMA403A</t>
  </si>
  <si>
    <t>DO214AC</t>
  </si>
  <si>
    <t>D2</t>
  </si>
  <si>
    <t>DIODE</t>
  </si>
  <si>
    <t>CS4344</t>
  </si>
  <si>
    <t>TSSOP10</t>
  </si>
  <si>
    <t>U$29</t>
  </si>
  <si>
    <t>EL357</t>
  </si>
  <si>
    <t>79L05</t>
  </si>
  <si>
    <t>USB-FS</t>
  </si>
  <si>
    <t>USBMINIB</t>
  </si>
  <si>
    <t>USB-MINIB</t>
  </si>
  <si>
    <t>USB</t>
  </si>
  <si>
    <t>USB Connectors</t>
  </si>
  <si>
    <t>SWITCH-SWITCH-SMD-3.0X4.0X2.0MM</t>
  </si>
  <si>
    <t>TACTILE_SWITCH_SMD_6.0X3.5MM</t>
  </si>
  <si>
    <t>K15, RST, WK_UP</t>
  </si>
  <si>
    <t>USBLC6-2P</t>
  </si>
  <si>
    <t>D5</t>
  </si>
  <si>
    <t>MF</t>
  </si>
  <si>
    <t>MPN</t>
  </si>
  <si>
    <t>OC_FARNELL</t>
  </si>
  <si>
    <t>OC_NEWARK</t>
  </si>
  <si>
    <t>PROD_ID</t>
  </si>
  <si>
    <t>SF_ID</t>
  </si>
  <si>
    <t>SPICEPREFIX</t>
  </si>
  <si>
    <t>VALUE</t>
  </si>
  <si>
    <t>R</t>
  </si>
  <si>
    <t>R17, R30, R45, R46, R70</t>
  </si>
  <si>
    <t>1.5k</t>
  </si>
  <si>
    <t>R-US_R0603</t>
  </si>
  <si>
    <t>100R</t>
  </si>
  <si>
    <t>100k</t>
  </si>
  <si>
    <t>100nf</t>
  </si>
  <si>
    <t>C1, C2, C3, C5, C8, C9, C12, C13, C14, C16, C18, C19, C21, C23, C24, C28, C29, C30, C34, C36, C37, C38, C39, C44, C45, C46, C47, C48, C52, C57, C58, C59, C60, C61, C62, C63, C64, C65, C66, C68, C71, C74, C76, C79, C84, C86, C90, C91</t>
  </si>
  <si>
    <t>C</t>
  </si>
  <si>
    <t>C4, C22</t>
  </si>
  <si>
    <t>10k</t>
  </si>
  <si>
    <t>R11, R49, R51, R52, R53, R54, R56, R60, R61, R67, R68, R69, R71, R72, R73, R75, R78, R82, R83</t>
  </si>
  <si>
    <t>C67</t>
  </si>
  <si>
    <t>C83, C85, C87</t>
  </si>
  <si>
    <t>10uf 16V</t>
  </si>
  <si>
    <t>15nf</t>
  </si>
  <si>
    <t>1k</t>
  </si>
  <si>
    <t>2.2k</t>
  </si>
  <si>
    <t>R2, R5, R9, R21, R24, R32, R37</t>
  </si>
  <si>
    <t>2.2uf</t>
  </si>
  <si>
    <t>2.7n</t>
  </si>
  <si>
    <t>R57, R58, R79</t>
  </si>
  <si>
    <t>20k</t>
  </si>
  <si>
    <t>220uf 25v</t>
  </si>
  <si>
    <t>22uf 25v</t>
  </si>
  <si>
    <t>240R</t>
  </si>
  <si>
    <t>250R</t>
  </si>
  <si>
    <t>R47, R59, R84, R85</t>
  </si>
  <si>
    <t>TRANS-00830</t>
  </si>
  <si>
    <t>XTAL-10112</t>
  </si>
  <si>
    <t>4.7n</t>
  </si>
  <si>
    <t>400R</t>
  </si>
  <si>
    <t>R4, R80, R81</t>
  </si>
  <si>
    <t>C53, C54, C80, C81, C82</t>
  </si>
  <si>
    <t>CPOL-EUCT6032</t>
  </si>
  <si>
    <t>CT6032</t>
  </si>
  <si>
    <t>C32</t>
  </si>
  <si>
    <t>C33, C35, C40</t>
  </si>
  <si>
    <t>510R</t>
  </si>
  <si>
    <t>6.8k</t>
  </si>
  <si>
    <t>R1, R27</t>
  </si>
  <si>
    <t>RES-08585</t>
  </si>
  <si>
    <t>9k</t>
  </si>
  <si>
    <t>CONN-10676</t>
  </si>
  <si>
    <t>PRT-12639</t>
  </si>
  <si>
    <t>U$4, U$27</t>
  </si>
  <si>
    <t>L79L05SOT89</t>
  </si>
  <si>
    <t>SOT89</t>
  </si>
  <si>
    <t>U$22, U$24</t>
  </si>
  <si>
    <t>X</t>
  </si>
  <si>
    <t>TO92-BCE</t>
  </si>
  <si>
    <t>U$20</t>
  </si>
  <si>
    <t>NC</t>
  </si>
  <si>
    <t>OPA2196</t>
  </si>
  <si>
    <t>IC1</t>
  </si>
  <si>
    <t>IC3</t>
  </si>
  <si>
    <t>OPA2237U</t>
  </si>
  <si>
    <t>IC4</t>
  </si>
  <si>
    <t>Single-Supply Operational Amplifiers</t>
  </si>
  <si>
    <t>TEXAS INSTRUMENTS</t>
  </si>
  <si>
    <t>OPA2237UA</t>
  </si>
  <si>
    <t>80K6018</t>
  </si>
  <si>
    <t>CONN-08197</t>
  </si>
  <si>
    <t>14P6981</t>
  </si>
  <si>
    <t>TIP2955</t>
  </si>
  <si>
    <t>TIP42C</t>
  </si>
  <si>
    <t>TO220AV</t>
  </si>
  <si>
    <t>Q4</t>
  </si>
  <si>
    <t>N/A</t>
  </si>
  <si>
    <t>32M SPI Flash</t>
  </si>
  <si>
    <t>R3, R6, R7, R8, R35, R36, R40, R64, R66</t>
  </si>
  <si>
    <t>JP2</t>
  </si>
  <si>
    <t>JP52, JP53, JP54, JP55, JP56, JP57, JP58, JP59, JP60, JP61, JP63, JP64, JP65, JP66, JP67, JP68, JP69, JP70, JP71, JP72, JP73, JP74, JP75, JP76, JP77, JP78, JP79, JP80, JP81, JP82, JP83, JP84, JP85, JP86, JP87, JP88, JP89, JP90, JP91, JP92, JP93, JP94, JP95, JP96, JP97, JP98, JP99, JP100, JP101, JP102, JP103, JP104, JP105, JP106, JP107, JP108, JP109, JP110, JP111, JP112, JP113, JP114, JP115, JP116, JP117, JP118, JP119, JP120, JP121, JP122</t>
  </si>
  <si>
    <t>JUMPER</t>
  </si>
  <si>
    <t>JP2E</t>
  </si>
  <si>
    <t>JP2@1</t>
  </si>
  <si>
    <t>JP1, JP2, JP3, JP4, JP5, JP6, JP7, JP8, JP9, JP10, JP11, JP12, JP13, JP14, JP15, JP16, JP17, JP18, JP19, JP20, JP21, JP22, JP23, JP24, JP25, JP26, JP27, JP28, JP29, JP30, JP31, JP32, JP33, JP34, JP35, JP36, JP37, JP38, JP39, JP40, JP41, JP42, JP43, JP44, JP45, JP46, JP47, JP48, JP49, JP50, JP123</t>
  </si>
  <si>
    <t>PINHD-1X2</t>
  </si>
  <si>
    <t>1X02</t>
  </si>
  <si>
    <t>JP51, JP62</t>
  </si>
  <si>
    <t>PIN HEADER</t>
  </si>
  <si>
    <t>R-US_R1210</t>
  </si>
  <si>
    <t>R1210</t>
  </si>
  <si>
    <t>C11, C12, C13, C14, C15, C16, C17, C18, C19, C20</t>
  </si>
  <si>
    <t>100pf</t>
  </si>
  <si>
    <t>C41, C42, C43, C44, C45, C46, C47, C48, C49, C50</t>
  </si>
  <si>
    <t>10nf</t>
  </si>
  <si>
    <t>C21, C22, C23, C24, C25, C26, C27, C28, C29, C30</t>
  </si>
  <si>
    <t>1R</t>
  </si>
  <si>
    <t>R-US_R1206</t>
  </si>
  <si>
    <t>R1206</t>
  </si>
  <si>
    <t>R55, R56, R57, R58, R59, R60, R61, R62, R63</t>
  </si>
  <si>
    <t>1nf</t>
  </si>
  <si>
    <t>C31, C32, C33, C34, C35, C36, C37, C38, C39, C40</t>
  </si>
  <si>
    <t>C1, C2, C3, C4, C5, C6, C7, C8, C9, C10</t>
  </si>
  <si>
    <t>MKDSN1,5/2-5,08</t>
  </si>
  <si>
    <t>X1, X3</t>
  </si>
  <si>
    <t>MKDSN 1,5/ 2-5,08 Printklemme</t>
  </si>
  <si>
    <t>Final qty</t>
  </si>
  <si>
    <t>R64</t>
  </si>
  <si>
    <t>R37, R38, R39, R40, R41, R42, R43, R44, R45</t>
  </si>
  <si>
    <t>R10, R11, R12, R13, R14, R15, R16, R17, R18</t>
  </si>
  <si>
    <t>R46, R47, R48, R49, R50, R51, R52, R53, R54</t>
  </si>
  <si>
    <t>R19, R20, R21, R22, R23, R24, R25, R26, R27</t>
  </si>
  <si>
    <t>1M</t>
  </si>
  <si>
    <t>R1, R2, R3, R4, R5, R6, R7, R8, R9</t>
  </si>
  <si>
    <t>R28, R29, R30, R31, R32, R33, R34, R35, R36</t>
  </si>
  <si>
    <t>Finalqty</t>
  </si>
  <si>
    <t>C603</t>
  </si>
  <si>
    <t>C8</t>
  </si>
  <si>
    <t>3.3uF</t>
  </si>
  <si>
    <t>SMC_A</t>
  </si>
  <si>
    <t>4.7uF</t>
  </si>
  <si>
    <t>SOD-123</t>
  </si>
  <si>
    <t>FT2232H</t>
  </si>
  <si>
    <t>LQFP64</t>
  </si>
  <si>
    <t>SOIC8</t>
  </si>
  <si>
    <t>VQ44</t>
  </si>
  <si>
    <t>JP1</t>
  </si>
  <si>
    <t>1X06</t>
  </si>
  <si>
    <t>1X09</t>
  </si>
  <si>
    <t>JP3</t>
  </si>
  <si>
    <t>1X05</t>
  </si>
  <si>
    <t>JP4</t>
  </si>
  <si>
    <t>JTAG</t>
  </si>
  <si>
    <t>FB603</t>
  </si>
  <si>
    <t>LED-805</t>
  </si>
  <si>
    <t>PB</t>
  </si>
  <si>
    <t>TACT_SWITCH_SMALL</t>
  </si>
  <si>
    <t>PWR</t>
  </si>
  <si>
    <t>CHIPLED_0805</t>
  </si>
  <si>
    <t>R1</t>
  </si>
  <si>
    <t>12K</t>
  </si>
  <si>
    <t>2K</t>
  </si>
  <si>
    <t>R6</t>
  </si>
  <si>
    <t>2.2K</t>
  </si>
  <si>
    <t>82R</t>
  </si>
  <si>
    <t>R8</t>
  </si>
  <si>
    <t>RN8P-4R-CRA06S</t>
  </si>
  <si>
    <t>RN3</t>
  </si>
  <si>
    <t>CONN_USB_MINI-B</t>
  </si>
  <si>
    <t>LED1, LED1A, LED2, LED2A, LED3, LED3A, LED4, LED4A</t>
  </si>
  <si>
    <t>0.1uF</t>
  </si>
  <si>
    <t>0.1uf</t>
  </si>
  <si>
    <t>10uF</t>
  </si>
  <si>
    <t>CPOL-EUSMCA</t>
  </si>
  <si>
    <t>Quad bilateral ANALOG SWITCH</t>
  </si>
  <si>
    <t>WE-KIL_0805</t>
  </si>
  <si>
    <t>WE-KI_0805_B</t>
  </si>
  <si>
    <t>L1</t>
  </si>
  <si>
    <t>SMD Wire Wound Ceramic Inductor WE-KIL</t>
  </si>
  <si>
    <t>ICSP</t>
  </si>
  <si>
    <t>J1</t>
  </si>
  <si>
    <t>PINHD-1X5</t>
  </si>
  <si>
    <t>CAPC603</t>
  </si>
  <si>
    <t>C1, C2, C3, C4, C5</t>
  </si>
  <si>
    <t>RNETWORK</t>
  </si>
  <si>
    <t>RN1, RN2, RN3</t>
  </si>
  <si>
    <t>4 Resistor Array 0603</t>
  </si>
  <si>
    <t>C10, C11</t>
  </si>
  <si>
    <t>12MHz</t>
  </si>
  <si>
    <t>CRYSTALHC49S</t>
  </si>
  <si>
    <t>HC49/S</t>
  </si>
  <si>
    <t>CRYSTAL</t>
  </si>
  <si>
    <t>unknown</t>
  </si>
  <si>
    <t>R2, R3, R4, R6</t>
  </si>
  <si>
    <t>1uF</t>
  </si>
  <si>
    <t>C7, C8, C9</t>
  </si>
  <si>
    <t>C12, C13</t>
  </si>
  <si>
    <t>R1, R5</t>
  </si>
  <si>
    <t>700mA+ ferrite</t>
  </si>
  <si>
    <t>CH340G</t>
  </si>
  <si>
    <t>CH340GSMD</t>
  </si>
  <si>
    <t>SO016</t>
  </si>
  <si>
    <t>A simple USB 2.0 to Serial IC.</t>
  </si>
  <si>
    <t>IC-13498</t>
  </si>
  <si>
    <t>CON-USB-MINI-BUSB1</t>
  </si>
  <si>
    <t>USB connector</t>
  </si>
  <si>
    <t>SUPER-SOT3</t>
  </si>
  <si>
    <t>Single P-Channel, PowerTrench (R) MOSFET</t>
  </si>
  <si>
    <t>HEADER2X5-SHRD-PTH-B</t>
  </si>
  <si>
    <t>PINSHRD_PTH_2X05B</t>
  </si>
  <si>
    <t>IO</t>
  </si>
  <si>
    <t>Shrouded pin header, 2.54mm pitch</t>
  </si>
  <si>
    <t>LOGO_CC-0</t>
  </si>
  <si>
    <t>LOGO1</t>
  </si>
  <si>
    <t>MIC5205</t>
  </si>
  <si>
    <t>SOT-23-5</t>
  </si>
  <si>
    <t>VR1, VR2</t>
  </si>
  <si>
    <t>150ma Low-Noise LDO Regulator</t>
  </si>
  <si>
    <t>VR3</t>
  </si>
  <si>
    <t>PIC24FJ64GA002</t>
  </si>
  <si>
    <t>SSOP28</t>
  </si>
  <si>
    <t>16-bit General Purpose Flash Microcontroller</t>
  </si>
  <si>
    <t>ME6206A33P1G</t>
  </si>
  <si>
    <t>PINHD-1X17</t>
  </si>
  <si>
    <t>1X17</t>
  </si>
  <si>
    <t>JP1, JP2</t>
  </si>
  <si>
    <t>PINHD-1X6</t>
  </si>
  <si>
    <t>SJ</t>
  </si>
  <si>
    <t>SJ1</t>
  </si>
  <si>
    <t>SMD solder JUMPER</t>
  </si>
  <si>
    <t>C1, C2, C3, C4, C8</t>
  </si>
  <si>
    <t>U2</t>
  </si>
  <si>
    <t>R2, R3, R4</t>
  </si>
  <si>
    <t>U3</t>
  </si>
  <si>
    <t>CAP_POLSMC_A</t>
  </si>
  <si>
    <t>C5, C6, C7, C9</t>
  </si>
  <si>
    <t>OSC-OSCILLATOR</t>
  </si>
  <si>
    <t>OSCILLATOR_7X5_SMD</t>
  </si>
  <si>
    <t>Oscillator</t>
  </si>
  <si>
    <t>SMD button small</t>
  </si>
  <si>
    <t>SMD_TACT_SMALL</t>
  </si>
  <si>
    <t>XC2C32A_VQ44_2</t>
  </si>
  <si>
    <t>xc2c32a_vq44-ian edit this description</t>
  </si>
  <si>
    <t>Yellow LED</t>
  </si>
  <si>
    <t>LED805</t>
  </si>
  <si>
    <t>D1, D2, PWR</t>
  </si>
  <si>
    <t>AP2204K-3.3TRG1</t>
  </si>
  <si>
    <t>NCP114ASN180T1G</t>
  </si>
  <si>
    <t>PINHD-1X20</t>
  </si>
  <si>
    <t>1X20</t>
  </si>
  <si>
    <t>C2, C6</t>
  </si>
  <si>
    <t>C-USC0603</t>
  </si>
  <si>
    <t>CAPACITOR, American symbol</t>
  </si>
  <si>
    <t>10mH</t>
  </si>
  <si>
    <t>INDUCTOR/FERRITE-BEAD0805</t>
  </si>
  <si>
    <t>INDUCTOR_L0805</t>
  </si>
  <si>
    <t>C10</t>
  </si>
  <si>
    <t>CPOL-USSMCA</t>
  </si>
  <si>
    <t>C9</t>
  </si>
  <si>
    <t>POLARIZED CAPACITOR, American symbol</t>
  </si>
  <si>
    <t>R3, R4</t>
  </si>
  <si>
    <t>1mH</t>
  </si>
  <si>
    <t>L2</t>
  </si>
  <si>
    <t>C-USC0805</t>
  </si>
  <si>
    <t>C1, C3, C4, C5</t>
  </si>
  <si>
    <t>5k</t>
  </si>
  <si>
    <t>R2</t>
  </si>
  <si>
    <t>Q2, Q3</t>
  </si>
  <si>
    <t>RX(RED)</t>
  </si>
  <si>
    <t>RX</t>
  </si>
  <si>
    <t>RESET</t>
  </si>
  <si>
    <t>TMS320F28027PTTHCTSMD</t>
  </si>
  <si>
    <t>LQFP-48</t>
  </si>
  <si>
    <t>TX(Green)</t>
  </si>
  <si>
    <t>TX</t>
  </si>
  <si>
    <t>CRYSTALSMD-5X3.2-4PAD</t>
  </si>
  <si>
    <t>CRYSTAL-SMD-5X3.2-4PAD</t>
  </si>
  <si>
    <t>Y1</t>
  </si>
  <si>
    <t>PINHD-2X4</t>
  </si>
  <si>
    <t>2X04</t>
  </si>
  <si>
    <t>JP2, JP3</t>
  </si>
  <si>
    <t>PINHD-2X5</t>
  </si>
  <si>
    <t>2X05</t>
  </si>
  <si>
    <t>0.01uf</t>
  </si>
  <si>
    <t>C5</t>
  </si>
  <si>
    <t>C18, C19, C20, C21</t>
  </si>
  <si>
    <t>C8, C10, C11, C12, C13, C14, C15</t>
  </si>
  <si>
    <t>CPOL-USE2.5-5</t>
  </si>
  <si>
    <t>E2,5-5</t>
  </si>
  <si>
    <t>18k</t>
  </si>
  <si>
    <t>R9</t>
  </si>
  <si>
    <t>C6</t>
  </si>
  <si>
    <t>24LC256</t>
  </si>
  <si>
    <t>EEPROM-I2CSMD</t>
  </si>
  <si>
    <t>I2C EEPROMs, 24LC256 and others</t>
  </si>
  <si>
    <t>R5</t>
  </si>
  <si>
    <t>4.7uf</t>
  </si>
  <si>
    <t>C16, C17</t>
  </si>
  <si>
    <t>470pf</t>
  </si>
  <si>
    <t>C7</t>
  </si>
  <si>
    <t>8.2k</t>
  </si>
  <si>
    <t>AD8655R</t>
  </si>
  <si>
    <t>SO8</t>
  </si>
  <si>
    <t>Low Noise, Precision CMOS Amplifier</t>
  </si>
  <si>
    <t>CTS742C083</t>
  </si>
  <si>
    <t>RN1, RN2, RN3, RN4, RN5, RN6</t>
  </si>
  <si>
    <t>Chip Resistor Array 4 Single Resistor</t>
  </si>
  <si>
    <t>Green</t>
  </si>
  <si>
    <t>STAT</t>
  </si>
  <si>
    <t>MMBT3904</t>
  </si>
  <si>
    <t>MMBT3904LT1-NPN-SOT23-BEC</t>
  </si>
  <si>
    <t>MOMENTARY-SWITCH-SPST-SMD-6.2MM-TALL</t>
  </si>
  <si>
    <t>TACTILE_SWITCH_SMD_6.2MM_TALL</t>
  </si>
  <si>
    <t>S1</t>
  </si>
  <si>
    <t>Momentary Switch (Pushbutton) - SPST</t>
  </si>
  <si>
    <t>P8X32A</t>
  </si>
  <si>
    <t>P8X32A-Q44</t>
  </si>
  <si>
    <t>P8X32A-Q44_MCU</t>
  </si>
  <si>
    <t>Propellor uC</t>
  </si>
  <si>
    <t>LED4</t>
  </si>
  <si>
    <t>SRV05-4-N</t>
  </si>
  <si>
    <t>WE-TVS_SOT23-6L_HS_824015</t>
  </si>
  <si>
    <t>WE-TVS_SOT23-6L</t>
  </si>
  <si>
    <t>WE-TVS TVS Diode – High Speed Series</t>
  </si>
  <si>
    <t>TXS0108</t>
  </si>
  <si>
    <t>LOGIC-TXS0108EPWR(TSSOP20)</t>
  </si>
  <si>
    <t>TSSOP20-0.65-6.5X4.4MM</t>
  </si>
  <si>
    <t>U3, U4, U5</t>
  </si>
  <si>
    <t>TXS0108EPWR</t>
  </si>
  <si>
    <t>270R</t>
  </si>
  <si>
    <t>R2, R3, R6, R7</t>
  </si>
  <si>
    <t>C1, C9</t>
  </si>
  <si>
    <t>5MHz</t>
  </si>
  <si>
    <t>D1, D2, D3, D4, D5, D6</t>
  </si>
  <si>
    <t>TJ5205SF5-5.0</t>
  </si>
  <si>
    <t xml:space="preserve"> ME6206A33P1G</t>
  </si>
  <si>
    <t>CRYSTALHC49UP</t>
  </si>
  <si>
    <t>HC49UP</t>
  </si>
  <si>
    <t>FERRITE_BEAD603</t>
  </si>
  <si>
    <t>L1, L2</t>
  </si>
  <si>
    <t>DUAL HIGH SPEED USB TO MULTIPURPOSE UART/FIFO IC</t>
  </si>
  <si>
    <t>JP1EJP</t>
  </si>
  <si>
    <t>LEDCHIPLED_0805</t>
  </si>
  <si>
    <t>PINHD-1X9</t>
  </si>
  <si>
    <t>PINHEAD_-_COPY_PINHD-2X10SHROUDED</t>
  </si>
  <si>
    <t>PINHEAD_-_COPY_PINSHRD_PTH_2X10</t>
  </si>
  <si>
    <t>SW-SMD-SMALL</t>
  </si>
  <si>
    <t>RESISTORR1206</t>
  </si>
  <si>
    <t>C1, C2, C3, C4, C5, C6, C7, C13, C14, C15, C16, C17, C18, C19, C20, C21</t>
  </si>
  <si>
    <t>C9, C10</t>
  </si>
  <si>
    <t>R10, R11</t>
  </si>
  <si>
    <t>3.6V Zener</t>
  </si>
  <si>
    <t>ZENERSOD-123</t>
  </si>
  <si>
    <t>Zener Diode SOD-323</t>
  </si>
  <si>
    <t>C11, C12, C22</t>
  </si>
  <si>
    <t>R3, R4, R5, R7, R9, R13, R14, R15, R16</t>
  </si>
  <si>
    <t>93C46</t>
  </si>
  <si>
    <t>LD1117-3.3</t>
  </si>
  <si>
    <t>12Mhz</t>
  </si>
  <si>
    <t>FB</t>
  </si>
  <si>
    <t>Reset</t>
  </si>
  <si>
    <t>Aliexpress</t>
  </si>
  <si>
    <t>Source</t>
  </si>
  <si>
    <t>LCSC Part Number</t>
  </si>
  <si>
    <t>Manufacture Part Number</t>
  </si>
  <si>
    <t>Manufacturer</t>
  </si>
  <si>
    <t>C282732</t>
  </si>
  <si>
    <t>TCC0805X7R104K500DT</t>
  </si>
  <si>
    <t>CCTC</t>
  </si>
  <si>
    <t>0805</t>
  </si>
  <si>
    <t>Multilayer Ceramic Capacitors MLCC - SMD/SMT 100nF 50V 0805 RoHS</t>
  </si>
  <si>
    <t>C307531</t>
  </si>
  <si>
    <t>CL21A226MQQNNNF</t>
  </si>
  <si>
    <t>Samsung Electro-Mechanics</t>
  </si>
  <si>
    <t>Multilayer Ceramic Capacitors MLCC - SMD/SMT 22uF 6.3V 0805 RoHS</t>
  </si>
  <si>
    <t>C15850</t>
  </si>
  <si>
    <t>CL21A106KAYNNNE</t>
  </si>
  <si>
    <t>Multilayer Ceramic Capacitors MLCC - SMD/SMT 10uF 25V 0805 RoHS</t>
  </si>
  <si>
    <t>C49217</t>
  </si>
  <si>
    <t>0805F225M500NT</t>
  </si>
  <si>
    <t>Guangdong Fenghua Advanced Tech</t>
  </si>
  <si>
    <t>Multilayer Ceramic Capacitors MLCC - SMD/SMT 2.2uF 50V 0805 RoHS</t>
  </si>
  <si>
    <t>C108453</t>
  </si>
  <si>
    <t>MM1Z3B3</t>
  </si>
  <si>
    <t>Semtech</t>
  </si>
  <si>
    <t>Zener Diodes SOD-123 RoHS</t>
  </si>
  <si>
    <t>C113174</t>
  </si>
  <si>
    <t>MM1Z4B7</t>
  </si>
  <si>
    <t>C118717</t>
  </si>
  <si>
    <t>MM1Z5248B</t>
  </si>
  <si>
    <t>C309876</t>
  </si>
  <si>
    <t>SMAJ22CA</t>
  </si>
  <si>
    <t>Brightking Elec (TAIWAN)</t>
  </si>
  <si>
    <t>SMA(DO-214AC)</t>
  </si>
  <si>
    <t>TVS SMA(DO-214AC) RoHS</t>
  </si>
  <si>
    <t>C78265</t>
  </si>
  <si>
    <t>BAS40-04LT1G</t>
  </si>
  <si>
    <t>ON Semicon</t>
  </si>
  <si>
    <t>SOT-23(SOT-23-3)</t>
  </si>
  <si>
    <t>Schottky Barrier Diodes (SBD) SOT-23(SOT-23-3) RoHS</t>
  </si>
  <si>
    <t>C85047</t>
  </si>
  <si>
    <t>2N7002K-7</t>
  </si>
  <si>
    <t>Diodes Incorporated</t>
  </si>
  <si>
    <t>MOSFET N Trench 60V 380mA 2.5V @ 1mA 2 Ω @ 500mA，10V SOT-23(SOT-23-3) RoHS</t>
  </si>
  <si>
    <t>C5647</t>
  </si>
  <si>
    <t>74HC4053D,653</t>
  </si>
  <si>
    <t>Nexperia</t>
  </si>
  <si>
    <t>SOIC-16_150mil</t>
  </si>
  <si>
    <t>74 Series SOIC-16_150mil RoHS</t>
  </si>
  <si>
    <t>C19651</t>
  </si>
  <si>
    <t>LM317G-AA3-R</t>
  </si>
  <si>
    <t>Unisonic Tech</t>
  </si>
  <si>
    <t>SOT-223</t>
  </si>
  <si>
    <t>Linear Voltage Regulators SOT-223 RoHS</t>
  </si>
  <si>
    <t>C384446</t>
  </si>
  <si>
    <t>WF12P1R00FTL</t>
  </si>
  <si>
    <t>Walsin Tech Corp</t>
  </si>
  <si>
    <t>Chip Resistor - Surface Mount 1Ohms ±1% 1/2W 1206 RoHS</t>
  </si>
  <si>
    <t>C83141</t>
  </si>
  <si>
    <t>RC1210FR-0710RL</t>
  </si>
  <si>
    <t>YAGEO</t>
  </si>
  <si>
    <t>Chip Resistor - Surface Mount 10Ohms ±1% 1/2W 1210 RoHS</t>
  </si>
  <si>
    <t>C104955</t>
  </si>
  <si>
    <t>RTT121000FTP</t>
  </si>
  <si>
    <t>RALEC</t>
  </si>
  <si>
    <t>Chip Resistor - Surface Mount 100Ohms ±1% 1/2W 1210 RoHS</t>
  </si>
  <si>
    <t>C104956</t>
  </si>
  <si>
    <t>RTT121001FTP</t>
  </si>
  <si>
    <t>Chip Resistor - Surface Mount 1KOhms ±1% 1/2W 1210 RoHS</t>
  </si>
  <si>
    <t>C276216</t>
  </si>
  <si>
    <t>RK73H2ATTD1003F</t>
  </si>
  <si>
    <t>KOA Speer Elec</t>
  </si>
  <si>
    <t>Chip Resistor - Surface Mount 100KOhms ±1% 1/4W 0805 RoHS</t>
  </si>
  <si>
    <t>C116837</t>
  </si>
  <si>
    <t>0805B104J101</t>
  </si>
  <si>
    <t>Multilayer Ceramic Capacitors MLCC - SMD/SMT 100nF 100V 0805 RoHS</t>
  </si>
  <si>
    <t>C77483</t>
  </si>
  <si>
    <t>0805N102J101</t>
  </si>
  <si>
    <t>Multilayer Ceramic Capacitors MLCC - SMD/SMT 1nF 100V 0805 RoHS</t>
  </si>
  <si>
    <t>C296072</t>
  </si>
  <si>
    <t>0805B103J101CT</t>
  </si>
  <si>
    <t>Multilayer Ceramic Capacitors MLCC - SMD/SMT 10nF 100V 0805 RoHS</t>
  </si>
  <si>
    <t>C7519</t>
  </si>
  <si>
    <t>USBLC6-2SC6</t>
  </si>
  <si>
    <t>STMicroelectronics</t>
  </si>
  <si>
    <t>SOT-23-6</t>
  </si>
  <si>
    <t>Diodes - ESD SOT-23-6 RoHS</t>
  </si>
  <si>
    <t>C82344</t>
  </si>
  <si>
    <t>W25Q32JVSSIQ</t>
  </si>
  <si>
    <t>Winbond Elec</t>
  </si>
  <si>
    <t>SOIC-8_208mil</t>
  </si>
  <si>
    <t>FLASH FLASH 32Mb (4M x 8) SPI - Dual/Quad I/O SOIC-8_208mil RoHS</t>
  </si>
  <si>
    <t>C8952</t>
  </si>
  <si>
    <t>CS4344-CZZR</t>
  </si>
  <si>
    <t>Cirrus Logic</t>
  </si>
  <si>
    <t>TSSOP-10</t>
  </si>
  <si>
    <t>Digital To Analog Converters (DACs) 24 I2S 3.3 V,5 V TSSOP-10 RoHS</t>
  </si>
  <si>
    <t>C91145</t>
  </si>
  <si>
    <t>TF-01A</t>
  </si>
  <si>
    <t>Korean Hroparts Elec</t>
  </si>
  <si>
    <t>SMD</t>
  </si>
  <si>
    <t>Connector - Card Sockets 8 1.1mm SMD RoHS</t>
  </si>
  <si>
    <t>C231644</t>
  </si>
  <si>
    <t>KAN0444-0201B/102</t>
  </si>
  <si>
    <t>GANGYUAN</t>
  </si>
  <si>
    <t>Tactile Switches SPST-NO 4.00mm x 3.00mm 2.00mm 50mA @ 12VDC SMD RoHS</t>
  </si>
  <si>
    <t>C319111</t>
  </si>
  <si>
    <t>PJ-320D-X</t>
  </si>
  <si>
    <t>XKB Enterprise</t>
  </si>
  <si>
    <t>Audio &amp; Video Connectors Female SMD RoHS</t>
  </si>
  <si>
    <t>C59782</t>
  </si>
  <si>
    <t>CL10B105KO8NNNC</t>
  </si>
  <si>
    <t>0603</t>
  </si>
  <si>
    <t>Multilayer Ceramic Capacitors MLCC - SMD/SMT 1uF 16V 0603 RoHS</t>
  </si>
  <si>
    <t>C75560</t>
  </si>
  <si>
    <t>PMV48XP,215</t>
  </si>
  <si>
    <t>MOSFET P Trench 20V 3.5A 1.25V @ 250uA 55 mΩ @ 2.4A，4.5V SOT-23(SOT-23-3) RoHS</t>
  </si>
  <si>
    <t>C180952</t>
  </si>
  <si>
    <t>RU20P3B</t>
  </si>
  <si>
    <t>Shenzhen ruichips Semicon</t>
  </si>
  <si>
    <t>MOSFET P Trench 20V 3A 1V @ 250uA 100 mΩ @ 3A，4.5V SOT-23(SOT-23-3) RoHS</t>
  </si>
  <si>
    <t>C268590</t>
  </si>
  <si>
    <t>MMSZ5231A</t>
  </si>
  <si>
    <t>PANJIT International</t>
  </si>
  <si>
    <t>C282320</t>
  </si>
  <si>
    <t>MMSZ5251B_R1_00001</t>
  </si>
  <si>
    <t>C131846</t>
  </si>
  <si>
    <t>LBZT52C16T1G</t>
  </si>
  <si>
    <t>Leshan Radio</t>
  </si>
  <si>
    <t>C2109</t>
  </si>
  <si>
    <t>BZT52C24</t>
  </si>
  <si>
    <t>Changjiang Electronics Tech (CJ)</t>
  </si>
  <si>
    <t>C150094</t>
  </si>
  <si>
    <t>BC847CLT1G</t>
  </si>
  <si>
    <t>Transistors (NPN/PNP) NPN 100mA 45V SOT-23(SOT-23-3) RoHS</t>
  </si>
  <si>
    <t>C6649</t>
  </si>
  <si>
    <t>EL357N(B)(TA)-G</t>
  </si>
  <si>
    <t>Everlight Elec</t>
  </si>
  <si>
    <t>SOP-4_P2.54</t>
  </si>
  <si>
    <t>DIP Optocouplers SOP-4_P2.54 RoHS</t>
  </si>
  <si>
    <t>C84047</t>
  </si>
  <si>
    <t>TO-247</t>
  </si>
  <si>
    <t>Darlington Transistors 10A 100V TO-247 RoHS</t>
  </si>
  <si>
    <t>C183890</t>
  </si>
  <si>
    <t>78M12</t>
  </si>
  <si>
    <t>Guangdong Hottech</t>
  </si>
  <si>
    <t>TO-252-2(DPAK)</t>
  </si>
  <si>
    <t>Linear Voltage Regulators TO-252-2(DPAK) RoHS</t>
  </si>
  <si>
    <t>C5422</t>
  </si>
  <si>
    <t>CL21F105ZBFNNNE</t>
  </si>
  <si>
    <t>Multilayer Ceramic Capacitors MLCC - SMD/SMT 1uF 50V 0805 RoHS</t>
  </si>
  <si>
    <t>C296080</t>
  </si>
  <si>
    <t>0805X335K250CT</t>
  </si>
  <si>
    <t>Multilayer Ceramic Capacitors MLCC - SMD/SMT 3.3uF 25V 0805 RoHS</t>
  </si>
  <si>
    <t>C282825</t>
  </si>
  <si>
    <t>TCC1206X7R105M101HT</t>
  </si>
  <si>
    <t>Multilayer Ceramic Capacitors MLCC - SMD/SMT 1uF 100V 1206 RoHS</t>
  </si>
  <si>
    <t>C107105</t>
  </si>
  <si>
    <t>CC0805JRNPO0BN101</t>
  </si>
  <si>
    <t>Multilayer Ceramic Capacitors MLCC - SMD/SMT 100pF 100V 0805 RoHS</t>
  </si>
  <si>
    <t>C228604</t>
  </si>
  <si>
    <t>AC0805FR-071ML</t>
  </si>
  <si>
    <t>Chip Resistor - Surface Mount 1MOhms ±1% 1/8W 0805 RoHS</t>
  </si>
  <si>
    <t>C113194</t>
  </si>
  <si>
    <t>RM10FTN1002</t>
  </si>
  <si>
    <t>TA-I Tech</t>
  </si>
  <si>
    <t>Chip Resistor - Surface Mount 10KOhms ±1% 1/8W 0805 RoHS</t>
  </si>
  <si>
    <t>C351669</t>
  </si>
  <si>
    <t>PTFR0603B1K80P9</t>
  </si>
  <si>
    <t>ResistorToday</t>
  </si>
  <si>
    <t>High Precision &amp; Low TCR SMD Resistors 1.8KOhms ±0.1% 1/10W 0603 RoHS</t>
  </si>
  <si>
    <t>C122849</t>
  </si>
  <si>
    <t>Shikues</t>
  </si>
  <si>
    <t>SOT-89(SOT-89-3)</t>
  </si>
  <si>
    <t>Linear Voltage Regulators SOT-89(SOT-89-3) RoHS</t>
  </si>
  <si>
    <t>C18091</t>
  </si>
  <si>
    <t>24LC512T-I/SM</t>
  </si>
  <si>
    <t>Microchip Tech</t>
  </si>
  <si>
    <t>EEPROM EEPROM 512Kb (64K x 8) I2C SOIC-8_208mil RoHS</t>
  </si>
  <si>
    <t>C17206</t>
  </si>
  <si>
    <t>Texas Instruments</t>
  </si>
  <si>
    <t>TSSOP-20</t>
  </si>
  <si>
    <t>Level Translators,  Shifters TSSOP-20 RoHS</t>
  </si>
  <si>
    <t>C20197</t>
  </si>
  <si>
    <t>4D03WGJ0102T5E</t>
  </si>
  <si>
    <t>Uniroyal Elec</t>
  </si>
  <si>
    <t>0603_x4</t>
  </si>
  <si>
    <t>Resistor Networks &amp; Arrays 1KOhms ±5% 1/16W 0603_x4 RoHS</t>
  </si>
  <si>
    <t>C69074</t>
  </si>
  <si>
    <t>-</t>
  </si>
  <si>
    <t>Jing Extension of the Electronic Co.</t>
  </si>
  <si>
    <t>USB Connectors 5 Receptacle 1 SMD RoHS</t>
  </si>
  <si>
    <t>C2198</t>
  </si>
  <si>
    <t>X49SD5MSD2SC</t>
  </si>
  <si>
    <t>Yangxing Tech</t>
  </si>
  <si>
    <t>HC-49S</t>
  </si>
  <si>
    <t>49S 5MHz ±20ppm HC-49S RoHS</t>
  </si>
  <si>
    <t>C5628</t>
  </si>
  <si>
    <t>74HC4066D,653</t>
  </si>
  <si>
    <t>SOIC-14_150mil</t>
  </si>
  <si>
    <t>74 Series SOIC-14_150mil RoHS</t>
  </si>
  <si>
    <t>C126091</t>
  </si>
  <si>
    <t>HTC Korea TAEJIN Tech</t>
  </si>
  <si>
    <t>Low Dropout Regulators(LDO) Positive Fixed 350mV @ 150mA 16V 5V 150mA SOT-23-5 RoHS</t>
  </si>
  <si>
    <t>C112032</t>
  </si>
  <si>
    <t>Low Dropout Regulators(LDO) Positive Fixed 500mV @ 150mA 24V 3.3V 200mA SOT-23-5 RoHS</t>
  </si>
  <si>
    <t>C16253</t>
  </si>
  <si>
    <t>93LC46BT-I/SN</t>
  </si>
  <si>
    <t>SOIC-8_150mil</t>
  </si>
  <si>
    <t>EEPROM EEPROM 1Kb (64 x 16) SPI SOIC-8_150mil RoHS</t>
  </si>
  <si>
    <t>C127674</t>
  </si>
  <si>
    <t>HC-49S12MHz20pF30PPM</t>
  </si>
  <si>
    <t>Zhejiang Abel Elec</t>
  </si>
  <si>
    <t>49S 12MHz ±30ppm HC-49S RoHS</t>
  </si>
  <si>
    <t>C126074</t>
  </si>
  <si>
    <t>LM79L05</t>
  </si>
  <si>
    <t>TO-92(TO-92-3)</t>
  </si>
  <si>
    <t>Linear Voltage Regulators TO-92(TO-92-3) RoHS</t>
  </si>
  <si>
    <t>C236700</t>
  </si>
  <si>
    <t>Nanjing Micro One Elec</t>
  </si>
  <si>
    <t>C233362</t>
  </si>
  <si>
    <t>TSOP-5</t>
  </si>
  <si>
    <t>Linear Voltage Regulators TSOP-5 RoHS</t>
  </si>
  <si>
    <t>C7184</t>
  </si>
  <si>
    <t>TAJA335K016RNJ</t>
  </si>
  <si>
    <t>AVX</t>
  </si>
  <si>
    <t>CASE-A_3216</t>
  </si>
  <si>
    <t>Tantalum Capacitors 3.3uF 16V CASE-A_3216 RoHS</t>
  </si>
  <si>
    <t>C376774</t>
  </si>
  <si>
    <t>TCC0603COG200J500CT</t>
  </si>
  <si>
    <t>Multilayer Ceramic Capacitors MLCC - SMD/SMT 20pF 50V 0603 RoHS</t>
  </si>
  <si>
    <t>C119052</t>
  </si>
  <si>
    <t>CA45-A010K106T</t>
  </si>
  <si>
    <t>Hunan Xiangyee in S&amp;T</t>
  </si>
  <si>
    <t>Tantalum Capacitors 10uF 10V CASE-A_3216 RoHS</t>
  </si>
  <si>
    <t>C106219</t>
  </si>
  <si>
    <t>CC0603ZRY5V7BB105</t>
  </si>
  <si>
    <t>C123256</t>
  </si>
  <si>
    <t>CA45-A016K475T</t>
  </si>
  <si>
    <t>Tantalum Capacitors 4.7uF 16V CASE-A_3216 RoHS</t>
  </si>
  <si>
    <t>C131753</t>
  </si>
  <si>
    <t>LMSZ5227BT1G</t>
  </si>
  <si>
    <t>C105478</t>
  </si>
  <si>
    <t>1206X106K160NT</t>
  </si>
  <si>
    <t>Multilayer Ceramic Capacitors MLCC - SMD/SMT 10uF 16V 1206 RoHS</t>
  </si>
  <si>
    <t>C42998</t>
  </si>
  <si>
    <t>0603F104M500NT</t>
  </si>
  <si>
    <t>Multilayer Ceramic Capacitors MLCC - SMD/SMT 100nF 50V 0603 RoHS</t>
  </si>
  <si>
    <t>C107143</t>
  </si>
  <si>
    <t>CC0805KRX7R9BB153</t>
  </si>
  <si>
    <t>Multilayer Ceramic Capacitors MLCC - SMD/SMT 15nF 50V 0805 RoHS</t>
  </si>
  <si>
    <t>C68136</t>
  </si>
  <si>
    <t>LM317MDT-TR</t>
  </si>
  <si>
    <t>C100114</t>
  </si>
  <si>
    <t>Boom Precision Elec</t>
  </si>
  <si>
    <t>SIP-2</t>
  </si>
  <si>
    <t>Shunts &amp; Jumpers 2 2.54mm Female Through Hole SIP-2 RoHS</t>
  </si>
  <si>
    <t>RoHS</t>
  </si>
  <si>
    <t>Order Qty.</t>
  </si>
  <si>
    <t>Min\Mult Order Qty.</t>
  </si>
  <si>
    <t>Unit Price</t>
  </si>
  <si>
    <t>Order Price</t>
  </si>
  <si>
    <t>Product Link</t>
  </si>
  <si>
    <t>yes</t>
  </si>
  <si>
    <t>50\50</t>
  </si>
  <si>
    <t>https://lcsc.com/product-detail/Multilayer-Ceramic-Capacitors-MLCC-SMD-SMT_CCTC-TCC0805X7R104K500DT_C282732.html</t>
  </si>
  <si>
    <t>20\20</t>
  </si>
  <si>
    <t>https://lcsc.com/product-detail/Others_Samsung-Electro-Mechanics_CL21A226MQQNNNF_Samsung-Electro-Mechanics-CL21A226MQQNNNF_C307531.html</t>
  </si>
  <si>
    <t>https://lcsc.com/product-detail/Multilayer-Ceramic-Capacitors-MLCC-SMD-SMT_SAMSUNG_CL21A106KAYNNNE_10uF-106-10-25V_C15850.html</t>
  </si>
  <si>
    <t>https://lcsc.com/product-detail/Multilayer-Ceramic-Capacitors-MLCC-SMD-SMT_2-2uF-225-20-50V_C49217.html</t>
  </si>
  <si>
    <t>https://lcsc.com/product-detail/Zener-Diodes_MM1Z3B3_C108453.html</t>
  </si>
  <si>
    <t>https://lcsc.com/product-detail/Zener-Diodes_MM1Z4B7_C113174.html</t>
  </si>
  <si>
    <t>https://lcsc.com/product-detail/Zener-Diodes_MM1Z5248B_C118717.html</t>
  </si>
  <si>
    <t>10\10</t>
  </si>
  <si>
    <t>https://lcsc.com/product-detail/Others_Brightking-Elec-TAIWAN-SMAJ22CA_C309876.html</t>
  </si>
  <si>
    <t>https://lcsc.com/product-detail/Schottky-Barrier-Diodes-SBD_ON-Semicon_BAS40-04LT1G_ON-Semicon-ON-BAS40-04LT1G_C78265.html</t>
  </si>
  <si>
    <t>https://lcsc.com/product-detail/MOSFET_Diodes-Incorporated_2N7002K-7_Diodes-Incorporated-2N7002K-7_C85047.html</t>
  </si>
  <si>
    <t>1\1</t>
  </si>
  <si>
    <t>https://lcsc.com/product-detail/74-Series_NXP_74HC4053D_74HC4053D_C5647.html</t>
  </si>
  <si>
    <t>5\5</t>
  </si>
  <si>
    <t>https://lcsc.com/product-detail/Linear-Voltage-Regulators_LM317G-AA3-R_C19651.html</t>
  </si>
  <si>
    <t>https://lcsc.com/product-detail/New-Arrivals_Walsin-Tech-Corp-WF12P1R00FTL_C384446.html</t>
  </si>
  <si>
    <t>https://lcsc.com/product-detail/Chip-Resistor-Surface-Mount_10R-10R0-1_C83141.html</t>
  </si>
  <si>
    <t>https://lcsc.com/product-detail/Chip-Resistor-Surface-Mount_100R-1000-1_C104955.html</t>
  </si>
  <si>
    <t>https://lcsc.com/product-detail/Chip-Resistor-Surface-Mount_1KR-1001-1_C104956.html</t>
  </si>
  <si>
    <t>https://lcsc.com/product-detail/Others_KOA-Speer-Elec-RK73H2ATTD1003F_C276216.html</t>
  </si>
  <si>
    <t>https://lcsc.com/product-detail/Multilayer-Ceramic-Capacitors-MLCC-SMD-SMT_100nF-104-5-100V_C116837.html</t>
  </si>
  <si>
    <t>https://lcsc.com/product-detail/High-Voltage-Capacitors_1nF-102-5-100V_C77483.html</t>
  </si>
  <si>
    <t>https://lcsc.com/product-detail/Others_Huaxin-S-T-0805B103J101CT_C296072.html</t>
  </si>
  <si>
    <t>https://lcsc.com/product-detail/Diodes-ESD_STMicroelectronics_USBLC6-2SC6_USBLC6-2SC6_C7519.html</t>
  </si>
  <si>
    <t>https://lcsc.com/product-detail/FLASH_Winbond-Elec-W25Q32JVSSIQ_C82344.html</t>
  </si>
  <si>
    <t>https://lcsc.com/product-detail/Digital-To-Analog-Converters-DACs_Cirrus-Logic_CS4344-CZZ_CS4344-CZZ_C8952.html</t>
  </si>
  <si>
    <t>https://lcsc.com/product-detail/Connector-Card-Sockets_Korean-Hroparts-Elec-TF-01A_C91145.html</t>
  </si>
  <si>
    <t>https://lcsc.com/product-detail/Others_GANGYUAN-KAN0444-0201B-102_C231644.html</t>
  </si>
  <si>
    <t>https://lcsc.com/product-detail/Audio-Video-Connectors_XKB-Enterprise-PJ-320D-X_C319111.html</t>
  </si>
  <si>
    <t>https://lcsc.com/product-detail/Multilayer-Ceramic-Capacitors-MLCC-SMD-SMT_SAMSUNG_CL10B105KO8NNNC_1uF-105-10-16V_C59782.html</t>
  </si>
  <si>
    <t>https://lcsc.com/product-detail/MOSFET_Nexperia_PMV48XP-215_Nexperia-PMV48XP-215_C75560.html</t>
  </si>
  <si>
    <t>https://lcsc.com/product-detail/MOSFET_Shenzhen-ruichips-Semicon-RU20P3B_C180952.html</t>
  </si>
  <si>
    <t>https://lcsc.com/product-detail/New-Arrivals_PANJIT-International-MMSZ5231A_C268590.html</t>
  </si>
  <si>
    <t>https://lcsc.com/product-detail/Others_PANJIT-International-MMSZ5251B-R1-00001_C282320.html</t>
  </si>
  <si>
    <t>https://lcsc.com/product-detail/Zener-Diodes_LBZT52C16T1G_C131846.html</t>
  </si>
  <si>
    <t>https://lcsc.com/product-detail/Zener-Diodes_Changjiang-Electronics-Tech-CJ-BZT52C24_C2109.html</t>
  </si>
  <si>
    <t>https://lcsc.com/product-detail/Transistors-NPN-PNP_ON-Semicon_BC847CLT1G_ON-Semicon-ON-BC847CLT1G_C150094.html</t>
  </si>
  <si>
    <t>https://lcsc.com/product-detail/SMD-Optocouplers_EL357N-B-TA-G_C6649.html</t>
  </si>
  <si>
    <t>https://lcsc.com/product-detail/Others_STMicroelectronics_TIP147_STMicroelectronics-TIP147_C84047.html</t>
  </si>
  <si>
    <t>https://lcsc.com/product-detail/Linear-Voltage-Regulators_78M12_C183890.html</t>
  </si>
  <si>
    <t>https://lcsc.com/product-detail/Multilayer-Ceramic-Capacitors-MLCC-SMD-SMT_SAMSUNG_CL21F105ZBFNNNE_1uF-105-80-20-50V_C5422.html</t>
  </si>
  <si>
    <t>https://lcsc.com/product-detail/Others_Huaxin-S-T-0805X335K250CT_C296080.html</t>
  </si>
  <si>
    <t>https://lcsc.com/product-detail/Multilayer-Ceramic-Capacitors-MLCC-SMD-SMT_CCTC-TCC1206X7R105M101HT_C282825.html</t>
  </si>
  <si>
    <t>https://lcsc.com/product-detail/Multilayer-Ceramic-Capacitors-MLCC-SMD-SMT_100pF-101-5-100V_C107105.html</t>
  </si>
  <si>
    <t>100\100</t>
  </si>
  <si>
    <t>https://lcsc.com/product-detail/Others_YAGEO-AC0805FR-071ML_C228604.html</t>
  </si>
  <si>
    <t>https://lcsc.com/product-detail/Chip-Resistor-Surface-Mount_10KR-1002-1_C113194.html</t>
  </si>
  <si>
    <t>https://lcsc.com/product-detail/Others_ResistorToday-PTFR0603B1K80P9_C351669.html</t>
  </si>
  <si>
    <t>https://lcsc.com/product-detail/Linear-Voltage-Regulators_79L05_C122849.html</t>
  </si>
  <si>
    <t>https://lcsc.com/product-detail/EEPROM_MICROCHIP_24lc512T-I-SM_24lc512T-I-SM_C18091.html</t>
  </si>
  <si>
    <t>https://lcsc.com/product-detail/Interface-ICs_TI_TXS0108EPWR_TXS0108EPWR_C17206.html</t>
  </si>
  <si>
    <t>https://lcsc.com/product-detail/Resistor-Networks-Arrays_Uniroyal-Elec-4D03WGJ0102T5E_C20197.html</t>
  </si>
  <si>
    <t>https://lcsc.com/product-detail/USB-Connectors_Jing-Extension-of-the-Electronic-Co-LCSC-MINI-5PMotherboard-Copper-shell-with-column-LCPVinyl-High-temperature_C69074.html</t>
  </si>
  <si>
    <t>https://lcsc.com/product-detail/49S_Yangxing-Tech-X49SD5MSD2SC_C2198.html</t>
  </si>
  <si>
    <t>https://lcsc.com/product-detail/74-Series_NXP_74HC4066D_74HC4066D_C5628.html</t>
  </si>
  <si>
    <t>https://lcsc.com/product-detail/Low-Dropout-Regulators-LDO_HTC_TJ5205SF5-5-0_TJ5205SF5-5-0_C126091.html</t>
  </si>
  <si>
    <t>https://lcsc.com/product-detail/Low-Dropout-Regulators-LDO_DIODES_AP2204K-3-3TRG1_AP2204K-3-3TRG1_C112032.html</t>
  </si>
  <si>
    <t>https://lcsc.com/product-detail/EEPROM_MICROCHIP_93LC46BT-I-SN_93LC46BT-I-SN_C16253.html</t>
  </si>
  <si>
    <t>https://lcsc.com/product-detail/49S_HC-49S-12MHz-20pF-30PPM_C127674.html</t>
  </si>
  <si>
    <t>https://lcsc.com/product-detail/Linear-Voltage-Regulators_HTC_LM79L05_LM79L05_C126074.html</t>
  </si>
  <si>
    <t>https://lcsc.com/product-detail/Others_Nanjing-Micro-One-Elec-ME6206A33P1G_C236700.html</t>
  </si>
  <si>
    <t>https://lcsc.com/product-detail/Linear-Voltage-Regulators_ON-Semicon_NCP114ASN180T1G_ON-Semicon-ON-NCP114ASN180T1G_C233362.html</t>
  </si>
  <si>
    <t>https://lcsc.com/product-detail/Tantalum-Capacitors_AVX_TAJA335K016RNJ_3-3uF-335-10-16V_C7184.html</t>
  </si>
  <si>
    <t>https://lcsc.com/product-detail/New-Arrivals_CCTC-TCC0603COG200J500CT_C376774.html</t>
  </si>
  <si>
    <t>https://lcsc.com/product-detail/Tantalum-Capacitors_Hunan-Xiangyee-in-S-T-CA45-A010K106T_C119052.html</t>
  </si>
  <si>
    <t>https://lcsc.com/product-detail/Multilayer-Ceramic-Capacitors-MLCC-SMD-SMT_1uF-105-20-to-80-16V_C106219.html</t>
  </si>
  <si>
    <t>https://lcsc.com/product-detail/Tantalum-Capacitors_Hunan-Xiangyee-in-S-T-CA45-A016K475T_C123256.html</t>
  </si>
  <si>
    <t>https://lcsc.com/product-detail/Zener-Diodes_LMSZ5227BT1G_C131753.html</t>
  </si>
  <si>
    <t>https://lcsc.com/product-detail/Multilayer-Ceramic-Capacitors-MLCC-SMD-SMT_10uF-106-10-16V_C105478.html</t>
  </si>
  <si>
    <t>https://lcsc.com/product-detail/Multilayer-Ceramic-Capacitors-MLCC-SMD-SMT_100nF-104-20-50V_C42998.html</t>
  </si>
  <si>
    <t>https://lcsc.com/product-detail/Multilayer-Ceramic-Capacitors-MLCC-SMD-SMT_15nF-153-10-50V_C107143.html</t>
  </si>
  <si>
    <t>https://lcsc.com/product-detail/Linear-Voltage-Regulators_STMicroelectronics_LM317MDT-TR_LM317MDT-TR_C68136.html</t>
  </si>
  <si>
    <t>https://lcsc.com/product-detail/Shunts-Jumpers_Short-hood2-54mm-Top-seal-Closed-type_C100114.html</t>
  </si>
  <si>
    <t>93LC46</t>
  </si>
  <si>
    <t>To</t>
  </si>
  <si>
    <t>R4, R80, R81, R47, R84, R41</t>
  </si>
  <si>
    <t>R11, R49, R51, R52, R53, R54, R56, R60, R61, R67, R68, R69, R71, R72, R73, R75, R78, R82, R83, R85</t>
  </si>
  <si>
    <t>R59, 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</si>
</sst>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7" fillId="2" borderId="0" xfId="1" applyFill="1"/>
    <xf numFmtId="0" fontId="7" fillId="0" borderId="0" xfId="1"/>
    <xf numFmtId="0" fontId="8" fillId="0" borderId="0" xfId="1" applyFont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2" xfId="1" xr:uid="{A4F6BD68-93CF-4E5F-8DE9-11686240EE45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4" workbookViewId="0">
      <selection activeCell="C15" sqref="C15"/>
    </sheetView>
  </sheetViews>
  <sheetFormatPr defaultRowHeight="15" x14ac:dyDescent="0.25"/>
  <cols>
    <col min="1" max="1" width="34.28515625" customWidth="1"/>
    <col min="2" max="2" width="11" bestFit="1" customWidth="1"/>
    <col min="3" max="4" width="14.42578125" customWidth="1"/>
  </cols>
  <sheetData>
    <row r="1" spans="1:19" x14ac:dyDescent="0.25">
      <c r="A1" s="10" t="s">
        <v>0</v>
      </c>
    </row>
    <row r="2" spans="1:19" x14ac:dyDescent="0.25">
      <c r="A2" t="s">
        <v>1</v>
      </c>
      <c r="B2">
        <v>20.48</v>
      </c>
    </row>
    <row r="3" spans="1:19" x14ac:dyDescent="0.25">
      <c r="A3" t="s">
        <v>2</v>
      </c>
      <c r="B3">
        <v>2.048</v>
      </c>
    </row>
    <row r="5" spans="1:19" x14ac:dyDescent="0.25">
      <c r="A5" t="s">
        <v>3</v>
      </c>
      <c r="B5">
        <v>0.1</v>
      </c>
    </row>
    <row r="6" spans="1:19" x14ac:dyDescent="0.25">
      <c r="A6" t="s">
        <v>4</v>
      </c>
      <c r="B6">
        <v>1</v>
      </c>
    </row>
    <row r="7" spans="1:19" x14ac:dyDescent="0.25">
      <c r="A7" t="s">
        <v>5</v>
      </c>
      <c r="B7" s="1">
        <f>B5/B6</f>
        <v>0.1</v>
      </c>
    </row>
    <row r="8" spans="1:19" x14ac:dyDescent="0.25">
      <c r="A8" t="s">
        <v>6</v>
      </c>
      <c r="B8">
        <f>B3*B7</f>
        <v>0.20480000000000001</v>
      </c>
    </row>
    <row r="9" spans="1:19" x14ac:dyDescent="0.25">
      <c r="A9" t="s">
        <v>7</v>
      </c>
      <c r="B9">
        <v>10</v>
      </c>
    </row>
    <row r="10" spans="1:19" x14ac:dyDescent="0.25">
      <c r="A10" t="s">
        <v>8</v>
      </c>
      <c r="B10">
        <f>B8*B9</f>
        <v>2.048</v>
      </c>
    </row>
    <row r="11" spans="1:19" x14ac:dyDescent="0.25">
      <c r="A11" t="s">
        <v>9</v>
      </c>
      <c r="B11" s="2">
        <f>(B3/B6)*B8/10</f>
        <v>4.1943040000000001E-2</v>
      </c>
      <c r="C11" s="2"/>
      <c r="D11" s="2"/>
      <c r="E11" s="2"/>
      <c r="N11">
        <v>741</v>
      </c>
      <c r="O11">
        <f>(N11-500)/10</f>
        <v>24.1</v>
      </c>
    </row>
    <row r="12" spans="1:19" x14ac:dyDescent="0.25">
      <c r="B12" s="2"/>
      <c r="C12" s="2"/>
      <c r="D12" s="2"/>
      <c r="E12" s="2"/>
    </row>
    <row r="13" spans="1:19" ht="18.75" x14ac:dyDescent="0.3">
      <c r="A13" s="22" t="s">
        <v>10</v>
      </c>
      <c r="B13" s="22"/>
      <c r="C13" s="22" t="s">
        <v>11</v>
      </c>
      <c r="D13" s="22"/>
      <c r="J13">
        <f>2^15</f>
        <v>32768</v>
      </c>
      <c r="K13">
        <f>2^8</f>
        <v>256</v>
      </c>
      <c r="O13">
        <f>N11*J13/2048</f>
        <v>11856</v>
      </c>
    </row>
    <row r="14" spans="1:19" x14ac:dyDescent="0.25">
      <c r="A14" s="3" t="s">
        <v>12</v>
      </c>
      <c r="B14" s="4">
        <v>15</v>
      </c>
      <c r="C14" s="12" t="s">
        <v>13</v>
      </c>
      <c r="D14" s="12" t="s">
        <v>14</v>
      </c>
    </row>
    <row r="15" spans="1:19" x14ac:dyDescent="0.25">
      <c r="A15" s="4" t="s">
        <v>15</v>
      </c>
      <c r="B15" s="6" t="s">
        <v>16</v>
      </c>
      <c r="C15" s="11">
        <f>(B10/2^B14)*1000</f>
        <v>6.25E-2</v>
      </c>
      <c r="D15" s="11">
        <f>C15*1000</f>
        <v>62.5</v>
      </c>
      <c r="Q15">
        <f>O13*1024*2/J13</f>
        <v>741</v>
      </c>
      <c r="R15">
        <f>Q15-500</f>
        <v>241</v>
      </c>
      <c r="S15">
        <f>R15/10</f>
        <v>24.1</v>
      </c>
    </row>
    <row r="16" spans="1:19" x14ac:dyDescent="0.25">
      <c r="A16" s="4" t="s">
        <v>17</v>
      </c>
      <c r="B16" s="4">
        <v>2.048</v>
      </c>
    </row>
    <row r="17" spans="1:4" x14ac:dyDescent="0.25">
      <c r="A17" s="5" t="s">
        <v>18</v>
      </c>
      <c r="B17" s="4"/>
    </row>
    <row r="18" spans="1:4" x14ac:dyDescent="0.25">
      <c r="A18" s="4" t="s">
        <v>19</v>
      </c>
      <c r="B18" s="7">
        <f>B10/(2^B14)</f>
        <v>6.2500000000000001E-5</v>
      </c>
    </row>
    <row r="19" spans="1:4" x14ac:dyDescent="0.25">
      <c r="A19" s="4" t="s">
        <v>20</v>
      </c>
      <c r="B19" s="7">
        <f>B18*1000</f>
        <v>6.25E-2</v>
      </c>
    </row>
    <row r="20" spans="1:4" hidden="1" x14ac:dyDescent="0.25">
      <c r="A20" s="4" t="s">
        <v>21</v>
      </c>
      <c r="B20" s="8">
        <f>B19*1000</f>
        <v>62.5</v>
      </c>
    </row>
    <row r="21" spans="1:4" x14ac:dyDescent="0.25">
      <c r="A21" s="5" t="s">
        <v>22</v>
      </c>
      <c r="B21" s="7"/>
    </row>
    <row r="22" spans="1:4" x14ac:dyDescent="0.25">
      <c r="A22" s="4" t="s">
        <v>23</v>
      </c>
      <c r="B22" s="7">
        <f>B2/(2^B14)</f>
        <v>6.2500000000000001E-4</v>
      </c>
    </row>
    <row r="23" spans="1:4" x14ac:dyDescent="0.25">
      <c r="A23" s="4" t="s">
        <v>24</v>
      </c>
      <c r="B23" s="7">
        <f>B22*1000</f>
        <v>0.625</v>
      </c>
    </row>
    <row r="24" spans="1:4" hidden="1" x14ac:dyDescent="0.25">
      <c r="A24" s="4" t="s">
        <v>25</v>
      </c>
      <c r="B24" s="8">
        <f>B23*1000</f>
        <v>625</v>
      </c>
    </row>
    <row r="26" spans="1:4" ht="18.75" x14ac:dyDescent="0.3">
      <c r="A26" s="22" t="s">
        <v>26</v>
      </c>
      <c r="B26" s="22"/>
      <c r="C26" s="22" t="s">
        <v>11</v>
      </c>
      <c r="D26" s="22"/>
    </row>
    <row r="27" spans="1:4" x14ac:dyDescent="0.25">
      <c r="A27" s="3" t="s">
        <v>27</v>
      </c>
      <c r="B27" s="4">
        <v>12</v>
      </c>
      <c r="C27" s="12" t="s">
        <v>13</v>
      </c>
      <c r="D27" s="12" t="s">
        <v>14</v>
      </c>
    </row>
    <row r="28" spans="1:4" x14ac:dyDescent="0.25">
      <c r="A28" s="4" t="s">
        <v>28</v>
      </c>
      <c r="B28" s="6" t="s">
        <v>29</v>
      </c>
      <c r="C28" s="11">
        <f>(B29/2^B27)*1000</f>
        <v>0.5</v>
      </c>
      <c r="D28" s="11">
        <f>C28*1000</f>
        <v>500</v>
      </c>
    </row>
    <row r="29" spans="1:4" x14ac:dyDescent="0.25">
      <c r="A29" s="4" t="s">
        <v>30</v>
      </c>
      <c r="B29" s="4">
        <v>2.048</v>
      </c>
    </row>
    <row r="30" spans="1:4" x14ac:dyDescent="0.25">
      <c r="A30" s="4" t="s">
        <v>31</v>
      </c>
      <c r="B30" s="4">
        <f>B29/2^B27*1000</f>
        <v>0.5</v>
      </c>
    </row>
    <row r="31" spans="1:4" x14ac:dyDescent="0.25">
      <c r="A31" s="5" t="s">
        <v>32</v>
      </c>
      <c r="B31" s="4"/>
    </row>
    <row r="32" spans="1:4" hidden="1" x14ac:dyDescent="0.25">
      <c r="A32" s="4" t="s">
        <v>33</v>
      </c>
      <c r="B32" s="7">
        <f>B3/(2^B27)</f>
        <v>5.0000000000000001E-4</v>
      </c>
    </row>
    <row r="33" spans="1:2" x14ac:dyDescent="0.25">
      <c r="A33" s="4" t="s">
        <v>34</v>
      </c>
      <c r="B33" s="9">
        <f>B32*1000</f>
        <v>0.5</v>
      </c>
    </row>
    <row r="34" spans="1:2" hidden="1" x14ac:dyDescent="0.25">
      <c r="A34" s="4" t="s">
        <v>35</v>
      </c>
      <c r="B34" s="7">
        <f>B33*1000</f>
        <v>500</v>
      </c>
    </row>
    <row r="35" spans="1:2" x14ac:dyDescent="0.25">
      <c r="A35" s="5" t="s">
        <v>36</v>
      </c>
      <c r="B35" s="7"/>
    </row>
    <row r="36" spans="1:2" hidden="1" x14ac:dyDescent="0.25">
      <c r="A36" s="4" t="s">
        <v>37</v>
      </c>
      <c r="B36" s="7">
        <f>B2/(2^B27)</f>
        <v>5.0000000000000001E-3</v>
      </c>
    </row>
    <row r="37" spans="1:2" x14ac:dyDescent="0.25">
      <c r="A37" s="4" t="s">
        <v>38</v>
      </c>
      <c r="B37" s="8">
        <f>B36*1000</f>
        <v>5</v>
      </c>
    </row>
    <row r="38" spans="1:2" hidden="1" x14ac:dyDescent="0.25">
      <c r="A38" s="4" t="s">
        <v>39</v>
      </c>
      <c r="B38" s="8">
        <f>B37*1000</f>
        <v>5000</v>
      </c>
    </row>
  </sheetData>
  <mergeCells count="4">
    <mergeCell ref="A13:B13"/>
    <mergeCell ref="A26:B26"/>
    <mergeCell ref="C13:D13"/>
    <mergeCell ref="C26:D2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CA6E-44BA-4C8F-AAD7-CC9D576F8DF2}">
  <dimension ref="A1:O29"/>
  <sheetViews>
    <sheetView workbookViewId="0">
      <selection activeCell="B28" sqref="B28"/>
    </sheetView>
  </sheetViews>
  <sheetFormatPr defaultRowHeight="15" x14ac:dyDescent="0.25"/>
  <cols>
    <col min="2" max="2" width="15.85546875" customWidth="1"/>
    <col min="3" max="3" width="38" customWidth="1"/>
    <col min="4" max="4" width="26.140625" customWidth="1"/>
  </cols>
  <sheetData>
    <row r="1" spans="1:15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5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5">
        <v>1</v>
      </c>
      <c r="B2" s="15"/>
      <c r="C2" s="15" t="s">
        <v>468</v>
      </c>
      <c r="D2" s="15" t="s">
        <v>389</v>
      </c>
      <c r="E2" s="15" t="s">
        <v>393</v>
      </c>
      <c r="F2" s="15" t="s">
        <v>350</v>
      </c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>
        <v>2</v>
      </c>
      <c r="B3" s="15"/>
      <c r="C3" s="15" t="s">
        <v>520</v>
      </c>
      <c r="D3" s="15" t="s">
        <v>521</v>
      </c>
      <c r="E3" s="15" t="s">
        <v>522</v>
      </c>
      <c r="F3" s="15" t="s">
        <v>350</v>
      </c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5">
        <v>1</v>
      </c>
      <c r="B4" s="15"/>
      <c r="C4" s="15" t="s">
        <v>523</v>
      </c>
      <c r="D4" s="15" t="s">
        <v>524</v>
      </c>
      <c r="E4" s="15" t="s">
        <v>388</v>
      </c>
      <c r="F4" s="15" t="s">
        <v>350</v>
      </c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>
        <v>1</v>
      </c>
      <c r="B5" s="15" t="s">
        <v>525</v>
      </c>
      <c r="C5" s="15" t="s">
        <v>505</v>
      </c>
      <c r="D5" s="15" t="s">
        <v>77</v>
      </c>
      <c r="E5" s="15" t="s">
        <v>526</v>
      </c>
      <c r="F5" s="15" t="s">
        <v>494</v>
      </c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5">
        <v>4</v>
      </c>
      <c r="B6" s="15" t="s">
        <v>413</v>
      </c>
      <c r="C6" s="15" t="s">
        <v>493</v>
      </c>
      <c r="D6" s="15" t="s">
        <v>122</v>
      </c>
      <c r="E6" s="15" t="s">
        <v>527</v>
      </c>
      <c r="F6" s="15" t="s">
        <v>494</v>
      </c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5">
        <v>7</v>
      </c>
      <c r="B7" s="15" t="s">
        <v>413</v>
      </c>
      <c r="C7" s="15" t="s">
        <v>505</v>
      </c>
      <c r="D7" s="15" t="s">
        <v>77</v>
      </c>
      <c r="E7" s="15" t="s">
        <v>528</v>
      </c>
      <c r="F7" s="15" t="s">
        <v>494</v>
      </c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5">
        <v>1</v>
      </c>
      <c r="B8" s="15" t="s">
        <v>275</v>
      </c>
      <c r="C8" s="15" t="s">
        <v>46</v>
      </c>
      <c r="D8" s="15" t="s">
        <v>47</v>
      </c>
      <c r="E8" s="15" t="s">
        <v>407</v>
      </c>
      <c r="F8" s="15" t="s">
        <v>48</v>
      </c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5">
        <v>4</v>
      </c>
      <c r="B9" s="15" t="s">
        <v>280</v>
      </c>
      <c r="C9" s="15" t="s">
        <v>46</v>
      </c>
      <c r="D9" s="15" t="s">
        <v>47</v>
      </c>
      <c r="E9" s="15" t="s">
        <v>572</v>
      </c>
      <c r="F9" s="15" t="s">
        <v>48</v>
      </c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>
        <v>2</v>
      </c>
      <c r="B10" s="15" t="s">
        <v>82</v>
      </c>
      <c r="C10" s="15" t="s">
        <v>529</v>
      </c>
      <c r="D10" s="15" t="s">
        <v>530</v>
      </c>
      <c r="E10" s="15" t="s">
        <v>573</v>
      </c>
      <c r="F10" s="15" t="s">
        <v>501</v>
      </c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5">
        <v>1</v>
      </c>
      <c r="B11" s="15" t="s">
        <v>531</v>
      </c>
      <c r="C11" s="15" t="s">
        <v>46</v>
      </c>
      <c r="D11" s="15" t="s">
        <v>47</v>
      </c>
      <c r="E11" s="15" t="s">
        <v>532</v>
      </c>
      <c r="F11" s="15" t="s">
        <v>48</v>
      </c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25">
      <c r="A12" s="15">
        <v>1</v>
      </c>
      <c r="B12" s="15" t="s">
        <v>362</v>
      </c>
      <c r="C12" s="15" t="s">
        <v>505</v>
      </c>
      <c r="D12" s="15" t="s">
        <v>77</v>
      </c>
      <c r="E12" s="15" t="s">
        <v>533</v>
      </c>
      <c r="F12" s="15" t="s">
        <v>494</v>
      </c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s="15">
        <v>1</v>
      </c>
      <c r="B13" s="15" t="s">
        <v>534</v>
      </c>
      <c r="C13" s="15" t="s">
        <v>535</v>
      </c>
      <c r="D13" s="15" t="s">
        <v>96</v>
      </c>
      <c r="E13" s="15" t="s">
        <v>473</v>
      </c>
      <c r="F13" s="15" t="s">
        <v>536</v>
      </c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>
        <v>1</v>
      </c>
      <c r="B14" s="15" t="s">
        <v>571</v>
      </c>
      <c r="C14" s="15" t="s">
        <v>46</v>
      </c>
      <c r="D14" s="15" t="s">
        <v>47</v>
      </c>
      <c r="E14" s="15" t="s">
        <v>537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5">
        <v>2</v>
      </c>
      <c r="B15" s="15" t="s">
        <v>538</v>
      </c>
      <c r="C15" s="15" t="s">
        <v>505</v>
      </c>
      <c r="D15" s="15" t="s">
        <v>77</v>
      </c>
      <c r="E15" s="15" t="s">
        <v>539</v>
      </c>
      <c r="F15" s="15" t="s">
        <v>494</v>
      </c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>
        <v>1</v>
      </c>
      <c r="B16" s="15" t="s">
        <v>138</v>
      </c>
      <c r="C16" s="15" t="s">
        <v>46</v>
      </c>
      <c r="D16" s="15" t="s">
        <v>47</v>
      </c>
      <c r="E16" s="15" t="s">
        <v>139</v>
      </c>
      <c r="F16" s="15" t="s">
        <v>48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5">
        <v>1</v>
      </c>
      <c r="B17" s="15" t="s">
        <v>540</v>
      </c>
      <c r="C17" s="15" t="s">
        <v>505</v>
      </c>
      <c r="D17" s="15" t="s">
        <v>77</v>
      </c>
      <c r="E17" s="15" t="s">
        <v>541</v>
      </c>
      <c r="F17" s="15" t="s">
        <v>494</v>
      </c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>
        <v>1</v>
      </c>
      <c r="B18" s="15" t="s">
        <v>574</v>
      </c>
      <c r="C18" s="15" t="s">
        <v>517</v>
      </c>
      <c r="D18" s="15" t="s">
        <v>518</v>
      </c>
      <c r="E18" s="15" t="s">
        <v>519</v>
      </c>
      <c r="F18" s="15" t="s">
        <v>162</v>
      </c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25">
      <c r="A19" s="15">
        <v>1</v>
      </c>
      <c r="B19" s="15" t="s">
        <v>542</v>
      </c>
      <c r="C19" s="15" t="s">
        <v>46</v>
      </c>
      <c r="D19" s="15" t="s">
        <v>47</v>
      </c>
      <c r="E19" s="15" t="s">
        <v>137</v>
      </c>
      <c r="F19" s="15" t="s">
        <v>48</v>
      </c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5">
        <v>1</v>
      </c>
      <c r="B20" s="15" t="s">
        <v>543</v>
      </c>
      <c r="C20" s="15" t="s">
        <v>543</v>
      </c>
      <c r="D20" s="15" t="s">
        <v>544</v>
      </c>
      <c r="E20" s="15" t="s">
        <v>111</v>
      </c>
      <c r="F20" s="15" t="s">
        <v>545</v>
      </c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25">
      <c r="A21" s="15">
        <v>6</v>
      </c>
      <c r="B21" s="15" t="s">
        <v>92</v>
      </c>
      <c r="C21" s="15" t="s">
        <v>546</v>
      </c>
      <c r="D21" s="15" t="s">
        <v>546</v>
      </c>
      <c r="E21" s="15" t="s">
        <v>547</v>
      </c>
      <c r="F21" s="15" t="s">
        <v>548</v>
      </c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25">
      <c r="A22" s="15">
        <v>1</v>
      </c>
      <c r="B22" s="15" t="s">
        <v>549</v>
      </c>
      <c r="C22" s="15" t="s">
        <v>188</v>
      </c>
      <c r="D22" s="15" t="s">
        <v>189</v>
      </c>
      <c r="E22" s="15" t="s">
        <v>550</v>
      </c>
      <c r="F22" s="15" t="s">
        <v>190</v>
      </c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5">
        <v>1</v>
      </c>
      <c r="B23" s="15" t="s">
        <v>551</v>
      </c>
      <c r="C23" s="15" t="s">
        <v>552</v>
      </c>
      <c r="D23" s="15" t="s">
        <v>217</v>
      </c>
      <c r="E23" s="15" t="s">
        <v>228</v>
      </c>
      <c r="F23" s="15" t="s">
        <v>219</v>
      </c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25">
      <c r="A24" s="15">
        <v>1</v>
      </c>
      <c r="B24" s="15" t="s">
        <v>553</v>
      </c>
      <c r="C24" s="15" t="s">
        <v>553</v>
      </c>
      <c r="D24" s="15" t="s">
        <v>554</v>
      </c>
      <c r="E24" s="15" t="s">
        <v>555</v>
      </c>
      <c r="F24" s="15" t="s">
        <v>556</v>
      </c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25">
      <c r="A25" s="15">
        <v>1</v>
      </c>
      <c r="B25" s="15" t="s">
        <v>557</v>
      </c>
      <c r="C25" s="15" t="s">
        <v>558</v>
      </c>
      <c r="D25" s="15" t="s">
        <v>559</v>
      </c>
      <c r="E25" s="15" t="s">
        <v>97</v>
      </c>
      <c r="F25" s="15" t="s">
        <v>560</v>
      </c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25">
      <c r="A26" s="15">
        <v>1</v>
      </c>
      <c r="B26" s="15" t="s">
        <v>236</v>
      </c>
      <c r="C26" s="15" t="s">
        <v>236</v>
      </c>
      <c r="D26" s="15" t="s">
        <v>223</v>
      </c>
      <c r="E26" s="15" t="s">
        <v>325</v>
      </c>
      <c r="F26" s="15" t="s">
        <v>238</v>
      </c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25">
      <c r="A27" s="15">
        <v>1</v>
      </c>
      <c r="B27" s="15" t="s">
        <v>234</v>
      </c>
      <c r="C27" s="15" t="s">
        <v>188</v>
      </c>
      <c r="D27" s="15" t="s">
        <v>189</v>
      </c>
      <c r="E27" s="15" t="s">
        <v>561</v>
      </c>
      <c r="F27" s="15" t="s">
        <v>190</v>
      </c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25">
      <c r="A28" s="15">
        <v>6</v>
      </c>
      <c r="B28" s="15" t="s">
        <v>562</v>
      </c>
      <c r="C28" s="15" t="s">
        <v>563</v>
      </c>
      <c r="D28" s="15" t="s">
        <v>564</v>
      </c>
      <c r="E28" s="15" t="s">
        <v>575</v>
      </c>
      <c r="F28" s="15" t="s">
        <v>565</v>
      </c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>
        <v>3</v>
      </c>
      <c r="B29" s="15" t="s">
        <v>566</v>
      </c>
      <c r="C29" s="15" t="s">
        <v>567</v>
      </c>
      <c r="D29" s="15" t="s">
        <v>568</v>
      </c>
      <c r="E29" s="15" t="s">
        <v>569</v>
      </c>
      <c r="F29" s="15">
        <v>310050026</v>
      </c>
      <c r="G29" s="15"/>
      <c r="H29" s="15"/>
      <c r="I29" s="15"/>
      <c r="J29" s="15"/>
      <c r="K29" s="15"/>
      <c r="L29" s="15"/>
      <c r="M29" s="15"/>
      <c r="N29" s="15"/>
      <c r="O2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21BC-BDE0-4530-84F5-8893B7542B52}">
  <sheetPr filterMode="1"/>
  <dimension ref="A1:H156"/>
  <sheetViews>
    <sheetView topLeftCell="A102" workbookViewId="0">
      <selection activeCell="B156" sqref="B156"/>
    </sheetView>
  </sheetViews>
  <sheetFormatPr defaultRowHeight="15" x14ac:dyDescent="0.25"/>
  <cols>
    <col min="1" max="1" width="4.5703125" style="14" customWidth="1"/>
    <col min="2" max="2" width="35.140625" style="14" bestFit="1" customWidth="1"/>
    <col min="3" max="3" width="36.85546875" style="14" bestFit="1" customWidth="1"/>
    <col min="4" max="4" width="42.140625" style="14" bestFit="1" customWidth="1"/>
    <col min="5" max="5" width="32" style="14" customWidth="1"/>
    <col min="6" max="6" width="49.28515625" style="14" bestFit="1" customWidth="1"/>
    <col min="7" max="16384" width="9.140625" style="14"/>
  </cols>
  <sheetData>
    <row r="1" spans="1:8" s="18" customFormat="1" x14ac:dyDescent="0.25">
      <c r="A1" s="17" t="s">
        <v>368</v>
      </c>
      <c r="B1" s="17" t="s">
        <v>41</v>
      </c>
      <c r="C1" s="17" t="s">
        <v>43</v>
      </c>
      <c r="D1" s="17" t="s">
        <v>42</v>
      </c>
      <c r="E1" s="17" t="s">
        <v>44</v>
      </c>
      <c r="F1" s="17" t="s">
        <v>45</v>
      </c>
      <c r="G1" s="17" t="s">
        <v>604</v>
      </c>
    </row>
    <row r="2" spans="1:8" hidden="1" x14ac:dyDescent="0.25">
      <c r="A2" s="15">
        <v>2</v>
      </c>
      <c r="B2" s="15" t="s">
        <v>148</v>
      </c>
      <c r="C2" s="15">
        <v>1206</v>
      </c>
      <c r="D2" s="15" t="s">
        <v>149</v>
      </c>
      <c r="E2" s="15" t="s">
        <v>150</v>
      </c>
      <c r="F2" s="15" t="s">
        <v>151</v>
      </c>
      <c r="G2" s="15" t="s">
        <v>49</v>
      </c>
    </row>
    <row r="3" spans="1:8" hidden="1" x14ac:dyDescent="0.25">
      <c r="A3" s="15">
        <v>11</v>
      </c>
      <c r="B3" s="15"/>
      <c r="C3" s="15" t="s">
        <v>348</v>
      </c>
      <c r="D3" s="15" t="s">
        <v>347</v>
      </c>
      <c r="E3" s="15" t="s">
        <v>349</v>
      </c>
      <c r="F3" s="15" t="s">
        <v>350</v>
      </c>
      <c r="G3" s="15" t="s">
        <v>49</v>
      </c>
    </row>
    <row r="4" spans="1:8" hidden="1" x14ac:dyDescent="0.25">
      <c r="A4" s="15">
        <v>2</v>
      </c>
      <c r="B4" s="15"/>
      <c r="C4" s="15" t="s">
        <v>392</v>
      </c>
      <c r="D4" s="15" t="s">
        <v>423</v>
      </c>
      <c r="E4" s="15" t="s">
        <v>421</v>
      </c>
      <c r="F4" s="15" t="s">
        <v>350</v>
      </c>
      <c r="G4" s="15" t="s">
        <v>49</v>
      </c>
    </row>
    <row r="5" spans="1:8" hidden="1" x14ac:dyDescent="0.25">
      <c r="A5" s="15">
        <v>2</v>
      </c>
      <c r="B5" s="15"/>
      <c r="C5" s="15" t="s">
        <v>389</v>
      </c>
      <c r="D5" s="15" t="s">
        <v>468</v>
      </c>
      <c r="E5" s="15" t="s">
        <v>394</v>
      </c>
      <c r="F5" s="15" t="s">
        <v>350</v>
      </c>
      <c r="G5" s="15" t="s">
        <v>49</v>
      </c>
    </row>
    <row r="6" spans="1:8" hidden="1" x14ac:dyDescent="0.25">
      <c r="A6" s="15">
        <v>2</v>
      </c>
      <c r="B6" s="15"/>
      <c r="C6" s="15" t="s">
        <v>466</v>
      </c>
      <c r="D6" s="15" t="s">
        <v>465</v>
      </c>
      <c r="E6" s="15" t="s">
        <v>467</v>
      </c>
      <c r="F6" s="15" t="s">
        <v>350</v>
      </c>
      <c r="G6" s="15" t="s">
        <v>49</v>
      </c>
    </row>
    <row r="7" spans="1:8" hidden="1" x14ac:dyDescent="0.25">
      <c r="A7" s="15">
        <v>2</v>
      </c>
      <c r="B7" s="15"/>
      <c r="C7" s="15" t="s">
        <v>491</v>
      </c>
      <c r="D7" s="15" t="s">
        <v>490</v>
      </c>
      <c r="E7" s="15" t="s">
        <v>467</v>
      </c>
      <c r="F7" s="15" t="s">
        <v>350</v>
      </c>
      <c r="G7" s="15" t="s">
        <v>49</v>
      </c>
    </row>
    <row r="8" spans="1:8" hidden="1" x14ac:dyDescent="0.25">
      <c r="A8" s="15">
        <v>2</v>
      </c>
      <c r="B8" s="15"/>
      <c r="C8" s="15" t="s">
        <v>521</v>
      </c>
      <c r="D8" s="15" t="s">
        <v>520</v>
      </c>
      <c r="E8" s="15" t="s">
        <v>522</v>
      </c>
      <c r="F8" s="15" t="s">
        <v>350</v>
      </c>
      <c r="G8" s="15" t="s">
        <v>49</v>
      </c>
    </row>
    <row r="9" spans="1:8" hidden="1" x14ac:dyDescent="0.25">
      <c r="A9" s="15">
        <v>1</v>
      </c>
      <c r="B9" s="15"/>
      <c r="C9" s="15" t="s">
        <v>524</v>
      </c>
      <c r="D9" s="15" t="s">
        <v>523</v>
      </c>
      <c r="E9" s="15" t="s">
        <v>388</v>
      </c>
      <c r="F9" s="15" t="s">
        <v>350</v>
      </c>
      <c r="G9" s="15" t="s">
        <v>49</v>
      </c>
    </row>
    <row r="10" spans="1:8" x14ac:dyDescent="0.25">
      <c r="A10" s="15">
        <v>1</v>
      </c>
      <c r="B10" s="15" t="s">
        <v>941</v>
      </c>
      <c r="C10" s="15" t="s">
        <v>941</v>
      </c>
      <c r="D10" s="15" t="s">
        <v>386</v>
      </c>
      <c r="E10" s="15" t="s">
        <v>111</v>
      </c>
      <c r="F10" s="15"/>
      <c r="G10" s="15" t="s">
        <v>73</v>
      </c>
    </row>
    <row r="11" spans="1:8" x14ac:dyDescent="0.25">
      <c r="A11" s="15">
        <v>2</v>
      </c>
      <c r="B11" s="15" t="s">
        <v>116</v>
      </c>
      <c r="C11" s="15" t="s">
        <v>117</v>
      </c>
      <c r="D11" s="15" t="s">
        <v>116</v>
      </c>
      <c r="E11" s="15" t="s">
        <v>118</v>
      </c>
      <c r="F11" s="15" t="s">
        <v>119</v>
      </c>
      <c r="G11" s="15" t="s">
        <v>73</v>
      </c>
    </row>
    <row r="12" spans="1:8" x14ac:dyDescent="0.25">
      <c r="A12" s="15">
        <v>129</v>
      </c>
      <c r="B12" s="15" t="s">
        <v>276</v>
      </c>
      <c r="C12" s="15" t="s">
        <v>122</v>
      </c>
      <c r="D12" s="15" t="s">
        <v>121</v>
      </c>
      <c r="E12" s="15" t="s">
        <v>277</v>
      </c>
      <c r="F12" s="15" t="s">
        <v>79</v>
      </c>
      <c r="G12" s="15" t="s">
        <v>73</v>
      </c>
    </row>
    <row r="13" spans="1:8" x14ac:dyDescent="0.25">
      <c r="A13" s="15">
        <v>6</v>
      </c>
      <c r="B13" s="15" t="s">
        <v>106</v>
      </c>
      <c r="C13" s="15" t="s">
        <v>122</v>
      </c>
      <c r="D13" s="15" t="s">
        <v>424</v>
      </c>
      <c r="E13" s="15" t="s">
        <v>438</v>
      </c>
      <c r="F13" s="15"/>
      <c r="G13" s="15" t="s">
        <v>73</v>
      </c>
      <c r="H13" s="15" t="s">
        <v>942</v>
      </c>
    </row>
    <row r="14" spans="1:8" x14ac:dyDescent="0.25">
      <c r="A14" s="15">
        <v>61</v>
      </c>
      <c r="B14" s="15" t="s">
        <v>276</v>
      </c>
      <c r="C14" s="15" t="s">
        <v>77</v>
      </c>
      <c r="D14" s="15" t="s">
        <v>76</v>
      </c>
      <c r="E14" s="15" t="s">
        <v>279</v>
      </c>
      <c r="F14" s="15" t="s">
        <v>79</v>
      </c>
      <c r="G14" s="15" t="s">
        <v>73</v>
      </c>
    </row>
    <row r="15" spans="1:8" x14ac:dyDescent="0.25">
      <c r="A15" s="15">
        <v>50</v>
      </c>
      <c r="B15" s="15" t="s">
        <v>354</v>
      </c>
      <c r="C15" s="15" t="s">
        <v>77</v>
      </c>
      <c r="D15" s="15" t="s">
        <v>76</v>
      </c>
      <c r="E15" s="15" t="s">
        <v>355</v>
      </c>
      <c r="F15" s="15" t="s">
        <v>79</v>
      </c>
      <c r="G15" s="15" t="s">
        <v>73</v>
      </c>
    </row>
    <row r="16" spans="1:8" x14ac:dyDescent="0.25">
      <c r="A16" s="15">
        <v>51</v>
      </c>
      <c r="B16" s="15" t="s">
        <v>356</v>
      </c>
      <c r="C16" s="15" t="s">
        <v>77</v>
      </c>
      <c r="D16" s="15" t="s">
        <v>76</v>
      </c>
      <c r="E16" s="15" t="s">
        <v>357</v>
      </c>
      <c r="F16" s="15" t="s">
        <v>79</v>
      </c>
      <c r="G16" s="15" t="s">
        <v>73</v>
      </c>
    </row>
    <row r="17" spans="1:7" x14ac:dyDescent="0.25">
      <c r="A17" s="15">
        <v>4</v>
      </c>
      <c r="B17" s="15" t="s">
        <v>75</v>
      </c>
      <c r="C17" s="15" t="s">
        <v>77</v>
      </c>
      <c r="D17" s="15" t="s">
        <v>76</v>
      </c>
      <c r="E17" s="15" t="s">
        <v>78</v>
      </c>
      <c r="F17" s="15" t="s">
        <v>79</v>
      </c>
      <c r="G17" s="15" t="s">
        <v>49</v>
      </c>
    </row>
    <row r="18" spans="1:7" x14ac:dyDescent="0.25">
      <c r="A18" s="15">
        <v>2</v>
      </c>
      <c r="B18" s="15" t="s">
        <v>82</v>
      </c>
      <c r="C18" s="15" t="s">
        <v>77</v>
      </c>
      <c r="D18" s="15" t="s">
        <v>76</v>
      </c>
      <c r="E18" s="15" t="s">
        <v>282</v>
      </c>
      <c r="F18" s="15" t="s">
        <v>79</v>
      </c>
      <c r="G18" s="15" t="s">
        <v>73</v>
      </c>
    </row>
    <row r="19" spans="1:7" x14ac:dyDescent="0.25">
      <c r="A19" s="15">
        <v>2</v>
      </c>
      <c r="B19" s="15" t="s">
        <v>285</v>
      </c>
      <c r="C19" s="15" t="s">
        <v>77</v>
      </c>
      <c r="D19" s="15" t="s">
        <v>76</v>
      </c>
      <c r="E19" s="15" t="s">
        <v>89</v>
      </c>
      <c r="F19" s="15" t="s">
        <v>79</v>
      </c>
      <c r="G19" s="15" t="s">
        <v>73</v>
      </c>
    </row>
    <row r="20" spans="1:7" x14ac:dyDescent="0.25">
      <c r="A20" s="15">
        <v>57</v>
      </c>
      <c r="B20" s="15" t="s">
        <v>362</v>
      </c>
      <c r="C20" s="15" t="s">
        <v>77</v>
      </c>
      <c r="D20" s="15" t="s">
        <v>76</v>
      </c>
      <c r="E20" s="15" t="s">
        <v>363</v>
      </c>
      <c r="F20" s="15" t="s">
        <v>79</v>
      </c>
      <c r="G20" s="15" t="s">
        <v>73</v>
      </c>
    </row>
    <row r="21" spans="1:7" x14ac:dyDescent="0.25">
      <c r="A21" s="15">
        <v>12</v>
      </c>
      <c r="B21" s="15" t="s">
        <v>289</v>
      </c>
      <c r="C21" s="15" t="s">
        <v>77</v>
      </c>
      <c r="D21" s="15" t="s">
        <v>76</v>
      </c>
      <c r="E21" s="15" t="s">
        <v>99</v>
      </c>
      <c r="F21" s="15" t="s">
        <v>79</v>
      </c>
      <c r="G21" s="15" t="s">
        <v>73</v>
      </c>
    </row>
    <row r="22" spans="1:7" x14ac:dyDescent="0.25">
      <c r="A22" s="15">
        <v>2</v>
      </c>
      <c r="B22" s="15" t="s">
        <v>290</v>
      </c>
      <c r="C22" s="15" t="s">
        <v>77</v>
      </c>
      <c r="D22" s="15" t="s">
        <v>76</v>
      </c>
      <c r="E22" s="15" t="s">
        <v>125</v>
      </c>
      <c r="F22" s="15" t="s">
        <v>79</v>
      </c>
      <c r="G22" s="15" t="s">
        <v>73</v>
      </c>
    </row>
    <row r="23" spans="1:7" hidden="1" x14ac:dyDescent="0.25">
      <c r="A23" s="15">
        <v>4</v>
      </c>
      <c r="B23" s="15" t="s">
        <v>106</v>
      </c>
      <c r="C23" s="15" t="s">
        <v>77</v>
      </c>
      <c r="D23" s="15" t="s">
        <v>76</v>
      </c>
      <c r="E23" s="15" t="s">
        <v>107</v>
      </c>
      <c r="F23" s="15" t="s">
        <v>79</v>
      </c>
      <c r="G23" s="15" t="s">
        <v>49</v>
      </c>
    </row>
    <row r="24" spans="1:7" hidden="1" x14ac:dyDescent="0.25">
      <c r="A24" s="15">
        <v>16</v>
      </c>
      <c r="B24" s="15" t="s">
        <v>300</v>
      </c>
      <c r="C24" s="15" t="s">
        <v>77</v>
      </c>
      <c r="D24" s="15" t="s">
        <v>76</v>
      </c>
      <c r="E24" s="15" t="s">
        <v>142</v>
      </c>
      <c r="F24" s="15" t="s">
        <v>79</v>
      </c>
      <c r="G24" s="15" t="s">
        <v>49</v>
      </c>
    </row>
    <row r="25" spans="1:7" x14ac:dyDescent="0.25">
      <c r="A25" s="15">
        <v>2</v>
      </c>
      <c r="B25" s="15" t="s">
        <v>538</v>
      </c>
      <c r="C25" s="15" t="s">
        <v>77</v>
      </c>
      <c r="D25" s="15" t="s">
        <v>505</v>
      </c>
      <c r="E25" s="15" t="s">
        <v>539</v>
      </c>
      <c r="F25" s="15" t="s">
        <v>494</v>
      </c>
      <c r="G25" s="15" t="s">
        <v>73</v>
      </c>
    </row>
    <row r="26" spans="1:7" hidden="1" x14ac:dyDescent="0.25">
      <c r="A26" s="15">
        <v>1</v>
      </c>
      <c r="B26" s="15" t="s">
        <v>540</v>
      </c>
      <c r="C26" s="15" t="s">
        <v>77</v>
      </c>
      <c r="D26" s="15" t="s">
        <v>505</v>
      </c>
      <c r="E26" s="15" t="s">
        <v>541</v>
      </c>
      <c r="F26" s="15" t="s">
        <v>494</v>
      </c>
      <c r="G26" s="15" t="s">
        <v>49</v>
      </c>
    </row>
    <row r="27" spans="1:7" x14ac:dyDescent="0.25">
      <c r="A27" s="15">
        <v>50</v>
      </c>
      <c r="B27" s="15" t="s">
        <v>123</v>
      </c>
      <c r="C27" s="15" t="s">
        <v>134</v>
      </c>
      <c r="D27" s="15" t="s">
        <v>133</v>
      </c>
      <c r="E27" s="15" t="s">
        <v>364</v>
      </c>
      <c r="F27" s="15" t="s">
        <v>79</v>
      </c>
      <c r="G27" s="15" t="s">
        <v>73</v>
      </c>
    </row>
    <row r="28" spans="1:7" x14ac:dyDescent="0.25">
      <c r="A28" s="15">
        <v>4</v>
      </c>
      <c r="B28" s="15" t="s">
        <v>132</v>
      </c>
      <c r="C28" s="15" t="s">
        <v>134</v>
      </c>
      <c r="D28" s="15" t="s">
        <v>133</v>
      </c>
      <c r="E28" s="15" t="s">
        <v>135</v>
      </c>
      <c r="F28" s="15" t="s">
        <v>79</v>
      </c>
      <c r="G28" s="15" t="s">
        <v>73</v>
      </c>
    </row>
    <row r="29" spans="1:7" hidden="1" x14ac:dyDescent="0.25">
      <c r="A29" s="15">
        <v>6</v>
      </c>
      <c r="B29" s="15" t="s">
        <v>82</v>
      </c>
      <c r="C29" s="15" t="s">
        <v>84</v>
      </c>
      <c r="D29" s="15" t="s">
        <v>83</v>
      </c>
      <c r="E29" s="15" t="s">
        <v>283</v>
      </c>
      <c r="F29" s="15" t="s">
        <v>79</v>
      </c>
      <c r="G29" s="15" t="s">
        <v>49</v>
      </c>
    </row>
    <row r="30" spans="1:7" x14ac:dyDescent="0.25">
      <c r="A30" s="15">
        <v>3</v>
      </c>
      <c r="B30" s="15" t="s">
        <v>436</v>
      </c>
      <c r="C30" s="15" t="s">
        <v>378</v>
      </c>
      <c r="D30" s="15" t="s">
        <v>424</v>
      </c>
      <c r="E30" s="15" t="s">
        <v>437</v>
      </c>
      <c r="F30" s="15"/>
      <c r="G30" s="15" t="s">
        <v>73</v>
      </c>
    </row>
    <row r="31" spans="1:7" x14ac:dyDescent="0.25">
      <c r="A31" s="15">
        <v>3</v>
      </c>
      <c r="B31" s="15" t="s">
        <v>382</v>
      </c>
      <c r="C31" s="15" t="s">
        <v>476</v>
      </c>
      <c r="D31" s="15" t="s">
        <v>381</v>
      </c>
      <c r="E31" s="15" t="s">
        <v>596</v>
      </c>
      <c r="F31" s="15"/>
      <c r="G31" s="15" t="s">
        <v>73</v>
      </c>
    </row>
    <row r="32" spans="1:7" hidden="1" x14ac:dyDescent="0.25">
      <c r="A32" s="15">
        <v>27</v>
      </c>
      <c r="B32" s="15" t="s">
        <v>549</v>
      </c>
      <c r="C32" s="15" t="s">
        <v>189</v>
      </c>
      <c r="D32" s="15" t="s">
        <v>188</v>
      </c>
      <c r="E32" s="15" t="s">
        <v>550</v>
      </c>
      <c r="F32" s="15" t="s">
        <v>190</v>
      </c>
      <c r="G32" s="15" t="s">
        <v>49</v>
      </c>
    </row>
    <row r="33" spans="1:7" x14ac:dyDescent="0.25">
      <c r="A33" s="15">
        <v>4</v>
      </c>
      <c r="B33" s="15" t="s">
        <v>446</v>
      </c>
      <c r="C33" s="15" t="s">
        <v>410</v>
      </c>
      <c r="D33" s="15" t="s">
        <v>446</v>
      </c>
      <c r="E33" s="15" t="s">
        <v>422</v>
      </c>
      <c r="F33" s="15" t="s">
        <v>447</v>
      </c>
      <c r="G33" s="15" t="s">
        <v>73</v>
      </c>
    </row>
    <row r="34" spans="1:7" hidden="1" x14ac:dyDescent="0.25">
      <c r="A34" s="15">
        <v>2</v>
      </c>
      <c r="B34" s="15" t="s">
        <v>127</v>
      </c>
      <c r="C34" s="15" t="s">
        <v>129</v>
      </c>
      <c r="D34" s="15" t="s">
        <v>128</v>
      </c>
      <c r="E34" s="15" t="s">
        <v>130</v>
      </c>
      <c r="F34" s="15" t="s">
        <v>131</v>
      </c>
      <c r="G34" s="15" t="s">
        <v>49</v>
      </c>
    </row>
    <row r="35" spans="1:7" hidden="1" x14ac:dyDescent="0.25">
      <c r="A35" s="15">
        <v>2</v>
      </c>
      <c r="B35" s="15" t="s">
        <v>158</v>
      </c>
      <c r="C35" s="15" t="s">
        <v>160</v>
      </c>
      <c r="D35" s="15" t="s">
        <v>159</v>
      </c>
      <c r="E35" s="15" t="s">
        <v>161</v>
      </c>
      <c r="F35" s="15" t="s">
        <v>162</v>
      </c>
      <c r="G35" s="15" t="s">
        <v>49</v>
      </c>
    </row>
    <row r="36" spans="1:7" x14ac:dyDescent="0.25">
      <c r="A36" s="15">
        <v>1</v>
      </c>
      <c r="B36" s="15" t="s">
        <v>574</v>
      </c>
      <c r="C36" s="15" t="s">
        <v>518</v>
      </c>
      <c r="D36" s="15" t="s">
        <v>517</v>
      </c>
      <c r="E36" s="15" t="s">
        <v>519</v>
      </c>
      <c r="F36" s="15" t="s">
        <v>162</v>
      </c>
      <c r="G36" s="15" t="s">
        <v>73</v>
      </c>
    </row>
    <row r="37" spans="1:7" hidden="1" x14ac:dyDescent="0.25">
      <c r="A37" s="15">
        <v>2</v>
      </c>
      <c r="B37" s="15" t="s">
        <v>141</v>
      </c>
      <c r="C37" s="15" t="s">
        <v>305</v>
      </c>
      <c r="D37" s="15" t="s">
        <v>304</v>
      </c>
      <c r="E37" s="15" t="s">
        <v>306</v>
      </c>
      <c r="F37" s="15" t="s">
        <v>88</v>
      </c>
      <c r="G37" s="15" t="s">
        <v>49</v>
      </c>
    </row>
    <row r="38" spans="1:7" x14ac:dyDescent="0.25">
      <c r="A38" s="15">
        <v>6</v>
      </c>
      <c r="B38" s="15" t="s">
        <v>286</v>
      </c>
      <c r="C38" s="15" t="s">
        <v>546</v>
      </c>
      <c r="D38" s="15" t="s">
        <v>546</v>
      </c>
      <c r="E38" s="15" t="s">
        <v>547</v>
      </c>
      <c r="F38" s="15" t="s">
        <v>548</v>
      </c>
      <c r="G38" s="15" t="s">
        <v>73</v>
      </c>
    </row>
    <row r="39" spans="1:7" x14ac:dyDescent="0.25">
      <c r="A39" s="15">
        <v>2</v>
      </c>
      <c r="B39" s="15" t="s">
        <v>242</v>
      </c>
      <c r="C39" s="15" t="s">
        <v>244</v>
      </c>
      <c r="D39" s="15" t="s">
        <v>243</v>
      </c>
      <c r="E39" s="15" t="s">
        <v>245</v>
      </c>
      <c r="F39" s="15" t="s">
        <v>246</v>
      </c>
      <c r="G39" s="15" t="s">
        <v>73</v>
      </c>
    </row>
    <row r="40" spans="1:7" x14ac:dyDescent="0.25">
      <c r="A40" s="15">
        <v>2</v>
      </c>
      <c r="B40" s="15" t="s">
        <v>109</v>
      </c>
      <c r="C40" s="15" t="s">
        <v>110</v>
      </c>
      <c r="D40" s="15" t="s">
        <v>109</v>
      </c>
      <c r="E40" s="15" t="s">
        <v>111</v>
      </c>
      <c r="F40" s="15" t="s">
        <v>112</v>
      </c>
      <c r="G40" s="15" t="s">
        <v>73</v>
      </c>
    </row>
    <row r="41" spans="1:7" hidden="1" x14ac:dyDescent="0.25">
      <c r="A41" s="15">
        <v>8</v>
      </c>
      <c r="B41" s="15" t="s">
        <v>284</v>
      </c>
      <c r="C41" s="15" t="s">
        <v>86</v>
      </c>
      <c r="D41" s="15" t="s">
        <v>85</v>
      </c>
      <c r="E41" s="15" t="s">
        <v>87</v>
      </c>
      <c r="F41" s="15" t="s">
        <v>88</v>
      </c>
      <c r="G41" s="15" t="s">
        <v>49</v>
      </c>
    </row>
    <row r="42" spans="1:7" hidden="1" x14ac:dyDescent="0.25">
      <c r="A42" s="15">
        <v>10</v>
      </c>
      <c r="B42" s="15" t="s">
        <v>140</v>
      </c>
      <c r="C42" s="15" t="s">
        <v>86</v>
      </c>
      <c r="D42" s="15" t="s">
        <v>85</v>
      </c>
      <c r="E42" s="15" t="s">
        <v>303</v>
      </c>
      <c r="F42" s="15" t="s">
        <v>88</v>
      </c>
      <c r="G42" s="15" t="s">
        <v>49</v>
      </c>
    </row>
    <row r="43" spans="1:7" hidden="1" x14ac:dyDescent="0.25">
      <c r="A43" s="15">
        <v>6</v>
      </c>
      <c r="B43" s="15" t="s">
        <v>141</v>
      </c>
      <c r="C43" s="15" t="s">
        <v>86</v>
      </c>
      <c r="D43" s="15" t="s">
        <v>85</v>
      </c>
      <c r="E43" s="15" t="s">
        <v>307</v>
      </c>
      <c r="F43" s="15" t="s">
        <v>88</v>
      </c>
      <c r="G43" s="15" t="s">
        <v>49</v>
      </c>
    </row>
    <row r="44" spans="1:7" hidden="1" x14ac:dyDescent="0.25">
      <c r="A44" s="15">
        <v>2</v>
      </c>
      <c r="B44" s="15" t="s">
        <v>293</v>
      </c>
      <c r="C44" s="15" t="s">
        <v>104</v>
      </c>
      <c r="D44" s="15" t="s">
        <v>103</v>
      </c>
      <c r="E44" s="15" t="s">
        <v>105</v>
      </c>
      <c r="F44" s="15" t="s">
        <v>88</v>
      </c>
      <c r="G44" s="15" t="s">
        <v>49</v>
      </c>
    </row>
    <row r="45" spans="1:7" hidden="1" x14ac:dyDescent="0.25">
      <c r="A45" s="15">
        <v>2</v>
      </c>
      <c r="B45" s="15" t="s">
        <v>294</v>
      </c>
      <c r="C45" s="15" t="s">
        <v>104</v>
      </c>
      <c r="D45" s="15" t="s">
        <v>103</v>
      </c>
      <c r="E45" s="15" t="s">
        <v>108</v>
      </c>
      <c r="F45" s="15" t="s">
        <v>88</v>
      </c>
      <c r="G45" s="15" t="s">
        <v>49</v>
      </c>
    </row>
    <row r="46" spans="1:7" x14ac:dyDescent="0.25">
      <c r="A46" s="15">
        <v>4</v>
      </c>
      <c r="B46" s="15" t="s">
        <v>250</v>
      </c>
      <c r="C46" s="15" t="s">
        <v>250</v>
      </c>
      <c r="D46" s="15" t="s">
        <v>250</v>
      </c>
      <c r="E46" s="15" t="s">
        <v>315</v>
      </c>
      <c r="F46" s="15"/>
      <c r="G46" s="15" t="s">
        <v>73</v>
      </c>
    </row>
    <row r="47" spans="1:7" hidden="1" x14ac:dyDescent="0.25">
      <c r="A47" s="15">
        <v>2</v>
      </c>
      <c r="B47" s="15"/>
      <c r="C47" s="15" t="s">
        <v>580</v>
      </c>
      <c r="D47" s="15" t="s">
        <v>395</v>
      </c>
      <c r="E47" s="15" t="s">
        <v>581</v>
      </c>
      <c r="F47" s="15"/>
      <c r="G47" s="15" t="s">
        <v>49</v>
      </c>
    </row>
    <row r="48" spans="1:7" hidden="1" x14ac:dyDescent="0.25">
      <c r="A48" s="15">
        <v>1</v>
      </c>
      <c r="B48" s="15" t="s">
        <v>384</v>
      </c>
      <c r="C48" s="15" t="s">
        <v>384</v>
      </c>
      <c r="D48" s="15" t="s">
        <v>385</v>
      </c>
      <c r="E48" s="15" t="s">
        <v>324</v>
      </c>
      <c r="F48" s="15" t="s">
        <v>582</v>
      </c>
      <c r="G48" s="15" t="s">
        <v>168</v>
      </c>
    </row>
    <row r="49" spans="1:7" hidden="1" x14ac:dyDescent="0.25">
      <c r="A49" s="15">
        <v>2</v>
      </c>
      <c r="B49" s="15" t="s">
        <v>113</v>
      </c>
      <c r="C49" s="15" t="s">
        <v>114</v>
      </c>
      <c r="D49" s="15" t="s">
        <v>114</v>
      </c>
      <c r="E49" s="15" t="s">
        <v>115</v>
      </c>
      <c r="F49" s="15" t="s">
        <v>114</v>
      </c>
      <c r="G49" s="15" t="s">
        <v>49</v>
      </c>
    </row>
    <row r="50" spans="1:7" x14ac:dyDescent="0.25">
      <c r="A50" s="15">
        <v>3</v>
      </c>
      <c r="B50" s="15" t="s">
        <v>430</v>
      </c>
      <c r="C50" s="15" t="s">
        <v>432</v>
      </c>
      <c r="D50" s="15" t="s">
        <v>431</v>
      </c>
      <c r="E50" s="15" t="s">
        <v>175</v>
      </c>
      <c r="F50" s="15" t="s">
        <v>433</v>
      </c>
      <c r="G50" s="15" t="s">
        <v>73</v>
      </c>
    </row>
    <row r="51" spans="1:7" hidden="1" x14ac:dyDescent="0.25">
      <c r="A51" s="15">
        <v>1</v>
      </c>
      <c r="B51" s="15" t="s">
        <v>495</v>
      </c>
      <c r="C51" s="15" t="s">
        <v>497</v>
      </c>
      <c r="D51" s="15" t="s">
        <v>496</v>
      </c>
      <c r="E51" s="15" t="s">
        <v>419</v>
      </c>
      <c r="F51" s="15"/>
      <c r="G51" s="15" t="s">
        <v>49</v>
      </c>
    </row>
    <row r="52" spans="1:7" hidden="1" x14ac:dyDescent="0.25">
      <c r="A52" s="15">
        <v>1</v>
      </c>
      <c r="B52" s="15" t="s">
        <v>503</v>
      </c>
      <c r="C52" s="15" t="s">
        <v>497</v>
      </c>
      <c r="D52" s="15" t="s">
        <v>496</v>
      </c>
      <c r="E52" s="15" t="s">
        <v>504</v>
      </c>
      <c r="F52" s="15"/>
      <c r="G52" s="15" t="s">
        <v>49</v>
      </c>
    </row>
    <row r="53" spans="1:7" hidden="1" x14ac:dyDescent="0.25">
      <c r="A53" s="15">
        <v>1</v>
      </c>
      <c r="B53" s="15"/>
      <c r="C53" s="15" t="s">
        <v>583</v>
      </c>
      <c r="D53" s="15" t="s">
        <v>348</v>
      </c>
      <c r="E53" s="15" t="s">
        <v>393</v>
      </c>
      <c r="F53" s="15" t="s">
        <v>343</v>
      </c>
      <c r="G53" s="15" t="s">
        <v>49</v>
      </c>
    </row>
    <row r="54" spans="1:7" hidden="1" x14ac:dyDescent="0.25">
      <c r="A54" s="15">
        <v>350</v>
      </c>
      <c r="B54" s="15"/>
      <c r="C54" s="15" t="s">
        <v>341</v>
      </c>
      <c r="D54" s="15" t="s">
        <v>341</v>
      </c>
      <c r="E54" s="15" t="s">
        <v>342</v>
      </c>
      <c r="F54" s="15" t="s">
        <v>343</v>
      </c>
      <c r="G54" s="15" t="s">
        <v>49</v>
      </c>
    </row>
    <row r="55" spans="1:7" hidden="1" x14ac:dyDescent="0.25">
      <c r="A55" s="15">
        <v>255</v>
      </c>
      <c r="B55" s="15"/>
      <c r="C55" s="15" t="s">
        <v>345</v>
      </c>
      <c r="D55" s="15" t="s">
        <v>344</v>
      </c>
      <c r="E55" s="15" t="s">
        <v>346</v>
      </c>
      <c r="F55" s="15" t="s">
        <v>343</v>
      </c>
      <c r="G55" s="15" t="s">
        <v>49</v>
      </c>
    </row>
    <row r="56" spans="1:7" hidden="1" x14ac:dyDescent="0.25">
      <c r="A56" s="15">
        <v>1</v>
      </c>
      <c r="B56" s="15" t="s">
        <v>599</v>
      </c>
      <c r="C56" s="15" t="s">
        <v>599</v>
      </c>
      <c r="D56" s="15" t="s">
        <v>223</v>
      </c>
      <c r="E56" s="15" t="s">
        <v>325</v>
      </c>
      <c r="F56" s="15"/>
      <c r="G56" s="15" t="s">
        <v>49</v>
      </c>
    </row>
    <row r="57" spans="1:7" hidden="1" x14ac:dyDescent="0.25">
      <c r="A57" s="15">
        <v>2</v>
      </c>
      <c r="B57" s="15" t="s">
        <v>201</v>
      </c>
      <c r="C57" s="15" t="s">
        <v>202</v>
      </c>
      <c r="D57" s="15" t="s">
        <v>201</v>
      </c>
      <c r="E57" s="15" t="s">
        <v>203</v>
      </c>
      <c r="F57" s="15" t="s">
        <v>204</v>
      </c>
      <c r="G57" s="15" t="s">
        <v>49</v>
      </c>
    </row>
    <row r="58" spans="1:7" hidden="1" x14ac:dyDescent="0.25">
      <c r="A58" s="15">
        <v>1</v>
      </c>
      <c r="B58" s="15" t="s">
        <v>513</v>
      </c>
      <c r="C58" s="15" t="s">
        <v>514</v>
      </c>
      <c r="D58" s="15" t="s">
        <v>513</v>
      </c>
      <c r="E58" s="15" t="s">
        <v>325</v>
      </c>
      <c r="F58" s="15"/>
      <c r="G58" s="15" t="s">
        <v>49</v>
      </c>
    </row>
    <row r="59" spans="1:7" x14ac:dyDescent="0.25">
      <c r="A59" s="15">
        <v>2</v>
      </c>
      <c r="B59" s="15" t="s">
        <v>69</v>
      </c>
      <c r="C59" s="15" t="s">
        <v>71</v>
      </c>
      <c r="D59" s="15" t="s">
        <v>70</v>
      </c>
      <c r="E59" s="15" t="s">
        <v>72</v>
      </c>
      <c r="F59" s="15">
        <v>320090008</v>
      </c>
      <c r="G59" s="15" t="s">
        <v>73</v>
      </c>
    </row>
    <row r="60" spans="1:7" hidden="1" x14ac:dyDescent="0.25">
      <c r="A60" s="15">
        <v>10</v>
      </c>
      <c r="B60" s="15" t="s">
        <v>365</v>
      </c>
      <c r="C60" s="15" t="s">
        <v>365</v>
      </c>
      <c r="D60" s="15" t="s">
        <v>365</v>
      </c>
      <c r="E60" s="15" t="s">
        <v>366</v>
      </c>
      <c r="F60" s="15" t="s">
        <v>367</v>
      </c>
      <c r="G60" s="15" t="s">
        <v>49</v>
      </c>
    </row>
    <row r="61" spans="1:7" hidden="1" x14ac:dyDescent="0.25">
      <c r="A61" s="15">
        <v>1</v>
      </c>
      <c r="B61" s="15" t="s">
        <v>478</v>
      </c>
      <c r="C61" s="15" t="s">
        <v>479</v>
      </c>
      <c r="D61" s="15" t="s">
        <v>478</v>
      </c>
      <c r="E61" s="15" t="s">
        <v>175</v>
      </c>
      <c r="F61" s="15" t="s">
        <v>480</v>
      </c>
      <c r="G61" s="15" t="s">
        <v>49</v>
      </c>
    </row>
    <row r="62" spans="1:7" hidden="1" x14ac:dyDescent="0.25">
      <c r="A62" s="15">
        <v>1</v>
      </c>
      <c r="B62" s="15" t="s">
        <v>557</v>
      </c>
      <c r="C62" s="15" t="s">
        <v>559</v>
      </c>
      <c r="D62" s="15" t="s">
        <v>558</v>
      </c>
      <c r="E62" s="15" t="s">
        <v>97</v>
      </c>
      <c r="F62" s="15" t="s">
        <v>560</v>
      </c>
      <c r="G62" s="15" t="s">
        <v>168</v>
      </c>
    </row>
    <row r="63" spans="1:7" hidden="1" x14ac:dyDescent="0.25">
      <c r="A63" s="15">
        <v>1</v>
      </c>
      <c r="B63" s="15"/>
      <c r="C63" s="15" t="s">
        <v>468</v>
      </c>
      <c r="D63" s="15" t="s">
        <v>389</v>
      </c>
      <c r="E63" s="15" t="s">
        <v>388</v>
      </c>
      <c r="F63" s="15" t="s">
        <v>350</v>
      </c>
      <c r="G63" s="15" t="s">
        <v>49</v>
      </c>
    </row>
    <row r="64" spans="1:7" hidden="1" x14ac:dyDescent="0.25">
      <c r="A64" s="15">
        <v>1</v>
      </c>
      <c r="B64" s="15"/>
      <c r="C64" s="15" t="s">
        <v>585</v>
      </c>
      <c r="D64" s="15" t="s">
        <v>390</v>
      </c>
      <c r="E64" s="15" t="s">
        <v>341</v>
      </c>
      <c r="F64" s="15" t="s">
        <v>350</v>
      </c>
      <c r="G64" s="15" t="s">
        <v>49</v>
      </c>
    </row>
    <row r="65" spans="1:7" hidden="1" x14ac:dyDescent="0.25">
      <c r="A65" s="15">
        <v>1</v>
      </c>
      <c r="B65" s="15"/>
      <c r="C65" s="15" t="s">
        <v>586</v>
      </c>
      <c r="D65" s="15" t="s">
        <v>587</v>
      </c>
      <c r="E65" s="15" t="s">
        <v>394</v>
      </c>
      <c r="F65" s="15" t="s">
        <v>350</v>
      </c>
      <c r="G65" s="15" t="s">
        <v>49</v>
      </c>
    </row>
    <row r="66" spans="1:7" hidden="1" x14ac:dyDescent="0.25">
      <c r="A66" s="15">
        <v>1</v>
      </c>
      <c r="B66" s="15" t="s">
        <v>450</v>
      </c>
      <c r="C66" s="15" t="s">
        <v>451</v>
      </c>
      <c r="D66" s="15" t="s">
        <v>450</v>
      </c>
      <c r="E66" s="15" t="s">
        <v>452</v>
      </c>
      <c r="F66" s="15" t="s">
        <v>453</v>
      </c>
      <c r="G66" s="15" t="s">
        <v>49</v>
      </c>
    </row>
    <row r="67" spans="1:7" hidden="1" x14ac:dyDescent="0.25">
      <c r="A67" s="15">
        <v>2</v>
      </c>
      <c r="B67" s="15" t="s">
        <v>230</v>
      </c>
      <c r="C67" s="15" t="s">
        <v>231</v>
      </c>
      <c r="D67" s="15" t="s">
        <v>230</v>
      </c>
      <c r="E67" s="15" t="s">
        <v>232</v>
      </c>
      <c r="F67" s="15" t="s">
        <v>233</v>
      </c>
      <c r="G67" s="15" t="s">
        <v>49</v>
      </c>
    </row>
    <row r="68" spans="1:7" hidden="1" x14ac:dyDescent="0.25">
      <c r="A68" s="15">
        <v>2</v>
      </c>
      <c r="B68" s="15" t="s">
        <v>164</v>
      </c>
      <c r="C68" s="15" t="s">
        <v>165</v>
      </c>
      <c r="D68" s="15" t="s">
        <v>164</v>
      </c>
      <c r="E68" s="15" t="s">
        <v>166</v>
      </c>
      <c r="F68" s="15" t="s">
        <v>167</v>
      </c>
      <c r="G68" s="15" t="s">
        <v>168</v>
      </c>
    </row>
    <row r="69" spans="1:7" hidden="1" x14ac:dyDescent="0.25">
      <c r="A69" s="15">
        <v>2</v>
      </c>
      <c r="B69" s="15" t="s">
        <v>54</v>
      </c>
      <c r="C69" s="15" t="s">
        <v>56</v>
      </c>
      <c r="D69" s="15" t="s">
        <v>55</v>
      </c>
      <c r="E69" s="15" t="s">
        <v>57</v>
      </c>
      <c r="F69" s="15" t="s">
        <v>58</v>
      </c>
      <c r="G69" s="15" t="s">
        <v>49</v>
      </c>
    </row>
    <row r="70" spans="1:7" x14ac:dyDescent="0.25">
      <c r="A70" s="15">
        <v>4</v>
      </c>
      <c r="B70" s="15" t="s">
        <v>181</v>
      </c>
      <c r="C70" s="15" t="s">
        <v>182</v>
      </c>
      <c r="D70" s="15" t="s">
        <v>273</v>
      </c>
      <c r="E70" s="15" t="s">
        <v>183</v>
      </c>
      <c r="F70" s="15" t="s">
        <v>48</v>
      </c>
      <c r="G70" s="15" t="s">
        <v>73</v>
      </c>
    </row>
    <row r="71" spans="1:7" hidden="1" x14ac:dyDescent="0.25">
      <c r="A71" s="15">
        <v>10</v>
      </c>
      <c r="B71" s="15" t="s">
        <v>54</v>
      </c>
      <c r="C71" s="15" t="s">
        <v>47</v>
      </c>
      <c r="D71" s="15" t="s">
        <v>46</v>
      </c>
      <c r="E71" s="15" t="s">
        <v>271</v>
      </c>
      <c r="F71" s="15" t="s">
        <v>48</v>
      </c>
      <c r="G71" s="15" t="s">
        <v>49</v>
      </c>
    </row>
    <row r="72" spans="1:7" hidden="1" x14ac:dyDescent="0.25">
      <c r="A72" s="15">
        <v>2</v>
      </c>
      <c r="B72" s="15" t="s">
        <v>272</v>
      </c>
      <c r="C72" s="15" t="s">
        <v>47</v>
      </c>
      <c r="D72" s="15" t="s">
        <v>46</v>
      </c>
      <c r="E72" s="15" t="s">
        <v>63</v>
      </c>
      <c r="F72" s="15" t="s">
        <v>48</v>
      </c>
      <c r="G72" s="15" t="s">
        <v>49</v>
      </c>
    </row>
    <row r="73" spans="1:7" x14ac:dyDescent="0.25">
      <c r="A73" s="15">
        <v>48</v>
      </c>
      <c r="B73" s="15" t="s">
        <v>275</v>
      </c>
      <c r="C73" s="15" t="s">
        <v>47</v>
      </c>
      <c r="D73" s="15" t="s">
        <v>46</v>
      </c>
      <c r="E73" s="15" t="s">
        <v>68</v>
      </c>
      <c r="F73" s="15" t="s">
        <v>48</v>
      </c>
      <c r="G73" s="15" t="s">
        <v>73</v>
      </c>
    </row>
    <row r="74" spans="1:7" hidden="1" x14ac:dyDescent="0.25">
      <c r="A74" s="15">
        <v>4</v>
      </c>
      <c r="B74" s="15" t="s">
        <v>274</v>
      </c>
      <c r="C74" s="15" t="s">
        <v>47</v>
      </c>
      <c r="D74" s="15" t="s">
        <v>46</v>
      </c>
      <c r="E74" s="15" t="s">
        <v>50</v>
      </c>
      <c r="F74" s="15" t="s">
        <v>48</v>
      </c>
      <c r="G74" s="15" t="s">
        <v>49</v>
      </c>
    </row>
    <row r="75" spans="1:7" x14ac:dyDescent="0.25">
      <c r="A75" s="15">
        <v>89</v>
      </c>
      <c r="B75" s="15" t="s">
        <v>280</v>
      </c>
      <c r="C75" s="15" t="s">
        <v>47</v>
      </c>
      <c r="D75" s="15" t="s">
        <v>46</v>
      </c>
      <c r="E75" s="15" t="s">
        <v>281</v>
      </c>
      <c r="F75" s="15" t="s">
        <v>48</v>
      </c>
      <c r="G75" s="15" t="s">
        <v>73</v>
      </c>
    </row>
    <row r="76" spans="1:7" hidden="1" x14ac:dyDescent="0.25">
      <c r="A76" s="15">
        <v>4</v>
      </c>
      <c r="B76" s="15" t="s">
        <v>80</v>
      </c>
      <c r="C76" s="15" t="s">
        <v>47</v>
      </c>
      <c r="D76" s="15" t="s">
        <v>46</v>
      </c>
      <c r="E76" s="15" t="s">
        <v>81</v>
      </c>
      <c r="F76" s="15" t="s">
        <v>48</v>
      </c>
      <c r="G76" s="15" t="s">
        <v>49</v>
      </c>
    </row>
    <row r="77" spans="1:7" hidden="1" x14ac:dyDescent="0.25">
      <c r="A77" s="15">
        <v>1</v>
      </c>
      <c r="B77" s="15" t="s">
        <v>531</v>
      </c>
      <c r="C77" s="15" t="s">
        <v>47</v>
      </c>
      <c r="D77" s="15" t="s">
        <v>46</v>
      </c>
      <c r="E77" s="15" t="s">
        <v>532</v>
      </c>
      <c r="F77" s="15" t="s">
        <v>48</v>
      </c>
      <c r="G77" s="15" t="s">
        <v>49</v>
      </c>
    </row>
    <row r="78" spans="1:7" hidden="1" x14ac:dyDescent="0.25">
      <c r="A78" s="15">
        <v>6</v>
      </c>
      <c r="B78" s="15" t="s">
        <v>90</v>
      </c>
      <c r="C78" s="15" t="s">
        <v>47</v>
      </c>
      <c r="D78" s="15" t="s">
        <v>46</v>
      </c>
      <c r="E78" s="15" t="s">
        <v>91</v>
      </c>
      <c r="F78" s="15" t="s">
        <v>48</v>
      </c>
      <c r="G78" s="15" t="s">
        <v>49</v>
      </c>
    </row>
    <row r="79" spans="1:7" hidden="1" x14ac:dyDescent="0.25">
      <c r="A79" s="15">
        <v>20</v>
      </c>
      <c r="B79" s="15" t="s">
        <v>286</v>
      </c>
      <c r="C79" s="15" t="s">
        <v>47</v>
      </c>
      <c r="D79" s="15" t="s">
        <v>46</v>
      </c>
      <c r="E79" s="15" t="s">
        <v>93</v>
      </c>
      <c r="F79" s="15" t="s">
        <v>48</v>
      </c>
      <c r="G79" s="15" t="s">
        <v>49</v>
      </c>
    </row>
    <row r="80" spans="1:7" hidden="1" x14ac:dyDescent="0.25">
      <c r="A80" s="15">
        <v>4</v>
      </c>
      <c r="B80" s="15" t="s">
        <v>191</v>
      </c>
      <c r="C80" s="15" t="s">
        <v>47</v>
      </c>
      <c r="D80" s="15" t="s">
        <v>46</v>
      </c>
      <c r="E80" s="15" t="s">
        <v>192</v>
      </c>
      <c r="F80" s="15" t="s">
        <v>48</v>
      </c>
      <c r="G80" s="15" t="s">
        <v>49</v>
      </c>
    </row>
    <row r="81" spans="1:7" x14ac:dyDescent="0.25">
      <c r="A81" s="15">
        <v>45</v>
      </c>
      <c r="B81" s="15" t="s">
        <v>374</v>
      </c>
      <c r="C81" s="15" t="s">
        <v>47</v>
      </c>
      <c r="D81" s="15" t="s">
        <v>46</v>
      </c>
      <c r="E81" s="15" t="s">
        <v>375</v>
      </c>
      <c r="F81" s="15" t="s">
        <v>48</v>
      </c>
      <c r="G81" s="15" t="s">
        <v>73</v>
      </c>
    </row>
    <row r="82" spans="1:7" hidden="1" x14ac:dyDescent="0.25">
      <c r="A82" s="15">
        <v>16</v>
      </c>
      <c r="B82" s="15" t="s">
        <v>287</v>
      </c>
      <c r="C82" s="15" t="s">
        <v>47</v>
      </c>
      <c r="D82" s="15" t="s">
        <v>46</v>
      </c>
      <c r="E82" s="15" t="s">
        <v>288</v>
      </c>
      <c r="F82" s="15" t="s">
        <v>48</v>
      </c>
      <c r="G82" s="15" t="s">
        <v>49</v>
      </c>
    </row>
    <row r="83" spans="1:7" hidden="1" x14ac:dyDescent="0.25">
      <c r="A83" s="15">
        <v>2</v>
      </c>
      <c r="B83" s="15" t="s">
        <v>292</v>
      </c>
      <c r="C83" s="15" t="s">
        <v>47</v>
      </c>
      <c r="D83" s="15" t="s">
        <v>46</v>
      </c>
      <c r="E83" s="15" t="s">
        <v>100</v>
      </c>
      <c r="F83" s="15" t="s">
        <v>48</v>
      </c>
      <c r="G83" s="15" t="s">
        <v>49</v>
      </c>
    </row>
    <row r="84" spans="1:7" hidden="1" x14ac:dyDescent="0.25">
      <c r="A84" s="15">
        <v>6</v>
      </c>
      <c r="B84" s="15" t="s">
        <v>101</v>
      </c>
      <c r="C84" s="15" t="s">
        <v>47</v>
      </c>
      <c r="D84" s="15" t="s">
        <v>46</v>
      </c>
      <c r="E84" s="15" t="s">
        <v>291</v>
      </c>
      <c r="F84" s="15" t="s">
        <v>48</v>
      </c>
      <c r="G84" s="15" t="s">
        <v>49</v>
      </c>
    </row>
    <row r="85" spans="1:7" hidden="1" x14ac:dyDescent="0.25">
      <c r="A85" s="15">
        <v>6</v>
      </c>
      <c r="B85" s="15" t="s">
        <v>102</v>
      </c>
      <c r="C85" s="15" t="s">
        <v>47</v>
      </c>
      <c r="D85" s="15" t="s">
        <v>46</v>
      </c>
      <c r="E85" s="15" t="s">
        <v>51</v>
      </c>
      <c r="F85" s="15" t="s">
        <v>48</v>
      </c>
      <c r="G85" s="15" t="s">
        <v>49</v>
      </c>
    </row>
    <row r="86" spans="1:7" hidden="1" x14ac:dyDescent="0.25">
      <c r="A86" s="15">
        <v>2</v>
      </c>
      <c r="B86" s="15" t="s">
        <v>295</v>
      </c>
      <c r="C86" s="15" t="s">
        <v>47</v>
      </c>
      <c r="D86" s="15" t="s">
        <v>46</v>
      </c>
      <c r="E86" s="15" t="s">
        <v>52</v>
      </c>
      <c r="F86" s="15" t="s">
        <v>48</v>
      </c>
      <c r="G86" s="15" t="s">
        <v>49</v>
      </c>
    </row>
    <row r="87" spans="1:7" hidden="1" x14ac:dyDescent="0.25">
      <c r="A87" s="15">
        <v>8</v>
      </c>
      <c r="B87" s="15" t="s">
        <v>296</v>
      </c>
      <c r="C87" s="15" t="s">
        <v>47</v>
      </c>
      <c r="D87" s="15" t="s">
        <v>46</v>
      </c>
      <c r="E87" s="15" t="s">
        <v>297</v>
      </c>
      <c r="F87" s="15" t="s">
        <v>48</v>
      </c>
      <c r="G87" s="15" t="s">
        <v>49</v>
      </c>
    </row>
    <row r="88" spans="1:7" hidden="1" x14ac:dyDescent="0.25">
      <c r="A88" s="15">
        <v>1</v>
      </c>
      <c r="B88" s="15" t="s">
        <v>571</v>
      </c>
      <c r="C88" s="15" t="s">
        <v>47</v>
      </c>
      <c r="D88" s="15" t="s">
        <v>46</v>
      </c>
      <c r="E88" s="15" t="s">
        <v>537</v>
      </c>
      <c r="F88" s="15" t="s">
        <v>48</v>
      </c>
      <c r="G88" s="15" t="s">
        <v>49</v>
      </c>
    </row>
    <row r="89" spans="1:7" hidden="1" x14ac:dyDescent="0.25">
      <c r="A89" s="15">
        <v>7</v>
      </c>
      <c r="B89" s="15" t="s">
        <v>403</v>
      </c>
      <c r="C89" s="15" t="s">
        <v>47</v>
      </c>
      <c r="D89" s="15" t="s">
        <v>46</v>
      </c>
      <c r="E89" s="15" t="s">
        <v>439</v>
      </c>
      <c r="F89" s="15" t="s">
        <v>48</v>
      </c>
      <c r="G89" s="15" t="s">
        <v>49</v>
      </c>
    </row>
    <row r="90" spans="1:7" hidden="1" x14ac:dyDescent="0.25">
      <c r="A90" s="15">
        <v>2</v>
      </c>
      <c r="B90" s="15" t="s">
        <v>136</v>
      </c>
      <c r="C90" s="15" t="s">
        <v>47</v>
      </c>
      <c r="D90" s="15" t="s">
        <v>46</v>
      </c>
      <c r="E90" s="15" t="s">
        <v>137</v>
      </c>
      <c r="F90" s="15" t="s">
        <v>48</v>
      </c>
      <c r="G90" s="15" t="s">
        <v>49</v>
      </c>
    </row>
    <row r="91" spans="1:7" hidden="1" x14ac:dyDescent="0.25">
      <c r="A91" s="15">
        <v>2</v>
      </c>
      <c r="B91" s="15" t="s">
        <v>301</v>
      </c>
      <c r="C91" s="15" t="s">
        <v>47</v>
      </c>
      <c r="D91" s="15" t="s">
        <v>46</v>
      </c>
      <c r="E91" s="15" t="s">
        <v>126</v>
      </c>
      <c r="F91" s="15" t="s">
        <v>48</v>
      </c>
      <c r="G91" s="15" t="s">
        <v>49</v>
      </c>
    </row>
    <row r="92" spans="1:7" hidden="1" x14ac:dyDescent="0.25">
      <c r="A92" s="15">
        <v>7</v>
      </c>
      <c r="B92" s="15" t="s">
        <v>138</v>
      </c>
      <c r="C92" s="15" t="s">
        <v>47</v>
      </c>
      <c r="D92" s="15" t="s">
        <v>46</v>
      </c>
      <c r="E92" s="15" t="s">
        <v>302</v>
      </c>
      <c r="F92" s="15" t="s">
        <v>48</v>
      </c>
      <c r="G92" s="15" t="s">
        <v>49</v>
      </c>
    </row>
    <row r="93" spans="1:7" hidden="1" x14ac:dyDescent="0.25">
      <c r="A93" s="15">
        <v>6</v>
      </c>
      <c r="B93" s="15" t="s">
        <v>143</v>
      </c>
      <c r="C93" s="15" t="s">
        <v>47</v>
      </c>
      <c r="D93" s="15" t="s">
        <v>46</v>
      </c>
      <c r="E93" s="15" t="s">
        <v>144</v>
      </c>
      <c r="F93" s="15" t="s">
        <v>48</v>
      </c>
      <c r="G93" s="15" t="s">
        <v>49</v>
      </c>
    </row>
    <row r="94" spans="1:7" hidden="1" x14ac:dyDescent="0.25">
      <c r="A94" s="15">
        <v>4</v>
      </c>
      <c r="B94" s="15" t="s">
        <v>145</v>
      </c>
      <c r="C94" s="15" t="s">
        <v>47</v>
      </c>
      <c r="D94" s="15" t="s">
        <v>46</v>
      </c>
      <c r="E94" s="15" t="s">
        <v>146</v>
      </c>
      <c r="F94" s="15" t="s">
        <v>48</v>
      </c>
      <c r="G94" s="15" t="s">
        <v>49</v>
      </c>
    </row>
    <row r="95" spans="1:7" hidden="1" x14ac:dyDescent="0.25">
      <c r="A95" s="15">
        <v>1</v>
      </c>
      <c r="B95" s="15" t="s">
        <v>507</v>
      </c>
      <c r="C95" s="15" t="s">
        <v>47</v>
      </c>
      <c r="D95" s="15" t="s">
        <v>46</v>
      </c>
      <c r="E95" s="15" t="s">
        <v>508</v>
      </c>
      <c r="F95" s="15" t="s">
        <v>48</v>
      </c>
      <c r="G95" s="15" t="s">
        <v>49</v>
      </c>
    </row>
    <row r="96" spans="1:7" hidden="1" x14ac:dyDescent="0.25">
      <c r="A96" s="15">
        <v>18</v>
      </c>
      <c r="B96" s="15" t="s">
        <v>309</v>
      </c>
      <c r="C96" s="15" t="s">
        <v>47</v>
      </c>
      <c r="D96" s="15" t="s">
        <v>46</v>
      </c>
      <c r="E96" s="15" t="s">
        <v>340</v>
      </c>
      <c r="F96" s="15" t="s">
        <v>48</v>
      </c>
      <c r="G96" s="15" t="s">
        <v>49</v>
      </c>
    </row>
    <row r="97" spans="1:7" hidden="1" x14ac:dyDescent="0.25">
      <c r="A97" s="15">
        <v>4</v>
      </c>
      <c r="B97" s="15" t="s">
        <v>147</v>
      </c>
      <c r="C97" s="15" t="s">
        <v>47</v>
      </c>
      <c r="D97" s="15" t="s">
        <v>46</v>
      </c>
      <c r="E97" s="15" t="s">
        <v>310</v>
      </c>
      <c r="F97" s="15" t="s">
        <v>48</v>
      </c>
      <c r="G97" s="15" t="s">
        <v>49</v>
      </c>
    </row>
    <row r="98" spans="1:7" hidden="1" x14ac:dyDescent="0.25">
      <c r="A98" s="15">
        <v>1</v>
      </c>
      <c r="B98" s="15" t="s">
        <v>542</v>
      </c>
      <c r="C98" s="15" t="s">
        <v>47</v>
      </c>
      <c r="D98" s="15" t="s">
        <v>46</v>
      </c>
      <c r="E98" s="15" t="s">
        <v>137</v>
      </c>
      <c r="F98" s="15" t="s">
        <v>48</v>
      </c>
      <c r="G98" s="15" t="s">
        <v>49</v>
      </c>
    </row>
    <row r="99" spans="1:7" x14ac:dyDescent="0.25">
      <c r="A99" s="15">
        <v>2</v>
      </c>
      <c r="B99" s="15" t="s">
        <v>312</v>
      </c>
      <c r="C99" s="15" t="s">
        <v>47</v>
      </c>
      <c r="D99" s="15" t="s">
        <v>46</v>
      </c>
      <c r="E99" s="15" t="s">
        <v>163</v>
      </c>
      <c r="F99" s="15" t="s">
        <v>48</v>
      </c>
      <c r="G99" s="15" t="s">
        <v>73</v>
      </c>
    </row>
    <row r="100" spans="1:7" hidden="1" x14ac:dyDescent="0.25">
      <c r="A100" s="15">
        <v>2</v>
      </c>
      <c r="B100" s="15" t="s">
        <v>322</v>
      </c>
      <c r="C100" s="15" t="s">
        <v>47</v>
      </c>
      <c r="D100" s="15" t="s">
        <v>46</v>
      </c>
      <c r="E100" s="15" t="s">
        <v>157</v>
      </c>
      <c r="F100" s="15" t="s">
        <v>48</v>
      </c>
      <c r="G100" s="15" t="s">
        <v>49</v>
      </c>
    </row>
    <row r="101" spans="1:7" x14ac:dyDescent="0.25">
      <c r="A101" s="15">
        <v>45</v>
      </c>
      <c r="B101" s="15" t="s">
        <v>358</v>
      </c>
      <c r="C101" s="15" t="s">
        <v>360</v>
      </c>
      <c r="D101" s="15" t="s">
        <v>359</v>
      </c>
      <c r="E101" s="15" t="s">
        <v>361</v>
      </c>
      <c r="F101" s="15" t="s">
        <v>48</v>
      </c>
      <c r="G101" s="15" t="s">
        <v>73</v>
      </c>
    </row>
    <row r="102" spans="1:7" x14ac:dyDescent="0.25">
      <c r="A102" s="15">
        <v>45</v>
      </c>
      <c r="B102" s="15" t="s">
        <v>274</v>
      </c>
      <c r="C102" s="15" t="s">
        <v>352</v>
      </c>
      <c r="D102" s="15" t="s">
        <v>351</v>
      </c>
      <c r="E102" s="15" t="s">
        <v>370</v>
      </c>
      <c r="F102" s="15" t="s">
        <v>48</v>
      </c>
      <c r="G102" s="15" t="s">
        <v>73</v>
      </c>
    </row>
    <row r="103" spans="1:7" x14ac:dyDescent="0.25">
      <c r="A103" s="15">
        <v>45</v>
      </c>
      <c r="B103" s="15" t="s">
        <v>80</v>
      </c>
      <c r="C103" s="15" t="s">
        <v>352</v>
      </c>
      <c r="D103" s="15" t="s">
        <v>351</v>
      </c>
      <c r="E103" s="15" t="s">
        <v>372</v>
      </c>
      <c r="F103" s="15" t="s">
        <v>48</v>
      </c>
      <c r="G103" s="15" t="s">
        <v>73</v>
      </c>
    </row>
    <row r="104" spans="1:7" x14ac:dyDescent="0.25">
      <c r="A104" s="15">
        <v>45</v>
      </c>
      <c r="B104" s="15" t="s">
        <v>286</v>
      </c>
      <c r="C104" s="15" t="s">
        <v>352</v>
      </c>
      <c r="D104" s="15" t="s">
        <v>351</v>
      </c>
      <c r="E104" s="15" t="s">
        <v>376</v>
      </c>
      <c r="F104" s="15" t="s">
        <v>48</v>
      </c>
      <c r="G104" s="15" t="s">
        <v>73</v>
      </c>
    </row>
    <row r="105" spans="1:7" hidden="1" x14ac:dyDescent="0.25">
      <c r="A105" s="15">
        <v>2</v>
      </c>
      <c r="B105" s="15" t="s">
        <v>59</v>
      </c>
      <c r="C105" s="15" t="s">
        <v>61</v>
      </c>
      <c r="D105" s="15" t="s">
        <v>60</v>
      </c>
      <c r="E105" s="15" t="s">
        <v>62</v>
      </c>
      <c r="F105" s="15" t="s">
        <v>58</v>
      </c>
      <c r="G105" s="15" t="s">
        <v>49</v>
      </c>
    </row>
    <row r="106" spans="1:7" hidden="1" x14ac:dyDescent="0.25">
      <c r="A106" s="15">
        <v>1</v>
      </c>
      <c r="B106" s="15" t="s">
        <v>274</v>
      </c>
      <c r="C106" s="15" t="s">
        <v>589</v>
      </c>
      <c r="D106" s="15" t="s">
        <v>360</v>
      </c>
      <c r="E106" s="15" t="s">
        <v>407</v>
      </c>
      <c r="F106" s="15"/>
      <c r="G106" s="15" t="s">
        <v>49</v>
      </c>
    </row>
    <row r="107" spans="1:7" hidden="1" x14ac:dyDescent="0.25">
      <c r="A107" s="15">
        <v>4</v>
      </c>
      <c r="B107" s="15" t="s">
        <v>280</v>
      </c>
      <c r="C107" s="15" t="s">
        <v>408</v>
      </c>
      <c r="D107" s="15" t="s">
        <v>426</v>
      </c>
      <c r="E107" s="15" t="s">
        <v>427</v>
      </c>
      <c r="F107" s="15" t="s">
        <v>428</v>
      </c>
      <c r="G107" s="15" t="s">
        <v>49</v>
      </c>
    </row>
    <row r="108" spans="1:7" hidden="1" x14ac:dyDescent="0.25">
      <c r="A108" s="15">
        <v>1</v>
      </c>
      <c r="B108" s="15" t="s">
        <v>402</v>
      </c>
      <c r="C108" s="15" t="s">
        <v>46</v>
      </c>
      <c r="D108" s="15" t="s">
        <v>47</v>
      </c>
      <c r="E108" s="15" t="s">
        <v>401</v>
      </c>
      <c r="F108" s="15" t="s">
        <v>48</v>
      </c>
      <c r="G108" s="15" t="s">
        <v>49</v>
      </c>
    </row>
    <row r="109" spans="1:7" hidden="1" x14ac:dyDescent="0.25">
      <c r="A109" s="15">
        <v>9</v>
      </c>
      <c r="B109" s="15" t="s">
        <v>406</v>
      </c>
      <c r="C109" s="15" t="s">
        <v>46</v>
      </c>
      <c r="D109" s="15" t="s">
        <v>47</v>
      </c>
      <c r="E109" s="15" t="s">
        <v>597</v>
      </c>
      <c r="F109" s="15" t="s">
        <v>48</v>
      </c>
      <c r="G109" s="15" t="s">
        <v>49</v>
      </c>
    </row>
    <row r="110" spans="1:7" hidden="1" x14ac:dyDescent="0.25">
      <c r="A110" s="15">
        <v>2</v>
      </c>
      <c r="B110" s="15" t="s">
        <v>239</v>
      </c>
      <c r="C110" s="15" t="s">
        <v>240</v>
      </c>
      <c r="D110" s="15" t="s">
        <v>239</v>
      </c>
      <c r="E110" s="15" t="s">
        <v>241</v>
      </c>
      <c r="F110" s="15"/>
      <c r="G110" s="15" t="s">
        <v>49</v>
      </c>
    </row>
    <row r="111" spans="1:7" x14ac:dyDescent="0.25">
      <c r="A111" s="15">
        <v>4</v>
      </c>
      <c r="B111" s="15" t="s">
        <v>414</v>
      </c>
      <c r="C111" s="15" t="s">
        <v>381</v>
      </c>
      <c r="D111" s="15" t="s">
        <v>415</v>
      </c>
      <c r="E111" s="15" t="s">
        <v>429</v>
      </c>
      <c r="F111" s="15" t="s">
        <v>88</v>
      </c>
      <c r="G111" s="15" t="s">
        <v>73</v>
      </c>
    </row>
    <row r="112" spans="1:7" x14ac:dyDescent="0.25">
      <c r="A112" s="15">
        <v>5</v>
      </c>
      <c r="B112" s="15" t="s">
        <v>380</v>
      </c>
      <c r="C112" s="15" t="s">
        <v>381</v>
      </c>
      <c r="D112" s="15" t="s">
        <v>476</v>
      </c>
      <c r="E112" s="15" t="s">
        <v>477</v>
      </c>
      <c r="F112" s="15"/>
      <c r="G112" s="15" t="s">
        <v>73</v>
      </c>
    </row>
    <row r="113" spans="1:7" hidden="1" x14ac:dyDescent="0.25">
      <c r="A113" s="15">
        <v>2</v>
      </c>
      <c r="B113" s="15" t="s">
        <v>441</v>
      </c>
      <c r="C113" s="15" t="s">
        <v>443</v>
      </c>
      <c r="D113" s="15" t="s">
        <v>442</v>
      </c>
      <c r="E113" s="15" t="s">
        <v>97</v>
      </c>
      <c r="F113" s="15" t="s">
        <v>444</v>
      </c>
      <c r="G113" s="15" t="s">
        <v>49</v>
      </c>
    </row>
    <row r="114" spans="1:7" x14ac:dyDescent="0.25">
      <c r="A114" s="15">
        <v>1</v>
      </c>
      <c r="B114" s="15" t="s">
        <v>534</v>
      </c>
      <c r="C114" s="15" t="s">
        <v>96</v>
      </c>
      <c r="D114" s="15" t="s">
        <v>535</v>
      </c>
      <c r="E114" s="15" t="s">
        <v>473</v>
      </c>
      <c r="F114" s="15" t="s">
        <v>536</v>
      </c>
      <c r="G114" s="15" t="s">
        <v>73</v>
      </c>
    </row>
    <row r="115" spans="1:7" hidden="1" x14ac:dyDescent="0.25">
      <c r="A115" s="15">
        <v>4</v>
      </c>
      <c r="B115" s="15" t="s">
        <v>196</v>
      </c>
      <c r="C115" s="15" t="s">
        <v>96</v>
      </c>
      <c r="D115" s="15" t="s">
        <v>196</v>
      </c>
      <c r="E115" s="15" t="s">
        <v>197</v>
      </c>
      <c r="F115" s="15" t="s">
        <v>198</v>
      </c>
      <c r="G115" s="15" t="s">
        <v>49</v>
      </c>
    </row>
    <row r="116" spans="1:7" hidden="1" x14ac:dyDescent="0.25">
      <c r="A116" s="15">
        <v>2</v>
      </c>
      <c r="B116" s="15" t="s">
        <v>323</v>
      </c>
      <c r="C116" s="15" t="s">
        <v>96</v>
      </c>
      <c r="D116" s="15" t="s">
        <v>196</v>
      </c>
      <c r="E116" s="15" t="s">
        <v>324</v>
      </c>
      <c r="F116" s="15" t="s">
        <v>198</v>
      </c>
      <c r="G116" s="15" t="s">
        <v>49</v>
      </c>
    </row>
    <row r="117" spans="1:7" hidden="1" x14ac:dyDescent="0.25">
      <c r="A117" s="15">
        <v>4</v>
      </c>
      <c r="B117" s="15" t="s">
        <v>172</v>
      </c>
      <c r="C117" s="15" t="s">
        <v>96</v>
      </c>
      <c r="D117" s="15" t="s">
        <v>196</v>
      </c>
      <c r="E117" s="15" t="s">
        <v>325</v>
      </c>
      <c r="F117" s="15" t="s">
        <v>198</v>
      </c>
      <c r="G117" s="15" t="s">
        <v>49</v>
      </c>
    </row>
    <row r="118" spans="1:7" x14ac:dyDescent="0.25">
      <c r="A118" s="15">
        <v>2</v>
      </c>
      <c r="B118" s="15" t="s">
        <v>94</v>
      </c>
      <c r="C118" s="15" t="s">
        <v>96</v>
      </c>
      <c r="D118" s="15" t="s">
        <v>95</v>
      </c>
      <c r="E118" s="15" t="s">
        <v>97</v>
      </c>
      <c r="F118" s="15" t="s">
        <v>98</v>
      </c>
      <c r="G118" s="15" t="s">
        <v>73</v>
      </c>
    </row>
    <row r="119" spans="1:7" hidden="1" x14ac:dyDescent="0.25">
      <c r="A119" s="15">
        <v>2</v>
      </c>
      <c r="B119" s="15" t="s">
        <v>184</v>
      </c>
      <c r="C119" s="15" t="s">
        <v>185</v>
      </c>
      <c r="D119" s="15" t="s">
        <v>184</v>
      </c>
      <c r="E119" s="15" t="s">
        <v>186</v>
      </c>
      <c r="F119" s="15"/>
      <c r="G119" s="15" t="s">
        <v>49</v>
      </c>
    </row>
    <row r="120" spans="1:7" hidden="1" x14ac:dyDescent="0.25">
      <c r="A120" s="15">
        <v>2</v>
      </c>
      <c r="B120" s="15" t="s">
        <v>199</v>
      </c>
      <c r="C120" s="15" t="s">
        <v>185</v>
      </c>
      <c r="D120" s="15" t="s">
        <v>199</v>
      </c>
      <c r="E120" s="15" t="s">
        <v>200</v>
      </c>
      <c r="F120" s="15"/>
      <c r="G120" s="15" t="s">
        <v>49</v>
      </c>
    </row>
    <row r="121" spans="1:7" x14ac:dyDescent="0.25">
      <c r="A121" s="15">
        <v>4</v>
      </c>
      <c r="B121" s="15" t="s">
        <v>211</v>
      </c>
      <c r="C121" s="15" t="s">
        <v>212</v>
      </c>
      <c r="D121" s="15" t="s">
        <v>211</v>
      </c>
      <c r="E121" s="15" t="s">
        <v>213</v>
      </c>
      <c r="F121" s="15" t="s">
        <v>214</v>
      </c>
      <c r="G121" s="15" t="s">
        <v>73</v>
      </c>
    </row>
    <row r="122" spans="1:7" hidden="1" x14ac:dyDescent="0.25">
      <c r="A122" s="15">
        <v>1</v>
      </c>
      <c r="B122" s="15" t="s">
        <v>543</v>
      </c>
      <c r="C122" s="15" t="s">
        <v>544</v>
      </c>
      <c r="D122" s="15" t="s">
        <v>543</v>
      </c>
      <c r="E122" s="15" t="s">
        <v>111</v>
      </c>
      <c r="F122" s="15" t="s">
        <v>545</v>
      </c>
      <c r="G122" s="15" t="s">
        <v>168</v>
      </c>
    </row>
    <row r="123" spans="1:7" hidden="1" x14ac:dyDescent="0.25">
      <c r="A123" s="15">
        <v>3</v>
      </c>
      <c r="B123" s="15" t="s">
        <v>236</v>
      </c>
      <c r="C123" s="15" t="s">
        <v>223</v>
      </c>
      <c r="D123" s="15" t="s">
        <v>236</v>
      </c>
      <c r="E123" s="15" t="s">
        <v>237</v>
      </c>
      <c r="F123" s="15" t="s">
        <v>238</v>
      </c>
      <c r="G123" s="15" t="s">
        <v>49</v>
      </c>
    </row>
    <row r="124" spans="1:7" x14ac:dyDescent="0.25">
      <c r="A124" s="15">
        <v>2</v>
      </c>
      <c r="B124" s="15" t="s">
        <v>222</v>
      </c>
      <c r="C124" s="15" t="s">
        <v>223</v>
      </c>
      <c r="D124" s="15" t="s">
        <v>222</v>
      </c>
      <c r="E124" s="15" t="s">
        <v>224</v>
      </c>
      <c r="F124" s="15" t="s">
        <v>225</v>
      </c>
      <c r="G124" s="15" t="s">
        <v>73</v>
      </c>
    </row>
    <row r="125" spans="1:7" x14ac:dyDescent="0.25">
      <c r="A125" s="15">
        <v>2</v>
      </c>
      <c r="B125" s="15" t="s">
        <v>152</v>
      </c>
      <c r="C125" s="15" t="s">
        <v>154</v>
      </c>
      <c r="D125" s="15" t="s">
        <v>153</v>
      </c>
      <c r="E125" s="15" t="s">
        <v>155</v>
      </c>
      <c r="F125" s="15" t="s">
        <v>156</v>
      </c>
      <c r="G125" s="15" t="s">
        <v>73</v>
      </c>
    </row>
    <row r="126" spans="1:7" x14ac:dyDescent="0.25">
      <c r="A126" s="15">
        <v>8</v>
      </c>
      <c r="B126" s="15" t="s">
        <v>193</v>
      </c>
      <c r="C126" s="15" t="s">
        <v>154</v>
      </c>
      <c r="D126" s="15" t="s">
        <v>193</v>
      </c>
      <c r="E126" s="15" t="s">
        <v>194</v>
      </c>
      <c r="F126" s="15" t="s">
        <v>195</v>
      </c>
      <c r="G126" s="15" t="s">
        <v>73</v>
      </c>
    </row>
    <row r="127" spans="1:7" x14ac:dyDescent="0.25">
      <c r="A127" s="15">
        <v>2</v>
      </c>
      <c r="B127" s="15" t="s">
        <v>169</v>
      </c>
      <c r="C127" s="15" t="s">
        <v>154</v>
      </c>
      <c r="D127" s="15" t="s">
        <v>169</v>
      </c>
      <c r="E127" s="15" t="s">
        <v>170</v>
      </c>
      <c r="F127" s="15" t="s">
        <v>171</v>
      </c>
      <c r="G127" s="15" t="s">
        <v>73</v>
      </c>
    </row>
    <row r="128" spans="1:7" x14ac:dyDescent="0.25">
      <c r="A128" s="15">
        <v>5</v>
      </c>
      <c r="B128" s="15" t="s">
        <v>64</v>
      </c>
      <c r="C128" s="15" t="s">
        <v>66</v>
      </c>
      <c r="D128" s="15" t="s">
        <v>65</v>
      </c>
      <c r="E128" s="15" t="s">
        <v>67</v>
      </c>
      <c r="F128" s="15">
        <v>305030026</v>
      </c>
      <c r="G128" s="15" t="s">
        <v>73</v>
      </c>
    </row>
    <row r="129" spans="1:7" x14ac:dyDescent="0.25">
      <c r="A129" s="15">
        <v>1</v>
      </c>
      <c r="B129" s="15" t="s">
        <v>488</v>
      </c>
      <c r="C129" s="15" t="s">
        <v>457</v>
      </c>
      <c r="D129" s="15" t="s">
        <v>488</v>
      </c>
      <c r="E129" s="15" t="s">
        <v>475</v>
      </c>
      <c r="F129" s="15" t="s">
        <v>459</v>
      </c>
      <c r="G129" s="15" t="s">
        <v>73</v>
      </c>
    </row>
    <row r="130" spans="1:7" x14ac:dyDescent="0.25">
      <c r="A130" s="15">
        <v>2</v>
      </c>
      <c r="B130" s="15" t="s">
        <v>464</v>
      </c>
      <c r="C130" s="15" t="s">
        <v>457</v>
      </c>
      <c r="D130" s="15" t="s">
        <v>456</v>
      </c>
      <c r="E130" s="15" t="s">
        <v>458</v>
      </c>
      <c r="F130" s="15" t="s">
        <v>459</v>
      </c>
      <c r="G130" s="15" t="s">
        <v>73</v>
      </c>
    </row>
    <row r="131" spans="1:7" x14ac:dyDescent="0.25">
      <c r="A131" s="15">
        <v>1</v>
      </c>
      <c r="B131" s="15" t="s">
        <v>489</v>
      </c>
      <c r="C131" s="15" t="s">
        <v>457</v>
      </c>
      <c r="D131" s="15" t="s">
        <v>489</v>
      </c>
      <c r="E131" s="15" t="s">
        <v>473</v>
      </c>
      <c r="F131" s="15" t="s">
        <v>459</v>
      </c>
      <c r="G131" s="15" t="s">
        <v>73</v>
      </c>
    </row>
    <row r="132" spans="1:7" x14ac:dyDescent="0.25">
      <c r="A132" s="15">
        <v>1</v>
      </c>
      <c r="B132" s="15" t="s">
        <v>576</v>
      </c>
      <c r="C132" s="15" t="s">
        <v>457</v>
      </c>
      <c r="D132" s="15" t="s">
        <v>456</v>
      </c>
      <c r="E132" s="15" t="s">
        <v>460</v>
      </c>
      <c r="F132" s="15" t="s">
        <v>459</v>
      </c>
      <c r="G132" s="15" t="s">
        <v>73</v>
      </c>
    </row>
    <row r="133" spans="1:7" hidden="1" x14ac:dyDescent="0.25">
      <c r="A133" s="15">
        <v>4</v>
      </c>
      <c r="B133" s="15" t="s">
        <v>29</v>
      </c>
      <c r="C133" s="15" t="s">
        <v>208</v>
      </c>
      <c r="D133" s="15" t="s">
        <v>29</v>
      </c>
      <c r="E133" s="15" t="s">
        <v>209</v>
      </c>
      <c r="F133" s="15"/>
      <c r="G133" s="15" t="s">
        <v>49</v>
      </c>
    </row>
    <row r="134" spans="1:7" x14ac:dyDescent="0.25">
      <c r="A134" s="15">
        <v>2</v>
      </c>
      <c r="B134" s="15" t="s">
        <v>260</v>
      </c>
      <c r="C134" s="15" t="s">
        <v>208</v>
      </c>
      <c r="D134" s="15" t="s">
        <v>260</v>
      </c>
      <c r="E134" s="15" t="s">
        <v>261</v>
      </c>
      <c r="F134" s="15"/>
      <c r="G134" s="15" t="s">
        <v>73</v>
      </c>
    </row>
    <row r="135" spans="1:7" hidden="1" x14ac:dyDescent="0.25">
      <c r="A135" s="15">
        <v>4</v>
      </c>
      <c r="B135" s="15" t="s">
        <v>215</v>
      </c>
      <c r="C135" s="15" t="s">
        <v>217</v>
      </c>
      <c r="D135" s="15" t="s">
        <v>216</v>
      </c>
      <c r="E135" s="15" t="s">
        <v>218</v>
      </c>
      <c r="F135" s="15" t="s">
        <v>219</v>
      </c>
      <c r="G135" s="15" t="s">
        <v>49</v>
      </c>
    </row>
    <row r="136" spans="1:7" hidden="1" x14ac:dyDescent="0.25">
      <c r="A136" s="15">
        <v>1</v>
      </c>
      <c r="B136" s="15" t="s">
        <v>551</v>
      </c>
      <c r="C136" s="15" t="s">
        <v>217</v>
      </c>
      <c r="D136" s="15" t="s">
        <v>552</v>
      </c>
      <c r="E136" s="15" t="s">
        <v>228</v>
      </c>
      <c r="F136" s="15" t="s">
        <v>219</v>
      </c>
      <c r="G136" s="15" t="s">
        <v>49</v>
      </c>
    </row>
    <row r="137" spans="1:7" hidden="1" x14ac:dyDescent="0.25">
      <c r="A137" s="15">
        <v>2</v>
      </c>
      <c r="B137" s="15" t="s">
        <v>226</v>
      </c>
      <c r="C137" s="15" t="s">
        <v>217</v>
      </c>
      <c r="D137" s="15" t="s">
        <v>227</v>
      </c>
      <c r="E137" s="15" t="s">
        <v>228</v>
      </c>
      <c r="F137" s="15" t="s">
        <v>229</v>
      </c>
      <c r="G137" s="15" t="s">
        <v>49</v>
      </c>
    </row>
    <row r="138" spans="1:7" x14ac:dyDescent="0.25">
      <c r="A138" s="15">
        <v>1</v>
      </c>
      <c r="B138" s="15" t="s">
        <v>577</v>
      </c>
      <c r="C138" s="15" t="s">
        <v>317</v>
      </c>
      <c r="D138" s="15" t="s">
        <v>577</v>
      </c>
      <c r="E138" s="15" t="s">
        <v>324</v>
      </c>
      <c r="F138" s="15"/>
      <c r="G138" s="15" t="s">
        <v>73</v>
      </c>
    </row>
    <row r="139" spans="1:7" x14ac:dyDescent="0.25">
      <c r="A139" s="15">
        <v>4</v>
      </c>
      <c r="B139" s="15" t="s">
        <v>316</v>
      </c>
      <c r="C139" s="15" t="s">
        <v>317</v>
      </c>
      <c r="D139" s="15" t="s">
        <v>316</v>
      </c>
      <c r="E139" s="15" t="s">
        <v>318</v>
      </c>
      <c r="F139" s="15"/>
      <c r="G139" s="15" t="s">
        <v>73</v>
      </c>
    </row>
    <row r="140" spans="1:7" hidden="1" x14ac:dyDescent="0.25">
      <c r="A140" s="15">
        <v>1</v>
      </c>
      <c r="B140" s="15" t="s">
        <v>461</v>
      </c>
      <c r="C140" s="15" t="s">
        <v>462</v>
      </c>
      <c r="D140" s="15" t="s">
        <v>461</v>
      </c>
      <c r="E140" s="15" t="s">
        <v>324</v>
      </c>
      <c r="F140" s="15" t="s">
        <v>463</v>
      </c>
      <c r="G140" s="15" t="s">
        <v>168</v>
      </c>
    </row>
    <row r="141" spans="1:7" hidden="1" x14ac:dyDescent="0.25">
      <c r="A141" s="15">
        <v>1</v>
      </c>
      <c r="B141" s="15"/>
      <c r="C141" s="15" t="s">
        <v>588</v>
      </c>
      <c r="D141" s="15" t="s">
        <v>398</v>
      </c>
      <c r="E141" s="15" t="s">
        <v>397</v>
      </c>
      <c r="F141" s="15"/>
      <c r="G141" s="15" t="s">
        <v>49</v>
      </c>
    </row>
    <row r="142" spans="1:7" hidden="1" x14ac:dyDescent="0.25">
      <c r="A142" s="15">
        <v>1</v>
      </c>
      <c r="B142" s="15" t="s">
        <v>481</v>
      </c>
      <c r="C142" s="15" t="s">
        <v>398</v>
      </c>
      <c r="D142" s="15" t="s">
        <v>482</v>
      </c>
      <c r="E142" s="15" t="s">
        <v>397</v>
      </c>
      <c r="F142" s="15"/>
      <c r="G142" s="15" t="s">
        <v>49</v>
      </c>
    </row>
    <row r="143" spans="1:7" hidden="1" x14ac:dyDescent="0.25">
      <c r="A143" s="15">
        <v>7</v>
      </c>
      <c r="B143" s="15" t="s">
        <v>257</v>
      </c>
      <c r="C143" s="15" t="s">
        <v>258</v>
      </c>
      <c r="D143" s="15" t="s">
        <v>257</v>
      </c>
      <c r="E143" s="15" t="s">
        <v>259</v>
      </c>
      <c r="F143" s="15"/>
      <c r="G143" s="15" t="s">
        <v>49</v>
      </c>
    </row>
    <row r="144" spans="1:7" hidden="1" x14ac:dyDescent="0.25">
      <c r="A144" s="15">
        <v>1</v>
      </c>
      <c r="B144" s="15" t="s">
        <v>553</v>
      </c>
      <c r="C144" s="15" t="s">
        <v>554</v>
      </c>
      <c r="D144" s="15" t="s">
        <v>553</v>
      </c>
      <c r="E144" s="15" t="s">
        <v>555</v>
      </c>
      <c r="F144" s="15" t="s">
        <v>556</v>
      </c>
      <c r="G144" s="15" t="s">
        <v>49</v>
      </c>
    </row>
    <row r="145" spans="1:7" x14ac:dyDescent="0.25">
      <c r="A145" s="15">
        <v>2</v>
      </c>
      <c r="B145" s="15" t="s">
        <v>173</v>
      </c>
      <c r="C145" s="15" t="s">
        <v>336</v>
      </c>
      <c r="D145" s="15" t="s">
        <v>335</v>
      </c>
      <c r="E145" s="15" t="s">
        <v>337</v>
      </c>
      <c r="F145" s="15" t="s">
        <v>176</v>
      </c>
      <c r="G145" s="15" t="s">
        <v>73</v>
      </c>
    </row>
    <row r="146" spans="1:7" x14ac:dyDescent="0.25">
      <c r="A146" s="15">
        <v>2</v>
      </c>
      <c r="B146" s="15" t="s">
        <v>177</v>
      </c>
      <c r="C146" s="15" t="s">
        <v>178</v>
      </c>
      <c r="D146" s="15" t="s">
        <v>177</v>
      </c>
      <c r="E146" s="15" t="s">
        <v>179</v>
      </c>
      <c r="F146" s="15" t="s">
        <v>180</v>
      </c>
      <c r="G146" s="15" t="s">
        <v>73</v>
      </c>
    </row>
    <row r="147" spans="1:7" hidden="1" x14ac:dyDescent="0.25">
      <c r="A147" s="15">
        <v>2</v>
      </c>
      <c r="B147" s="15" t="s">
        <v>210</v>
      </c>
      <c r="C147" s="15" t="s">
        <v>320</v>
      </c>
      <c r="D147" s="15" t="s">
        <v>210</v>
      </c>
      <c r="E147" s="15" t="s">
        <v>321</v>
      </c>
      <c r="F147" s="15"/>
      <c r="G147" s="15" t="s">
        <v>49</v>
      </c>
    </row>
    <row r="148" spans="1:7" x14ac:dyDescent="0.25">
      <c r="A148" s="15">
        <v>2</v>
      </c>
      <c r="B148" s="15" t="s">
        <v>247</v>
      </c>
      <c r="C148" s="15" t="s">
        <v>248</v>
      </c>
      <c r="D148" s="15" t="s">
        <v>247</v>
      </c>
      <c r="E148" s="15" t="s">
        <v>249</v>
      </c>
      <c r="F148" s="15"/>
      <c r="G148" s="15" t="s">
        <v>73</v>
      </c>
    </row>
    <row r="149" spans="1:7" x14ac:dyDescent="0.25">
      <c r="A149" s="15">
        <v>1</v>
      </c>
      <c r="B149" s="15">
        <v>4066</v>
      </c>
      <c r="C149" s="15" t="s">
        <v>206</v>
      </c>
      <c r="D149" s="15">
        <v>4066</v>
      </c>
      <c r="E149" s="15" t="s">
        <v>325</v>
      </c>
      <c r="F149" s="15" t="s">
        <v>416</v>
      </c>
      <c r="G149" s="15" t="s">
        <v>73</v>
      </c>
    </row>
    <row r="150" spans="1:7" hidden="1" x14ac:dyDescent="0.25">
      <c r="A150" s="15">
        <v>2</v>
      </c>
      <c r="B150" s="15" t="s">
        <v>205</v>
      </c>
      <c r="C150" s="15" t="s">
        <v>206</v>
      </c>
      <c r="D150" s="15" t="s">
        <v>205</v>
      </c>
      <c r="E150" s="15" t="s">
        <v>207</v>
      </c>
      <c r="F150" s="15"/>
      <c r="G150" s="15" t="s">
        <v>49</v>
      </c>
    </row>
    <row r="151" spans="1:7" x14ac:dyDescent="0.25">
      <c r="A151" s="15">
        <v>3</v>
      </c>
      <c r="B151" s="15" t="s">
        <v>566</v>
      </c>
      <c r="C151" s="15" t="s">
        <v>568</v>
      </c>
      <c r="D151" s="15" t="s">
        <v>567</v>
      </c>
      <c r="E151" s="15" t="s">
        <v>569</v>
      </c>
      <c r="F151" s="15">
        <v>310050026</v>
      </c>
      <c r="G151" s="15" t="s">
        <v>73</v>
      </c>
    </row>
    <row r="152" spans="1:7" x14ac:dyDescent="0.25">
      <c r="A152" s="15">
        <v>2</v>
      </c>
      <c r="B152" s="15" t="s">
        <v>252</v>
      </c>
      <c r="C152" s="15" t="s">
        <v>254</v>
      </c>
      <c r="D152" s="15" t="s">
        <v>253</v>
      </c>
      <c r="E152" s="15" t="s">
        <v>255</v>
      </c>
      <c r="F152" s="15" t="s">
        <v>256</v>
      </c>
      <c r="G152" s="15" t="s">
        <v>73</v>
      </c>
    </row>
    <row r="153" spans="1:7" hidden="1" x14ac:dyDescent="0.25">
      <c r="A153" s="15">
        <v>1</v>
      </c>
      <c r="B153" s="15" t="s">
        <v>440</v>
      </c>
      <c r="C153" s="15" t="s">
        <v>418</v>
      </c>
      <c r="D153" s="15" t="s">
        <v>417</v>
      </c>
      <c r="E153" s="15" t="s">
        <v>419</v>
      </c>
      <c r="F153" s="15" t="s">
        <v>420</v>
      </c>
      <c r="G153" s="15" t="s">
        <v>49</v>
      </c>
    </row>
    <row r="154" spans="1:7" x14ac:dyDescent="0.25">
      <c r="A154" s="15">
        <v>6</v>
      </c>
      <c r="B154" s="15" t="s">
        <v>562</v>
      </c>
      <c r="C154" s="15" t="s">
        <v>564</v>
      </c>
      <c r="D154" s="15" t="s">
        <v>563</v>
      </c>
      <c r="E154" s="15" t="s">
        <v>575</v>
      </c>
      <c r="F154" s="15" t="s">
        <v>565</v>
      </c>
      <c r="G154" s="15" t="s">
        <v>73</v>
      </c>
    </row>
    <row r="155" spans="1:7" hidden="1" x14ac:dyDescent="0.25">
      <c r="A155" s="15">
        <v>2</v>
      </c>
      <c r="B155" s="15" t="s">
        <v>483</v>
      </c>
      <c r="C155" s="15" t="s">
        <v>483</v>
      </c>
      <c r="D155" s="15" t="s">
        <v>387</v>
      </c>
      <c r="E155" s="15" t="s">
        <v>327</v>
      </c>
      <c r="F155" s="15" t="s">
        <v>484</v>
      </c>
      <c r="G155" s="15" t="s">
        <v>603</v>
      </c>
    </row>
    <row r="156" spans="1:7" x14ac:dyDescent="0.25">
      <c r="A156" s="15">
        <v>1</v>
      </c>
      <c r="B156" s="15" t="s">
        <v>593</v>
      </c>
      <c r="C156" s="15" t="s">
        <v>594</v>
      </c>
      <c r="D156" s="15" t="s">
        <v>383</v>
      </c>
      <c r="E156" s="15" t="s">
        <v>241</v>
      </c>
      <c r="F156" s="15" t="s">
        <v>595</v>
      </c>
      <c r="G156" s="15" t="s">
        <v>73</v>
      </c>
    </row>
  </sheetData>
  <autoFilter ref="A1:G156" xr:uid="{A1DAD94D-355A-475C-B4C7-73809CB73170}">
    <filterColumn colId="6">
      <filters>
        <filter val="LCSC"/>
      </filters>
    </filterColumn>
    <sortState ref="A10:G156">
      <sortCondition ref="C1:C156"/>
    </sortState>
  </autoFilter>
  <conditionalFormatting sqref="B1:B1048576">
    <cfRule type="duplicateValues" dxfId="2" priority="3"/>
  </conditionalFormatting>
  <conditionalFormatting sqref="C1:C9 C11:C1048576">
    <cfRule type="duplicateValues" dxfId="1" priority="2"/>
  </conditionalFormatting>
  <conditionalFormatting sqref="C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464C-82A8-4863-B4BA-DA0F6333D634}">
  <dimension ref="A1:K70"/>
  <sheetViews>
    <sheetView topLeftCell="A28" workbookViewId="0">
      <selection activeCell="K65" sqref="K65"/>
    </sheetView>
  </sheetViews>
  <sheetFormatPr defaultRowHeight="15" x14ac:dyDescent="0.25"/>
  <cols>
    <col min="1" max="1" width="17" bestFit="1" customWidth="1"/>
    <col min="2" max="2" width="24.42578125" bestFit="1" customWidth="1"/>
    <col min="3" max="3" width="33.42578125" bestFit="1" customWidth="1"/>
    <col min="4" max="4" width="16.5703125" bestFit="1" customWidth="1"/>
    <col min="5" max="5" width="85.42578125" bestFit="1" customWidth="1"/>
  </cols>
  <sheetData>
    <row r="1" spans="1:11" x14ac:dyDescent="0.25">
      <c r="A1" s="21" t="s">
        <v>605</v>
      </c>
      <c r="B1" s="21" t="s">
        <v>606</v>
      </c>
      <c r="C1" s="21" t="s">
        <v>607</v>
      </c>
      <c r="D1" s="21" t="s">
        <v>43</v>
      </c>
      <c r="E1" s="21" t="s">
        <v>45</v>
      </c>
      <c r="F1" s="21" t="s">
        <v>859</v>
      </c>
      <c r="G1" s="21" t="s">
        <v>860</v>
      </c>
      <c r="H1" s="21" t="s">
        <v>861</v>
      </c>
      <c r="I1" s="21" t="s">
        <v>862</v>
      </c>
      <c r="J1" s="21" t="s">
        <v>863</v>
      </c>
      <c r="K1" s="21" t="s">
        <v>864</v>
      </c>
    </row>
    <row r="2" spans="1:11" x14ac:dyDescent="0.25">
      <c r="A2" s="19" t="s">
        <v>608</v>
      </c>
      <c r="B2" s="20" t="s">
        <v>609</v>
      </c>
      <c r="C2" s="20" t="s">
        <v>610</v>
      </c>
      <c r="D2" s="20" t="s">
        <v>611</v>
      </c>
      <c r="E2" s="20" t="s">
        <v>612</v>
      </c>
      <c r="F2" s="20" t="s">
        <v>865</v>
      </c>
      <c r="G2" s="20">
        <v>500</v>
      </c>
      <c r="H2" s="20" t="s">
        <v>866</v>
      </c>
      <c r="I2" s="20">
        <v>3.7000000000000002E-3</v>
      </c>
      <c r="J2" s="20">
        <v>1.85</v>
      </c>
      <c r="K2" s="20" t="s">
        <v>867</v>
      </c>
    </row>
    <row r="3" spans="1:11" x14ac:dyDescent="0.25">
      <c r="A3" s="19" t="s">
        <v>613</v>
      </c>
      <c r="B3" s="20" t="s">
        <v>614</v>
      </c>
      <c r="C3" s="20" t="s">
        <v>615</v>
      </c>
      <c r="D3" s="20" t="s">
        <v>611</v>
      </c>
      <c r="E3" s="20" t="s">
        <v>616</v>
      </c>
      <c r="F3" s="20" t="s">
        <v>865</v>
      </c>
      <c r="G3" s="20">
        <v>20</v>
      </c>
      <c r="H3" s="20" t="s">
        <v>868</v>
      </c>
      <c r="I3" s="20">
        <v>2.1899999999999999E-2</v>
      </c>
      <c r="J3" s="20">
        <v>0.438</v>
      </c>
      <c r="K3" s="20" t="s">
        <v>869</v>
      </c>
    </row>
    <row r="4" spans="1:11" x14ac:dyDescent="0.25">
      <c r="A4" s="19" t="s">
        <v>617</v>
      </c>
      <c r="B4" s="20" t="s">
        <v>618</v>
      </c>
      <c r="C4" s="20" t="s">
        <v>615</v>
      </c>
      <c r="D4" s="20" t="s">
        <v>611</v>
      </c>
      <c r="E4" s="20" t="s">
        <v>619</v>
      </c>
      <c r="F4" s="20" t="s">
        <v>865</v>
      </c>
      <c r="G4" s="20">
        <v>40</v>
      </c>
      <c r="H4" s="20" t="s">
        <v>868</v>
      </c>
      <c r="I4" s="20">
        <v>1.8800000000000001E-2</v>
      </c>
      <c r="J4" s="20">
        <v>0.752</v>
      </c>
      <c r="K4" s="20" t="s">
        <v>870</v>
      </c>
    </row>
    <row r="5" spans="1:11" x14ac:dyDescent="0.25">
      <c r="A5" s="19" t="s">
        <v>620</v>
      </c>
      <c r="B5" s="20" t="s">
        <v>621</v>
      </c>
      <c r="C5" s="20" t="s">
        <v>622</v>
      </c>
      <c r="D5" s="20" t="s">
        <v>611</v>
      </c>
      <c r="E5" s="20" t="s">
        <v>623</v>
      </c>
      <c r="F5" s="20" t="s">
        <v>865</v>
      </c>
      <c r="G5" s="20">
        <v>20</v>
      </c>
      <c r="H5" s="20" t="s">
        <v>868</v>
      </c>
      <c r="I5" s="20">
        <v>3.1800000000000002E-2</v>
      </c>
      <c r="J5" s="20">
        <v>0.63600000000000001</v>
      </c>
      <c r="K5" s="20" t="s">
        <v>871</v>
      </c>
    </row>
    <row r="6" spans="1:11" x14ac:dyDescent="0.25">
      <c r="A6" s="20" t="s">
        <v>624</v>
      </c>
      <c r="B6" s="20" t="s">
        <v>625</v>
      </c>
      <c r="C6" s="20" t="s">
        <v>626</v>
      </c>
      <c r="D6" s="20" t="s">
        <v>383</v>
      </c>
      <c r="E6" s="20" t="s">
        <v>627</v>
      </c>
      <c r="F6" s="20" t="s">
        <v>865</v>
      </c>
      <c r="G6" s="20">
        <v>20</v>
      </c>
      <c r="H6" s="20" t="s">
        <v>868</v>
      </c>
      <c r="I6" s="20">
        <v>1.6799999999999999E-2</v>
      </c>
      <c r="J6" s="20">
        <v>0.33600000000000002</v>
      </c>
      <c r="K6" s="20" t="s">
        <v>872</v>
      </c>
    </row>
    <row r="7" spans="1:11" x14ac:dyDescent="0.25">
      <c r="A7" s="20" t="s">
        <v>628</v>
      </c>
      <c r="B7" s="20" t="s">
        <v>629</v>
      </c>
      <c r="C7" s="20" t="s">
        <v>626</v>
      </c>
      <c r="D7" s="20" t="s">
        <v>383</v>
      </c>
      <c r="E7" s="20" t="s">
        <v>627</v>
      </c>
      <c r="F7" s="20" t="s">
        <v>865</v>
      </c>
      <c r="G7" s="20">
        <v>20</v>
      </c>
      <c r="H7" s="20" t="s">
        <v>868</v>
      </c>
      <c r="I7" s="20">
        <v>1.6E-2</v>
      </c>
      <c r="J7" s="20">
        <v>0.32</v>
      </c>
      <c r="K7" s="20" t="s">
        <v>873</v>
      </c>
    </row>
    <row r="8" spans="1:11" x14ac:dyDescent="0.25">
      <c r="A8" s="20" t="s">
        <v>630</v>
      </c>
      <c r="B8" s="20" t="s">
        <v>631</v>
      </c>
      <c r="C8" s="20" t="s">
        <v>626</v>
      </c>
      <c r="D8" s="20" t="s">
        <v>383</v>
      </c>
      <c r="E8" s="20" t="s">
        <v>627</v>
      </c>
      <c r="F8" s="20" t="s">
        <v>865</v>
      </c>
      <c r="G8" s="20">
        <v>20</v>
      </c>
      <c r="H8" s="20" t="s">
        <v>868</v>
      </c>
      <c r="I8" s="20">
        <v>2.23E-2</v>
      </c>
      <c r="J8" s="20">
        <v>0.44600000000000001</v>
      </c>
      <c r="K8" s="20" t="s">
        <v>874</v>
      </c>
    </row>
    <row r="9" spans="1:11" x14ac:dyDescent="0.25">
      <c r="A9" s="20" t="s">
        <v>632</v>
      </c>
      <c r="B9" s="20" t="s">
        <v>633</v>
      </c>
      <c r="C9" s="20" t="s">
        <v>634</v>
      </c>
      <c r="D9" s="20" t="s">
        <v>635</v>
      </c>
      <c r="E9" s="20" t="s">
        <v>636</v>
      </c>
      <c r="F9" s="20" t="s">
        <v>865</v>
      </c>
      <c r="G9" s="20">
        <v>10</v>
      </c>
      <c r="H9" s="20" t="s">
        <v>875</v>
      </c>
      <c r="I9" s="20">
        <v>6.3600000000000004E-2</v>
      </c>
      <c r="J9" s="20">
        <v>0.63600000000000001</v>
      </c>
      <c r="K9" s="20" t="s">
        <v>876</v>
      </c>
    </row>
    <row r="10" spans="1:11" x14ac:dyDescent="0.25">
      <c r="A10" s="20" t="s">
        <v>637</v>
      </c>
      <c r="B10" s="20" t="s">
        <v>638</v>
      </c>
      <c r="C10" s="20" t="s">
        <v>639</v>
      </c>
      <c r="D10" s="20" t="s">
        <v>640</v>
      </c>
      <c r="E10" s="20" t="s">
        <v>641</v>
      </c>
      <c r="F10" s="20" t="s">
        <v>865</v>
      </c>
      <c r="G10" s="20">
        <v>20</v>
      </c>
      <c r="H10" s="20" t="s">
        <v>868</v>
      </c>
      <c r="I10" s="20">
        <v>2.93E-2</v>
      </c>
      <c r="J10" s="20">
        <v>0.58599999999999997</v>
      </c>
      <c r="K10" s="20" t="s">
        <v>877</v>
      </c>
    </row>
    <row r="11" spans="1:11" x14ac:dyDescent="0.25">
      <c r="A11" s="20" t="s">
        <v>642</v>
      </c>
      <c r="B11" s="20" t="s">
        <v>643</v>
      </c>
      <c r="C11" s="20" t="s">
        <v>644</v>
      </c>
      <c r="D11" s="20" t="s">
        <v>640</v>
      </c>
      <c r="E11" s="20" t="s">
        <v>645</v>
      </c>
      <c r="F11" s="20" t="s">
        <v>865</v>
      </c>
      <c r="G11" s="20">
        <v>20</v>
      </c>
      <c r="H11" s="20" t="s">
        <v>868</v>
      </c>
      <c r="I11" s="20">
        <v>2.76E-2</v>
      </c>
      <c r="J11" s="20">
        <v>0.55200000000000005</v>
      </c>
      <c r="K11" s="20" t="s">
        <v>878</v>
      </c>
    </row>
    <row r="12" spans="1:11" x14ac:dyDescent="0.25">
      <c r="A12" s="20" t="s">
        <v>646</v>
      </c>
      <c r="B12" s="20" t="s">
        <v>647</v>
      </c>
      <c r="C12" s="20" t="s">
        <v>648</v>
      </c>
      <c r="D12" s="20" t="s">
        <v>649</v>
      </c>
      <c r="E12" s="20" t="s">
        <v>650</v>
      </c>
      <c r="F12" s="20" t="s">
        <v>865</v>
      </c>
      <c r="G12" s="20">
        <v>5</v>
      </c>
      <c r="H12" s="20" t="s">
        <v>879</v>
      </c>
      <c r="I12" s="20">
        <v>0.15590000000000001</v>
      </c>
      <c r="J12" s="20">
        <v>0.77949999999999997</v>
      </c>
      <c r="K12" s="20" t="s">
        <v>880</v>
      </c>
    </row>
    <row r="13" spans="1:11" x14ac:dyDescent="0.25">
      <c r="A13" s="20" t="s">
        <v>651</v>
      </c>
      <c r="B13" s="20" t="s">
        <v>652</v>
      </c>
      <c r="C13" s="20" t="s">
        <v>653</v>
      </c>
      <c r="D13" s="20" t="s">
        <v>654</v>
      </c>
      <c r="E13" s="20" t="s">
        <v>655</v>
      </c>
      <c r="F13" s="20" t="s">
        <v>865</v>
      </c>
      <c r="G13" s="20">
        <v>5</v>
      </c>
      <c r="H13" s="20" t="s">
        <v>881</v>
      </c>
      <c r="I13" s="20">
        <v>0.1056</v>
      </c>
      <c r="J13" s="20">
        <v>0.52800000000000002</v>
      </c>
      <c r="K13" s="20" t="s">
        <v>882</v>
      </c>
    </row>
    <row r="14" spans="1:11" x14ac:dyDescent="0.25">
      <c r="A14" s="20" t="s">
        <v>656</v>
      </c>
      <c r="B14" s="20" t="s">
        <v>657</v>
      </c>
      <c r="C14" s="20" t="s">
        <v>658</v>
      </c>
      <c r="D14" s="20">
        <v>1206</v>
      </c>
      <c r="E14" s="20" t="s">
        <v>659</v>
      </c>
      <c r="F14" s="20" t="s">
        <v>865</v>
      </c>
      <c r="G14" s="20">
        <v>50</v>
      </c>
      <c r="H14" s="20" t="s">
        <v>866</v>
      </c>
      <c r="I14" s="20">
        <v>8.5000000000000006E-3</v>
      </c>
      <c r="J14" s="20">
        <v>0.42499999999999999</v>
      </c>
      <c r="K14" s="20" t="s">
        <v>883</v>
      </c>
    </row>
    <row r="15" spans="1:11" x14ac:dyDescent="0.25">
      <c r="A15" s="20" t="s">
        <v>660</v>
      </c>
      <c r="B15" s="20" t="s">
        <v>661</v>
      </c>
      <c r="C15" s="20" t="s">
        <v>662</v>
      </c>
      <c r="D15" s="20">
        <v>1210</v>
      </c>
      <c r="E15" s="20" t="s">
        <v>663</v>
      </c>
      <c r="F15" s="20" t="s">
        <v>865</v>
      </c>
      <c r="G15" s="20">
        <v>50</v>
      </c>
      <c r="H15" s="20" t="s">
        <v>868</v>
      </c>
      <c r="I15" s="20">
        <v>1.7500000000000002E-2</v>
      </c>
      <c r="J15" s="20">
        <v>0.875</v>
      </c>
      <c r="K15" s="20" t="s">
        <v>884</v>
      </c>
    </row>
    <row r="16" spans="1:11" x14ac:dyDescent="0.25">
      <c r="A16" s="20" t="s">
        <v>664</v>
      </c>
      <c r="B16" s="20" t="s">
        <v>665</v>
      </c>
      <c r="C16" s="20" t="s">
        <v>666</v>
      </c>
      <c r="D16" s="20">
        <v>1210</v>
      </c>
      <c r="E16" s="20" t="s">
        <v>667</v>
      </c>
      <c r="F16" s="20" t="s">
        <v>865</v>
      </c>
      <c r="G16" s="20">
        <v>50</v>
      </c>
      <c r="H16" s="20" t="s">
        <v>866</v>
      </c>
      <c r="I16" s="20">
        <v>9.7999999999999997E-3</v>
      </c>
      <c r="J16" s="20">
        <v>0.49</v>
      </c>
      <c r="K16" s="20" t="s">
        <v>885</v>
      </c>
    </row>
    <row r="17" spans="1:11" x14ac:dyDescent="0.25">
      <c r="A17" s="20" t="s">
        <v>668</v>
      </c>
      <c r="B17" s="20" t="s">
        <v>669</v>
      </c>
      <c r="C17" s="20" t="s">
        <v>666</v>
      </c>
      <c r="D17" s="20">
        <v>1210</v>
      </c>
      <c r="E17" s="20" t="s">
        <v>670</v>
      </c>
      <c r="F17" s="20" t="s">
        <v>865</v>
      </c>
      <c r="G17" s="20">
        <v>50</v>
      </c>
      <c r="H17" s="20" t="s">
        <v>866</v>
      </c>
      <c r="I17" s="20">
        <v>9.4000000000000004E-3</v>
      </c>
      <c r="J17" s="20">
        <v>0.47</v>
      </c>
      <c r="K17" s="20" t="s">
        <v>886</v>
      </c>
    </row>
    <row r="18" spans="1:11" x14ac:dyDescent="0.25">
      <c r="A18" s="20" t="s">
        <v>671</v>
      </c>
      <c r="B18" s="20" t="s">
        <v>672</v>
      </c>
      <c r="C18" s="20" t="s">
        <v>673</v>
      </c>
      <c r="D18" s="20" t="s">
        <v>611</v>
      </c>
      <c r="E18" s="20" t="s">
        <v>674</v>
      </c>
      <c r="F18" s="20" t="s">
        <v>865</v>
      </c>
      <c r="G18" s="20">
        <v>100</v>
      </c>
      <c r="H18" s="20" t="s">
        <v>866</v>
      </c>
      <c r="I18" s="20">
        <v>4.5999999999999999E-3</v>
      </c>
      <c r="J18" s="20">
        <v>0.46</v>
      </c>
      <c r="K18" s="20" t="s">
        <v>887</v>
      </c>
    </row>
    <row r="19" spans="1:11" x14ac:dyDescent="0.25">
      <c r="A19" s="19" t="s">
        <v>675</v>
      </c>
      <c r="B19" s="20" t="s">
        <v>676</v>
      </c>
      <c r="C19" s="20" t="s">
        <v>658</v>
      </c>
      <c r="D19" s="20" t="s">
        <v>611</v>
      </c>
      <c r="E19" s="20" t="s">
        <v>677</v>
      </c>
      <c r="F19" s="20" t="s">
        <v>865</v>
      </c>
      <c r="G19" s="20">
        <v>60</v>
      </c>
      <c r="H19" s="20" t="s">
        <v>868</v>
      </c>
      <c r="I19" s="20">
        <v>2.0299999999999999E-2</v>
      </c>
      <c r="J19" s="20">
        <v>1.218</v>
      </c>
      <c r="K19" s="20" t="s">
        <v>888</v>
      </c>
    </row>
    <row r="20" spans="1:11" x14ac:dyDescent="0.25">
      <c r="A20" s="19" t="s">
        <v>678</v>
      </c>
      <c r="B20" s="20" t="s">
        <v>679</v>
      </c>
      <c r="C20" s="20" t="s">
        <v>658</v>
      </c>
      <c r="D20" s="20" t="s">
        <v>611</v>
      </c>
      <c r="E20" s="20" t="s">
        <v>680</v>
      </c>
      <c r="F20" s="20" t="s">
        <v>865</v>
      </c>
      <c r="G20" s="20">
        <v>50</v>
      </c>
      <c r="H20" s="20" t="s">
        <v>866</v>
      </c>
      <c r="I20" s="20">
        <v>1.11E-2</v>
      </c>
      <c r="J20" s="20">
        <v>0.55500000000000005</v>
      </c>
      <c r="K20" s="20" t="s">
        <v>889</v>
      </c>
    </row>
    <row r="21" spans="1:11" x14ac:dyDescent="0.25">
      <c r="A21" s="19" t="s">
        <v>681</v>
      </c>
      <c r="B21" s="20" t="s">
        <v>682</v>
      </c>
      <c r="C21" s="20" t="s">
        <v>658</v>
      </c>
      <c r="D21" s="20" t="s">
        <v>611</v>
      </c>
      <c r="E21" s="20" t="s">
        <v>683</v>
      </c>
      <c r="F21" s="20" t="s">
        <v>865</v>
      </c>
      <c r="G21" s="20">
        <v>60</v>
      </c>
      <c r="H21" s="20" t="s">
        <v>868</v>
      </c>
      <c r="I21" s="20">
        <v>1.9099999999999999E-2</v>
      </c>
      <c r="J21" s="20">
        <v>1.1459999999999999</v>
      </c>
      <c r="K21" s="20" t="s">
        <v>890</v>
      </c>
    </row>
    <row r="22" spans="1:11" x14ac:dyDescent="0.25">
      <c r="A22" s="20" t="s">
        <v>684</v>
      </c>
      <c r="B22" s="20" t="s">
        <v>685</v>
      </c>
      <c r="C22" s="20" t="s">
        <v>686</v>
      </c>
      <c r="D22" s="20" t="s">
        <v>687</v>
      </c>
      <c r="E22" s="20" t="s">
        <v>688</v>
      </c>
      <c r="F22" s="20" t="s">
        <v>865</v>
      </c>
      <c r="G22" s="20">
        <v>5</v>
      </c>
      <c r="H22" s="20" t="s">
        <v>881</v>
      </c>
      <c r="I22" s="20">
        <v>8.8300000000000003E-2</v>
      </c>
      <c r="J22" s="20">
        <v>0.4415</v>
      </c>
      <c r="K22" s="20" t="s">
        <v>891</v>
      </c>
    </row>
    <row r="23" spans="1:11" x14ac:dyDescent="0.25">
      <c r="A23" s="20" t="s">
        <v>689</v>
      </c>
      <c r="B23" s="20" t="s">
        <v>690</v>
      </c>
      <c r="C23" s="20" t="s">
        <v>691</v>
      </c>
      <c r="D23" s="20" t="s">
        <v>692</v>
      </c>
      <c r="E23" s="20" t="s">
        <v>693</v>
      </c>
      <c r="F23" s="20" t="s">
        <v>865</v>
      </c>
      <c r="G23" s="20">
        <v>3</v>
      </c>
      <c r="H23" s="20" t="s">
        <v>879</v>
      </c>
      <c r="I23" s="20">
        <v>0.2641</v>
      </c>
      <c r="J23" s="20">
        <v>0.7923</v>
      </c>
      <c r="K23" s="20" t="s">
        <v>892</v>
      </c>
    </row>
    <row r="24" spans="1:11" x14ac:dyDescent="0.25">
      <c r="A24" s="20" t="s">
        <v>694</v>
      </c>
      <c r="B24" s="20" t="s">
        <v>695</v>
      </c>
      <c r="C24" s="20" t="s">
        <v>696</v>
      </c>
      <c r="D24" s="20" t="s">
        <v>697</v>
      </c>
      <c r="E24" s="20" t="s">
        <v>698</v>
      </c>
      <c r="F24" s="20" t="s">
        <v>865</v>
      </c>
      <c r="G24" s="20">
        <v>1</v>
      </c>
      <c r="H24" s="20" t="s">
        <v>879</v>
      </c>
      <c r="I24" s="20">
        <v>0.50270000000000004</v>
      </c>
      <c r="J24" s="20">
        <v>0.50270000000000004</v>
      </c>
      <c r="K24" s="20" t="s">
        <v>893</v>
      </c>
    </row>
    <row r="25" spans="1:11" x14ac:dyDescent="0.25">
      <c r="A25" s="20" t="s">
        <v>699</v>
      </c>
      <c r="B25" s="20" t="s">
        <v>700</v>
      </c>
      <c r="C25" s="20" t="s">
        <v>701</v>
      </c>
      <c r="D25" s="20" t="s">
        <v>702</v>
      </c>
      <c r="E25" s="20" t="s">
        <v>703</v>
      </c>
      <c r="F25" s="20" t="s">
        <v>865</v>
      </c>
      <c r="G25" s="20">
        <v>1</v>
      </c>
      <c r="H25" s="20" t="s">
        <v>879</v>
      </c>
      <c r="I25" s="20">
        <v>0.1973</v>
      </c>
      <c r="J25" s="20">
        <v>0.1973</v>
      </c>
      <c r="K25" s="20" t="s">
        <v>894</v>
      </c>
    </row>
    <row r="26" spans="1:11" x14ac:dyDescent="0.25">
      <c r="A26" s="20" t="s">
        <v>704</v>
      </c>
      <c r="B26" s="20" t="s">
        <v>705</v>
      </c>
      <c r="C26" s="20" t="s">
        <v>706</v>
      </c>
      <c r="D26" s="20" t="s">
        <v>702</v>
      </c>
      <c r="E26" s="20" t="s">
        <v>707</v>
      </c>
      <c r="F26" s="20" t="s">
        <v>865</v>
      </c>
      <c r="G26" s="20">
        <v>5</v>
      </c>
      <c r="H26" s="20" t="s">
        <v>881</v>
      </c>
      <c r="I26" s="20">
        <v>7.0000000000000007E-2</v>
      </c>
      <c r="J26" s="20">
        <v>0.35</v>
      </c>
      <c r="K26" s="20" t="s">
        <v>895</v>
      </c>
    </row>
    <row r="27" spans="1:11" x14ac:dyDescent="0.25">
      <c r="A27" s="19" t="s">
        <v>708</v>
      </c>
      <c r="B27" s="20" t="s">
        <v>709</v>
      </c>
      <c r="C27" s="20" t="s">
        <v>710</v>
      </c>
      <c r="D27" s="20" t="s">
        <v>702</v>
      </c>
      <c r="E27" s="20" t="s">
        <v>711</v>
      </c>
      <c r="F27" s="20" t="s">
        <v>865</v>
      </c>
      <c r="G27" s="20">
        <v>1</v>
      </c>
      <c r="H27" s="20" t="s">
        <v>879</v>
      </c>
      <c r="I27" s="20">
        <v>0.1416</v>
      </c>
      <c r="J27" s="20">
        <v>0.1416</v>
      </c>
      <c r="K27" s="20" t="s">
        <v>896</v>
      </c>
    </row>
    <row r="28" spans="1:11" x14ac:dyDescent="0.25">
      <c r="A28" s="20" t="s">
        <v>712</v>
      </c>
      <c r="B28" s="20" t="s">
        <v>713</v>
      </c>
      <c r="C28" s="20" t="s">
        <v>615</v>
      </c>
      <c r="D28" s="20" t="s">
        <v>714</v>
      </c>
      <c r="E28" s="20" t="s">
        <v>715</v>
      </c>
      <c r="F28" s="20" t="s">
        <v>865</v>
      </c>
      <c r="G28" s="20">
        <v>50</v>
      </c>
      <c r="H28" s="20" t="s">
        <v>866</v>
      </c>
      <c r="I28" s="20">
        <v>6.4999999999999997E-3</v>
      </c>
      <c r="J28" s="20">
        <v>0.32500000000000001</v>
      </c>
      <c r="K28" s="20" t="s">
        <v>897</v>
      </c>
    </row>
    <row r="29" spans="1:11" x14ac:dyDescent="0.25">
      <c r="A29" s="20" t="s">
        <v>716</v>
      </c>
      <c r="B29" s="20" t="s">
        <v>717</v>
      </c>
      <c r="C29" s="20" t="s">
        <v>648</v>
      </c>
      <c r="D29" s="20" t="s">
        <v>640</v>
      </c>
      <c r="E29" s="20" t="s">
        <v>718</v>
      </c>
      <c r="F29" s="20" t="s">
        <v>865</v>
      </c>
      <c r="G29" s="20">
        <v>5</v>
      </c>
      <c r="H29" s="20" t="s">
        <v>881</v>
      </c>
      <c r="I29" s="20">
        <v>8.6499999999999994E-2</v>
      </c>
      <c r="J29" s="20">
        <v>0.4325</v>
      </c>
      <c r="K29" s="20" t="s">
        <v>898</v>
      </c>
    </row>
    <row r="30" spans="1:11" x14ac:dyDescent="0.25">
      <c r="A30" s="20" t="s">
        <v>719</v>
      </c>
      <c r="B30" s="20" t="s">
        <v>720</v>
      </c>
      <c r="C30" s="20" t="s">
        <v>721</v>
      </c>
      <c r="D30" s="20" t="s">
        <v>640</v>
      </c>
      <c r="E30" s="20" t="s">
        <v>722</v>
      </c>
      <c r="F30" s="20" t="s">
        <v>865</v>
      </c>
      <c r="G30" s="20">
        <v>20</v>
      </c>
      <c r="H30" s="20" t="s">
        <v>868</v>
      </c>
      <c r="I30" s="20">
        <v>2.0199999999999999E-2</v>
      </c>
      <c r="J30" s="20">
        <v>0.40400000000000003</v>
      </c>
      <c r="K30" s="20" t="s">
        <v>899</v>
      </c>
    </row>
    <row r="31" spans="1:11" x14ac:dyDescent="0.25">
      <c r="A31" s="20" t="s">
        <v>723</v>
      </c>
      <c r="B31" s="20" t="s">
        <v>724</v>
      </c>
      <c r="C31" s="20" t="s">
        <v>725</v>
      </c>
      <c r="D31" s="20" t="s">
        <v>383</v>
      </c>
      <c r="E31" s="20" t="s">
        <v>627</v>
      </c>
      <c r="F31" s="20" t="s">
        <v>865</v>
      </c>
      <c r="G31" s="20">
        <v>20</v>
      </c>
      <c r="H31" s="20" t="s">
        <v>868</v>
      </c>
      <c r="I31" s="20">
        <v>1.67E-2</v>
      </c>
      <c r="J31" s="20">
        <v>0.33400000000000002</v>
      </c>
      <c r="K31" s="20" t="s">
        <v>900</v>
      </c>
    </row>
    <row r="32" spans="1:11" x14ac:dyDescent="0.25">
      <c r="A32" s="20" t="s">
        <v>726</v>
      </c>
      <c r="B32" s="20" t="s">
        <v>727</v>
      </c>
      <c r="C32" s="20" t="s">
        <v>725</v>
      </c>
      <c r="D32" s="20" t="s">
        <v>383</v>
      </c>
      <c r="E32" s="20" t="s">
        <v>627</v>
      </c>
      <c r="F32" s="20" t="s">
        <v>865</v>
      </c>
      <c r="G32" s="20">
        <v>20</v>
      </c>
      <c r="H32" s="20" t="s">
        <v>868</v>
      </c>
      <c r="I32" s="20">
        <v>1.84E-2</v>
      </c>
      <c r="J32" s="20">
        <v>0.36799999999999999</v>
      </c>
      <c r="K32" s="20" t="s">
        <v>901</v>
      </c>
    </row>
    <row r="33" spans="1:11" x14ac:dyDescent="0.25">
      <c r="A33" s="20" t="s">
        <v>728</v>
      </c>
      <c r="B33" s="20" t="s">
        <v>729</v>
      </c>
      <c r="C33" s="20" t="s">
        <v>730</v>
      </c>
      <c r="D33" s="20" t="s">
        <v>383</v>
      </c>
      <c r="E33" s="20" t="s">
        <v>627</v>
      </c>
      <c r="F33" s="20" t="s">
        <v>865</v>
      </c>
      <c r="G33" s="20">
        <v>20</v>
      </c>
      <c r="H33" s="20" t="s">
        <v>868</v>
      </c>
      <c r="I33" s="20">
        <v>1.84E-2</v>
      </c>
      <c r="J33" s="20">
        <v>0.36799999999999999</v>
      </c>
      <c r="K33" s="20" t="s">
        <v>902</v>
      </c>
    </row>
    <row r="34" spans="1:11" x14ac:dyDescent="0.25">
      <c r="A34" s="20" t="s">
        <v>731</v>
      </c>
      <c r="B34" s="20" t="s">
        <v>732</v>
      </c>
      <c r="C34" s="20" t="s">
        <v>733</v>
      </c>
      <c r="D34" s="20" t="s">
        <v>383</v>
      </c>
      <c r="E34" s="20" t="s">
        <v>627</v>
      </c>
      <c r="F34" s="20" t="s">
        <v>865</v>
      </c>
      <c r="G34" s="20">
        <v>20</v>
      </c>
      <c r="H34" s="20" t="s">
        <v>868</v>
      </c>
      <c r="I34" s="20">
        <v>1.8499999999999999E-2</v>
      </c>
      <c r="J34" s="20">
        <v>0.37</v>
      </c>
      <c r="K34" s="20" t="s">
        <v>903</v>
      </c>
    </row>
    <row r="35" spans="1:11" x14ac:dyDescent="0.25">
      <c r="A35" s="20" t="s">
        <v>734</v>
      </c>
      <c r="B35" s="20" t="s">
        <v>735</v>
      </c>
      <c r="C35" s="20" t="s">
        <v>639</v>
      </c>
      <c r="D35" s="20" t="s">
        <v>640</v>
      </c>
      <c r="E35" s="20" t="s">
        <v>736</v>
      </c>
      <c r="F35" s="20" t="s">
        <v>865</v>
      </c>
      <c r="G35" s="20">
        <v>20</v>
      </c>
      <c r="H35" s="20" t="s">
        <v>868</v>
      </c>
      <c r="I35" s="20">
        <v>1.6199999999999999E-2</v>
      </c>
      <c r="J35" s="20">
        <v>0.32400000000000001</v>
      </c>
      <c r="K35" s="20" t="s">
        <v>904</v>
      </c>
    </row>
    <row r="36" spans="1:11" x14ac:dyDescent="0.25">
      <c r="A36" s="20" t="s">
        <v>737</v>
      </c>
      <c r="B36" s="20" t="s">
        <v>738</v>
      </c>
      <c r="C36" s="20" t="s">
        <v>739</v>
      </c>
      <c r="D36" s="20" t="s">
        <v>740</v>
      </c>
      <c r="E36" s="20" t="s">
        <v>741</v>
      </c>
      <c r="F36" s="20" t="s">
        <v>865</v>
      </c>
      <c r="G36" s="20">
        <v>5</v>
      </c>
      <c r="H36" s="20" t="s">
        <v>881</v>
      </c>
      <c r="I36" s="20">
        <v>6.1699999999999998E-2</v>
      </c>
      <c r="J36" s="20">
        <v>0.3085</v>
      </c>
      <c r="K36" s="20" t="s">
        <v>905</v>
      </c>
    </row>
    <row r="37" spans="1:11" x14ac:dyDescent="0.25">
      <c r="A37" s="20" t="s">
        <v>742</v>
      </c>
      <c r="B37" s="20" t="s">
        <v>173</v>
      </c>
      <c r="C37" s="20" t="s">
        <v>686</v>
      </c>
      <c r="D37" s="20" t="s">
        <v>743</v>
      </c>
      <c r="E37" s="20" t="s">
        <v>744</v>
      </c>
      <c r="F37" s="20" t="s">
        <v>865</v>
      </c>
      <c r="G37" s="20">
        <v>2</v>
      </c>
      <c r="H37" s="20" t="s">
        <v>879</v>
      </c>
      <c r="I37" s="20">
        <v>0.95140000000000002</v>
      </c>
      <c r="J37" s="20">
        <v>1.9028</v>
      </c>
      <c r="K37" s="20" t="s">
        <v>906</v>
      </c>
    </row>
    <row r="38" spans="1:11" x14ac:dyDescent="0.25">
      <c r="A38" s="20" t="s">
        <v>745</v>
      </c>
      <c r="B38" s="20" t="s">
        <v>746</v>
      </c>
      <c r="C38" s="20" t="s">
        <v>747</v>
      </c>
      <c r="D38" s="20" t="s">
        <v>748</v>
      </c>
      <c r="E38" s="20" t="s">
        <v>749</v>
      </c>
      <c r="F38" s="20" t="s">
        <v>865</v>
      </c>
      <c r="G38" s="20">
        <v>5</v>
      </c>
      <c r="H38" s="20" t="s">
        <v>881</v>
      </c>
      <c r="I38" s="20">
        <v>7.2099999999999997E-2</v>
      </c>
      <c r="J38" s="20">
        <v>0.36049999999999999</v>
      </c>
      <c r="K38" s="20" t="s">
        <v>907</v>
      </c>
    </row>
    <row r="39" spans="1:11" x14ac:dyDescent="0.25">
      <c r="A39" s="20" t="s">
        <v>750</v>
      </c>
      <c r="B39" s="20" t="s">
        <v>751</v>
      </c>
      <c r="C39" s="20" t="s">
        <v>615</v>
      </c>
      <c r="D39" s="20" t="s">
        <v>611</v>
      </c>
      <c r="E39" s="20" t="s">
        <v>752</v>
      </c>
      <c r="F39" s="20" t="s">
        <v>865</v>
      </c>
      <c r="G39" s="20">
        <v>50</v>
      </c>
      <c r="H39" s="20" t="s">
        <v>866</v>
      </c>
      <c r="I39" s="20">
        <v>1.2999999999999999E-2</v>
      </c>
      <c r="J39" s="20">
        <v>0.65</v>
      </c>
      <c r="K39" s="20" t="s">
        <v>908</v>
      </c>
    </row>
    <row r="40" spans="1:11" x14ac:dyDescent="0.25">
      <c r="A40" s="20" t="s">
        <v>753</v>
      </c>
      <c r="B40" s="20" t="s">
        <v>754</v>
      </c>
      <c r="C40" s="20" t="s">
        <v>658</v>
      </c>
      <c r="D40" s="20" t="s">
        <v>611</v>
      </c>
      <c r="E40" s="20" t="s">
        <v>755</v>
      </c>
      <c r="F40" s="20" t="s">
        <v>865</v>
      </c>
      <c r="G40" s="20">
        <v>10</v>
      </c>
      <c r="H40" s="20" t="s">
        <v>875</v>
      </c>
      <c r="I40" s="20">
        <v>3.5000000000000003E-2</v>
      </c>
      <c r="J40" s="20">
        <v>0.35</v>
      </c>
      <c r="K40" s="20" t="s">
        <v>909</v>
      </c>
    </row>
    <row r="41" spans="1:11" x14ac:dyDescent="0.25">
      <c r="A41" s="20" t="s">
        <v>756</v>
      </c>
      <c r="B41" s="20" t="s">
        <v>757</v>
      </c>
      <c r="C41" s="20" t="s">
        <v>610</v>
      </c>
      <c r="D41" s="20">
        <v>1206</v>
      </c>
      <c r="E41" s="20" t="s">
        <v>758</v>
      </c>
      <c r="F41" s="20" t="s">
        <v>865</v>
      </c>
      <c r="G41" s="20">
        <v>60</v>
      </c>
      <c r="H41" s="20" t="s">
        <v>868</v>
      </c>
      <c r="I41" s="20">
        <v>2.8000000000000001E-2</v>
      </c>
      <c r="J41" s="20">
        <v>1.68</v>
      </c>
      <c r="K41" s="20" t="s">
        <v>910</v>
      </c>
    </row>
    <row r="42" spans="1:11" x14ac:dyDescent="0.25">
      <c r="A42" s="20" t="s">
        <v>759</v>
      </c>
      <c r="B42" s="20" t="s">
        <v>760</v>
      </c>
      <c r="C42" s="20" t="s">
        <v>662</v>
      </c>
      <c r="D42" s="20" t="s">
        <v>611</v>
      </c>
      <c r="E42" s="20" t="s">
        <v>761</v>
      </c>
      <c r="F42" s="20" t="s">
        <v>865</v>
      </c>
      <c r="G42" s="20">
        <v>50</v>
      </c>
      <c r="H42" s="20" t="s">
        <v>866</v>
      </c>
      <c r="I42" s="20">
        <v>9.2999999999999992E-3</v>
      </c>
      <c r="J42" s="20">
        <v>0.46500000000000002</v>
      </c>
      <c r="K42" s="20" t="s">
        <v>911</v>
      </c>
    </row>
    <row r="43" spans="1:11" x14ac:dyDescent="0.25">
      <c r="A43" s="20" t="s">
        <v>762</v>
      </c>
      <c r="B43" s="20" t="s">
        <v>763</v>
      </c>
      <c r="C43" s="20" t="s">
        <v>662</v>
      </c>
      <c r="D43" s="20" t="s">
        <v>611</v>
      </c>
      <c r="E43" s="20" t="s">
        <v>764</v>
      </c>
      <c r="F43" s="20" t="s">
        <v>865</v>
      </c>
      <c r="G43" s="20">
        <v>50</v>
      </c>
      <c r="H43" s="20" t="s">
        <v>912</v>
      </c>
      <c r="I43" s="20">
        <v>2.8E-3</v>
      </c>
      <c r="J43" s="20">
        <v>0.14000000000000001</v>
      </c>
      <c r="K43" s="20" t="s">
        <v>913</v>
      </c>
    </row>
    <row r="44" spans="1:11" x14ac:dyDescent="0.25">
      <c r="A44" s="20" t="s">
        <v>765</v>
      </c>
      <c r="B44" s="20" t="s">
        <v>766</v>
      </c>
      <c r="C44" s="20" t="s">
        <v>767</v>
      </c>
      <c r="D44" s="20" t="s">
        <v>611</v>
      </c>
      <c r="E44" s="20" t="s">
        <v>768</v>
      </c>
      <c r="F44" s="20" t="s">
        <v>865</v>
      </c>
      <c r="G44" s="20">
        <v>50</v>
      </c>
      <c r="H44" s="20" t="s">
        <v>866</v>
      </c>
      <c r="I44" s="20">
        <v>3.5000000000000001E-3</v>
      </c>
      <c r="J44" s="20">
        <v>0.17499999999999999</v>
      </c>
      <c r="K44" s="20" t="s">
        <v>914</v>
      </c>
    </row>
    <row r="45" spans="1:11" x14ac:dyDescent="0.25">
      <c r="A45" s="20" t="s">
        <v>769</v>
      </c>
      <c r="B45" s="20" t="s">
        <v>770</v>
      </c>
      <c r="C45" s="20" t="s">
        <v>771</v>
      </c>
      <c r="D45" s="20" t="s">
        <v>714</v>
      </c>
      <c r="E45" s="20" t="s">
        <v>772</v>
      </c>
      <c r="F45" s="20" t="s">
        <v>865</v>
      </c>
      <c r="G45" s="20">
        <v>5</v>
      </c>
      <c r="H45" s="20" t="s">
        <v>881</v>
      </c>
      <c r="I45" s="20">
        <v>6.83E-2</v>
      </c>
      <c r="J45" s="20">
        <v>0.34150000000000003</v>
      </c>
      <c r="K45" s="20" t="s">
        <v>915</v>
      </c>
    </row>
    <row r="46" spans="1:11" x14ac:dyDescent="0.25">
      <c r="A46" s="20" t="s">
        <v>773</v>
      </c>
      <c r="B46" s="20" t="s">
        <v>251</v>
      </c>
      <c r="C46" s="20" t="s">
        <v>774</v>
      </c>
      <c r="D46" s="20" t="s">
        <v>775</v>
      </c>
      <c r="E46" s="20" t="s">
        <v>776</v>
      </c>
      <c r="F46" s="20" t="s">
        <v>865</v>
      </c>
      <c r="G46" s="20">
        <v>10</v>
      </c>
      <c r="H46" s="20" t="s">
        <v>875</v>
      </c>
      <c r="I46" s="20">
        <v>5.9400000000000001E-2</v>
      </c>
      <c r="J46" s="20">
        <v>0.59399999999999997</v>
      </c>
      <c r="K46" s="20" t="s">
        <v>916</v>
      </c>
    </row>
    <row r="47" spans="1:11" x14ac:dyDescent="0.25">
      <c r="A47" s="20" t="s">
        <v>777</v>
      </c>
      <c r="B47" s="20" t="s">
        <v>778</v>
      </c>
      <c r="C47" s="20" t="s">
        <v>779</v>
      </c>
      <c r="D47" s="20" t="s">
        <v>692</v>
      </c>
      <c r="E47" s="20" t="s">
        <v>780</v>
      </c>
      <c r="F47" s="20" t="s">
        <v>865</v>
      </c>
      <c r="G47" s="20">
        <v>1</v>
      </c>
      <c r="H47" s="20" t="s">
        <v>879</v>
      </c>
      <c r="I47" s="20">
        <v>1.0707</v>
      </c>
      <c r="J47" s="20">
        <v>1.0707</v>
      </c>
      <c r="K47" s="20" t="s">
        <v>917</v>
      </c>
    </row>
    <row r="48" spans="1:11" x14ac:dyDescent="0.25">
      <c r="A48" s="20" t="s">
        <v>781</v>
      </c>
      <c r="B48" s="20" t="s">
        <v>570</v>
      </c>
      <c r="C48" s="20" t="s">
        <v>782</v>
      </c>
      <c r="D48" s="20" t="s">
        <v>783</v>
      </c>
      <c r="E48" s="20" t="s">
        <v>784</v>
      </c>
      <c r="F48" s="20" t="s">
        <v>865</v>
      </c>
      <c r="G48" s="20">
        <v>3</v>
      </c>
      <c r="H48" s="20" t="s">
        <v>879</v>
      </c>
      <c r="I48" s="20">
        <v>0.71909999999999996</v>
      </c>
      <c r="J48" s="20">
        <v>2.1573000000000002</v>
      </c>
      <c r="K48" s="20" t="s">
        <v>918</v>
      </c>
    </row>
    <row r="49" spans="1:11" x14ac:dyDescent="0.25">
      <c r="A49" s="20" t="s">
        <v>785</v>
      </c>
      <c r="B49" s="20" t="s">
        <v>786</v>
      </c>
      <c r="C49" s="20" t="s">
        <v>787</v>
      </c>
      <c r="D49" s="20" t="s">
        <v>788</v>
      </c>
      <c r="E49" s="20" t="s">
        <v>789</v>
      </c>
      <c r="F49" s="20" t="s">
        <v>865</v>
      </c>
      <c r="G49" s="20">
        <v>50</v>
      </c>
      <c r="H49" s="20" t="s">
        <v>866</v>
      </c>
      <c r="I49" s="20">
        <v>4.0000000000000001E-3</v>
      </c>
      <c r="J49" s="20">
        <v>0.2</v>
      </c>
      <c r="K49" s="20" t="s">
        <v>919</v>
      </c>
    </row>
    <row r="50" spans="1:11" x14ac:dyDescent="0.25">
      <c r="A50" s="20" t="s">
        <v>790</v>
      </c>
      <c r="B50" s="20" t="s">
        <v>791</v>
      </c>
      <c r="C50" s="20" t="s">
        <v>792</v>
      </c>
      <c r="D50" s="20" t="s">
        <v>702</v>
      </c>
      <c r="E50" s="20" t="s">
        <v>793</v>
      </c>
      <c r="F50" s="20" t="s">
        <v>865</v>
      </c>
      <c r="G50" s="20">
        <v>10</v>
      </c>
      <c r="H50" s="20" t="s">
        <v>875</v>
      </c>
      <c r="I50" s="20">
        <v>6.1899999999999997E-2</v>
      </c>
      <c r="J50" s="20">
        <v>0.61899999999999999</v>
      </c>
      <c r="K50" s="20" t="s">
        <v>920</v>
      </c>
    </row>
    <row r="51" spans="1:11" x14ac:dyDescent="0.25">
      <c r="A51" s="20" t="s">
        <v>794</v>
      </c>
      <c r="B51" s="20" t="s">
        <v>795</v>
      </c>
      <c r="C51" s="20" t="s">
        <v>796</v>
      </c>
      <c r="D51" s="20" t="s">
        <v>797</v>
      </c>
      <c r="E51" s="20" t="s">
        <v>798</v>
      </c>
      <c r="F51" s="20" t="s">
        <v>865</v>
      </c>
      <c r="G51" s="20">
        <v>5</v>
      </c>
      <c r="H51" s="20" t="s">
        <v>881</v>
      </c>
      <c r="I51" s="20">
        <v>8.5900000000000004E-2</v>
      </c>
      <c r="J51" s="20">
        <v>0.42949999999999999</v>
      </c>
      <c r="K51" s="20" t="s">
        <v>921</v>
      </c>
    </row>
    <row r="52" spans="1:11" x14ac:dyDescent="0.25">
      <c r="A52" s="20" t="s">
        <v>799</v>
      </c>
      <c r="B52" s="20" t="s">
        <v>800</v>
      </c>
      <c r="C52" s="20" t="s">
        <v>648</v>
      </c>
      <c r="D52" s="20" t="s">
        <v>801</v>
      </c>
      <c r="E52" s="20" t="s">
        <v>802</v>
      </c>
      <c r="F52" s="20" t="s">
        <v>865</v>
      </c>
      <c r="G52" s="20">
        <v>3</v>
      </c>
      <c r="H52" s="20" t="s">
        <v>879</v>
      </c>
      <c r="I52" s="20">
        <v>0.15909999999999999</v>
      </c>
      <c r="J52" s="20">
        <v>0.4773</v>
      </c>
      <c r="K52" s="20" t="s">
        <v>922</v>
      </c>
    </row>
    <row r="53" spans="1:11" x14ac:dyDescent="0.25">
      <c r="A53" s="20" t="s">
        <v>803</v>
      </c>
      <c r="B53" s="20" t="s">
        <v>576</v>
      </c>
      <c r="C53" s="20" t="s">
        <v>804</v>
      </c>
      <c r="D53" s="20" t="s">
        <v>457</v>
      </c>
      <c r="E53" s="20" t="s">
        <v>805</v>
      </c>
      <c r="F53" s="20" t="s">
        <v>865</v>
      </c>
      <c r="G53" s="20">
        <v>1</v>
      </c>
      <c r="H53" s="20" t="s">
        <v>879</v>
      </c>
      <c r="I53" s="20">
        <v>0.15110000000000001</v>
      </c>
      <c r="J53" s="20">
        <v>0.15110000000000001</v>
      </c>
      <c r="K53" s="20" t="s">
        <v>923</v>
      </c>
    </row>
    <row r="54" spans="1:11" x14ac:dyDescent="0.25">
      <c r="A54" s="20" t="s">
        <v>806</v>
      </c>
      <c r="B54" s="20" t="s">
        <v>488</v>
      </c>
      <c r="C54" s="20" t="s">
        <v>644</v>
      </c>
      <c r="D54" s="20" t="s">
        <v>457</v>
      </c>
      <c r="E54" s="20" t="s">
        <v>807</v>
      </c>
      <c r="F54" s="20" t="s">
        <v>865</v>
      </c>
      <c r="G54" s="20">
        <v>2</v>
      </c>
      <c r="H54" s="20" t="s">
        <v>879</v>
      </c>
      <c r="I54" s="20">
        <v>0.1082</v>
      </c>
      <c r="J54" s="20">
        <v>0.21640000000000001</v>
      </c>
      <c r="K54" s="20" t="s">
        <v>924</v>
      </c>
    </row>
    <row r="55" spans="1:11" x14ac:dyDescent="0.25">
      <c r="A55" s="19" t="s">
        <v>808</v>
      </c>
      <c r="B55" s="20" t="s">
        <v>809</v>
      </c>
      <c r="C55" s="20" t="s">
        <v>779</v>
      </c>
      <c r="D55" s="20" t="s">
        <v>810</v>
      </c>
      <c r="E55" s="20" t="s">
        <v>811</v>
      </c>
      <c r="F55" s="20" t="s">
        <v>865</v>
      </c>
      <c r="G55" s="20">
        <v>1</v>
      </c>
      <c r="H55" s="20" t="s">
        <v>879</v>
      </c>
      <c r="I55" s="20">
        <v>0.18609999999999999</v>
      </c>
      <c r="J55" s="20">
        <v>0.18609999999999999</v>
      </c>
      <c r="K55" s="20" t="s">
        <v>925</v>
      </c>
    </row>
    <row r="56" spans="1:11" x14ac:dyDescent="0.25">
      <c r="A56" s="20" t="s">
        <v>812</v>
      </c>
      <c r="B56" s="20" t="s">
        <v>813</v>
      </c>
      <c r="C56" s="20" t="s">
        <v>814</v>
      </c>
      <c r="D56" s="20" t="s">
        <v>797</v>
      </c>
      <c r="E56" s="20" t="s">
        <v>815</v>
      </c>
      <c r="F56" s="20" t="s">
        <v>865</v>
      </c>
      <c r="G56" s="20">
        <v>5</v>
      </c>
      <c r="H56" s="20" t="s">
        <v>881</v>
      </c>
      <c r="I56" s="20">
        <v>6.3600000000000004E-2</v>
      </c>
      <c r="J56" s="20">
        <v>0.318</v>
      </c>
      <c r="K56" s="20" t="s">
        <v>926</v>
      </c>
    </row>
    <row r="57" spans="1:11" x14ac:dyDescent="0.25">
      <c r="A57" s="20" t="s">
        <v>816</v>
      </c>
      <c r="B57" s="20" t="s">
        <v>817</v>
      </c>
      <c r="C57" s="20" t="s">
        <v>804</v>
      </c>
      <c r="D57" s="20" t="s">
        <v>818</v>
      </c>
      <c r="E57" s="20" t="s">
        <v>819</v>
      </c>
      <c r="F57" s="20" t="s">
        <v>865</v>
      </c>
      <c r="G57" s="20">
        <v>5</v>
      </c>
      <c r="H57" s="20" t="s">
        <v>881</v>
      </c>
      <c r="I57" s="20">
        <v>6.2799999999999995E-2</v>
      </c>
      <c r="J57" s="20">
        <v>0.314</v>
      </c>
      <c r="K57" s="20" t="s">
        <v>927</v>
      </c>
    </row>
    <row r="58" spans="1:11" x14ac:dyDescent="0.25">
      <c r="A58" s="20" t="s">
        <v>820</v>
      </c>
      <c r="B58" s="20" t="s">
        <v>464</v>
      </c>
      <c r="C58" s="20" t="s">
        <v>821</v>
      </c>
      <c r="D58" s="20" t="s">
        <v>775</v>
      </c>
      <c r="E58" s="20" t="s">
        <v>776</v>
      </c>
      <c r="F58" s="20" t="s">
        <v>865</v>
      </c>
      <c r="G58" s="20">
        <v>10</v>
      </c>
      <c r="H58" s="20" t="s">
        <v>875</v>
      </c>
      <c r="I58" s="20">
        <v>5.8200000000000002E-2</v>
      </c>
      <c r="J58" s="20">
        <v>0.58199999999999996</v>
      </c>
      <c r="K58" s="20" t="s">
        <v>928</v>
      </c>
    </row>
    <row r="59" spans="1:11" x14ac:dyDescent="0.25">
      <c r="A59" s="20" t="s">
        <v>822</v>
      </c>
      <c r="B59" s="20" t="s">
        <v>489</v>
      </c>
      <c r="C59" s="20" t="s">
        <v>639</v>
      </c>
      <c r="D59" s="20" t="s">
        <v>823</v>
      </c>
      <c r="E59" s="20" t="s">
        <v>824</v>
      </c>
      <c r="F59" s="20" t="s">
        <v>865</v>
      </c>
      <c r="G59" s="20">
        <v>5</v>
      </c>
      <c r="H59" s="20" t="s">
        <v>881</v>
      </c>
      <c r="I59" s="20">
        <v>8.5199999999999998E-2</v>
      </c>
      <c r="J59" s="20">
        <v>0.42599999999999999</v>
      </c>
      <c r="K59" s="20" t="s">
        <v>929</v>
      </c>
    </row>
    <row r="60" spans="1:11" x14ac:dyDescent="0.25">
      <c r="A60" s="20" t="s">
        <v>825</v>
      </c>
      <c r="B60" s="20" t="s">
        <v>826</v>
      </c>
      <c r="C60" s="20" t="s">
        <v>827</v>
      </c>
      <c r="D60" s="20" t="s">
        <v>828</v>
      </c>
      <c r="E60" s="20" t="s">
        <v>829</v>
      </c>
      <c r="F60" s="20" t="s">
        <v>865</v>
      </c>
      <c r="G60" s="20">
        <v>5</v>
      </c>
      <c r="H60" s="20" t="s">
        <v>881</v>
      </c>
      <c r="I60" s="20">
        <v>7.0199999999999999E-2</v>
      </c>
      <c r="J60" s="20">
        <v>0.35099999999999998</v>
      </c>
      <c r="K60" s="20" t="s">
        <v>930</v>
      </c>
    </row>
    <row r="61" spans="1:11" x14ac:dyDescent="0.25">
      <c r="A61" s="20" t="s">
        <v>830</v>
      </c>
      <c r="B61" s="20" t="s">
        <v>831</v>
      </c>
      <c r="C61" s="20" t="s">
        <v>610</v>
      </c>
      <c r="D61" s="20" t="s">
        <v>714</v>
      </c>
      <c r="E61" s="20" t="s">
        <v>832</v>
      </c>
      <c r="F61" s="20" t="s">
        <v>865</v>
      </c>
      <c r="G61" s="20">
        <v>50</v>
      </c>
      <c r="H61" s="20" t="s">
        <v>866</v>
      </c>
      <c r="I61" s="20">
        <v>3.2000000000000002E-3</v>
      </c>
      <c r="J61" s="20">
        <v>0.16</v>
      </c>
      <c r="K61" s="20" t="s">
        <v>931</v>
      </c>
    </row>
    <row r="62" spans="1:11" x14ac:dyDescent="0.25">
      <c r="A62" s="19" t="s">
        <v>833</v>
      </c>
      <c r="B62" s="20" t="s">
        <v>834</v>
      </c>
      <c r="C62" s="20" t="s">
        <v>835</v>
      </c>
      <c r="D62" s="20" t="s">
        <v>828</v>
      </c>
      <c r="E62" s="20" t="s">
        <v>836</v>
      </c>
      <c r="F62" s="20" t="s">
        <v>865</v>
      </c>
      <c r="G62" s="20">
        <v>10</v>
      </c>
      <c r="H62" s="20" t="s">
        <v>875</v>
      </c>
      <c r="I62" s="20">
        <v>6.3399999999999998E-2</v>
      </c>
      <c r="J62" s="20">
        <v>0.63400000000000001</v>
      </c>
      <c r="K62" s="20" t="s">
        <v>932</v>
      </c>
    </row>
    <row r="63" spans="1:11" x14ac:dyDescent="0.25">
      <c r="A63" s="19" t="s">
        <v>837</v>
      </c>
      <c r="B63" s="20" t="s">
        <v>838</v>
      </c>
      <c r="C63" s="20" t="s">
        <v>662</v>
      </c>
      <c r="D63" s="20" t="s">
        <v>714</v>
      </c>
      <c r="E63" s="20" t="s">
        <v>715</v>
      </c>
      <c r="F63" s="20" t="s">
        <v>865</v>
      </c>
      <c r="G63" s="20">
        <v>50</v>
      </c>
      <c r="H63" s="20" t="s">
        <v>866</v>
      </c>
      <c r="I63" s="20">
        <v>5.1999999999999998E-3</v>
      </c>
      <c r="J63" s="20">
        <v>0.26</v>
      </c>
      <c r="K63" s="20" t="s">
        <v>933</v>
      </c>
    </row>
    <row r="64" spans="1:11" x14ac:dyDescent="0.25">
      <c r="A64" s="19" t="s">
        <v>839</v>
      </c>
      <c r="B64" s="20" t="s">
        <v>840</v>
      </c>
      <c r="C64" s="20" t="s">
        <v>835</v>
      </c>
      <c r="D64" s="20" t="s">
        <v>828</v>
      </c>
      <c r="E64" s="20" t="s">
        <v>841</v>
      </c>
      <c r="F64" s="20" t="s">
        <v>865</v>
      </c>
      <c r="G64" s="20">
        <v>5</v>
      </c>
      <c r="H64" s="20" t="s">
        <v>881</v>
      </c>
      <c r="I64" s="20">
        <v>6.2700000000000006E-2</v>
      </c>
      <c r="J64" s="20">
        <v>0.3135</v>
      </c>
      <c r="K64" s="20" t="s">
        <v>934</v>
      </c>
    </row>
    <row r="65" spans="1:11" x14ac:dyDescent="0.25">
      <c r="A65" s="20" t="s">
        <v>842</v>
      </c>
      <c r="B65" s="20" t="s">
        <v>843</v>
      </c>
      <c r="C65" s="20" t="s">
        <v>730</v>
      </c>
      <c r="D65" s="20" t="s">
        <v>383</v>
      </c>
      <c r="E65" s="20" t="s">
        <v>627</v>
      </c>
      <c r="F65" s="20" t="s">
        <v>865</v>
      </c>
      <c r="G65" s="20">
        <v>20</v>
      </c>
      <c r="H65" s="20" t="s">
        <v>868</v>
      </c>
      <c r="I65" s="20">
        <v>1.7000000000000001E-2</v>
      </c>
      <c r="J65" s="20">
        <v>0.34</v>
      </c>
      <c r="K65" s="20" t="s">
        <v>935</v>
      </c>
    </row>
    <row r="66" spans="1:11" x14ac:dyDescent="0.25">
      <c r="A66" s="19" t="s">
        <v>844</v>
      </c>
      <c r="B66" s="20" t="s">
        <v>845</v>
      </c>
      <c r="C66" s="20" t="s">
        <v>622</v>
      </c>
      <c r="D66" s="20">
        <v>1206</v>
      </c>
      <c r="E66" s="20" t="s">
        <v>846</v>
      </c>
      <c r="F66" s="20" t="s">
        <v>865</v>
      </c>
      <c r="G66" s="20">
        <v>10</v>
      </c>
      <c r="H66" s="20" t="s">
        <v>875</v>
      </c>
      <c r="I66" s="20">
        <v>3.5400000000000001E-2</v>
      </c>
      <c r="J66" s="20">
        <v>0.35399999999999998</v>
      </c>
      <c r="K66" s="20" t="s">
        <v>936</v>
      </c>
    </row>
    <row r="67" spans="1:11" x14ac:dyDescent="0.25">
      <c r="A67" s="19" t="s">
        <v>847</v>
      </c>
      <c r="B67" s="20" t="s">
        <v>848</v>
      </c>
      <c r="C67" s="20" t="s">
        <v>622</v>
      </c>
      <c r="D67" s="20" t="s">
        <v>714</v>
      </c>
      <c r="E67" s="20" t="s">
        <v>849</v>
      </c>
      <c r="F67" s="20" t="s">
        <v>865</v>
      </c>
      <c r="G67" s="20">
        <v>200</v>
      </c>
      <c r="H67" s="20" t="s">
        <v>912</v>
      </c>
      <c r="I67" s="20">
        <v>2.5999999999999999E-3</v>
      </c>
      <c r="J67" s="20">
        <v>0.52</v>
      </c>
      <c r="K67" s="20" t="s">
        <v>937</v>
      </c>
    </row>
    <row r="68" spans="1:11" x14ac:dyDescent="0.25">
      <c r="A68" s="20" t="s">
        <v>850</v>
      </c>
      <c r="B68" s="20" t="s">
        <v>851</v>
      </c>
      <c r="C68" s="20" t="s">
        <v>662</v>
      </c>
      <c r="D68" s="20" t="s">
        <v>611</v>
      </c>
      <c r="E68" s="20" t="s">
        <v>852</v>
      </c>
      <c r="F68" s="20" t="s">
        <v>865</v>
      </c>
      <c r="G68" s="20">
        <v>50</v>
      </c>
      <c r="H68" s="20" t="s">
        <v>866</v>
      </c>
      <c r="I68" s="20">
        <v>6.0000000000000001E-3</v>
      </c>
      <c r="J68" s="20">
        <v>0.3</v>
      </c>
      <c r="K68" s="20" t="s">
        <v>938</v>
      </c>
    </row>
    <row r="69" spans="1:11" x14ac:dyDescent="0.25">
      <c r="A69" s="20" t="s">
        <v>853</v>
      </c>
      <c r="B69" s="20" t="s">
        <v>854</v>
      </c>
      <c r="C69" s="20" t="s">
        <v>686</v>
      </c>
      <c r="D69" s="20" t="s">
        <v>748</v>
      </c>
      <c r="E69" s="20" t="s">
        <v>749</v>
      </c>
      <c r="F69" s="20" t="s">
        <v>865</v>
      </c>
      <c r="G69" s="20">
        <v>2</v>
      </c>
      <c r="H69" s="20" t="s">
        <v>879</v>
      </c>
      <c r="I69" s="20">
        <v>0.14000000000000001</v>
      </c>
      <c r="J69" s="20">
        <v>0.28000000000000003</v>
      </c>
      <c r="K69" s="20" t="s">
        <v>939</v>
      </c>
    </row>
    <row r="70" spans="1:11" x14ac:dyDescent="0.25">
      <c r="A70" s="20" t="s">
        <v>855</v>
      </c>
      <c r="B70" s="20" t="s">
        <v>791</v>
      </c>
      <c r="C70" s="20" t="s">
        <v>856</v>
      </c>
      <c r="D70" s="20" t="s">
        <v>857</v>
      </c>
      <c r="E70" s="20" t="s">
        <v>858</v>
      </c>
      <c r="F70" s="20" t="s">
        <v>865</v>
      </c>
      <c r="G70" s="20">
        <v>50</v>
      </c>
      <c r="H70" s="20" t="s">
        <v>866</v>
      </c>
      <c r="I70" s="20">
        <v>5.4000000000000003E-3</v>
      </c>
      <c r="J70" s="20">
        <v>0.27</v>
      </c>
      <c r="K70" s="20" t="s">
        <v>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E1A1-3D58-4030-B43D-1DE63CA3A865}">
  <dimension ref="A1:O105"/>
  <sheetViews>
    <sheetView topLeftCell="A35" workbookViewId="0">
      <selection activeCell="F50" sqref="F50"/>
    </sheetView>
  </sheetViews>
  <sheetFormatPr defaultRowHeight="15" x14ac:dyDescent="0.25"/>
  <cols>
    <col min="1" max="1" width="4.5703125" style="14" bestFit="1" customWidth="1"/>
    <col min="2" max="2" width="4.5703125" style="14" customWidth="1"/>
    <col min="3" max="3" width="35.140625" style="14" bestFit="1" customWidth="1"/>
    <col min="4" max="4" width="42.140625" style="14" bestFit="1" customWidth="1"/>
    <col min="5" max="5" width="36.85546875" style="14" bestFit="1" customWidth="1"/>
    <col min="6" max="6" width="32" style="14" customWidth="1"/>
    <col min="7" max="7" width="49.28515625" style="14" bestFit="1" customWidth="1"/>
    <col min="8" max="8" width="19.7109375" style="14" bestFit="1" customWidth="1"/>
    <col min="9" max="9" width="11.42578125" style="14" bestFit="1" customWidth="1"/>
    <col min="10" max="10" width="13.7109375" style="14" bestFit="1" customWidth="1"/>
    <col min="11" max="11" width="13.85546875" style="14" bestFit="1" customWidth="1"/>
    <col min="12" max="12" width="12.5703125" style="14" bestFit="1" customWidth="1"/>
    <col min="13" max="13" width="10" style="14" bestFit="1" customWidth="1"/>
    <col min="14" max="14" width="13.5703125" style="14" bestFit="1" customWidth="1"/>
    <col min="15" max="15" width="12.85546875" style="14" bestFit="1" customWidth="1"/>
    <col min="16" max="16384" width="9.140625" style="14"/>
  </cols>
  <sheetData>
    <row r="1" spans="1:15" x14ac:dyDescent="0.25">
      <c r="A1" s="13" t="s">
        <v>40</v>
      </c>
      <c r="B1" s="13" t="s">
        <v>368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262</v>
      </c>
      <c r="I1" s="13" t="s">
        <v>263</v>
      </c>
      <c r="J1" s="13" t="s">
        <v>264</v>
      </c>
      <c r="K1" s="13" t="s">
        <v>265</v>
      </c>
      <c r="L1" s="13" t="s">
        <v>266</v>
      </c>
      <c r="M1" s="13" t="s">
        <v>267</v>
      </c>
      <c r="N1" s="13" t="s">
        <v>268</v>
      </c>
      <c r="O1" s="13" t="s">
        <v>269</v>
      </c>
    </row>
    <row r="2" spans="1:15" x14ac:dyDescent="0.25">
      <c r="A2" s="15">
        <v>1</v>
      </c>
      <c r="B2" s="15">
        <f>A2*2</f>
        <v>2</v>
      </c>
      <c r="C2" s="15" t="s">
        <v>148</v>
      </c>
      <c r="D2" s="15" t="s">
        <v>149</v>
      </c>
      <c r="E2" s="15">
        <v>1206</v>
      </c>
      <c r="F2" s="15" t="s">
        <v>150</v>
      </c>
      <c r="G2" s="15" t="s">
        <v>151</v>
      </c>
      <c r="H2" s="15"/>
      <c r="I2" s="15"/>
      <c r="J2" s="15"/>
      <c r="K2" s="15"/>
      <c r="L2" s="15" t="s">
        <v>311</v>
      </c>
      <c r="M2" s="15"/>
      <c r="N2" s="15"/>
      <c r="O2" s="15" t="s">
        <v>148</v>
      </c>
    </row>
    <row r="3" spans="1:15" x14ac:dyDescent="0.25">
      <c r="A3" s="15">
        <v>1</v>
      </c>
      <c r="B3" s="15">
        <f t="shared" ref="B3:B64" si="0">A3*2</f>
        <v>2</v>
      </c>
      <c r="C3" s="15" t="s">
        <v>116</v>
      </c>
      <c r="D3" s="15" t="s">
        <v>116</v>
      </c>
      <c r="E3" s="15" t="s">
        <v>117</v>
      </c>
      <c r="F3" s="15" t="s">
        <v>118</v>
      </c>
      <c r="G3" s="15" t="s">
        <v>119</v>
      </c>
      <c r="H3" s="15"/>
      <c r="I3" s="15"/>
      <c r="J3" s="15"/>
      <c r="K3" s="15"/>
      <c r="L3" s="15" t="s">
        <v>313</v>
      </c>
      <c r="M3" s="15" t="s">
        <v>314</v>
      </c>
      <c r="N3" s="15"/>
      <c r="O3" s="15"/>
    </row>
    <row r="4" spans="1:15" x14ac:dyDescent="0.25">
      <c r="A4" s="15">
        <v>48</v>
      </c>
      <c r="B4" s="15">
        <f t="shared" si="0"/>
        <v>96</v>
      </c>
      <c r="C4" s="15" t="s">
        <v>276</v>
      </c>
      <c r="D4" s="15" t="s">
        <v>121</v>
      </c>
      <c r="E4" s="15" t="s">
        <v>122</v>
      </c>
      <c r="F4" s="15" t="s">
        <v>277</v>
      </c>
      <c r="G4" s="15" t="s">
        <v>79</v>
      </c>
      <c r="H4" s="15"/>
      <c r="I4" s="15"/>
      <c r="J4" s="15"/>
      <c r="K4" s="15"/>
      <c r="L4" s="15"/>
      <c r="M4" s="15"/>
      <c r="N4" s="15" t="s">
        <v>278</v>
      </c>
      <c r="O4" s="15"/>
    </row>
    <row r="5" spans="1:15" x14ac:dyDescent="0.25">
      <c r="A5" s="15">
        <v>2</v>
      </c>
      <c r="B5" s="15">
        <f t="shared" si="0"/>
        <v>4</v>
      </c>
      <c r="C5" s="15" t="s">
        <v>276</v>
      </c>
      <c r="D5" s="15" t="s">
        <v>76</v>
      </c>
      <c r="E5" s="15" t="s">
        <v>77</v>
      </c>
      <c r="F5" s="15" t="s">
        <v>279</v>
      </c>
      <c r="G5" s="15" t="s">
        <v>79</v>
      </c>
      <c r="H5" s="15"/>
      <c r="I5" s="15"/>
      <c r="J5" s="15"/>
      <c r="K5" s="15"/>
      <c r="L5" s="15"/>
      <c r="M5" s="15"/>
      <c r="N5" s="15" t="s">
        <v>278</v>
      </c>
      <c r="O5" s="15"/>
    </row>
    <row r="6" spans="1:15" x14ac:dyDescent="0.25">
      <c r="A6" s="15">
        <v>2</v>
      </c>
      <c r="B6" s="15">
        <f t="shared" si="0"/>
        <v>4</v>
      </c>
      <c r="C6" s="15" t="s">
        <v>75</v>
      </c>
      <c r="D6" s="15" t="s">
        <v>76</v>
      </c>
      <c r="E6" s="15" t="s">
        <v>77</v>
      </c>
      <c r="F6" s="15" t="s">
        <v>78</v>
      </c>
      <c r="G6" s="15" t="s">
        <v>79</v>
      </c>
      <c r="H6" s="15"/>
      <c r="I6" s="15"/>
      <c r="J6" s="15"/>
      <c r="K6" s="15"/>
      <c r="L6" s="15"/>
      <c r="M6" s="15"/>
      <c r="N6" s="15" t="s">
        <v>278</v>
      </c>
      <c r="O6" s="15"/>
    </row>
    <row r="7" spans="1:15" x14ac:dyDescent="0.25">
      <c r="A7" s="15">
        <v>1</v>
      </c>
      <c r="B7" s="15">
        <f t="shared" si="0"/>
        <v>2</v>
      </c>
      <c r="C7" s="15" t="s">
        <v>82</v>
      </c>
      <c r="D7" s="15" t="s">
        <v>76</v>
      </c>
      <c r="E7" s="15" t="s">
        <v>77</v>
      </c>
      <c r="F7" s="15" t="s">
        <v>282</v>
      </c>
      <c r="G7" s="15" t="s">
        <v>79</v>
      </c>
      <c r="H7" s="15"/>
      <c r="I7" s="15"/>
      <c r="J7" s="15"/>
      <c r="K7" s="15"/>
      <c r="L7" s="15"/>
      <c r="M7" s="15"/>
      <c r="N7" s="15" t="s">
        <v>278</v>
      </c>
      <c r="O7" s="15"/>
    </row>
    <row r="8" spans="1:15" x14ac:dyDescent="0.25">
      <c r="A8" s="15">
        <v>1</v>
      </c>
      <c r="B8" s="15">
        <f t="shared" si="0"/>
        <v>2</v>
      </c>
      <c r="C8" s="15" t="s">
        <v>285</v>
      </c>
      <c r="D8" s="15" t="s">
        <v>76</v>
      </c>
      <c r="E8" s="15" t="s">
        <v>77</v>
      </c>
      <c r="F8" s="15" t="s">
        <v>89</v>
      </c>
      <c r="G8" s="15" t="s">
        <v>79</v>
      </c>
      <c r="H8" s="15"/>
      <c r="I8" s="15"/>
      <c r="J8" s="15"/>
      <c r="K8" s="15"/>
      <c r="L8" s="15"/>
      <c r="M8" s="15"/>
      <c r="N8" s="15" t="s">
        <v>278</v>
      </c>
      <c r="O8" s="15"/>
    </row>
    <row r="9" spans="1:15" x14ac:dyDescent="0.25">
      <c r="A9" s="15">
        <v>3</v>
      </c>
      <c r="B9" s="15">
        <f t="shared" si="0"/>
        <v>6</v>
      </c>
      <c r="C9" s="15" t="s">
        <v>123</v>
      </c>
      <c r="D9" s="15" t="s">
        <v>76</v>
      </c>
      <c r="E9" s="15" t="s">
        <v>77</v>
      </c>
      <c r="F9" s="15" t="s">
        <v>124</v>
      </c>
      <c r="G9" s="15" t="s">
        <v>79</v>
      </c>
      <c r="H9" s="15"/>
      <c r="I9" s="15"/>
      <c r="J9" s="15"/>
      <c r="K9" s="15"/>
      <c r="L9" s="15"/>
      <c r="M9" s="15"/>
      <c r="N9" s="15" t="s">
        <v>278</v>
      </c>
      <c r="O9" s="15"/>
    </row>
    <row r="10" spans="1:15" x14ac:dyDescent="0.25">
      <c r="A10" s="15">
        <v>4</v>
      </c>
      <c r="B10" s="15">
        <f t="shared" si="0"/>
        <v>8</v>
      </c>
      <c r="C10" s="15" t="s">
        <v>289</v>
      </c>
      <c r="D10" s="15" t="s">
        <v>76</v>
      </c>
      <c r="E10" s="15" t="s">
        <v>77</v>
      </c>
      <c r="F10" s="15" t="s">
        <v>99</v>
      </c>
      <c r="G10" s="15" t="s">
        <v>79</v>
      </c>
      <c r="H10" s="15"/>
      <c r="I10" s="15"/>
      <c r="J10" s="15"/>
      <c r="K10" s="15"/>
      <c r="L10" s="15"/>
      <c r="M10" s="15"/>
      <c r="N10" s="15" t="s">
        <v>278</v>
      </c>
      <c r="O10" s="15"/>
    </row>
    <row r="11" spans="1:15" x14ac:dyDescent="0.25">
      <c r="A11" s="15">
        <v>1</v>
      </c>
      <c r="B11" s="15">
        <f t="shared" si="0"/>
        <v>2</v>
      </c>
      <c r="C11" s="15" t="s">
        <v>290</v>
      </c>
      <c r="D11" s="15" t="s">
        <v>76</v>
      </c>
      <c r="E11" s="15" t="s">
        <v>77</v>
      </c>
      <c r="F11" s="15" t="s">
        <v>125</v>
      </c>
      <c r="G11" s="15" t="s">
        <v>79</v>
      </c>
      <c r="H11" s="15"/>
      <c r="I11" s="15"/>
      <c r="J11" s="15"/>
      <c r="K11" s="15"/>
      <c r="L11" s="15"/>
      <c r="M11" s="15"/>
      <c r="N11" s="15" t="s">
        <v>278</v>
      </c>
      <c r="O11" s="15"/>
    </row>
    <row r="12" spans="1:15" x14ac:dyDescent="0.25">
      <c r="A12" s="15">
        <v>2</v>
      </c>
      <c r="B12" s="15">
        <f t="shared" si="0"/>
        <v>4</v>
      </c>
      <c r="C12" s="15" t="s">
        <v>106</v>
      </c>
      <c r="D12" s="15" t="s">
        <v>76</v>
      </c>
      <c r="E12" s="15" t="s">
        <v>77</v>
      </c>
      <c r="F12" s="15" t="s">
        <v>107</v>
      </c>
      <c r="G12" s="15" t="s">
        <v>79</v>
      </c>
      <c r="H12" s="15"/>
      <c r="I12" s="15"/>
      <c r="J12" s="15"/>
      <c r="K12" s="15"/>
      <c r="L12" s="15"/>
      <c r="M12" s="15"/>
      <c r="N12" s="15" t="s">
        <v>278</v>
      </c>
      <c r="O12" s="15"/>
    </row>
    <row r="13" spans="1:15" x14ac:dyDescent="0.25">
      <c r="A13" s="15">
        <v>8</v>
      </c>
      <c r="B13" s="15">
        <f t="shared" si="0"/>
        <v>16</v>
      </c>
      <c r="C13" s="15" t="s">
        <v>300</v>
      </c>
      <c r="D13" s="15" t="s">
        <v>76</v>
      </c>
      <c r="E13" s="15" t="s">
        <v>77</v>
      </c>
      <c r="F13" s="15" t="s">
        <v>142</v>
      </c>
      <c r="G13" s="15" t="s">
        <v>79</v>
      </c>
      <c r="H13" s="15"/>
      <c r="I13" s="15"/>
      <c r="J13" s="15"/>
      <c r="K13" s="15"/>
      <c r="L13" s="15"/>
      <c r="M13" s="15"/>
      <c r="N13" s="15" t="s">
        <v>278</v>
      </c>
      <c r="O13" s="15"/>
    </row>
    <row r="14" spans="1:15" x14ac:dyDescent="0.25">
      <c r="A14" s="15">
        <v>2</v>
      </c>
      <c r="B14" s="15">
        <f t="shared" si="0"/>
        <v>4</v>
      </c>
      <c r="C14" s="15" t="s">
        <v>132</v>
      </c>
      <c r="D14" s="15" t="s">
        <v>133</v>
      </c>
      <c r="E14" s="15" t="s">
        <v>134</v>
      </c>
      <c r="F14" s="15" t="s">
        <v>135</v>
      </c>
      <c r="G14" s="15" t="s">
        <v>79</v>
      </c>
      <c r="H14" s="15"/>
      <c r="I14" s="15"/>
      <c r="J14" s="15"/>
      <c r="K14" s="15"/>
      <c r="L14" s="15"/>
      <c r="M14" s="15"/>
      <c r="N14" s="15" t="s">
        <v>278</v>
      </c>
      <c r="O14" s="15"/>
    </row>
    <row r="15" spans="1:15" x14ac:dyDescent="0.25">
      <c r="A15" s="15">
        <v>3</v>
      </c>
      <c r="B15" s="15">
        <f t="shared" si="0"/>
        <v>6</v>
      </c>
      <c r="C15" s="15" t="s">
        <v>82</v>
      </c>
      <c r="D15" s="15" t="s">
        <v>83</v>
      </c>
      <c r="E15" s="15" t="s">
        <v>84</v>
      </c>
      <c r="F15" s="15" t="s">
        <v>283</v>
      </c>
      <c r="G15" s="15" t="s">
        <v>79</v>
      </c>
      <c r="H15" s="15"/>
      <c r="I15" s="15"/>
      <c r="J15" s="15"/>
      <c r="K15" s="15"/>
      <c r="L15" s="15"/>
      <c r="M15" s="15"/>
      <c r="N15" s="15" t="s">
        <v>278</v>
      </c>
      <c r="O15" s="15"/>
    </row>
    <row r="16" spans="1:15" x14ac:dyDescent="0.25">
      <c r="A16" s="15">
        <v>1</v>
      </c>
      <c r="B16" s="15">
        <f t="shared" si="0"/>
        <v>2</v>
      </c>
      <c r="C16" s="15" t="s">
        <v>187</v>
      </c>
      <c r="D16" s="15" t="s">
        <v>188</v>
      </c>
      <c r="E16" s="15" t="s">
        <v>189</v>
      </c>
      <c r="F16" s="15" t="s">
        <v>187</v>
      </c>
      <c r="G16" s="15" t="s">
        <v>190</v>
      </c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5">
        <v>4</v>
      </c>
      <c r="B17" s="15">
        <f t="shared" si="0"/>
        <v>8</v>
      </c>
      <c r="C17" s="15" t="s">
        <v>234</v>
      </c>
      <c r="D17" s="15" t="s">
        <v>188</v>
      </c>
      <c r="E17" s="15" t="s">
        <v>189</v>
      </c>
      <c r="F17" s="15" t="s">
        <v>235</v>
      </c>
      <c r="G17" s="15" t="s">
        <v>190</v>
      </c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>
        <v>1</v>
      </c>
      <c r="B18" s="15">
        <f t="shared" si="0"/>
        <v>2</v>
      </c>
      <c r="C18" s="15" t="s">
        <v>127</v>
      </c>
      <c r="D18" s="15" t="s">
        <v>128</v>
      </c>
      <c r="E18" s="15" t="s">
        <v>129</v>
      </c>
      <c r="F18" s="15" t="s">
        <v>130</v>
      </c>
      <c r="G18" s="15" t="s">
        <v>131</v>
      </c>
      <c r="H18" s="15"/>
      <c r="I18" s="15"/>
      <c r="J18" s="15"/>
      <c r="K18" s="15"/>
      <c r="L18" s="15" t="s">
        <v>299</v>
      </c>
      <c r="M18" s="15"/>
      <c r="N18" s="15"/>
      <c r="O18" s="15" t="s">
        <v>127</v>
      </c>
    </row>
    <row r="19" spans="1:15" x14ac:dyDescent="0.25">
      <c r="A19" s="15">
        <v>1</v>
      </c>
      <c r="B19" s="15">
        <f t="shared" si="0"/>
        <v>2</v>
      </c>
      <c r="C19" s="15" t="s">
        <v>600</v>
      </c>
      <c r="D19" s="15" t="s">
        <v>159</v>
      </c>
      <c r="E19" s="15" t="s">
        <v>160</v>
      </c>
      <c r="F19" s="15" t="s">
        <v>161</v>
      </c>
      <c r="G19" s="15" t="s">
        <v>162</v>
      </c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5">
        <v>1</v>
      </c>
      <c r="B20" s="15">
        <f t="shared" si="0"/>
        <v>2</v>
      </c>
      <c r="C20" s="15" t="s">
        <v>141</v>
      </c>
      <c r="D20" s="15" t="s">
        <v>304</v>
      </c>
      <c r="E20" s="15" t="s">
        <v>305</v>
      </c>
      <c r="F20" s="15" t="s">
        <v>306</v>
      </c>
      <c r="G20" s="15" t="s">
        <v>88</v>
      </c>
      <c r="H20" s="15"/>
      <c r="I20" s="15"/>
      <c r="J20" s="15"/>
      <c r="K20" s="15"/>
      <c r="L20" s="15"/>
      <c r="M20" s="15"/>
      <c r="N20" s="15" t="s">
        <v>278</v>
      </c>
      <c r="O20" s="15"/>
    </row>
    <row r="21" spans="1:15" x14ac:dyDescent="0.25">
      <c r="A21" s="15">
        <v>1</v>
      </c>
      <c r="B21" s="15">
        <f t="shared" si="0"/>
        <v>2</v>
      </c>
      <c r="C21" s="15" t="s">
        <v>242</v>
      </c>
      <c r="D21" s="15" t="s">
        <v>243</v>
      </c>
      <c r="E21" s="15" t="s">
        <v>244</v>
      </c>
      <c r="F21" s="15" t="s">
        <v>245</v>
      </c>
      <c r="G21" s="15" t="s">
        <v>246</v>
      </c>
      <c r="H21" s="15"/>
      <c r="I21" s="15"/>
      <c r="J21" s="15"/>
      <c r="K21" s="15"/>
      <c r="L21" s="15"/>
      <c r="M21" s="15"/>
      <c r="N21" s="15"/>
      <c r="O21" s="15"/>
    </row>
    <row r="22" spans="1:15" x14ac:dyDescent="0.25">
      <c r="A22" s="15">
        <v>1</v>
      </c>
      <c r="B22" s="15">
        <f t="shared" si="0"/>
        <v>2</v>
      </c>
      <c r="C22" s="15" t="s">
        <v>109</v>
      </c>
      <c r="D22" s="15" t="s">
        <v>109</v>
      </c>
      <c r="E22" s="15" t="s">
        <v>110</v>
      </c>
      <c r="F22" s="15" t="s">
        <v>111</v>
      </c>
      <c r="G22" s="15" t="s">
        <v>112</v>
      </c>
      <c r="H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5">
        <v>3</v>
      </c>
      <c r="B23" s="15">
        <f t="shared" si="0"/>
        <v>6</v>
      </c>
      <c r="C23" s="15" t="s">
        <v>284</v>
      </c>
      <c r="D23" s="15" t="s">
        <v>85</v>
      </c>
      <c r="E23" s="15" t="s">
        <v>86</v>
      </c>
      <c r="F23" s="15" t="s">
        <v>87</v>
      </c>
      <c r="G23" s="15" t="s">
        <v>88</v>
      </c>
      <c r="H23" s="15"/>
      <c r="I23" s="15"/>
      <c r="J23" s="15"/>
      <c r="K23" s="15"/>
      <c r="L23" s="15"/>
      <c r="M23" s="15"/>
      <c r="N23" s="15" t="s">
        <v>278</v>
      </c>
      <c r="O23" s="15"/>
    </row>
    <row r="24" spans="1:15" x14ac:dyDescent="0.25">
      <c r="A24" s="15">
        <v>5</v>
      </c>
      <c r="B24" s="15">
        <f t="shared" si="0"/>
        <v>10</v>
      </c>
      <c r="C24" s="15" t="s">
        <v>140</v>
      </c>
      <c r="D24" s="15" t="s">
        <v>85</v>
      </c>
      <c r="E24" s="15" t="s">
        <v>86</v>
      </c>
      <c r="F24" s="15" t="s">
        <v>303</v>
      </c>
      <c r="G24" s="15" t="s">
        <v>88</v>
      </c>
      <c r="H24" s="15"/>
      <c r="I24" s="15"/>
      <c r="J24" s="15"/>
      <c r="K24" s="15"/>
      <c r="L24" s="15"/>
      <c r="M24" s="15"/>
      <c r="N24" s="15" t="s">
        <v>278</v>
      </c>
      <c r="O24" s="15"/>
    </row>
    <row r="25" spans="1:15" x14ac:dyDescent="0.25">
      <c r="A25" s="15">
        <v>3</v>
      </c>
      <c r="B25" s="15">
        <f t="shared" si="0"/>
        <v>6</v>
      </c>
      <c r="C25" s="15" t="s">
        <v>141</v>
      </c>
      <c r="D25" s="15" t="s">
        <v>85</v>
      </c>
      <c r="E25" s="15" t="s">
        <v>86</v>
      </c>
      <c r="F25" s="15" t="s">
        <v>307</v>
      </c>
      <c r="G25" s="15" t="s">
        <v>88</v>
      </c>
      <c r="H25" s="15"/>
      <c r="I25" s="15"/>
      <c r="J25" s="15"/>
      <c r="K25" s="15"/>
      <c r="L25" s="15"/>
      <c r="M25" s="15"/>
      <c r="N25" s="15" t="s">
        <v>278</v>
      </c>
      <c r="O25" s="15"/>
    </row>
    <row r="26" spans="1:15" x14ac:dyDescent="0.25">
      <c r="A26" s="15">
        <v>1</v>
      </c>
      <c r="B26" s="15">
        <f t="shared" si="0"/>
        <v>2</v>
      </c>
      <c r="C26" s="15" t="s">
        <v>293</v>
      </c>
      <c r="D26" s="15" t="s">
        <v>103</v>
      </c>
      <c r="E26" s="15" t="s">
        <v>104</v>
      </c>
      <c r="F26" s="15" t="s">
        <v>105</v>
      </c>
      <c r="G26" s="15" t="s">
        <v>88</v>
      </c>
      <c r="H26" s="15"/>
      <c r="I26" s="15"/>
      <c r="J26" s="15"/>
      <c r="K26" s="15"/>
      <c r="L26" s="15"/>
      <c r="M26" s="15"/>
      <c r="N26" s="15" t="s">
        <v>278</v>
      </c>
      <c r="O26" s="15"/>
    </row>
    <row r="27" spans="1:15" x14ac:dyDescent="0.25">
      <c r="A27" s="15">
        <v>1</v>
      </c>
      <c r="B27" s="15">
        <f t="shared" si="0"/>
        <v>2</v>
      </c>
      <c r="C27" s="15" t="s">
        <v>294</v>
      </c>
      <c r="D27" s="15" t="s">
        <v>103</v>
      </c>
      <c r="E27" s="15" t="s">
        <v>104</v>
      </c>
      <c r="F27" s="15" t="s">
        <v>108</v>
      </c>
      <c r="G27" s="15" t="s">
        <v>88</v>
      </c>
      <c r="H27" s="15"/>
      <c r="I27" s="15"/>
      <c r="J27" s="15"/>
      <c r="K27" s="15"/>
      <c r="L27" s="15"/>
      <c r="M27" s="15"/>
      <c r="N27" s="15" t="s">
        <v>278</v>
      </c>
      <c r="O27" s="15"/>
    </row>
    <row r="28" spans="1:15" x14ac:dyDescent="0.25">
      <c r="A28" s="15">
        <v>2</v>
      </c>
      <c r="B28" s="15">
        <f t="shared" si="0"/>
        <v>4</v>
      </c>
      <c r="C28" s="15" t="s">
        <v>250</v>
      </c>
      <c r="D28" s="15" t="s">
        <v>250</v>
      </c>
      <c r="E28" s="15" t="s">
        <v>250</v>
      </c>
      <c r="F28" s="15" t="s">
        <v>315</v>
      </c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>
        <v>1</v>
      </c>
      <c r="B29" s="15">
        <f t="shared" si="0"/>
        <v>2</v>
      </c>
      <c r="C29" s="15" t="s">
        <v>113</v>
      </c>
      <c r="D29" s="15" t="s">
        <v>114</v>
      </c>
      <c r="E29" s="15" t="s">
        <v>114</v>
      </c>
      <c r="F29" s="15" t="s">
        <v>115</v>
      </c>
      <c r="G29" s="15" t="s">
        <v>114</v>
      </c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>
        <v>1</v>
      </c>
      <c r="B30" s="15">
        <f t="shared" si="0"/>
        <v>2</v>
      </c>
      <c r="C30" s="15" t="s">
        <v>201</v>
      </c>
      <c r="D30" s="15" t="s">
        <v>201</v>
      </c>
      <c r="E30" s="15" t="s">
        <v>202</v>
      </c>
      <c r="F30" s="15" t="s">
        <v>203</v>
      </c>
      <c r="G30" s="15" t="s">
        <v>204</v>
      </c>
      <c r="H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>
        <v>1</v>
      </c>
      <c r="B31" s="15">
        <f t="shared" si="0"/>
        <v>2</v>
      </c>
      <c r="C31" s="15" t="s">
        <v>69</v>
      </c>
      <c r="D31" s="15" t="s">
        <v>70</v>
      </c>
      <c r="E31" s="15" t="s">
        <v>71</v>
      </c>
      <c r="F31" s="15" t="s">
        <v>72</v>
      </c>
      <c r="G31" s="15">
        <v>320090008</v>
      </c>
      <c r="H31" s="15"/>
      <c r="I31" s="15"/>
      <c r="J31" s="15"/>
      <c r="K31" s="15"/>
      <c r="L31" s="15"/>
      <c r="M31" s="15"/>
      <c r="N31" s="15"/>
      <c r="O31" s="15" t="s">
        <v>69</v>
      </c>
    </row>
    <row r="32" spans="1:15" x14ac:dyDescent="0.25">
      <c r="A32" s="15">
        <v>1</v>
      </c>
      <c r="B32" s="15">
        <f t="shared" si="0"/>
        <v>2</v>
      </c>
      <c r="C32" s="15" t="s">
        <v>230</v>
      </c>
      <c r="D32" s="15" t="s">
        <v>230</v>
      </c>
      <c r="E32" s="15" t="s">
        <v>231</v>
      </c>
      <c r="F32" s="15" t="s">
        <v>232</v>
      </c>
      <c r="G32" s="15" t="s">
        <v>233</v>
      </c>
      <c r="H32" s="15"/>
      <c r="I32" s="15"/>
      <c r="J32" s="15"/>
      <c r="K32" s="15"/>
      <c r="L32" s="15" t="s">
        <v>332</v>
      </c>
      <c r="M32" s="15"/>
      <c r="N32" s="15"/>
      <c r="O32" s="15"/>
    </row>
    <row r="33" spans="1:15" x14ac:dyDescent="0.25">
      <c r="A33" s="15">
        <v>1</v>
      </c>
      <c r="B33" s="15">
        <f t="shared" si="0"/>
        <v>2</v>
      </c>
      <c r="C33" s="15" t="s">
        <v>164</v>
      </c>
      <c r="D33" s="15" t="s">
        <v>164</v>
      </c>
      <c r="E33" s="15" t="s">
        <v>165</v>
      </c>
      <c r="F33" s="15" t="s">
        <v>166</v>
      </c>
      <c r="G33" s="15" t="s">
        <v>167</v>
      </c>
      <c r="H33" s="15"/>
      <c r="I33" s="15"/>
      <c r="J33" s="15"/>
      <c r="K33" s="15"/>
      <c r="L33" s="15"/>
      <c r="M33" s="15"/>
      <c r="N33" s="15"/>
      <c r="O33" s="15"/>
    </row>
    <row r="34" spans="1:15" x14ac:dyDescent="0.25">
      <c r="A34" s="15">
        <v>1</v>
      </c>
      <c r="B34" s="15">
        <f t="shared" si="0"/>
        <v>2</v>
      </c>
      <c r="C34" s="15" t="s">
        <v>54</v>
      </c>
      <c r="D34" s="15" t="s">
        <v>55</v>
      </c>
      <c r="E34" s="15" t="s">
        <v>56</v>
      </c>
      <c r="F34" s="15" t="s">
        <v>57</v>
      </c>
      <c r="G34" s="15" t="s">
        <v>58</v>
      </c>
      <c r="H34" s="15"/>
      <c r="I34" s="15"/>
      <c r="J34" s="15"/>
      <c r="K34" s="15"/>
      <c r="L34" s="15"/>
      <c r="M34" s="15"/>
      <c r="N34" s="15" t="s">
        <v>270</v>
      </c>
      <c r="O34" s="15"/>
    </row>
    <row r="35" spans="1:15" x14ac:dyDescent="0.25">
      <c r="A35" s="15">
        <v>1</v>
      </c>
      <c r="B35" s="15">
        <f t="shared" si="0"/>
        <v>2</v>
      </c>
      <c r="C35" s="15" t="s">
        <v>220</v>
      </c>
      <c r="D35" s="15" t="s">
        <v>55</v>
      </c>
      <c r="E35" s="15" t="s">
        <v>56</v>
      </c>
      <c r="F35" s="15" t="s">
        <v>221</v>
      </c>
      <c r="G35" s="15" t="s">
        <v>58</v>
      </c>
      <c r="H35" s="15"/>
      <c r="I35" s="15"/>
      <c r="J35" s="15"/>
      <c r="K35" s="15"/>
      <c r="L35" s="15"/>
      <c r="M35" s="15"/>
      <c r="N35" s="15" t="s">
        <v>270</v>
      </c>
      <c r="O35" s="15"/>
    </row>
    <row r="36" spans="1:15" x14ac:dyDescent="0.25">
      <c r="A36" s="15">
        <v>2</v>
      </c>
      <c r="B36" s="15">
        <f t="shared" si="0"/>
        <v>4</v>
      </c>
      <c r="C36" s="15" t="s">
        <v>181</v>
      </c>
      <c r="D36" s="15" t="s">
        <v>273</v>
      </c>
      <c r="E36" s="15" t="s">
        <v>182</v>
      </c>
      <c r="F36" s="15" t="s">
        <v>183</v>
      </c>
      <c r="G36" s="15" t="s">
        <v>48</v>
      </c>
      <c r="H36" s="15"/>
      <c r="I36" s="15"/>
      <c r="J36" s="15"/>
      <c r="K36" s="15"/>
      <c r="L36" s="15"/>
      <c r="M36" s="15"/>
      <c r="N36" s="15" t="s">
        <v>270</v>
      </c>
      <c r="O36" s="15"/>
    </row>
    <row r="37" spans="1:15" x14ac:dyDescent="0.25">
      <c r="A37" s="15">
        <v>5</v>
      </c>
      <c r="B37" s="15">
        <f t="shared" si="0"/>
        <v>10</v>
      </c>
      <c r="C37" s="15" t="s">
        <v>54</v>
      </c>
      <c r="D37" s="15" t="s">
        <v>46</v>
      </c>
      <c r="E37" s="15" t="s">
        <v>47</v>
      </c>
      <c r="F37" s="15" t="s">
        <v>271</v>
      </c>
      <c r="G37" s="15" t="s">
        <v>48</v>
      </c>
      <c r="H37" s="15"/>
      <c r="I37" s="15"/>
      <c r="J37" s="15"/>
      <c r="K37" s="15"/>
      <c r="L37" s="15"/>
      <c r="M37" s="15"/>
      <c r="N37" s="15" t="s">
        <v>270</v>
      </c>
      <c r="O37" s="15"/>
    </row>
    <row r="38" spans="1:15" x14ac:dyDescent="0.25">
      <c r="A38" s="15">
        <v>1</v>
      </c>
      <c r="B38" s="15">
        <f t="shared" si="0"/>
        <v>2</v>
      </c>
      <c r="C38" s="15" t="s">
        <v>272</v>
      </c>
      <c r="D38" s="15" t="s">
        <v>46</v>
      </c>
      <c r="E38" s="15" t="s">
        <v>47</v>
      </c>
      <c r="F38" s="15" t="s">
        <v>63</v>
      </c>
      <c r="G38" s="15" t="s">
        <v>48</v>
      </c>
      <c r="H38" s="15"/>
      <c r="I38" s="15"/>
      <c r="J38" s="15"/>
      <c r="K38" s="15"/>
      <c r="L38" s="15"/>
      <c r="M38" s="15"/>
      <c r="N38" s="15" t="s">
        <v>270</v>
      </c>
      <c r="O38" s="15"/>
    </row>
    <row r="39" spans="1:15" x14ac:dyDescent="0.25">
      <c r="A39" s="15">
        <v>2</v>
      </c>
      <c r="B39" s="15">
        <f t="shared" si="0"/>
        <v>4</v>
      </c>
      <c r="C39" s="15" t="s">
        <v>274</v>
      </c>
      <c r="D39" s="15" t="s">
        <v>46</v>
      </c>
      <c r="E39" s="15" t="s">
        <v>47</v>
      </c>
      <c r="F39" s="15" t="s">
        <v>50</v>
      </c>
      <c r="G39" s="15" t="s">
        <v>48</v>
      </c>
      <c r="H39" s="15"/>
      <c r="I39" s="15"/>
      <c r="J39" s="15"/>
      <c r="K39" s="15"/>
      <c r="L39" s="15"/>
      <c r="M39" s="15"/>
      <c r="N39" s="15" t="s">
        <v>270</v>
      </c>
      <c r="O39" s="15"/>
    </row>
    <row r="40" spans="1:15" x14ac:dyDescent="0.25">
      <c r="A40" s="15">
        <v>1</v>
      </c>
      <c r="B40" s="15">
        <f t="shared" si="0"/>
        <v>2</v>
      </c>
      <c r="C40" s="15" t="s">
        <v>275</v>
      </c>
      <c r="D40" s="15" t="s">
        <v>46</v>
      </c>
      <c r="E40" s="15" t="s">
        <v>47</v>
      </c>
      <c r="F40" s="15" t="s">
        <v>68</v>
      </c>
      <c r="G40" s="15" t="s">
        <v>48</v>
      </c>
      <c r="H40" s="15"/>
      <c r="I40" s="15"/>
      <c r="J40" s="15"/>
      <c r="K40" s="15"/>
      <c r="L40" s="15"/>
      <c r="M40" s="15"/>
      <c r="N40" s="15" t="s">
        <v>270</v>
      </c>
      <c r="O40" s="15"/>
    </row>
    <row r="41" spans="1:15" x14ac:dyDescent="0.25">
      <c r="A41" s="15">
        <v>2</v>
      </c>
      <c r="B41" s="15">
        <f t="shared" si="0"/>
        <v>4</v>
      </c>
      <c r="C41" s="15" t="s">
        <v>80</v>
      </c>
      <c r="D41" s="15" t="s">
        <v>46</v>
      </c>
      <c r="E41" s="15" t="s">
        <v>47</v>
      </c>
      <c r="F41" s="15" t="s">
        <v>81</v>
      </c>
      <c r="G41" s="15" t="s">
        <v>48</v>
      </c>
      <c r="H41" s="15"/>
      <c r="I41" s="15"/>
      <c r="J41" s="15"/>
      <c r="K41" s="15"/>
      <c r="L41" s="15"/>
      <c r="M41" s="15"/>
      <c r="N41" s="15" t="s">
        <v>270</v>
      </c>
      <c r="O41" s="15"/>
    </row>
    <row r="42" spans="1:15" x14ac:dyDescent="0.25">
      <c r="A42" s="15">
        <v>20</v>
      </c>
      <c r="B42" s="15">
        <f t="shared" si="0"/>
        <v>40</v>
      </c>
      <c r="C42" s="15" t="s">
        <v>280</v>
      </c>
      <c r="D42" s="15" t="s">
        <v>46</v>
      </c>
      <c r="E42" s="15" t="s">
        <v>47</v>
      </c>
      <c r="F42" s="15" t="s">
        <v>944</v>
      </c>
      <c r="G42" s="15" t="s">
        <v>48</v>
      </c>
      <c r="H42" s="15"/>
      <c r="I42" s="15"/>
      <c r="J42" s="15"/>
      <c r="K42" s="15"/>
      <c r="L42" s="15"/>
      <c r="M42" s="15"/>
      <c r="N42" s="15" t="s">
        <v>270</v>
      </c>
      <c r="O42" s="15"/>
    </row>
    <row r="43" spans="1:15" x14ac:dyDescent="0.25">
      <c r="A43" s="15">
        <v>3</v>
      </c>
      <c r="B43" s="15">
        <f t="shared" si="0"/>
        <v>6</v>
      </c>
      <c r="C43" s="15" t="s">
        <v>90</v>
      </c>
      <c r="D43" s="15" t="s">
        <v>46</v>
      </c>
      <c r="E43" s="15" t="s">
        <v>47</v>
      </c>
      <c r="F43" s="15" t="s">
        <v>91</v>
      </c>
      <c r="G43" s="15" t="s">
        <v>48</v>
      </c>
      <c r="H43" s="15"/>
      <c r="I43" s="15"/>
      <c r="J43" s="15"/>
      <c r="K43" s="15"/>
      <c r="L43" s="15"/>
      <c r="M43" s="15"/>
      <c r="N43" s="15" t="s">
        <v>270</v>
      </c>
      <c r="O43" s="15"/>
    </row>
    <row r="44" spans="1:15" x14ac:dyDescent="0.25">
      <c r="A44" s="15">
        <v>4</v>
      </c>
      <c r="B44" s="15">
        <f t="shared" si="0"/>
        <v>8</v>
      </c>
      <c r="C44" s="15" t="s">
        <v>286</v>
      </c>
      <c r="D44" s="15" t="s">
        <v>46</v>
      </c>
      <c r="E44" s="15" t="s">
        <v>47</v>
      </c>
      <c r="F44" s="15" t="s">
        <v>93</v>
      </c>
      <c r="G44" s="15" t="s">
        <v>48</v>
      </c>
      <c r="H44" s="15"/>
      <c r="I44" s="15"/>
      <c r="J44" s="15"/>
      <c r="K44" s="15"/>
      <c r="L44" s="15"/>
      <c r="M44" s="15"/>
      <c r="N44" s="15" t="s">
        <v>270</v>
      </c>
      <c r="O44" s="15"/>
    </row>
    <row r="45" spans="1:15" x14ac:dyDescent="0.25">
      <c r="A45" s="15">
        <v>2</v>
      </c>
      <c r="B45" s="15">
        <f t="shared" si="0"/>
        <v>4</v>
      </c>
      <c r="C45" s="15" t="s">
        <v>191</v>
      </c>
      <c r="D45" s="15" t="s">
        <v>46</v>
      </c>
      <c r="E45" s="15" t="s">
        <v>47</v>
      </c>
      <c r="F45" s="15" t="s">
        <v>192</v>
      </c>
      <c r="G45" s="15" t="s">
        <v>48</v>
      </c>
      <c r="H45" s="15"/>
      <c r="I45" s="15"/>
      <c r="J45" s="15"/>
      <c r="K45" s="15"/>
      <c r="L45" s="15"/>
      <c r="M45" s="15"/>
      <c r="N45" s="15" t="s">
        <v>270</v>
      </c>
      <c r="O45" s="15"/>
    </row>
    <row r="46" spans="1:15" x14ac:dyDescent="0.25">
      <c r="A46" s="15">
        <v>7</v>
      </c>
      <c r="B46" s="15">
        <f t="shared" si="0"/>
        <v>14</v>
      </c>
      <c r="C46" s="15" t="s">
        <v>287</v>
      </c>
      <c r="D46" s="15" t="s">
        <v>46</v>
      </c>
      <c r="E46" s="15" t="s">
        <v>47</v>
      </c>
      <c r="F46" s="15" t="s">
        <v>288</v>
      </c>
      <c r="G46" s="15" t="s">
        <v>48</v>
      </c>
      <c r="H46" s="15"/>
      <c r="I46" s="15"/>
      <c r="J46" s="15"/>
      <c r="K46" s="15"/>
      <c r="L46" s="15"/>
      <c r="M46" s="15"/>
      <c r="N46" s="15" t="s">
        <v>270</v>
      </c>
      <c r="O46" s="15"/>
    </row>
    <row r="47" spans="1:15" x14ac:dyDescent="0.25">
      <c r="A47" s="15">
        <v>3</v>
      </c>
      <c r="B47" s="15">
        <f t="shared" si="0"/>
        <v>6</v>
      </c>
      <c r="C47" s="15" t="s">
        <v>101</v>
      </c>
      <c r="D47" s="15" t="s">
        <v>46</v>
      </c>
      <c r="E47" s="15" t="s">
        <v>47</v>
      </c>
      <c r="F47" s="15" t="s">
        <v>291</v>
      </c>
      <c r="G47" s="15" t="s">
        <v>48</v>
      </c>
      <c r="H47" s="15"/>
      <c r="I47" s="15"/>
      <c r="J47" s="15"/>
      <c r="K47" s="15"/>
      <c r="L47" s="15"/>
      <c r="M47" s="15"/>
      <c r="N47" s="15" t="s">
        <v>270</v>
      </c>
      <c r="O47" s="15"/>
    </row>
    <row r="48" spans="1:15" x14ac:dyDescent="0.25">
      <c r="A48" s="15">
        <v>1</v>
      </c>
      <c r="B48" s="15">
        <f t="shared" si="0"/>
        <v>2</v>
      </c>
      <c r="C48" s="15" t="s">
        <v>292</v>
      </c>
      <c r="D48" s="15" t="s">
        <v>46</v>
      </c>
      <c r="E48" s="15" t="s">
        <v>47</v>
      </c>
      <c r="F48" s="15" t="s">
        <v>100</v>
      </c>
      <c r="G48" s="15" t="s">
        <v>48</v>
      </c>
      <c r="H48" s="15"/>
      <c r="I48" s="15"/>
      <c r="J48" s="15"/>
      <c r="K48" s="15"/>
      <c r="L48" s="15"/>
      <c r="M48" s="15"/>
      <c r="N48" s="15" t="s">
        <v>270</v>
      </c>
      <c r="O48" s="15"/>
    </row>
    <row r="49" spans="1:15" x14ac:dyDescent="0.25">
      <c r="A49" s="15">
        <v>3</v>
      </c>
      <c r="B49" s="15">
        <f t="shared" si="0"/>
        <v>6</v>
      </c>
      <c r="C49" s="15" t="s">
        <v>102</v>
      </c>
      <c r="D49" s="15" t="s">
        <v>46</v>
      </c>
      <c r="E49" s="15" t="s">
        <v>47</v>
      </c>
      <c r="F49" s="15" t="s">
        <v>51</v>
      </c>
      <c r="G49" s="15" t="s">
        <v>48</v>
      </c>
      <c r="H49" s="15"/>
      <c r="I49" s="15"/>
      <c r="J49" s="15"/>
      <c r="K49" s="15"/>
      <c r="L49" s="15"/>
      <c r="M49" s="15"/>
      <c r="N49" s="15" t="s">
        <v>270</v>
      </c>
      <c r="O49" s="15"/>
    </row>
    <row r="50" spans="1:15" x14ac:dyDescent="0.25">
      <c r="A50" s="15">
        <v>2</v>
      </c>
      <c r="B50" s="15">
        <f t="shared" si="0"/>
        <v>4</v>
      </c>
      <c r="C50" s="15" t="s">
        <v>296</v>
      </c>
      <c r="D50" s="15" t="s">
        <v>46</v>
      </c>
      <c r="E50" s="15" t="s">
        <v>47</v>
      </c>
      <c r="F50" s="15" t="s">
        <v>945</v>
      </c>
      <c r="G50" s="15" t="s">
        <v>48</v>
      </c>
      <c r="H50" s="15"/>
      <c r="I50" s="15"/>
      <c r="J50" s="15"/>
      <c r="K50" s="15"/>
      <c r="L50" s="15"/>
      <c r="M50" s="15"/>
      <c r="N50" s="15" t="s">
        <v>270</v>
      </c>
      <c r="O50" s="15"/>
    </row>
    <row r="51" spans="1:15" x14ac:dyDescent="0.25">
      <c r="A51" s="15">
        <v>1</v>
      </c>
      <c r="B51" s="15">
        <f t="shared" si="0"/>
        <v>2</v>
      </c>
      <c r="C51" s="15" t="s">
        <v>136</v>
      </c>
      <c r="D51" s="15" t="s">
        <v>46</v>
      </c>
      <c r="E51" s="15" t="s">
        <v>47</v>
      </c>
      <c r="F51" s="15" t="s">
        <v>137</v>
      </c>
      <c r="G51" s="15" t="s">
        <v>48</v>
      </c>
      <c r="H51" s="15"/>
      <c r="I51" s="15"/>
      <c r="J51" s="15"/>
      <c r="K51" s="15"/>
      <c r="L51" s="15"/>
      <c r="M51" s="15"/>
      <c r="N51" s="15" t="s">
        <v>270</v>
      </c>
      <c r="O51" s="15"/>
    </row>
    <row r="52" spans="1:15" x14ac:dyDescent="0.25">
      <c r="A52" s="15">
        <v>6</v>
      </c>
      <c r="B52" s="15">
        <f t="shared" si="0"/>
        <v>12</v>
      </c>
      <c r="C52" s="15" t="s">
        <v>138</v>
      </c>
      <c r="D52" s="15" t="s">
        <v>46</v>
      </c>
      <c r="E52" s="15" t="s">
        <v>47</v>
      </c>
      <c r="F52" s="15" t="s">
        <v>943</v>
      </c>
      <c r="G52" s="15" t="s">
        <v>48</v>
      </c>
      <c r="H52" s="15"/>
      <c r="I52" s="15"/>
      <c r="J52" s="15"/>
      <c r="K52" s="15"/>
      <c r="L52" s="15"/>
      <c r="M52" s="15"/>
      <c r="N52" s="15" t="s">
        <v>270</v>
      </c>
      <c r="O52" s="15"/>
    </row>
    <row r="53" spans="1:15" x14ac:dyDescent="0.25">
      <c r="A53" s="15">
        <v>1</v>
      </c>
      <c r="B53" s="15">
        <f t="shared" si="0"/>
        <v>2</v>
      </c>
      <c r="C53" s="15" t="s">
        <v>143</v>
      </c>
      <c r="D53" s="15" t="s">
        <v>46</v>
      </c>
      <c r="E53" s="15" t="s">
        <v>47</v>
      </c>
      <c r="F53" s="15" t="s">
        <v>144</v>
      </c>
      <c r="G53" s="15" t="s">
        <v>48</v>
      </c>
      <c r="H53" s="15"/>
      <c r="I53" s="15"/>
      <c r="J53" s="15"/>
      <c r="K53" s="15"/>
      <c r="L53" s="15"/>
      <c r="M53" s="15"/>
      <c r="N53" s="15" t="s">
        <v>270</v>
      </c>
      <c r="O53" s="15"/>
    </row>
    <row r="54" spans="1:15" x14ac:dyDescent="0.25">
      <c r="A54" s="15">
        <v>2</v>
      </c>
      <c r="B54" s="15">
        <f t="shared" si="0"/>
        <v>4</v>
      </c>
      <c r="C54" s="15" t="s">
        <v>145</v>
      </c>
      <c r="D54" s="15" t="s">
        <v>46</v>
      </c>
      <c r="E54" s="15" t="s">
        <v>47</v>
      </c>
      <c r="F54" s="15" t="s">
        <v>146</v>
      </c>
      <c r="G54" s="15" t="s">
        <v>48</v>
      </c>
      <c r="H54" s="15"/>
      <c r="I54" s="15"/>
      <c r="J54" s="15"/>
      <c r="K54" s="15"/>
      <c r="L54" s="15"/>
      <c r="M54" s="15"/>
      <c r="N54" s="15" t="s">
        <v>270</v>
      </c>
      <c r="O54" s="15"/>
    </row>
    <row r="55" spans="1:15" x14ac:dyDescent="0.25">
      <c r="A55" s="15">
        <v>2</v>
      </c>
      <c r="B55" s="15">
        <f t="shared" si="0"/>
        <v>4</v>
      </c>
      <c r="C55" s="15" t="s">
        <v>308</v>
      </c>
      <c r="D55" s="15" t="s">
        <v>46</v>
      </c>
      <c r="E55" s="15" t="s">
        <v>47</v>
      </c>
      <c r="F55" s="15" t="s">
        <v>53</v>
      </c>
      <c r="G55" s="15" t="s">
        <v>48</v>
      </c>
      <c r="H55" s="15"/>
      <c r="I55" s="15"/>
      <c r="J55" s="15"/>
      <c r="K55" s="15"/>
      <c r="L55" s="15"/>
      <c r="M55" s="15"/>
      <c r="N55" s="15" t="s">
        <v>270</v>
      </c>
      <c r="O55" s="15"/>
    </row>
    <row r="56" spans="1:15" x14ac:dyDescent="0.25">
      <c r="A56" s="15">
        <v>9</v>
      </c>
      <c r="B56" s="15">
        <f t="shared" si="0"/>
        <v>18</v>
      </c>
      <c r="C56" s="15" t="s">
        <v>309</v>
      </c>
      <c r="D56" s="15" t="s">
        <v>46</v>
      </c>
      <c r="E56" s="15" t="s">
        <v>47</v>
      </c>
      <c r="F56" s="15" t="s">
        <v>340</v>
      </c>
      <c r="G56" s="15" t="s">
        <v>48</v>
      </c>
      <c r="H56" s="15"/>
      <c r="I56" s="15"/>
      <c r="J56" s="15"/>
      <c r="K56" s="15"/>
      <c r="L56" s="15"/>
      <c r="M56" s="15"/>
      <c r="N56" s="15" t="s">
        <v>270</v>
      </c>
      <c r="O56" s="15"/>
    </row>
    <row r="57" spans="1:15" x14ac:dyDescent="0.25">
      <c r="A57" s="15">
        <v>2</v>
      </c>
      <c r="B57" s="15">
        <f t="shared" si="0"/>
        <v>4</v>
      </c>
      <c r="C57" s="15" t="s">
        <v>147</v>
      </c>
      <c r="D57" s="15" t="s">
        <v>46</v>
      </c>
      <c r="E57" s="15" t="s">
        <v>47</v>
      </c>
      <c r="F57" s="15" t="s">
        <v>310</v>
      </c>
      <c r="G57" s="15" t="s">
        <v>48</v>
      </c>
      <c r="H57" s="15"/>
      <c r="I57" s="15"/>
      <c r="J57" s="15"/>
      <c r="K57" s="15"/>
      <c r="L57" s="15"/>
      <c r="M57" s="15"/>
      <c r="N57" s="15" t="s">
        <v>270</v>
      </c>
      <c r="O57" s="15"/>
    </row>
    <row r="58" spans="1:15" x14ac:dyDescent="0.25">
      <c r="A58" s="15">
        <v>1</v>
      </c>
      <c r="B58" s="15">
        <f t="shared" si="0"/>
        <v>2</v>
      </c>
      <c r="C58" s="15" t="s">
        <v>312</v>
      </c>
      <c r="D58" s="15" t="s">
        <v>46</v>
      </c>
      <c r="E58" s="15" t="s">
        <v>47</v>
      </c>
      <c r="F58" s="15" t="s">
        <v>163</v>
      </c>
      <c r="G58" s="15" t="s">
        <v>48</v>
      </c>
      <c r="H58" s="15"/>
      <c r="I58" s="15"/>
      <c r="J58" s="15"/>
      <c r="K58" s="15"/>
      <c r="L58" s="15"/>
      <c r="M58" s="15"/>
      <c r="N58" s="15" t="s">
        <v>270</v>
      </c>
      <c r="O58" s="15"/>
    </row>
    <row r="59" spans="1:15" x14ac:dyDescent="0.25">
      <c r="A59" s="15">
        <v>1</v>
      </c>
      <c r="B59" s="15">
        <f t="shared" si="0"/>
        <v>2</v>
      </c>
      <c r="C59" s="15" t="s">
        <v>322</v>
      </c>
      <c r="D59" s="15" t="s">
        <v>46</v>
      </c>
      <c r="E59" s="15" t="s">
        <v>47</v>
      </c>
      <c r="F59" s="15" t="s">
        <v>157</v>
      </c>
      <c r="G59" s="15" t="s">
        <v>48</v>
      </c>
      <c r="H59" s="15"/>
      <c r="I59" s="15"/>
      <c r="J59" s="15"/>
      <c r="K59" s="15"/>
      <c r="L59" s="15"/>
      <c r="M59" s="15"/>
      <c r="N59" s="15" t="s">
        <v>270</v>
      </c>
      <c r="O59" s="15"/>
    </row>
    <row r="60" spans="1:15" x14ac:dyDescent="0.25">
      <c r="A60" s="15">
        <v>1</v>
      </c>
      <c r="B60" s="15">
        <f t="shared" si="0"/>
        <v>2</v>
      </c>
      <c r="C60" s="15" t="s">
        <v>59</v>
      </c>
      <c r="D60" s="15" t="s">
        <v>60</v>
      </c>
      <c r="E60" s="15" t="s">
        <v>61</v>
      </c>
      <c r="F60" s="15" t="s">
        <v>62</v>
      </c>
      <c r="G60" s="15" t="s">
        <v>58</v>
      </c>
      <c r="H60" s="15"/>
      <c r="I60" s="15"/>
      <c r="J60" s="15"/>
      <c r="K60" s="15"/>
      <c r="L60" s="15"/>
      <c r="M60" s="15"/>
      <c r="N60" s="15" t="s">
        <v>270</v>
      </c>
      <c r="O60" s="15"/>
    </row>
    <row r="61" spans="1:15" x14ac:dyDescent="0.25">
      <c r="A61" s="15">
        <v>1</v>
      </c>
      <c r="B61" s="15">
        <f t="shared" si="0"/>
        <v>2</v>
      </c>
      <c r="C61" s="15" t="s">
        <v>239</v>
      </c>
      <c r="D61" s="15" t="s">
        <v>239</v>
      </c>
      <c r="E61" s="15" t="s">
        <v>240</v>
      </c>
      <c r="F61" s="15" t="s">
        <v>241</v>
      </c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25">
      <c r="A62" s="15">
        <v>2</v>
      </c>
      <c r="B62" s="15">
        <f t="shared" si="0"/>
        <v>4</v>
      </c>
      <c r="C62" s="15" t="s">
        <v>196</v>
      </c>
      <c r="D62" s="15" t="s">
        <v>196</v>
      </c>
      <c r="E62" s="15" t="s">
        <v>96</v>
      </c>
      <c r="F62" s="15" t="s">
        <v>197</v>
      </c>
      <c r="G62" s="15" t="s">
        <v>198</v>
      </c>
      <c r="H62" s="15"/>
      <c r="I62" s="15"/>
      <c r="J62" s="15"/>
      <c r="K62" s="15"/>
      <c r="L62" s="15"/>
      <c r="M62" s="15"/>
      <c r="N62" s="15"/>
      <c r="O62" s="15"/>
    </row>
    <row r="63" spans="1:15" x14ac:dyDescent="0.25">
      <c r="A63" s="15">
        <v>1</v>
      </c>
      <c r="B63" s="15">
        <f t="shared" si="0"/>
        <v>2</v>
      </c>
      <c r="C63" s="15" t="s">
        <v>323</v>
      </c>
      <c r="D63" s="15" t="s">
        <v>196</v>
      </c>
      <c r="E63" s="15" t="s">
        <v>96</v>
      </c>
      <c r="F63" s="15" t="s">
        <v>324</v>
      </c>
      <c r="G63" s="15" t="s">
        <v>198</v>
      </c>
      <c r="H63" s="15"/>
      <c r="I63" s="15"/>
      <c r="J63" s="15"/>
      <c r="K63" s="15"/>
      <c r="L63" s="15"/>
      <c r="M63" s="15"/>
      <c r="N63" s="15"/>
      <c r="O63" s="15"/>
    </row>
    <row r="64" spans="1:15" x14ac:dyDescent="0.25">
      <c r="A64" s="15">
        <v>1</v>
      </c>
      <c r="B64" s="15">
        <f t="shared" si="0"/>
        <v>2</v>
      </c>
      <c r="C64" s="15" t="s">
        <v>172</v>
      </c>
      <c r="D64" s="15" t="s">
        <v>196</v>
      </c>
      <c r="E64" s="15" t="s">
        <v>96</v>
      </c>
      <c r="F64" s="15" t="s">
        <v>325</v>
      </c>
      <c r="G64" s="15" t="s">
        <v>198</v>
      </c>
      <c r="H64" s="15"/>
      <c r="I64" s="15"/>
      <c r="J64" s="15"/>
      <c r="K64" s="15"/>
      <c r="L64" s="15"/>
      <c r="M64" s="15"/>
      <c r="N64" s="15"/>
      <c r="O64" s="15"/>
    </row>
    <row r="65" spans="1:15" x14ac:dyDescent="0.25">
      <c r="A65" s="15">
        <v>1</v>
      </c>
      <c r="B65" s="15">
        <f t="shared" ref="B65:B88" si="1">A65*2</f>
        <v>2</v>
      </c>
      <c r="C65" s="15" t="s">
        <v>172</v>
      </c>
      <c r="D65" s="15" t="s">
        <v>326</v>
      </c>
      <c r="E65" s="15" t="s">
        <v>96</v>
      </c>
      <c r="F65" s="15" t="s">
        <v>327</v>
      </c>
      <c r="G65" s="15" t="s">
        <v>328</v>
      </c>
      <c r="H65" s="15" t="s">
        <v>329</v>
      </c>
      <c r="I65" s="15" t="s">
        <v>330</v>
      </c>
      <c r="J65" s="15">
        <v>1388075</v>
      </c>
      <c r="K65" s="15" t="s">
        <v>331</v>
      </c>
      <c r="L65" s="15"/>
      <c r="M65" s="15"/>
      <c r="N65" s="15"/>
      <c r="O65" s="15"/>
    </row>
    <row r="66" spans="1:15" x14ac:dyDescent="0.25">
      <c r="A66" s="15">
        <v>1</v>
      </c>
      <c r="B66" s="15">
        <f t="shared" si="1"/>
        <v>2</v>
      </c>
      <c r="C66" s="15" t="s">
        <v>94</v>
      </c>
      <c r="D66" s="15" t="s">
        <v>95</v>
      </c>
      <c r="E66" s="15" t="s">
        <v>96</v>
      </c>
      <c r="F66" s="15" t="s">
        <v>97</v>
      </c>
      <c r="G66" s="15" t="s">
        <v>98</v>
      </c>
      <c r="H66" s="15"/>
      <c r="I66" s="15"/>
      <c r="J66" s="15"/>
      <c r="K66" s="15"/>
      <c r="L66" s="15" t="s">
        <v>338</v>
      </c>
      <c r="M66" s="15"/>
      <c r="N66" s="15"/>
      <c r="O66" s="15" t="s">
        <v>339</v>
      </c>
    </row>
    <row r="67" spans="1:15" x14ac:dyDescent="0.25">
      <c r="A67" s="15">
        <v>1</v>
      </c>
      <c r="B67" s="15">
        <f t="shared" si="1"/>
        <v>2</v>
      </c>
      <c r="C67" s="15" t="s">
        <v>184</v>
      </c>
      <c r="D67" s="15" t="s">
        <v>184</v>
      </c>
      <c r="E67" s="15" t="s">
        <v>185</v>
      </c>
      <c r="F67" s="15" t="s">
        <v>186</v>
      </c>
      <c r="G67" s="15"/>
      <c r="H67" s="15"/>
      <c r="I67" s="15"/>
      <c r="J67" s="15"/>
      <c r="K67" s="15"/>
      <c r="L67" s="15"/>
      <c r="M67" s="15"/>
      <c r="N67" s="15"/>
      <c r="O67" s="15"/>
    </row>
    <row r="68" spans="1:15" x14ac:dyDescent="0.25">
      <c r="A68" s="15">
        <v>1</v>
      </c>
      <c r="B68" s="15">
        <f t="shared" si="1"/>
        <v>2</v>
      </c>
      <c r="C68" s="15" t="s">
        <v>199</v>
      </c>
      <c r="D68" s="15" t="s">
        <v>199</v>
      </c>
      <c r="E68" s="15" t="s">
        <v>185</v>
      </c>
      <c r="F68" s="15" t="s">
        <v>200</v>
      </c>
      <c r="G68" s="15"/>
      <c r="H68" s="15"/>
      <c r="I68" s="15"/>
      <c r="J68" s="15"/>
      <c r="K68" s="15"/>
      <c r="L68" s="15"/>
      <c r="M68" s="15"/>
      <c r="N68" s="15" t="s">
        <v>319</v>
      </c>
      <c r="O68" s="15"/>
    </row>
    <row r="69" spans="1:15" x14ac:dyDescent="0.25">
      <c r="A69" s="15">
        <v>2</v>
      </c>
      <c r="B69" s="15">
        <f t="shared" si="1"/>
        <v>4</v>
      </c>
      <c r="C69" s="15" t="s">
        <v>211</v>
      </c>
      <c r="D69" s="15" t="s">
        <v>211</v>
      </c>
      <c r="E69" s="15" t="s">
        <v>212</v>
      </c>
      <c r="F69" s="15" t="s">
        <v>213</v>
      </c>
      <c r="G69" s="15" t="s">
        <v>214</v>
      </c>
      <c r="H69" s="15"/>
      <c r="I69" s="15"/>
      <c r="J69" s="15"/>
      <c r="K69" s="15"/>
      <c r="L69" s="15"/>
      <c r="M69" s="15"/>
      <c r="N69" s="15"/>
      <c r="O69" s="15"/>
    </row>
    <row r="70" spans="1:15" x14ac:dyDescent="0.25">
      <c r="A70" s="15">
        <v>1</v>
      </c>
      <c r="B70" s="15">
        <f t="shared" si="1"/>
        <v>2</v>
      </c>
      <c r="C70" s="15" t="s">
        <v>236</v>
      </c>
      <c r="D70" s="15" t="s">
        <v>236</v>
      </c>
      <c r="E70" s="15" t="s">
        <v>223</v>
      </c>
      <c r="F70" s="15" t="s">
        <v>237</v>
      </c>
      <c r="G70" s="15" t="s">
        <v>238</v>
      </c>
      <c r="H70" s="15"/>
      <c r="I70" s="15" t="s">
        <v>236</v>
      </c>
      <c r="J70" s="15">
        <v>1097566</v>
      </c>
      <c r="K70" s="15" t="s">
        <v>333</v>
      </c>
      <c r="L70" s="15"/>
      <c r="M70" s="15"/>
      <c r="N70" s="15"/>
      <c r="O70" s="15"/>
    </row>
    <row r="71" spans="1:15" x14ac:dyDescent="0.25">
      <c r="A71" s="15">
        <v>1</v>
      </c>
      <c r="B71" s="15">
        <f t="shared" si="1"/>
        <v>2</v>
      </c>
      <c r="C71" s="15" t="s">
        <v>222</v>
      </c>
      <c r="D71" s="15" t="s">
        <v>222</v>
      </c>
      <c r="E71" s="15" t="s">
        <v>223</v>
      </c>
      <c r="F71" s="15" t="s">
        <v>224</v>
      </c>
      <c r="G71" s="15" t="s">
        <v>225</v>
      </c>
      <c r="H71" s="15"/>
      <c r="I71" s="15"/>
      <c r="J71" s="15"/>
      <c r="K71" s="15"/>
      <c r="L71" s="15"/>
      <c r="M71" s="15"/>
      <c r="N71" s="15"/>
      <c r="O71" s="15"/>
    </row>
    <row r="72" spans="1:15" x14ac:dyDescent="0.25">
      <c r="A72" s="15">
        <v>1</v>
      </c>
      <c r="B72" s="15">
        <f t="shared" si="1"/>
        <v>2</v>
      </c>
      <c r="C72" s="15" t="s">
        <v>152</v>
      </c>
      <c r="D72" s="15" t="s">
        <v>153</v>
      </c>
      <c r="E72" s="15" t="s">
        <v>154</v>
      </c>
      <c r="F72" s="15" t="s">
        <v>155</v>
      </c>
      <c r="G72" s="15" t="s">
        <v>156</v>
      </c>
      <c r="H72" s="15"/>
      <c r="I72" s="15"/>
      <c r="J72" s="15"/>
      <c r="K72" s="15"/>
      <c r="L72" s="15" t="s">
        <v>298</v>
      </c>
      <c r="M72" s="15"/>
      <c r="N72" s="15"/>
      <c r="O72" s="15"/>
    </row>
    <row r="73" spans="1:15" x14ac:dyDescent="0.25">
      <c r="A73" s="15">
        <v>4</v>
      </c>
      <c r="B73" s="15">
        <f t="shared" si="1"/>
        <v>8</v>
      </c>
      <c r="C73" s="15" t="s">
        <v>193</v>
      </c>
      <c r="D73" s="15" t="s">
        <v>193</v>
      </c>
      <c r="E73" s="15" t="s">
        <v>154</v>
      </c>
      <c r="F73" s="15" t="s">
        <v>194</v>
      </c>
      <c r="G73" s="15" t="s">
        <v>195</v>
      </c>
      <c r="H73" s="15"/>
      <c r="I73" s="15"/>
      <c r="J73" s="15"/>
      <c r="K73" s="15"/>
      <c r="L73" s="15"/>
      <c r="M73" s="15"/>
      <c r="N73" s="15"/>
      <c r="O73" s="15"/>
    </row>
    <row r="74" spans="1:15" x14ac:dyDescent="0.25">
      <c r="A74" s="15">
        <v>1</v>
      </c>
      <c r="B74" s="15">
        <f t="shared" si="1"/>
        <v>2</v>
      </c>
      <c r="C74" s="15" t="s">
        <v>169</v>
      </c>
      <c r="D74" s="15" t="s">
        <v>169</v>
      </c>
      <c r="E74" s="15" t="s">
        <v>154</v>
      </c>
      <c r="F74" s="15" t="s">
        <v>170</v>
      </c>
      <c r="G74" s="15" t="s">
        <v>171</v>
      </c>
      <c r="H74" s="15"/>
      <c r="I74" s="15"/>
      <c r="J74" s="15"/>
      <c r="K74" s="15"/>
      <c r="L74" s="15"/>
      <c r="M74" s="15"/>
      <c r="N74" s="15"/>
      <c r="O74" s="15"/>
    </row>
    <row r="75" spans="1:15" x14ac:dyDescent="0.25">
      <c r="A75" s="15">
        <v>1</v>
      </c>
      <c r="B75" s="15">
        <f t="shared" si="1"/>
        <v>2</v>
      </c>
      <c r="C75" s="15" t="s">
        <v>64</v>
      </c>
      <c r="D75" s="15" t="s">
        <v>65</v>
      </c>
      <c r="E75" s="15" t="s">
        <v>66</v>
      </c>
      <c r="F75" s="15" t="s">
        <v>67</v>
      </c>
      <c r="G75" s="15">
        <v>305030026</v>
      </c>
      <c r="H75" s="15"/>
      <c r="I75" s="15" t="s">
        <v>64</v>
      </c>
      <c r="J75" s="15"/>
      <c r="K75" s="15"/>
      <c r="L75" s="15"/>
      <c r="M75" s="15"/>
      <c r="N75" s="15"/>
      <c r="O75" s="15" t="s">
        <v>64</v>
      </c>
    </row>
    <row r="76" spans="1:15" x14ac:dyDescent="0.25">
      <c r="A76" s="15">
        <v>2</v>
      </c>
      <c r="B76" s="15">
        <f t="shared" si="1"/>
        <v>4</v>
      </c>
      <c r="C76" s="15" t="s">
        <v>29</v>
      </c>
      <c r="D76" s="15" t="s">
        <v>29</v>
      </c>
      <c r="E76" s="15" t="s">
        <v>208</v>
      </c>
      <c r="F76" s="15" t="s">
        <v>209</v>
      </c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25">
      <c r="A77" s="15">
        <v>1</v>
      </c>
      <c r="B77" s="15">
        <f t="shared" si="1"/>
        <v>2</v>
      </c>
      <c r="C77" s="15" t="s">
        <v>260</v>
      </c>
      <c r="D77" s="15" t="s">
        <v>260</v>
      </c>
      <c r="E77" s="15" t="s">
        <v>208</v>
      </c>
      <c r="F77" s="15" t="s">
        <v>261</v>
      </c>
      <c r="G77" s="15"/>
      <c r="H77" s="15"/>
      <c r="I77" s="15"/>
      <c r="J77" s="15"/>
      <c r="K77" s="15"/>
      <c r="L77" s="15"/>
      <c r="M77" s="15"/>
      <c r="N77" s="15"/>
      <c r="O77" s="15"/>
    </row>
    <row r="78" spans="1:15" x14ac:dyDescent="0.25">
      <c r="A78" s="15">
        <v>2</v>
      </c>
      <c r="B78" s="15">
        <f t="shared" si="1"/>
        <v>4</v>
      </c>
      <c r="C78" s="15" t="s">
        <v>215</v>
      </c>
      <c r="D78" s="15" t="s">
        <v>216</v>
      </c>
      <c r="E78" s="15" t="s">
        <v>217</v>
      </c>
      <c r="F78" s="15" t="s">
        <v>218</v>
      </c>
      <c r="G78" s="15" t="s">
        <v>219</v>
      </c>
      <c r="H78" s="15"/>
      <c r="I78" s="15"/>
      <c r="J78" s="15"/>
      <c r="K78" s="15"/>
      <c r="L78" s="15"/>
      <c r="M78" s="15"/>
      <c r="N78" s="15"/>
      <c r="O78" s="15"/>
    </row>
    <row r="79" spans="1:15" x14ac:dyDescent="0.25">
      <c r="A79" s="15">
        <v>1</v>
      </c>
      <c r="B79" s="15">
        <f t="shared" si="1"/>
        <v>2</v>
      </c>
      <c r="C79" s="15" t="s">
        <v>226</v>
      </c>
      <c r="D79" s="15" t="s">
        <v>227</v>
      </c>
      <c r="E79" s="15" t="s">
        <v>217</v>
      </c>
      <c r="F79" s="15" t="s">
        <v>228</v>
      </c>
      <c r="G79" s="15" t="s">
        <v>229</v>
      </c>
      <c r="H79" s="15"/>
      <c r="I79" s="15"/>
      <c r="J79" s="15"/>
      <c r="K79" s="15"/>
      <c r="L79" s="15"/>
      <c r="M79" s="15"/>
      <c r="N79" s="15"/>
      <c r="O79" s="15"/>
    </row>
    <row r="80" spans="1:15" x14ac:dyDescent="0.25">
      <c r="A80" s="15">
        <v>2</v>
      </c>
      <c r="B80" s="15">
        <f t="shared" si="1"/>
        <v>4</v>
      </c>
      <c r="C80" s="15" t="s">
        <v>316</v>
      </c>
      <c r="D80" s="15" t="s">
        <v>316</v>
      </c>
      <c r="E80" s="15" t="s">
        <v>317</v>
      </c>
      <c r="F80" s="15" t="s">
        <v>318</v>
      </c>
      <c r="G80" s="15"/>
      <c r="H80" s="15"/>
      <c r="I80" s="15"/>
      <c r="J80" s="15"/>
      <c r="K80" s="15"/>
      <c r="L80" s="15"/>
      <c r="M80" s="15"/>
      <c r="N80" s="15"/>
      <c r="O80" s="15"/>
    </row>
    <row r="81" spans="1:15" x14ac:dyDescent="0.25">
      <c r="A81" s="15">
        <v>3</v>
      </c>
      <c r="B81" s="15">
        <f t="shared" si="1"/>
        <v>6</v>
      </c>
      <c r="C81" s="15" t="s">
        <v>257</v>
      </c>
      <c r="D81" s="15" t="s">
        <v>257</v>
      </c>
      <c r="E81" s="15" t="s">
        <v>258</v>
      </c>
      <c r="F81" s="15" t="s">
        <v>259</v>
      </c>
      <c r="G81" s="15"/>
      <c r="H81" s="15"/>
      <c r="I81" s="15"/>
      <c r="J81" s="15"/>
      <c r="K81" s="15"/>
      <c r="L81" s="15"/>
      <c r="M81" s="15"/>
      <c r="N81" s="15"/>
      <c r="O81" s="15"/>
    </row>
    <row r="82" spans="1:15" x14ac:dyDescent="0.25">
      <c r="A82" s="15">
        <v>1</v>
      </c>
      <c r="B82" s="15">
        <f t="shared" si="1"/>
        <v>2</v>
      </c>
      <c r="C82" s="15" t="s">
        <v>173</v>
      </c>
      <c r="D82" s="15" t="s">
        <v>335</v>
      </c>
      <c r="E82" s="15" t="s">
        <v>336</v>
      </c>
      <c r="F82" s="15" t="s">
        <v>337</v>
      </c>
      <c r="G82" s="15" t="s">
        <v>176</v>
      </c>
      <c r="H82" s="15"/>
      <c r="I82" s="15"/>
      <c r="J82" s="15"/>
      <c r="K82" s="15"/>
      <c r="L82" s="15"/>
      <c r="M82" s="15"/>
      <c r="N82" s="15"/>
      <c r="O82" s="15"/>
    </row>
    <row r="83" spans="1:15" x14ac:dyDescent="0.25">
      <c r="A83" s="15">
        <v>1</v>
      </c>
      <c r="B83" s="15">
        <f t="shared" si="1"/>
        <v>2</v>
      </c>
      <c r="C83" s="15" t="s">
        <v>177</v>
      </c>
      <c r="D83" s="15" t="s">
        <v>177</v>
      </c>
      <c r="E83" s="15" t="s">
        <v>178</v>
      </c>
      <c r="F83" s="15" t="s">
        <v>179</v>
      </c>
      <c r="G83" s="15" t="s">
        <v>180</v>
      </c>
      <c r="H83" s="15"/>
      <c r="I83" s="15"/>
      <c r="J83" s="15"/>
      <c r="K83" s="15"/>
      <c r="L83" s="15"/>
      <c r="M83" s="15"/>
      <c r="N83" s="15"/>
      <c r="O83" s="15"/>
    </row>
    <row r="84" spans="1:15" x14ac:dyDescent="0.25">
      <c r="A84" s="15">
        <v>1</v>
      </c>
      <c r="B84" s="15">
        <f t="shared" si="1"/>
        <v>2</v>
      </c>
      <c r="C84" s="15" t="s">
        <v>210</v>
      </c>
      <c r="D84" s="15" t="s">
        <v>210</v>
      </c>
      <c r="E84" s="15" t="s">
        <v>320</v>
      </c>
      <c r="F84" s="15" t="s">
        <v>321</v>
      </c>
      <c r="G84" s="15"/>
      <c r="H84" s="15"/>
      <c r="I84" s="15"/>
      <c r="J84" s="15"/>
      <c r="K84" s="15"/>
      <c r="L84" s="15"/>
      <c r="M84" s="15"/>
      <c r="N84" s="15"/>
      <c r="O84" s="15"/>
    </row>
    <row r="85" spans="1:15" x14ac:dyDescent="0.25">
      <c r="A85" s="15">
        <v>1</v>
      </c>
      <c r="B85" s="15">
        <f t="shared" si="1"/>
        <v>2</v>
      </c>
      <c r="C85" s="15" t="s">
        <v>173</v>
      </c>
      <c r="D85" s="15" t="s">
        <v>334</v>
      </c>
      <c r="E85" s="15" t="s">
        <v>174</v>
      </c>
      <c r="F85" s="15" t="s">
        <v>175</v>
      </c>
      <c r="G85" s="15" t="s">
        <v>176</v>
      </c>
      <c r="H85" s="15"/>
      <c r="I85" s="15"/>
      <c r="J85" s="15"/>
      <c r="K85" s="15"/>
      <c r="L85" s="15"/>
      <c r="M85" s="15"/>
      <c r="N85" s="15"/>
      <c r="O85" s="15"/>
    </row>
    <row r="86" spans="1:15" x14ac:dyDescent="0.25">
      <c r="A86" s="15">
        <v>1</v>
      </c>
      <c r="B86" s="15">
        <f t="shared" si="1"/>
        <v>2</v>
      </c>
      <c r="C86" s="15" t="s">
        <v>247</v>
      </c>
      <c r="D86" s="15" t="s">
        <v>247</v>
      </c>
      <c r="E86" s="15" t="s">
        <v>248</v>
      </c>
      <c r="F86" s="15" t="s">
        <v>249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 x14ac:dyDescent="0.25">
      <c r="A87" s="15">
        <v>1</v>
      </c>
      <c r="B87" s="15">
        <f t="shared" si="1"/>
        <v>2</v>
      </c>
      <c r="C87" s="15" t="s">
        <v>205</v>
      </c>
      <c r="D87" s="15" t="s">
        <v>205</v>
      </c>
      <c r="E87" s="15" t="s">
        <v>206</v>
      </c>
      <c r="F87" s="15" t="s">
        <v>207</v>
      </c>
      <c r="G87" s="15"/>
      <c r="H87" s="15"/>
      <c r="I87" s="15"/>
      <c r="J87" s="15"/>
      <c r="K87" s="15"/>
      <c r="L87" s="15"/>
      <c r="M87" s="15"/>
      <c r="N87" s="15"/>
      <c r="O87" s="15"/>
    </row>
    <row r="88" spans="1:15" x14ac:dyDescent="0.25">
      <c r="A88" s="15">
        <v>1</v>
      </c>
      <c r="B88" s="15">
        <f t="shared" si="1"/>
        <v>2</v>
      </c>
      <c r="C88" s="15" t="s">
        <v>252</v>
      </c>
      <c r="D88" s="15" t="s">
        <v>253</v>
      </c>
      <c r="E88" s="15" t="s">
        <v>254</v>
      </c>
      <c r="F88" s="15" t="s">
        <v>255</v>
      </c>
      <c r="G88" s="15" t="s">
        <v>256</v>
      </c>
      <c r="H88" s="15"/>
      <c r="I88" s="15"/>
      <c r="J88" s="15"/>
      <c r="K88" s="15"/>
      <c r="L88" s="15"/>
      <c r="M88" s="15"/>
      <c r="N88" s="15"/>
      <c r="O88" s="15"/>
    </row>
    <row r="89" spans="1:15" x14ac:dyDescent="0.25">
      <c r="A89" s="15"/>
      <c r="B89" s="15"/>
      <c r="C89" s="15"/>
      <c r="D89" s="15"/>
      <c r="E89" s="15"/>
      <c r="F89" s="15"/>
      <c r="G89" s="15"/>
      <c r="H89" s="15"/>
      <c r="I89" s="15"/>
    </row>
    <row r="90" spans="1:15" x14ac:dyDescent="0.25">
      <c r="A90" s="15"/>
      <c r="B90" s="15"/>
      <c r="C90" s="15"/>
      <c r="D90" s="15"/>
      <c r="E90" s="15"/>
      <c r="F90" s="15"/>
      <c r="G90" s="15"/>
      <c r="H90" s="15"/>
      <c r="I90" s="15"/>
    </row>
    <row r="91" spans="1:15" x14ac:dyDescent="0.25">
      <c r="A91" s="15"/>
      <c r="B91" s="15"/>
      <c r="C91" s="15"/>
      <c r="D91" s="15"/>
      <c r="E91" s="15"/>
      <c r="F91" s="15"/>
      <c r="G91" s="15"/>
      <c r="H91" s="15"/>
      <c r="I91" s="15"/>
    </row>
    <row r="92" spans="1:15" x14ac:dyDescent="0.25">
      <c r="A92" s="15"/>
      <c r="B92" s="15"/>
      <c r="C92" s="15"/>
      <c r="D92" s="15"/>
      <c r="E92" s="15"/>
      <c r="F92" s="15"/>
      <c r="G92" s="15"/>
      <c r="H92" s="15"/>
      <c r="I92" s="15"/>
    </row>
    <row r="93" spans="1:15" x14ac:dyDescent="0.25">
      <c r="A93" s="15"/>
      <c r="B93" s="15"/>
      <c r="C93" s="15"/>
      <c r="D93" s="15"/>
      <c r="E93" s="15"/>
      <c r="F93" s="15"/>
      <c r="G93" s="15"/>
      <c r="H93" s="15"/>
      <c r="I93" s="15"/>
    </row>
    <row r="94" spans="1:15" x14ac:dyDescent="0.25">
      <c r="A94" s="15"/>
      <c r="B94" s="15"/>
      <c r="C94" s="15"/>
      <c r="D94" s="15"/>
      <c r="E94" s="15"/>
      <c r="F94" s="15"/>
      <c r="G94" s="15"/>
      <c r="H94" s="15"/>
      <c r="I94" s="15"/>
    </row>
    <row r="95" spans="1:15" x14ac:dyDescent="0.25">
      <c r="A95" s="15"/>
      <c r="B95" s="15"/>
      <c r="C95" s="15"/>
      <c r="D95" s="15"/>
      <c r="E95" s="15"/>
      <c r="F95" s="15"/>
      <c r="G95" s="15"/>
      <c r="H95" s="15"/>
      <c r="I95" s="15"/>
    </row>
    <row r="96" spans="1:15" x14ac:dyDescent="0.25">
      <c r="A96" s="15"/>
      <c r="B96" s="15"/>
      <c r="C96" s="15"/>
      <c r="D96" s="15"/>
      <c r="E96" s="15"/>
      <c r="F96" s="15"/>
      <c r="G96" s="15"/>
      <c r="H96" s="15"/>
      <c r="I96" s="15"/>
    </row>
    <row r="97" spans="1:9" x14ac:dyDescent="0.25">
      <c r="A97" s="15"/>
      <c r="B97" s="15"/>
      <c r="C97" s="15"/>
      <c r="D97" s="15"/>
      <c r="E97" s="15"/>
      <c r="F97" s="15"/>
      <c r="G97" s="15"/>
      <c r="H97" s="15"/>
      <c r="I97" s="15"/>
    </row>
    <row r="98" spans="1:9" x14ac:dyDescent="0.25">
      <c r="A98" s="15"/>
      <c r="B98" s="15"/>
      <c r="C98" s="15"/>
      <c r="D98" s="15"/>
      <c r="E98" s="15"/>
      <c r="F98" s="15"/>
      <c r="G98" s="15"/>
      <c r="H98" s="15"/>
      <c r="I98" s="15"/>
    </row>
    <row r="99" spans="1:9" x14ac:dyDescent="0.25">
      <c r="A99" s="15"/>
      <c r="B99" s="15"/>
      <c r="C99" s="15"/>
      <c r="D99" s="15"/>
      <c r="E99" s="15"/>
      <c r="F99" s="15"/>
      <c r="G99" s="15"/>
      <c r="H99" s="15"/>
      <c r="I99" s="15"/>
    </row>
    <row r="100" spans="1:9" x14ac:dyDescent="0.25">
      <c r="A100" s="15"/>
      <c r="B100" s="15"/>
      <c r="C100" s="15"/>
      <c r="D100" s="15"/>
      <c r="E100" s="15"/>
      <c r="F100" s="15"/>
      <c r="G100" s="15"/>
      <c r="H100" s="15"/>
    </row>
    <row r="101" spans="1:9" x14ac:dyDescent="0.25">
      <c r="A101" s="15"/>
      <c r="B101" s="15"/>
      <c r="C101" s="15"/>
      <c r="D101" s="15"/>
      <c r="E101" s="15"/>
      <c r="F101" s="15"/>
      <c r="G101" s="15"/>
      <c r="H101" s="15"/>
    </row>
    <row r="102" spans="1:9" x14ac:dyDescent="0.25">
      <c r="A102" s="15"/>
      <c r="B102" s="15"/>
      <c r="C102" s="15"/>
      <c r="D102" s="15"/>
      <c r="E102" s="15"/>
      <c r="F102" s="15"/>
      <c r="G102" s="15"/>
      <c r="H102" s="15"/>
    </row>
    <row r="103" spans="1:9" x14ac:dyDescent="0.25">
      <c r="A103" s="15"/>
      <c r="B103" s="15"/>
      <c r="C103" s="15"/>
      <c r="D103" s="15"/>
      <c r="E103" s="15"/>
      <c r="F103" s="15"/>
      <c r="G103" s="15"/>
      <c r="H103" s="15"/>
    </row>
    <row r="104" spans="1:9" x14ac:dyDescent="0.25">
      <c r="A104" s="15"/>
      <c r="B104" s="15"/>
      <c r="C104" s="15"/>
      <c r="D104" s="15"/>
      <c r="E104" s="15"/>
      <c r="F104" s="15"/>
      <c r="G104" s="15"/>
      <c r="H104" s="15"/>
    </row>
    <row r="105" spans="1:9" x14ac:dyDescent="0.25">
      <c r="A105" s="15"/>
      <c r="B105" s="15"/>
      <c r="C105" s="15"/>
      <c r="D105" s="15"/>
      <c r="E105" s="15"/>
      <c r="F105" s="15"/>
      <c r="G105" s="15"/>
      <c r="H105" s="15"/>
    </row>
  </sheetData>
  <autoFilter ref="A1:O1" xr:uid="{7372A632-BF8C-4B50-875B-09FAF44E0A27}">
    <sortState ref="A2:O88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09AD-A37B-4837-A791-CDEA961AC7AD}">
  <dimension ref="A1:I18"/>
  <sheetViews>
    <sheetView workbookViewId="0">
      <selection activeCell="C9" sqref="C9"/>
    </sheetView>
  </sheetViews>
  <sheetFormatPr defaultRowHeight="15" x14ac:dyDescent="0.25"/>
  <cols>
    <col min="1" max="1" width="4.5703125" style="14" bestFit="1" customWidth="1"/>
    <col min="2" max="3" width="4.5703125" style="14" customWidth="1"/>
    <col min="4" max="6" width="16.42578125" style="14" bestFit="1" customWidth="1"/>
    <col min="7" max="7" width="18.85546875" style="14" customWidth="1"/>
    <col min="8" max="8" width="29.85546875" style="14" bestFit="1" customWidth="1"/>
    <col min="9" max="9" width="13.5703125" style="14" bestFit="1" customWidth="1"/>
    <col min="10" max="16384" width="9.140625" style="14"/>
  </cols>
  <sheetData>
    <row r="1" spans="1:9" x14ac:dyDescent="0.25">
      <c r="A1" s="16" t="s">
        <v>40</v>
      </c>
      <c r="B1" s="16" t="s">
        <v>377</v>
      </c>
      <c r="C1" s="16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268</v>
      </c>
      <c r="I1" s="15"/>
    </row>
    <row r="2" spans="1:9" x14ac:dyDescent="0.25">
      <c r="A2" s="15">
        <v>70</v>
      </c>
      <c r="B2" s="15">
        <f>A2*5</f>
        <v>350</v>
      </c>
      <c r="C2" s="15"/>
      <c r="D2" s="15" t="s">
        <v>341</v>
      </c>
      <c r="E2" s="15" t="s">
        <v>341</v>
      </c>
      <c r="F2" s="15" t="s">
        <v>342</v>
      </c>
      <c r="G2" s="15" t="s">
        <v>343</v>
      </c>
      <c r="H2" s="15"/>
      <c r="I2" s="15"/>
    </row>
    <row r="3" spans="1:9" x14ac:dyDescent="0.25">
      <c r="A3" s="15">
        <v>51</v>
      </c>
      <c r="B3" s="15">
        <f t="shared" ref="B3:B18" si="0">A3*5</f>
        <v>255</v>
      </c>
      <c r="C3" s="15"/>
      <c r="D3" s="15" t="s">
        <v>344</v>
      </c>
      <c r="E3" s="15" t="s">
        <v>345</v>
      </c>
      <c r="F3" s="15" t="s">
        <v>346</v>
      </c>
      <c r="G3" s="15" t="s">
        <v>343</v>
      </c>
      <c r="H3" s="15"/>
      <c r="I3" s="15"/>
    </row>
    <row r="4" spans="1:9" x14ac:dyDescent="0.25">
      <c r="A4" s="15">
        <v>2</v>
      </c>
      <c r="B4" s="15">
        <f t="shared" si="0"/>
        <v>10</v>
      </c>
      <c r="C4" s="15"/>
      <c r="D4" s="15" t="s">
        <v>347</v>
      </c>
      <c r="E4" s="15" t="s">
        <v>348</v>
      </c>
      <c r="F4" s="15" t="s">
        <v>349</v>
      </c>
      <c r="G4" s="15" t="s">
        <v>350</v>
      </c>
      <c r="H4" s="15"/>
      <c r="I4" s="15" t="s">
        <v>270</v>
      </c>
    </row>
    <row r="5" spans="1:9" x14ac:dyDescent="0.25">
      <c r="A5" s="15">
        <v>1</v>
      </c>
      <c r="B5" s="15">
        <f t="shared" si="0"/>
        <v>5</v>
      </c>
      <c r="C5" s="15" t="s">
        <v>286</v>
      </c>
      <c r="D5" s="15" t="s">
        <v>46</v>
      </c>
      <c r="E5" s="15" t="s">
        <v>47</v>
      </c>
      <c r="F5" s="15" t="s">
        <v>369</v>
      </c>
      <c r="G5" s="15" t="s">
        <v>48</v>
      </c>
      <c r="H5" s="15" t="s">
        <v>270</v>
      </c>
      <c r="I5" s="15" t="s">
        <v>270</v>
      </c>
    </row>
    <row r="6" spans="1:9" x14ac:dyDescent="0.25">
      <c r="A6" s="15">
        <v>9</v>
      </c>
      <c r="B6" s="15">
        <f t="shared" si="0"/>
        <v>45</v>
      </c>
      <c r="C6" s="15" t="s">
        <v>274</v>
      </c>
      <c r="D6" s="15" t="s">
        <v>351</v>
      </c>
      <c r="E6" s="15" t="s">
        <v>352</v>
      </c>
      <c r="F6" s="15" t="s">
        <v>370</v>
      </c>
      <c r="G6" s="15" t="s">
        <v>48</v>
      </c>
      <c r="H6" s="15" t="s">
        <v>270</v>
      </c>
      <c r="I6" s="15" t="s">
        <v>278</v>
      </c>
    </row>
    <row r="7" spans="1:9" x14ac:dyDescent="0.25">
      <c r="A7" s="15">
        <v>9</v>
      </c>
      <c r="B7" s="15">
        <f t="shared" si="0"/>
        <v>45</v>
      </c>
      <c r="C7" s="15" t="s">
        <v>275</v>
      </c>
      <c r="D7" s="15" t="s">
        <v>46</v>
      </c>
      <c r="E7" s="15" t="s">
        <v>47</v>
      </c>
      <c r="F7" s="15" t="s">
        <v>371</v>
      </c>
      <c r="G7" s="15" t="s">
        <v>48</v>
      </c>
      <c r="H7" s="15" t="s">
        <v>270</v>
      </c>
      <c r="I7" s="15" t="s">
        <v>278</v>
      </c>
    </row>
    <row r="8" spans="1:9" x14ac:dyDescent="0.25">
      <c r="A8" s="15">
        <v>10</v>
      </c>
      <c r="B8" s="15">
        <f t="shared" si="0"/>
        <v>50</v>
      </c>
      <c r="C8" s="15" t="s">
        <v>276</v>
      </c>
      <c r="D8" s="15" t="s">
        <v>76</v>
      </c>
      <c r="E8" s="15" t="s">
        <v>77</v>
      </c>
      <c r="F8" s="15" t="s">
        <v>353</v>
      </c>
      <c r="G8" s="15" t="s">
        <v>79</v>
      </c>
      <c r="H8" s="15" t="s">
        <v>278</v>
      </c>
      <c r="I8" s="15" t="s">
        <v>278</v>
      </c>
    </row>
    <row r="9" spans="1:9" x14ac:dyDescent="0.25">
      <c r="A9" s="15">
        <v>10</v>
      </c>
      <c r="B9" s="15">
        <f t="shared" si="0"/>
        <v>50</v>
      </c>
      <c r="C9" s="15" t="s">
        <v>354</v>
      </c>
      <c r="D9" s="15" t="s">
        <v>76</v>
      </c>
      <c r="E9" s="15" t="s">
        <v>77</v>
      </c>
      <c r="F9" s="15" t="s">
        <v>355</v>
      </c>
      <c r="G9" s="15" t="s">
        <v>79</v>
      </c>
      <c r="H9" s="15" t="s">
        <v>278</v>
      </c>
      <c r="I9" s="15" t="s">
        <v>270</v>
      </c>
    </row>
    <row r="10" spans="1:9" x14ac:dyDescent="0.25">
      <c r="A10" s="15">
        <v>9</v>
      </c>
      <c r="B10" s="15">
        <f t="shared" si="0"/>
        <v>45</v>
      </c>
      <c r="C10" s="15" t="s">
        <v>80</v>
      </c>
      <c r="D10" s="15" t="s">
        <v>351</v>
      </c>
      <c r="E10" s="15" t="s">
        <v>352</v>
      </c>
      <c r="F10" s="15" t="s">
        <v>372</v>
      </c>
      <c r="G10" s="15" t="s">
        <v>48</v>
      </c>
      <c r="H10" s="15" t="s">
        <v>270</v>
      </c>
      <c r="I10" s="15" t="s">
        <v>278</v>
      </c>
    </row>
    <row r="11" spans="1:9" x14ac:dyDescent="0.25">
      <c r="A11" s="15">
        <v>9</v>
      </c>
      <c r="B11" s="15">
        <f t="shared" si="0"/>
        <v>45</v>
      </c>
      <c r="C11" s="15" t="s">
        <v>280</v>
      </c>
      <c r="D11" s="15" t="s">
        <v>46</v>
      </c>
      <c r="E11" s="15" t="s">
        <v>47</v>
      </c>
      <c r="F11" s="15" t="s">
        <v>373</v>
      </c>
      <c r="G11" s="15" t="s">
        <v>48</v>
      </c>
      <c r="H11" s="15" t="s">
        <v>270</v>
      </c>
      <c r="I11" s="15" t="s">
        <v>278</v>
      </c>
    </row>
    <row r="12" spans="1:9" x14ac:dyDescent="0.25">
      <c r="A12" s="15">
        <v>10</v>
      </c>
      <c r="B12" s="15">
        <f t="shared" si="0"/>
        <v>50</v>
      </c>
      <c r="C12" s="15" t="s">
        <v>356</v>
      </c>
      <c r="D12" s="15" t="s">
        <v>76</v>
      </c>
      <c r="E12" s="15" t="s">
        <v>77</v>
      </c>
      <c r="F12" s="15" t="s">
        <v>357</v>
      </c>
      <c r="G12" s="15" t="s">
        <v>79</v>
      </c>
      <c r="H12" s="15" t="s">
        <v>278</v>
      </c>
      <c r="I12" s="15"/>
    </row>
    <row r="13" spans="1:9" x14ac:dyDescent="0.25">
      <c r="A13" s="15">
        <v>9</v>
      </c>
      <c r="B13" s="15">
        <f t="shared" si="0"/>
        <v>45</v>
      </c>
      <c r="C13" s="15" t="s">
        <v>374</v>
      </c>
      <c r="D13" s="15" t="s">
        <v>46</v>
      </c>
      <c r="E13" s="15" t="s">
        <v>47</v>
      </c>
      <c r="F13" s="15" t="s">
        <v>375</v>
      </c>
      <c r="G13" s="15" t="s">
        <v>48</v>
      </c>
      <c r="H13" s="15" t="s">
        <v>270</v>
      </c>
    </row>
    <row r="14" spans="1:9" x14ac:dyDescent="0.25">
      <c r="A14" s="15">
        <v>9</v>
      </c>
      <c r="B14" s="15">
        <f t="shared" si="0"/>
        <v>45</v>
      </c>
      <c r="C14" s="15" t="s">
        <v>358</v>
      </c>
      <c r="D14" s="15" t="s">
        <v>359</v>
      </c>
      <c r="E14" s="15" t="s">
        <v>360</v>
      </c>
      <c r="F14" s="15" t="s">
        <v>361</v>
      </c>
      <c r="G14" s="15" t="s">
        <v>48</v>
      </c>
      <c r="H14" s="15" t="s">
        <v>270</v>
      </c>
    </row>
    <row r="15" spans="1:9" x14ac:dyDescent="0.25">
      <c r="A15" s="15">
        <v>9</v>
      </c>
      <c r="B15" s="15">
        <f t="shared" si="0"/>
        <v>45</v>
      </c>
      <c r="C15" s="15" t="s">
        <v>286</v>
      </c>
      <c r="D15" s="15" t="s">
        <v>351</v>
      </c>
      <c r="E15" s="15" t="s">
        <v>352</v>
      </c>
      <c r="F15" s="15" t="s">
        <v>376</v>
      </c>
      <c r="G15" s="15" t="s">
        <v>48</v>
      </c>
      <c r="H15" s="15" t="s">
        <v>270</v>
      </c>
    </row>
    <row r="16" spans="1:9" x14ac:dyDescent="0.25">
      <c r="A16" s="15">
        <v>10</v>
      </c>
      <c r="B16" s="15">
        <f t="shared" si="0"/>
        <v>50</v>
      </c>
      <c r="C16" s="15" t="s">
        <v>362</v>
      </c>
      <c r="D16" s="15" t="s">
        <v>76</v>
      </c>
      <c r="E16" s="15" t="s">
        <v>77</v>
      </c>
      <c r="F16" s="15" t="s">
        <v>363</v>
      </c>
      <c r="G16" s="15" t="s">
        <v>79</v>
      </c>
      <c r="H16" s="15" t="s">
        <v>278</v>
      </c>
    </row>
    <row r="17" spans="1:8" x14ac:dyDescent="0.25">
      <c r="A17" s="15">
        <v>10</v>
      </c>
      <c r="B17" s="15">
        <f t="shared" si="0"/>
        <v>50</v>
      </c>
      <c r="C17" s="15" t="s">
        <v>123</v>
      </c>
      <c r="D17" s="15" t="s">
        <v>133</v>
      </c>
      <c r="E17" s="15" t="s">
        <v>134</v>
      </c>
      <c r="F17" s="15" t="s">
        <v>364</v>
      </c>
      <c r="G17" s="15" t="s">
        <v>79</v>
      </c>
      <c r="H17" s="15" t="s">
        <v>278</v>
      </c>
    </row>
    <row r="18" spans="1:8" x14ac:dyDescent="0.25">
      <c r="A18" s="15">
        <v>2</v>
      </c>
      <c r="B18" s="15">
        <f t="shared" si="0"/>
        <v>10</v>
      </c>
      <c r="C18" s="15" t="s">
        <v>365</v>
      </c>
      <c r="D18" s="15" t="s">
        <v>365</v>
      </c>
      <c r="E18" s="15" t="s">
        <v>365</v>
      </c>
      <c r="F18" s="15" t="s">
        <v>366</v>
      </c>
      <c r="G18" s="15" t="s">
        <v>367</v>
      </c>
      <c r="H1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DE57-3EB0-4BFB-8687-6E1AEED8A9ED}">
  <dimension ref="A1:K29"/>
  <sheetViews>
    <sheetView workbookViewId="0">
      <selection activeCell="B18" sqref="B18"/>
    </sheetView>
  </sheetViews>
  <sheetFormatPr defaultRowHeight="15" x14ac:dyDescent="0.25"/>
  <cols>
    <col min="1" max="4" width="18.28515625" style="14" customWidth="1"/>
    <col min="5" max="5" width="36.140625" customWidth="1"/>
  </cols>
  <sheetData>
    <row r="1" spans="1:11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262</v>
      </c>
      <c r="H1" s="16" t="s">
        <v>263</v>
      </c>
      <c r="I1" s="16" t="s">
        <v>264</v>
      </c>
      <c r="J1" s="16" t="s">
        <v>265</v>
      </c>
      <c r="K1" s="16" t="s">
        <v>268</v>
      </c>
    </row>
    <row r="2" spans="1:11" x14ac:dyDescent="0.25">
      <c r="A2" s="15">
        <v>1</v>
      </c>
      <c r="B2" s="15"/>
      <c r="C2" s="15" t="s">
        <v>583</v>
      </c>
      <c r="D2" s="15" t="s">
        <v>348</v>
      </c>
      <c r="E2" s="15" t="s">
        <v>393</v>
      </c>
      <c r="F2" s="15" t="s">
        <v>343</v>
      </c>
      <c r="G2" s="15"/>
      <c r="H2" s="15"/>
      <c r="I2" s="15"/>
      <c r="J2" s="15"/>
      <c r="K2" s="15"/>
    </row>
    <row r="3" spans="1:11" x14ac:dyDescent="0.25">
      <c r="A3" s="15">
        <v>1</v>
      </c>
      <c r="B3" s="15"/>
      <c r="C3" s="15" t="s">
        <v>423</v>
      </c>
      <c r="D3" s="15" t="s">
        <v>392</v>
      </c>
      <c r="E3" s="15" t="s">
        <v>391</v>
      </c>
      <c r="F3" s="15" t="s">
        <v>350</v>
      </c>
      <c r="G3" s="15"/>
      <c r="H3" s="15"/>
      <c r="I3" s="15"/>
      <c r="J3" s="15"/>
      <c r="K3" s="15"/>
    </row>
    <row r="4" spans="1:11" x14ac:dyDescent="0.25">
      <c r="A4" s="15">
        <v>1</v>
      </c>
      <c r="B4" s="15"/>
      <c r="C4" s="15" t="s">
        <v>468</v>
      </c>
      <c r="D4" s="15" t="s">
        <v>389</v>
      </c>
      <c r="E4" s="15" t="s">
        <v>388</v>
      </c>
      <c r="F4" s="15" t="s">
        <v>350</v>
      </c>
      <c r="G4" s="15"/>
      <c r="H4" s="15"/>
      <c r="I4" s="15"/>
      <c r="J4" s="15"/>
      <c r="K4" s="15"/>
    </row>
    <row r="5" spans="1:11" x14ac:dyDescent="0.25">
      <c r="A5" s="15">
        <v>1</v>
      </c>
      <c r="B5" s="15"/>
      <c r="C5" s="15" t="s">
        <v>585</v>
      </c>
      <c r="D5" s="15" t="s">
        <v>390</v>
      </c>
      <c r="E5" s="15" t="s">
        <v>341</v>
      </c>
      <c r="F5" s="15" t="s">
        <v>350</v>
      </c>
      <c r="G5" s="15"/>
      <c r="H5" s="15"/>
      <c r="I5" s="15"/>
      <c r="J5" s="15"/>
      <c r="K5" s="15"/>
    </row>
    <row r="6" spans="1:11" x14ac:dyDescent="0.25">
      <c r="A6" s="15">
        <v>1</v>
      </c>
      <c r="B6" s="15"/>
      <c r="C6" s="15" t="s">
        <v>586</v>
      </c>
      <c r="D6" s="15" t="s">
        <v>587</v>
      </c>
      <c r="E6" s="15" t="s">
        <v>394</v>
      </c>
      <c r="F6" s="15" t="s">
        <v>350</v>
      </c>
      <c r="G6" s="15"/>
      <c r="H6" s="15"/>
      <c r="I6" s="15"/>
      <c r="J6" s="15"/>
      <c r="K6" s="15"/>
    </row>
    <row r="7" spans="1:11" x14ac:dyDescent="0.25">
      <c r="A7" s="15">
        <v>1</v>
      </c>
      <c r="B7" s="15" t="s">
        <v>274</v>
      </c>
      <c r="C7" s="15" t="s">
        <v>589</v>
      </c>
      <c r="D7" s="15" t="s">
        <v>360</v>
      </c>
      <c r="E7" s="15" t="s">
        <v>407</v>
      </c>
      <c r="F7" s="15"/>
      <c r="G7" s="15"/>
      <c r="H7" s="15"/>
      <c r="I7" s="15"/>
      <c r="J7" s="15"/>
      <c r="K7" s="15"/>
    </row>
    <row r="8" spans="1:11" x14ac:dyDescent="0.25">
      <c r="A8" s="15">
        <v>16</v>
      </c>
      <c r="B8" s="15" t="s">
        <v>120</v>
      </c>
      <c r="C8" s="15" t="s">
        <v>424</v>
      </c>
      <c r="D8" s="15" t="s">
        <v>378</v>
      </c>
      <c r="E8" s="15" t="s">
        <v>590</v>
      </c>
      <c r="F8" s="15"/>
      <c r="G8" s="15"/>
      <c r="H8" s="15"/>
      <c r="I8" s="15"/>
      <c r="J8" s="15"/>
      <c r="K8" s="15"/>
    </row>
    <row r="9" spans="1:11" x14ac:dyDescent="0.25">
      <c r="A9" s="15">
        <v>1</v>
      </c>
      <c r="B9" s="15" t="s">
        <v>74</v>
      </c>
      <c r="C9" s="15" t="s">
        <v>46</v>
      </c>
      <c r="D9" s="15" t="s">
        <v>47</v>
      </c>
      <c r="E9" s="15" t="s">
        <v>62</v>
      </c>
      <c r="F9" s="15" t="s">
        <v>48</v>
      </c>
      <c r="G9" s="15"/>
      <c r="H9" s="15"/>
      <c r="I9" s="15"/>
      <c r="J9" s="15"/>
      <c r="K9" s="15" t="s">
        <v>270</v>
      </c>
    </row>
    <row r="10" spans="1:11" x14ac:dyDescent="0.25">
      <c r="A10" s="15">
        <v>1</v>
      </c>
      <c r="B10" s="15" t="s">
        <v>280</v>
      </c>
      <c r="C10" s="15" t="s">
        <v>426</v>
      </c>
      <c r="D10" s="15" t="s">
        <v>408</v>
      </c>
      <c r="E10" s="15" t="s">
        <v>409</v>
      </c>
      <c r="F10" s="15" t="s">
        <v>428</v>
      </c>
      <c r="G10" s="15"/>
      <c r="H10" s="15"/>
      <c r="I10" s="15"/>
      <c r="J10" s="15"/>
      <c r="K10" s="15"/>
    </row>
    <row r="11" spans="1:11" x14ac:dyDescent="0.25">
      <c r="A11" s="15">
        <v>1</v>
      </c>
      <c r="B11" s="15" t="s">
        <v>402</v>
      </c>
      <c r="C11" s="15" t="s">
        <v>46</v>
      </c>
      <c r="D11" s="15" t="s">
        <v>47</v>
      </c>
      <c r="E11" s="15" t="s">
        <v>401</v>
      </c>
      <c r="F11" s="15" t="s">
        <v>48</v>
      </c>
      <c r="G11" s="15"/>
      <c r="H11" s="15"/>
      <c r="I11" s="15"/>
      <c r="J11" s="15"/>
      <c r="K11" s="15" t="s">
        <v>270</v>
      </c>
    </row>
    <row r="12" spans="1:11" x14ac:dyDescent="0.25">
      <c r="A12" s="15">
        <v>1</v>
      </c>
      <c r="B12" s="15" t="s">
        <v>600</v>
      </c>
      <c r="C12" s="15" t="s">
        <v>578</v>
      </c>
      <c r="D12" s="15" t="s">
        <v>579</v>
      </c>
      <c r="E12" s="15" t="s">
        <v>175</v>
      </c>
      <c r="F12" s="15" t="s">
        <v>433</v>
      </c>
      <c r="G12" s="15"/>
      <c r="H12" s="15"/>
      <c r="I12" s="15" t="s">
        <v>434</v>
      </c>
      <c r="J12" s="15" t="s">
        <v>434</v>
      </c>
      <c r="K12" s="15"/>
    </row>
    <row r="13" spans="1:11" x14ac:dyDescent="0.25">
      <c r="A13" s="15">
        <v>1</v>
      </c>
      <c r="B13" s="15" t="s">
        <v>92</v>
      </c>
      <c r="C13" s="15" t="s">
        <v>46</v>
      </c>
      <c r="D13" s="15" t="s">
        <v>47</v>
      </c>
      <c r="E13" s="15" t="s">
        <v>508</v>
      </c>
      <c r="F13" s="15" t="s">
        <v>48</v>
      </c>
      <c r="G13" s="15"/>
      <c r="H13" s="15"/>
      <c r="I13" s="15"/>
      <c r="J13" s="15"/>
      <c r="K13" s="15" t="s">
        <v>270</v>
      </c>
    </row>
    <row r="14" spans="1:11" x14ac:dyDescent="0.25">
      <c r="A14" s="15">
        <v>1</v>
      </c>
      <c r="B14" s="15" t="s">
        <v>405</v>
      </c>
      <c r="C14" s="15" t="s">
        <v>46</v>
      </c>
      <c r="D14" s="15" t="s">
        <v>47</v>
      </c>
      <c r="E14" s="15" t="s">
        <v>404</v>
      </c>
      <c r="F14" s="15" t="s">
        <v>48</v>
      </c>
      <c r="G14" s="15"/>
      <c r="H14" s="15"/>
      <c r="I14" s="15"/>
      <c r="J14" s="15"/>
      <c r="K14" s="15" t="s">
        <v>270</v>
      </c>
    </row>
    <row r="15" spans="1:11" x14ac:dyDescent="0.25">
      <c r="A15" s="15">
        <v>2</v>
      </c>
      <c r="B15" s="15" t="s">
        <v>106</v>
      </c>
      <c r="C15" s="15" t="s">
        <v>424</v>
      </c>
      <c r="D15" s="15" t="s">
        <v>378</v>
      </c>
      <c r="E15" s="15" t="s">
        <v>591</v>
      </c>
      <c r="F15" s="15"/>
      <c r="G15" s="15"/>
      <c r="H15" s="15"/>
      <c r="I15" s="15"/>
      <c r="J15" s="15"/>
      <c r="K15" s="15"/>
    </row>
    <row r="16" spans="1:11" x14ac:dyDescent="0.25">
      <c r="A16" s="15">
        <v>2</v>
      </c>
      <c r="B16" s="15" t="s">
        <v>403</v>
      </c>
      <c r="C16" s="15" t="s">
        <v>46</v>
      </c>
      <c r="D16" s="15" t="s">
        <v>47</v>
      </c>
      <c r="E16" s="15" t="s">
        <v>592</v>
      </c>
      <c r="F16" s="15" t="s">
        <v>48</v>
      </c>
      <c r="G16" s="15"/>
      <c r="H16" s="15"/>
      <c r="I16" s="15"/>
      <c r="J16" s="15"/>
      <c r="K16" s="15" t="s">
        <v>270</v>
      </c>
    </row>
    <row r="17" spans="1:11" x14ac:dyDescent="0.25">
      <c r="A17" s="15">
        <v>1</v>
      </c>
      <c r="B17" s="15" t="s">
        <v>380</v>
      </c>
      <c r="C17" s="15" t="s">
        <v>476</v>
      </c>
      <c r="D17" s="15" t="s">
        <v>381</v>
      </c>
      <c r="E17" s="15" t="s">
        <v>379</v>
      </c>
      <c r="F17" s="15"/>
      <c r="G17" s="15"/>
      <c r="H17" s="15"/>
      <c r="I17" s="15"/>
      <c r="J17" s="15"/>
      <c r="K17" s="15"/>
    </row>
    <row r="18" spans="1:11" x14ac:dyDescent="0.25">
      <c r="A18" s="15">
        <v>1</v>
      </c>
      <c r="B18" s="15" t="s">
        <v>593</v>
      </c>
      <c r="C18" s="15" t="s">
        <v>594</v>
      </c>
      <c r="D18" s="15" t="s">
        <v>383</v>
      </c>
      <c r="E18" s="15" t="s">
        <v>241</v>
      </c>
      <c r="F18" s="15" t="s">
        <v>595</v>
      </c>
      <c r="G18" s="15"/>
      <c r="H18" s="15"/>
      <c r="I18" s="15"/>
      <c r="J18" s="15"/>
      <c r="K18" s="15"/>
    </row>
    <row r="19" spans="1:11" x14ac:dyDescent="0.25">
      <c r="A19" s="15">
        <v>3</v>
      </c>
      <c r="B19" s="15" t="s">
        <v>382</v>
      </c>
      <c r="C19" s="15" t="s">
        <v>476</v>
      </c>
      <c r="D19" s="15" t="s">
        <v>381</v>
      </c>
      <c r="E19" s="15" t="s">
        <v>596</v>
      </c>
      <c r="F19" s="15"/>
      <c r="G19" s="15"/>
      <c r="H19" s="15"/>
      <c r="I19" s="15"/>
      <c r="J19" s="15"/>
      <c r="K19" s="15"/>
    </row>
    <row r="20" spans="1:11" x14ac:dyDescent="0.25">
      <c r="A20" s="15">
        <v>9</v>
      </c>
      <c r="B20" s="15" t="s">
        <v>406</v>
      </c>
      <c r="C20" s="15" t="s">
        <v>46</v>
      </c>
      <c r="D20" s="15" t="s">
        <v>47</v>
      </c>
      <c r="E20" s="15" t="s">
        <v>597</v>
      </c>
      <c r="F20" s="15" t="s">
        <v>48</v>
      </c>
      <c r="G20" s="15"/>
      <c r="H20" s="15"/>
      <c r="I20" s="15"/>
      <c r="J20" s="15"/>
      <c r="K20" s="15" t="s">
        <v>270</v>
      </c>
    </row>
    <row r="21" spans="1:11" x14ac:dyDescent="0.25">
      <c r="A21" s="15">
        <v>1</v>
      </c>
      <c r="B21" s="15" t="s">
        <v>598</v>
      </c>
      <c r="C21" s="15" t="s">
        <v>598</v>
      </c>
      <c r="D21" s="15" t="s">
        <v>386</v>
      </c>
      <c r="E21" s="15" t="s">
        <v>111</v>
      </c>
      <c r="F21" s="15"/>
      <c r="G21" s="15"/>
      <c r="H21" s="15"/>
      <c r="I21" s="15"/>
      <c r="J21" s="15"/>
      <c r="K21" s="15"/>
    </row>
    <row r="22" spans="1:11" x14ac:dyDescent="0.25">
      <c r="A22" s="15">
        <v>1</v>
      </c>
      <c r="B22" s="15" t="s">
        <v>446</v>
      </c>
      <c r="C22" s="15" t="s">
        <v>446</v>
      </c>
      <c r="D22" s="15" t="s">
        <v>410</v>
      </c>
      <c r="E22" s="15" t="s">
        <v>255</v>
      </c>
      <c r="F22" s="15" t="s">
        <v>447</v>
      </c>
      <c r="G22" s="15"/>
      <c r="H22" s="15"/>
      <c r="I22" s="15"/>
      <c r="J22" s="15"/>
      <c r="K22" s="15"/>
    </row>
    <row r="23" spans="1:11" x14ac:dyDescent="0.25">
      <c r="A23" s="15">
        <v>2</v>
      </c>
      <c r="B23" s="15" t="s">
        <v>601</v>
      </c>
      <c r="C23" s="15" t="s">
        <v>580</v>
      </c>
      <c r="D23" s="15" t="s">
        <v>395</v>
      </c>
      <c r="E23" s="15" t="s">
        <v>581</v>
      </c>
      <c r="F23" s="15"/>
      <c r="G23" s="15"/>
      <c r="H23" s="15"/>
      <c r="I23" s="15"/>
      <c r="J23" s="15"/>
      <c r="K23" s="15"/>
    </row>
    <row r="24" spans="1:11" x14ac:dyDescent="0.25">
      <c r="A24" s="15">
        <v>1</v>
      </c>
      <c r="B24" s="15" t="s">
        <v>384</v>
      </c>
      <c r="C24" s="15" t="s">
        <v>384</v>
      </c>
      <c r="D24" s="15" t="s">
        <v>385</v>
      </c>
      <c r="E24" s="15" t="s">
        <v>324</v>
      </c>
      <c r="F24" s="15" t="s">
        <v>582</v>
      </c>
      <c r="G24" s="15"/>
      <c r="H24" s="15"/>
      <c r="I24" s="15"/>
      <c r="J24" s="15"/>
      <c r="K24" s="15"/>
    </row>
    <row r="25" spans="1:11" x14ac:dyDescent="0.25">
      <c r="A25" s="15">
        <v>1</v>
      </c>
      <c r="B25" s="15" t="s">
        <v>599</v>
      </c>
      <c r="C25" s="15" t="s">
        <v>599</v>
      </c>
      <c r="D25" s="15" t="s">
        <v>223</v>
      </c>
      <c r="E25" s="15" t="s">
        <v>325</v>
      </c>
      <c r="F25" s="15"/>
      <c r="G25" s="15"/>
      <c r="H25" s="15"/>
      <c r="I25" s="15"/>
      <c r="J25" s="15"/>
      <c r="K25" s="15"/>
    </row>
    <row r="26" spans="1:11" x14ac:dyDescent="0.25">
      <c r="A26" s="15">
        <v>1</v>
      </c>
      <c r="B26" s="15" t="s">
        <v>234</v>
      </c>
      <c r="C26" s="15" t="s">
        <v>486</v>
      </c>
      <c r="D26" s="15" t="s">
        <v>396</v>
      </c>
      <c r="E26" s="15" t="s">
        <v>190</v>
      </c>
      <c r="F26" s="15"/>
      <c r="G26" s="15"/>
      <c r="H26" s="15"/>
      <c r="I26" s="15"/>
      <c r="J26" s="15"/>
      <c r="K26" s="15"/>
    </row>
    <row r="27" spans="1:11" x14ac:dyDescent="0.25">
      <c r="A27" s="15">
        <v>1</v>
      </c>
      <c r="B27" s="15" t="s">
        <v>234</v>
      </c>
      <c r="C27" s="15" t="s">
        <v>584</v>
      </c>
      <c r="D27" s="15" t="s">
        <v>400</v>
      </c>
      <c r="E27" s="15" t="s">
        <v>399</v>
      </c>
      <c r="F27" s="15" t="s">
        <v>190</v>
      </c>
      <c r="G27" s="15"/>
      <c r="H27" s="15"/>
      <c r="I27" s="15"/>
      <c r="J27" s="15"/>
      <c r="K27" s="15"/>
    </row>
    <row r="28" spans="1:11" x14ac:dyDescent="0.25">
      <c r="A28" s="15">
        <v>1</v>
      </c>
      <c r="B28" s="15" t="s">
        <v>602</v>
      </c>
      <c r="C28" s="15" t="s">
        <v>588</v>
      </c>
      <c r="D28" s="15" t="s">
        <v>398</v>
      </c>
      <c r="E28" s="15" t="s">
        <v>397</v>
      </c>
      <c r="F28" s="15"/>
      <c r="G28" s="15"/>
      <c r="H28" s="15"/>
      <c r="I28" s="15"/>
      <c r="J28" s="15"/>
      <c r="K28" s="15"/>
    </row>
    <row r="29" spans="1:11" x14ac:dyDescent="0.25">
      <c r="A29" s="15">
        <v>1</v>
      </c>
      <c r="B29" s="15" t="s">
        <v>483</v>
      </c>
      <c r="C29" s="15" t="s">
        <v>483</v>
      </c>
      <c r="D29" s="15" t="s">
        <v>387</v>
      </c>
      <c r="E29" s="15" t="s">
        <v>327</v>
      </c>
      <c r="F29" s="15" t="s">
        <v>484</v>
      </c>
      <c r="G29" s="15"/>
      <c r="H29" s="15"/>
      <c r="I29" s="15"/>
      <c r="J29" s="15"/>
      <c r="K29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3A6E-A568-4F04-850C-A35FC2D55482}">
  <dimension ref="A1:L21"/>
  <sheetViews>
    <sheetView workbookViewId="0">
      <selection activeCell="B20" sqref="B20"/>
    </sheetView>
  </sheetViews>
  <sheetFormatPr defaultRowHeight="15" x14ac:dyDescent="0.25"/>
  <cols>
    <col min="2" max="3" width="32.7109375" bestFit="1" customWidth="1"/>
    <col min="5" max="5" width="27.7109375" customWidth="1"/>
  </cols>
  <sheetData>
    <row r="1" spans="1:12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262</v>
      </c>
      <c r="H1" s="16" t="s">
        <v>263</v>
      </c>
      <c r="I1" s="16" t="s">
        <v>264</v>
      </c>
      <c r="J1" s="16" t="s">
        <v>265</v>
      </c>
      <c r="K1" s="16" t="s">
        <v>266</v>
      </c>
      <c r="L1" s="16" t="s">
        <v>268</v>
      </c>
    </row>
    <row r="2" spans="1:12" x14ac:dyDescent="0.25">
      <c r="A2" s="15">
        <v>1</v>
      </c>
      <c r="B2" s="15"/>
      <c r="C2" s="15" t="s">
        <v>423</v>
      </c>
      <c r="D2" s="15" t="s">
        <v>392</v>
      </c>
      <c r="E2" s="15" t="s">
        <v>421</v>
      </c>
      <c r="F2" s="15" t="s">
        <v>350</v>
      </c>
      <c r="G2" s="15"/>
      <c r="H2" s="15"/>
      <c r="I2" s="15"/>
      <c r="J2" s="15"/>
      <c r="K2" s="15"/>
      <c r="L2" s="15"/>
    </row>
    <row r="3" spans="1:12" x14ac:dyDescent="0.25">
      <c r="A3" s="15">
        <v>5</v>
      </c>
      <c r="B3" s="15" t="s">
        <v>412</v>
      </c>
      <c r="C3" s="15" t="s">
        <v>424</v>
      </c>
      <c r="D3" s="15" t="s">
        <v>378</v>
      </c>
      <c r="E3" s="15" t="s">
        <v>425</v>
      </c>
      <c r="F3" s="15"/>
      <c r="G3" s="15"/>
      <c r="H3" s="15"/>
      <c r="I3" s="15"/>
      <c r="J3" s="15"/>
      <c r="K3" s="15"/>
      <c r="L3" s="15"/>
    </row>
    <row r="4" spans="1:12" x14ac:dyDescent="0.25">
      <c r="A4" s="15">
        <v>3</v>
      </c>
      <c r="B4" s="15" t="s">
        <v>436</v>
      </c>
      <c r="C4" s="15" t="s">
        <v>424</v>
      </c>
      <c r="D4" s="15" t="s">
        <v>378</v>
      </c>
      <c r="E4" s="15" t="s">
        <v>437</v>
      </c>
      <c r="F4" s="15"/>
      <c r="G4" s="15"/>
      <c r="H4" s="15"/>
      <c r="I4" s="15"/>
      <c r="J4" s="15"/>
      <c r="K4" s="15"/>
      <c r="L4" s="15"/>
    </row>
    <row r="5" spans="1:12" x14ac:dyDescent="0.25">
      <c r="A5" s="15">
        <v>2</v>
      </c>
      <c r="B5" s="15" t="s">
        <v>106</v>
      </c>
      <c r="C5" s="15" t="s">
        <v>424</v>
      </c>
      <c r="D5" s="15" t="s">
        <v>378</v>
      </c>
      <c r="E5" s="15" t="s">
        <v>438</v>
      </c>
      <c r="F5" s="15"/>
      <c r="G5" s="15"/>
      <c r="H5" s="15"/>
      <c r="I5" s="15"/>
      <c r="J5" s="15"/>
      <c r="K5" s="15"/>
      <c r="L5" s="15"/>
    </row>
    <row r="6" spans="1:12" x14ac:dyDescent="0.25">
      <c r="A6" s="15">
        <v>8</v>
      </c>
      <c r="B6" s="15"/>
      <c r="C6" s="15" t="s">
        <v>188</v>
      </c>
      <c r="D6" s="15" t="s">
        <v>189</v>
      </c>
      <c r="E6" s="15" t="s">
        <v>411</v>
      </c>
      <c r="F6" s="15" t="s">
        <v>190</v>
      </c>
      <c r="G6" s="15"/>
      <c r="H6" s="15"/>
      <c r="I6" s="15"/>
      <c r="J6" s="15"/>
      <c r="K6" s="15"/>
      <c r="L6" s="15"/>
    </row>
    <row r="7" spans="1:12" x14ac:dyDescent="0.25">
      <c r="A7" s="15">
        <v>1</v>
      </c>
      <c r="B7" s="15" t="s">
        <v>446</v>
      </c>
      <c r="C7" s="15" t="s">
        <v>446</v>
      </c>
      <c r="D7" s="15" t="s">
        <v>410</v>
      </c>
      <c r="E7" s="15" t="s">
        <v>422</v>
      </c>
      <c r="F7" s="15" t="s">
        <v>447</v>
      </c>
      <c r="G7" s="15"/>
      <c r="H7" s="15"/>
      <c r="I7" s="15"/>
      <c r="J7" s="15"/>
      <c r="K7" s="15"/>
      <c r="L7" s="15"/>
    </row>
    <row r="8" spans="1:12" x14ac:dyDescent="0.25">
      <c r="A8" s="15">
        <v>1</v>
      </c>
      <c r="B8" s="15" t="s">
        <v>430</v>
      </c>
      <c r="C8" s="15" t="s">
        <v>431</v>
      </c>
      <c r="D8" s="15" t="s">
        <v>432</v>
      </c>
      <c r="E8" s="15" t="s">
        <v>175</v>
      </c>
      <c r="F8" s="15" t="s">
        <v>433</v>
      </c>
      <c r="G8" s="15"/>
      <c r="H8" s="15"/>
      <c r="I8" s="15">
        <v>1667008</v>
      </c>
      <c r="J8" s="15" t="s">
        <v>434</v>
      </c>
      <c r="K8" s="15"/>
      <c r="L8" s="15"/>
    </row>
    <row r="9" spans="1:12" x14ac:dyDescent="0.25">
      <c r="A9" s="15">
        <v>1</v>
      </c>
      <c r="B9" s="15" t="s">
        <v>454</v>
      </c>
      <c r="C9" s="15" t="s">
        <v>454</v>
      </c>
      <c r="D9" s="15" t="s">
        <v>454</v>
      </c>
      <c r="E9" s="15" t="s">
        <v>455</v>
      </c>
      <c r="F9" s="15"/>
      <c r="G9" s="15"/>
      <c r="H9" s="15"/>
      <c r="I9" s="15"/>
      <c r="J9" s="15"/>
      <c r="K9" s="15"/>
      <c r="L9" s="15"/>
    </row>
    <row r="10" spans="1:12" x14ac:dyDescent="0.25">
      <c r="A10" s="15">
        <v>1</v>
      </c>
      <c r="B10" s="15" t="s">
        <v>450</v>
      </c>
      <c r="C10" s="15" t="s">
        <v>450</v>
      </c>
      <c r="D10" s="15" t="s">
        <v>451</v>
      </c>
      <c r="E10" s="15" t="s">
        <v>452</v>
      </c>
      <c r="F10" s="15" t="s">
        <v>453</v>
      </c>
      <c r="G10" s="15"/>
      <c r="H10" s="15"/>
      <c r="I10" s="15"/>
      <c r="J10" s="15"/>
      <c r="K10" s="15"/>
      <c r="L10" s="15"/>
    </row>
    <row r="11" spans="1:12" x14ac:dyDescent="0.25">
      <c r="A11" s="15">
        <v>4</v>
      </c>
      <c r="B11" s="15" t="s">
        <v>286</v>
      </c>
      <c r="C11" s="15" t="s">
        <v>46</v>
      </c>
      <c r="D11" s="15" t="s">
        <v>47</v>
      </c>
      <c r="E11" s="15" t="s">
        <v>435</v>
      </c>
      <c r="F11" s="15" t="s">
        <v>48</v>
      </c>
      <c r="G11" s="15"/>
      <c r="H11" s="15"/>
      <c r="I11" s="15"/>
      <c r="J11" s="15"/>
      <c r="K11" s="15"/>
      <c r="L11" s="15" t="s">
        <v>270</v>
      </c>
    </row>
    <row r="12" spans="1:12" x14ac:dyDescent="0.25">
      <c r="A12" s="15">
        <v>2</v>
      </c>
      <c r="B12" s="15" t="s">
        <v>403</v>
      </c>
      <c r="C12" s="15" t="s">
        <v>46</v>
      </c>
      <c r="D12" s="15" t="s">
        <v>47</v>
      </c>
      <c r="E12" s="15" t="s">
        <v>439</v>
      </c>
      <c r="F12" s="15" t="s">
        <v>48</v>
      </c>
      <c r="G12" s="15"/>
      <c r="H12" s="15"/>
      <c r="I12" s="15"/>
      <c r="J12" s="15"/>
      <c r="K12" s="15"/>
      <c r="L12" s="15" t="s">
        <v>270</v>
      </c>
    </row>
    <row r="13" spans="1:12" x14ac:dyDescent="0.25">
      <c r="A13" s="15">
        <v>3</v>
      </c>
      <c r="B13" s="15" t="s">
        <v>280</v>
      </c>
      <c r="C13" s="15" t="s">
        <v>426</v>
      </c>
      <c r="D13" s="15" t="s">
        <v>408</v>
      </c>
      <c r="E13" s="15" t="s">
        <v>427</v>
      </c>
      <c r="F13" s="15" t="s">
        <v>428</v>
      </c>
      <c r="G13" s="15"/>
      <c r="H13" s="15"/>
      <c r="I13" s="15"/>
      <c r="J13" s="15"/>
      <c r="K13" s="15"/>
      <c r="L13" s="15"/>
    </row>
    <row r="14" spans="1:12" x14ac:dyDescent="0.25">
      <c r="A14" s="15">
        <v>2</v>
      </c>
      <c r="B14" s="15" t="s">
        <v>414</v>
      </c>
      <c r="C14" s="15" t="s">
        <v>415</v>
      </c>
      <c r="D14" s="15" t="s">
        <v>381</v>
      </c>
      <c r="E14" s="15" t="s">
        <v>429</v>
      </c>
      <c r="F14" s="15" t="s">
        <v>88</v>
      </c>
      <c r="G14" s="15"/>
      <c r="H14" s="15"/>
      <c r="I14" s="15"/>
      <c r="J14" s="15"/>
      <c r="K14" s="15"/>
      <c r="L14" s="15"/>
    </row>
    <row r="15" spans="1:12" x14ac:dyDescent="0.25">
      <c r="A15" s="15">
        <v>1</v>
      </c>
      <c r="B15" s="15" t="s">
        <v>441</v>
      </c>
      <c r="C15" s="15" t="s">
        <v>442</v>
      </c>
      <c r="D15" s="15" t="s">
        <v>443</v>
      </c>
      <c r="E15" s="15" t="s">
        <v>97</v>
      </c>
      <c r="F15" s="15" t="s">
        <v>444</v>
      </c>
      <c r="G15" s="15"/>
      <c r="H15" s="15"/>
      <c r="I15" s="15"/>
      <c r="J15" s="15"/>
      <c r="K15" s="15" t="s">
        <v>445</v>
      </c>
      <c r="L15" s="15"/>
    </row>
    <row r="16" spans="1:12" x14ac:dyDescent="0.25">
      <c r="A16" s="15">
        <v>2</v>
      </c>
      <c r="B16" s="15" t="s">
        <v>464</v>
      </c>
      <c r="C16" s="15" t="s">
        <v>456</v>
      </c>
      <c r="D16" s="15" t="s">
        <v>457</v>
      </c>
      <c r="E16" s="15" t="s">
        <v>458</v>
      </c>
      <c r="F16" s="15" t="s">
        <v>459</v>
      </c>
      <c r="G16" s="15"/>
      <c r="H16" s="15"/>
      <c r="I16" s="15"/>
      <c r="J16" s="15"/>
      <c r="K16" s="15"/>
      <c r="L16" s="15"/>
    </row>
    <row r="17" spans="1:12" x14ac:dyDescent="0.25">
      <c r="A17" s="15">
        <v>1</v>
      </c>
      <c r="B17" s="15" t="s">
        <v>461</v>
      </c>
      <c r="C17" s="15" t="s">
        <v>461</v>
      </c>
      <c r="D17" s="15" t="s">
        <v>462</v>
      </c>
      <c r="E17" s="15" t="s">
        <v>324</v>
      </c>
      <c r="F17" s="15" t="s">
        <v>463</v>
      </c>
      <c r="G17" s="15"/>
      <c r="H17" s="15"/>
      <c r="I17" s="15"/>
      <c r="J17" s="15"/>
      <c r="K17" s="15"/>
      <c r="L17" s="15"/>
    </row>
    <row r="18" spans="1:12" x14ac:dyDescent="0.25">
      <c r="A18" s="15">
        <v>1</v>
      </c>
      <c r="B18" s="15" t="s">
        <v>64</v>
      </c>
      <c r="C18" s="15" t="s">
        <v>64</v>
      </c>
      <c r="D18" s="15" t="s">
        <v>448</v>
      </c>
      <c r="E18" s="15" t="s">
        <v>155</v>
      </c>
      <c r="F18" s="15" t="s">
        <v>449</v>
      </c>
      <c r="G18" s="15"/>
      <c r="H18" s="15"/>
      <c r="I18" s="15"/>
      <c r="J18" s="15"/>
      <c r="K18" s="15"/>
      <c r="L18" s="15"/>
    </row>
    <row r="19" spans="1:12" x14ac:dyDescent="0.25">
      <c r="A19" s="15">
        <v>1</v>
      </c>
      <c r="B19" s="15">
        <v>4066</v>
      </c>
      <c r="C19" s="15">
        <v>4066</v>
      </c>
      <c r="D19" s="15" t="s">
        <v>206</v>
      </c>
      <c r="E19" s="15" t="s">
        <v>325</v>
      </c>
      <c r="F19" s="15" t="s">
        <v>416</v>
      </c>
      <c r="G19" s="15"/>
      <c r="H19" s="15"/>
      <c r="I19" s="15"/>
      <c r="J19" s="15"/>
      <c r="K19" s="15"/>
      <c r="L19" s="15"/>
    </row>
    <row r="20" spans="1:12" x14ac:dyDescent="0.25">
      <c r="A20" s="15">
        <v>1</v>
      </c>
      <c r="B20" s="15" t="s">
        <v>440</v>
      </c>
      <c r="C20" s="15" t="s">
        <v>417</v>
      </c>
      <c r="D20" s="15" t="s">
        <v>418</v>
      </c>
      <c r="E20" s="15" t="s">
        <v>419</v>
      </c>
      <c r="F20" s="15" t="s">
        <v>420</v>
      </c>
      <c r="G20" s="15"/>
      <c r="H20" s="15"/>
      <c r="I20" s="15"/>
      <c r="J20" s="15"/>
      <c r="K20" s="15"/>
      <c r="L20" s="15"/>
    </row>
    <row r="21" spans="1:12" x14ac:dyDescent="0.25">
      <c r="A21" s="15">
        <v>1</v>
      </c>
      <c r="B21" s="15" t="s">
        <v>576</v>
      </c>
      <c r="C21" s="15" t="s">
        <v>456</v>
      </c>
      <c r="D21" s="15" t="s">
        <v>457</v>
      </c>
      <c r="E21" s="15" t="s">
        <v>460</v>
      </c>
      <c r="F21" s="15" t="s">
        <v>459</v>
      </c>
      <c r="G21" s="15"/>
      <c r="H21" s="15"/>
      <c r="I21" s="15"/>
    </row>
  </sheetData>
  <autoFilter ref="A1:L1" xr:uid="{69F4A671-2217-4E4A-A78D-DA1F25277526}">
    <sortState ref="A2:L20">
      <sortCondition ref="D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645F-B76E-4201-89BA-14A79D099C6E}">
  <dimension ref="A1:G15"/>
  <sheetViews>
    <sheetView workbookViewId="0">
      <selection activeCell="B12" sqref="B12"/>
    </sheetView>
  </sheetViews>
  <sheetFormatPr defaultRowHeight="15" x14ac:dyDescent="0.25"/>
  <cols>
    <col min="2" max="2" width="18" bestFit="1" customWidth="1"/>
    <col min="3" max="3" width="17.7109375" customWidth="1"/>
    <col min="4" max="4" width="18.85546875" customWidth="1"/>
    <col min="5" max="5" width="15.85546875" bestFit="1" customWidth="1"/>
  </cols>
  <sheetData>
    <row r="1" spans="1:7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268</v>
      </c>
    </row>
    <row r="2" spans="1:7" x14ac:dyDescent="0.25">
      <c r="A2" s="15">
        <v>2</v>
      </c>
      <c r="B2" s="15"/>
      <c r="C2" s="15" t="s">
        <v>465</v>
      </c>
      <c r="D2" s="15" t="s">
        <v>466</v>
      </c>
      <c r="E2" s="15" t="s">
        <v>467</v>
      </c>
      <c r="F2" s="15" t="s">
        <v>350</v>
      </c>
      <c r="G2" s="15"/>
    </row>
    <row r="3" spans="1:7" x14ac:dyDescent="0.25">
      <c r="A3" s="15">
        <v>1</v>
      </c>
      <c r="B3" s="15"/>
      <c r="C3" s="15" t="s">
        <v>347</v>
      </c>
      <c r="D3" s="15" t="s">
        <v>348</v>
      </c>
      <c r="E3" s="15" t="s">
        <v>391</v>
      </c>
      <c r="F3" s="15" t="s">
        <v>350</v>
      </c>
      <c r="G3" s="15"/>
    </row>
    <row r="4" spans="1:7" x14ac:dyDescent="0.25">
      <c r="A4" s="15">
        <v>1</v>
      </c>
      <c r="B4" s="15"/>
      <c r="C4" s="15" t="s">
        <v>468</v>
      </c>
      <c r="D4" s="15" t="s">
        <v>389</v>
      </c>
      <c r="E4" s="15" t="s">
        <v>394</v>
      </c>
      <c r="F4" s="15" t="s">
        <v>350</v>
      </c>
      <c r="G4" s="15"/>
    </row>
    <row r="5" spans="1:7" x14ac:dyDescent="0.25">
      <c r="A5" s="15">
        <v>1</v>
      </c>
      <c r="B5" s="15"/>
      <c r="C5" s="15" t="s">
        <v>469</v>
      </c>
      <c r="D5" s="15" t="s">
        <v>469</v>
      </c>
      <c r="E5" s="15" t="s">
        <v>470</v>
      </c>
      <c r="F5" s="15" t="s">
        <v>471</v>
      </c>
      <c r="G5" s="15"/>
    </row>
    <row r="6" spans="1:7" x14ac:dyDescent="0.25">
      <c r="A6" s="15">
        <v>1</v>
      </c>
      <c r="B6" s="15" t="s">
        <v>488</v>
      </c>
      <c r="C6" s="15" t="s">
        <v>488</v>
      </c>
      <c r="D6" s="15" t="s">
        <v>457</v>
      </c>
      <c r="E6" s="15" t="s">
        <v>475</v>
      </c>
      <c r="F6" s="15" t="s">
        <v>459</v>
      </c>
      <c r="G6" s="15"/>
    </row>
    <row r="7" spans="1:7" x14ac:dyDescent="0.25">
      <c r="A7" s="15">
        <v>5</v>
      </c>
      <c r="B7" s="15" t="s">
        <v>412</v>
      </c>
      <c r="C7" s="15" t="s">
        <v>424</v>
      </c>
      <c r="D7" s="15" t="s">
        <v>378</v>
      </c>
      <c r="E7" s="15" t="s">
        <v>472</v>
      </c>
      <c r="F7" s="15"/>
      <c r="G7" s="15"/>
    </row>
    <row r="8" spans="1:7" x14ac:dyDescent="0.25">
      <c r="A8" s="15">
        <v>1</v>
      </c>
      <c r="B8" s="15" t="s">
        <v>74</v>
      </c>
      <c r="C8" s="15" t="s">
        <v>46</v>
      </c>
      <c r="D8" s="15" t="s">
        <v>47</v>
      </c>
      <c r="E8" s="15" t="s">
        <v>401</v>
      </c>
      <c r="F8" s="15" t="s">
        <v>48</v>
      </c>
      <c r="G8" s="15" t="s">
        <v>270</v>
      </c>
    </row>
    <row r="9" spans="1:7" x14ac:dyDescent="0.25">
      <c r="A9" s="15">
        <v>3</v>
      </c>
      <c r="B9" s="15" t="s">
        <v>403</v>
      </c>
      <c r="C9" s="15" t="s">
        <v>46</v>
      </c>
      <c r="D9" s="15" t="s">
        <v>47</v>
      </c>
      <c r="E9" s="15" t="s">
        <v>474</v>
      </c>
      <c r="F9" s="15" t="s">
        <v>48</v>
      </c>
      <c r="G9" s="15" t="s">
        <v>270</v>
      </c>
    </row>
    <row r="10" spans="1:7" x14ac:dyDescent="0.25">
      <c r="A10" s="15">
        <v>4</v>
      </c>
      <c r="B10" s="15" t="s">
        <v>380</v>
      </c>
      <c r="C10" s="15" t="s">
        <v>476</v>
      </c>
      <c r="D10" s="15" t="s">
        <v>381</v>
      </c>
      <c r="E10" s="15" t="s">
        <v>477</v>
      </c>
      <c r="F10" s="15"/>
      <c r="G10" s="15"/>
    </row>
    <row r="11" spans="1:7" x14ac:dyDescent="0.25">
      <c r="A11" s="15">
        <v>1</v>
      </c>
      <c r="B11" s="15" t="s">
        <v>489</v>
      </c>
      <c r="C11" s="15" t="s">
        <v>489</v>
      </c>
      <c r="D11" s="15" t="s">
        <v>457</v>
      </c>
      <c r="E11" s="15" t="s">
        <v>473</v>
      </c>
      <c r="F11" s="15" t="s">
        <v>459</v>
      </c>
      <c r="G11" s="15"/>
    </row>
    <row r="12" spans="1:7" x14ac:dyDescent="0.25">
      <c r="A12" s="15">
        <v>1</v>
      </c>
      <c r="B12" s="15" t="s">
        <v>478</v>
      </c>
      <c r="C12" s="15" t="s">
        <v>478</v>
      </c>
      <c r="D12" s="15" t="s">
        <v>479</v>
      </c>
      <c r="E12" s="15" t="s">
        <v>175</v>
      </c>
      <c r="F12" s="15" t="s">
        <v>480</v>
      </c>
      <c r="G12" s="15"/>
    </row>
    <row r="13" spans="1:7" x14ac:dyDescent="0.25">
      <c r="A13" s="15">
        <v>1</v>
      </c>
      <c r="B13" s="15" t="s">
        <v>481</v>
      </c>
      <c r="C13" s="15" t="s">
        <v>482</v>
      </c>
      <c r="D13" s="15" t="s">
        <v>398</v>
      </c>
      <c r="E13" s="15" t="s">
        <v>397</v>
      </c>
      <c r="F13" s="15"/>
      <c r="G13" s="15"/>
    </row>
    <row r="14" spans="1:7" x14ac:dyDescent="0.25">
      <c r="A14" s="15">
        <v>1</v>
      </c>
      <c r="B14" s="15" t="s">
        <v>483</v>
      </c>
      <c r="C14" s="15" t="s">
        <v>483</v>
      </c>
      <c r="D14" s="15" t="s">
        <v>387</v>
      </c>
      <c r="E14" s="15" t="s">
        <v>97</v>
      </c>
      <c r="F14" s="15" t="s">
        <v>484</v>
      </c>
      <c r="G14" s="15"/>
    </row>
    <row r="15" spans="1:7" x14ac:dyDescent="0.25">
      <c r="A15" s="15">
        <v>3</v>
      </c>
      <c r="B15" s="15" t="s">
        <v>485</v>
      </c>
      <c r="C15" s="15" t="s">
        <v>486</v>
      </c>
      <c r="D15" s="15" t="s">
        <v>396</v>
      </c>
      <c r="E15" s="15" t="s">
        <v>487</v>
      </c>
      <c r="F15" s="15"/>
      <c r="G1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0713-6472-4FD3-8229-F23053CCE7E3}">
  <dimension ref="A1:M22"/>
  <sheetViews>
    <sheetView workbookViewId="0">
      <selection activeCell="C22" sqref="C22"/>
    </sheetView>
  </sheetViews>
  <sheetFormatPr defaultRowHeight="15" x14ac:dyDescent="0.25"/>
  <cols>
    <col min="3" max="3" width="26.140625" customWidth="1"/>
    <col min="4" max="4" width="16.28515625" customWidth="1"/>
    <col min="6" max="6" width="25.28515625" customWidth="1"/>
  </cols>
  <sheetData>
    <row r="1" spans="1:13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262</v>
      </c>
      <c r="H1" s="16" t="s">
        <v>263</v>
      </c>
      <c r="I1" s="16" t="s">
        <v>264</v>
      </c>
      <c r="J1" s="16" t="s">
        <v>265</v>
      </c>
      <c r="K1" s="16" t="s">
        <v>266</v>
      </c>
      <c r="L1" s="16" t="s">
        <v>268</v>
      </c>
      <c r="M1" s="16" t="s">
        <v>269</v>
      </c>
    </row>
    <row r="2" spans="1:13" x14ac:dyDescent="0.25">
      <c r="A2" s="15">
        <v>2</v>
      </c>
      <c r="B2" s="15"/>
      <c r="C2" s="15" t="s">
        <v>490</v>
      </c>
      <c r="D2" s="15" t="s">
        <v>491</v>
      </c>
      <c r="E2" s="15" t="s">
        <v>467</v>
      </c>
      <c r="F2" s="15" t="s">
        <v>350</v>
      </c>
      <c r="G2" s="15"/>
      <c r="H2" s="15"/>
      <c r="I2" s="15"/>
      <c r="J2" s="15"/>
      <c r="K2" s="15"/>
      <c r="L2" s="15"/>
      <c r="M2" s="15"/>
    </row>
    <row r="3" spans="1:13" x14ac:dyDescent="0.25">
      <c r="A3" s="15">
        <v>1</v>
      </c>
      <c r="B3" s="15" t="s">
        <v>413</v>
      </c>
      <c r="C3" s="15" t="s">
        <v>493</v>
      </c>
      <c r="D3" s="15" t="s">
        <v>122</v>
      </c>
      <c r="E3" s="15" t="s">
        <v>379</v>
      </c>
      <c r="F3" s="15" t="s">
        <v>494</v>
      </c>
      <c r="G3" s="15"/>
      <c r="H3" s="15"/>
      <c r="I3" s="15"/>
      <c r="J3" s="15"/>
      <c r="K3" s="15"/>
      <c r="L3" s="15" t="s">
        <v>278</v>
      </c>
      <c r="M3" s="15"/>
    </row>
    <row r="4" spans="1:13" x14ac:dyDescent="0.25">
      <c r="A4" s="15">
        <v>4</v>
      </c>
      <c r="B4" s="15" t="s">
        <v>289</v>
      </c>
      <c r="C4" s="15" t="s">
        <v>505</v>
      </c>
      <c r="D4" s="15" t="s">
        <v>77</v>
      </c>
      <c r="E4" s="15" t="s">
        <v>506</v>
      </c>
      <c r="F4" s="15" t="s">
        <v>494</v>
      </c>
      <c r="G4" s="15"/>
      <c r="H4" s="15"/>
      <c r="I4" s="15"/>
      <c r="J4" s="15"/>
      <c r="K4" s="15"/>
      <c r="L4" s="15" t="s">
        <v>278</v>
      </c>
      <c r="M4" s="15"/>
    </row>
    <row r="5" spans="1:13" x14ac:dyDescent="0.25">
      <c r="A5" s="15">
        <v>2</v>
      </c>
      <c r="B5" s="15" t="s">
        <v>412</v>
      </c>
      <c r="C5" s="15" t="s">
        <v>424</v>
      </c>
      <c r="D5" s="15" t="s">
        <v>378</v>
      </c>
      <c r="E5" s="15" t="s">
        <v>492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5">
        <v>2</v>
      </c>
      <c r="B6" s="15" t="s">
        <v>106</v>
      </c>
      <c r="C6" s="15" t="s">
        <v>424</v>
      </c>
      <c r="D6" s="15" t="s">
        <v>378</v>
      </c>
      <c r="E6" s="15" t="s">
        <v>438</v>
      </c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15">
        <v>1</v>
      </c>
      <c r="B7" s="15" t="s">
        <v>510</v>
      </c>
      <c r="C7" s="15" t="s">
        <v>188</v>
      </c>
      <c r="D7" s="15" t="s">
        <v>189</v>
      </c>
      <c r="E7" s="15" t="s">
        <v>511</v>
      </c>
      <c r="F7" s="15" t="s">
        <v>190</v>
      </c>
      <c r="G7" s="15"/>
      <c r="H7" s="15"/>
      <c r="I7" s="15"/>
      <c r="J7" s="15"/>
      <c r="K7" s="15"/>
      <c r="L7" s="15"/>
      <c r="M7" s="15"/>
    </row>
    <row r="8" spans="1:13" x14ac:dyDescent="0.25">
      <c r="A8" s="15">
        <v>1</v>
      </c>
      <c r="B8" s="15" t="s">
        <v>515</v>
      </c>
      <c r="C8" s="15" t="s">
        <v>188</v>
      </c>
      <c r="D8" s="15" t="s">
        <v>189</v>
      </c>
      <c r="E8" s="15" t="s">
        <v>516</v>
      </c>
      <c r="F8" s="15" t="s">
        <v>190</v>
      </c>
      <c r="G8" s="15"/>
      <c r="H8" s="15"/>
      <c r="I8" s="15"/>
      <c r="J8" s="15"/>
      <c r="K8" s="15"/>
      <c r="L8" s="15"/>
      <c r="M8" s="15"/>
    </row>
    <row r="9" spans="1:13" x14ac:dyDescent="0.25">
      <c r="A9" s="15">
        <v>1</v>
      </c>
      <c r="B9" s="15" t="s">
        <v>446</v>
      </c>
      <c r="C9" s="15" t="s">
        <v>446</v>
      </c>
      <c r="D9" s="15" t="s">
        <v>410</v>
      </c>
      <c r="E9" s="15" t="s">
        <v>422</v>
      </c>
      <c r="F9" s="15" t="s">
        <v>447</v>
      </c>
      <c r="G9" s="15"/>
      <c r="H9" s="15"/>
      <c r="I9" s="15"/>
      <c r="J9" s="15"/>
      <c r="K9" s="15"/>
      <c r="L9" s="15"/>
      <c r="M9" s="15"/>
    </row>
    <row r="10" spans="1:13" x14ac:dyDescent="0.25">
      <c r="A10" s="15">
        <v>1</v>
      </c>
      <c r="B10" s="15" t="s">
        <v>430</v>
      </c>
      <c r="C10" s="15" t="s">
        <v>431</v>
      </c>
      <c r="D10" s="15" t="s">
        <v>432</v>
      </c>
      <c r="E10" s="15" t="s">
        <v>175</v>
      </c>
      <c r="F10" s="15" t="s">
        <v>433</v>
      </c>
      <c r="G10" s="15"/>
      <c r="H10" s="15"/>
      <c r="I10" s="15">
        <v>1667008</v>
      </c>
      <c r="J10" s="15" t="s">
        <v>434</v>
      </c>
      <c r="K10" s="15"/>
      <c r="L10" s="15"/>
      <c r="M10" s="15"/>
    </row>
    <row r="11" spans="1:13" x14ac:dyDescent="0.25">
      <c r="A11" s="15">
        <v>1</v>
      </c>
      <c r="B11" s="15" t="s">
        <v>495</v>
      </c>
      <c r="C11" s="15" t="s">
        <v>496</v>
      </c>
      <c r="D11" s="15" t="s">
        <v>497</v>
      </c>
      <c r="E11" s="15" t="s">
        <v>419</v>
      </c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>
        <v>1</v>
      </c>
      <c r="B12" s="15" t="s">
        <v>503</v>
      </c>
      <c r="C12" s="15" t="s">
        <v>496</v>
      </c>
      <c r="D12" s="15" t="s">
        <v>497</v>
      </c>
      <c r="E12" s="15" t="s">
        <v>504</v>
      </c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15">
        <v>1</v>
      </c>
      <c r="B13" s="15" t="s">
        <v>513</v>
      </c>
      <c r="C13" s="15" t="s">
        <v>513</v>
      </c>
      <c r="D13" s="15" t="s">
        <v>514</v>
      </c>
      <c r="E13" s="15" t="s">
        <v>325</v>
      </c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5">
        <v>1</v>
      </c>
      <c r="B14" s="15" t="s">
        <v>287</v>
      </c>
      <c r="C14" s="15" t="s">
        <v>46</v>
      </c>
      <c r="D14" s="15" t="s">
        <v>47</v>
      </c>
      <c r="E14" s="15" t="s">
        <v>401</v>
      </c>
      <c r="F14" s="15" t="s">
        <v>48</v>
      </c>
      <c r="G14" s="15"/>
      <c r="H14" s="15"/>
      <c r="I14" s="15"/>
      <c r="J14" s="15"/>
      <c r="K14" s="15"/>
      <c r="L14" s="15" t="s">
        <v>270</v>
      </c>
      <c r="M14" s="15"/>
    </row>
    <row r="15" spans="1:13" x14ac:dyDescent="0.25">
      <c r="A15" s="15">
        <v>1</v>
      </c>
      <c r="B15" s="15" t="s">
        <v>507</v>
      </c>
      <c r="C15" s="15" t="s">
        <v>46</v>
      </c>
      <c r="D15" s="15" t="s">
        <v>47</v>
      </c>
      <c r="E15" s="15" t="s">
        <v>508</v>
      </c>
      <c r="F15" s="15" t="s">
        <v>48</v>
      </c>
      <c r="G15" s="15"/>
      <c r="H15" s="15"/>
      <c r="I15" s="15"/>
      <c r="J15" s="15"/>
      <c r="K15" s="15"/>
      <c r="L15" s="15" t="s">
        <v>270</v>
      </c>
      <c r="M15" s="15"/>
    </row>
    <row r="16" spans="1:13" x14ac:dyDescent="0.25">
      <c r="A16" s="15">
        <v>2</v>
      </c>
      <c r="B16" s="15" t="s">
        <v>92</v>
      </c>
      <c r="C16" s="15" t="s">
        <v>46</v>
      </c>
      <c r="D16" s="15" t="s">
        <v>47</v>
      </c>
      <c r="E16" s="15" t="s">
        <v>502</v>
      </c>
      <c r="F16" s="15"/>
      <c r="G16" s="15"/>
      <c r="H16" s="15"/>
      <c r="I16" s="15"/>
      <c r="J16" s="15"/>
      <c r="K16" s="15"/>
      <c r="L16" s="15"/>
      <c r="M16" s="15"/>
    </row>
    <row r="17" spans="1:13" x14ac:dyDescent="0.25">
      <c r="A17" s="15">
        <v>1</v>
      </c>
      <c r="B17" s="15" t="s">
        <v>414</v>
      </c>
      <c r="C17" s="15" t="s">
        <v>415</v>
      </c>
      <c r="D17" s="15" t="s">
        <v>381</v>
      </c>
      <c r="E17" s="15" t="s">
        <v>498</v>
      </c>
      <c r="F17" s="15" t="s">
        <v>88</v>
      </c>
      <c r="G17" s="15"/>
      <c r="H17" s="15"/>
      <c r="I17" s="15"/>
      <c r="J17" s="15"/>
      <c r="K17" s="15"/>
      <c r="L17" s="15"/>
      <c r="M17" s="15"/>
    </row>
    <row r="18" spans="1:13" x14ac:dyDescent="0.25">
      <c r="A18" s="15">
        <v>1</v>
      </c>
      <c r="B18" s="15" t="s">
        <v>82</v>
      </c>
      <c r="C18" s="15" t="s">
        <v>499</v>
      </c>
      <c r="D18" s="15" t="s">
        <v>381</v>
      </c>
      <c r="E18" s="15" t="s">
        <v>500</v>
      </c>
      <c r="F18" s="15" t="s">
        <v>501</v>
      </c>
      <c r="G18" s="15"/>
      <c r="H18" s="15"/>
      <c r="I18" s="15"/>
      <c r="J18" s="15"/>
      <c r="K18" s="15"/>
      <c r="L18" s="15" t="s">
        <v>278</v>
      </c>
      <c r="M18" s="15"/>
    </row>
    <row r="19" spans="1:13" x14ac:dyDescent="0.25">
      <c r="A19" s="15">
        <v>1</v>
      </c>
      <c r="B19" s="15" t="s">
        <v>441</v>
      </c>
      <c r="C19" s="15" t="s">
        <v>442</v>
      </c>
      <c r="D19" s="15" t="s">
        <v>443</v>
      </c>
      <c r="E19" s="15" t="s">
        <v>111</v>
      </c>
      <c r="F19" s="15" t="s">
        <v>444</v>
      </c>
      <c r="G19" s="15"/>
      <c r="H19" s="15"/>
      <c r="I19" s="15"/>
      <c r="J19" s="15"/>
      <c r="K19" s="15" t="s">
        <v>445</v>
      </c>
      <c r="L19" s="15"/>
      <c r="M19" s="15" t="s">
        <v>441</v>
      </c>
    </row>
    <row r="20" spans="1:13" x14ac:dyDescent="0.25">
      <c r="A20" s="15">
        <v>1</v>
      </c>
      <c r="B20" s="15" t="s">
        <v>577</v>
      </c>
      <c r="C20" s="15" t="s">
        <v>577</v>
      </c>
      <c r="D20" s="15" t="s">
        <v>317</v>
      </c>
      <c r="E20" s="15" t="s">
        <v>324</v>
      </c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5">
        <v>2</v>
      </c>
      <c r="B21" s="15" t="s">
        <v>64</v>
      </c>
      <c r="C21" s="15" t="s">
        <v>64</v>
      </c>
      <c r="D21" s="15" t="s">
        <v>448</v>
      </c>
      <c r="E21" s="15" t="s">
        <v>509</v>
      </c>
      <c r="F21" s="15" t="s">
        <v>449</v>
      </c>
      <c r="G21" s="15"/>
      <c r="H21" s="15"/>
      <c r="I21" s="15"/>
      <c r="J21" s="15"/>
      <c r="K21" s="15"/>
      <c r="L21" s="15"/>
      <c r="M21" s="15"/>
    </row>
    <row r="22" spans="1:13" x14ac:dyDescent="0.25">
      <c r="A22" s="15">
        <v>1</v>
      </c>
      <c r="B22" s="15" t="s">
        <v>257</v>
      </c>
      <c r="C22" s="15" t="s">
        <v>257</v>
      </c>
      <c r="D22" s="15" t="s">
        <v>258</v>
      </c>
      <c r="E22" s="15" t="s">
        <v>512</v>
      </c>
      <c r="F22" s="15"/>
      <c r="G22" s="15"/>
      <c r="H22" s="15"/>
      <c r="I22" s="15"/>
      <c r="J22" s="15"/>
      <c r="K22" s="15"/>
      <c r="L22" s="15"/>
      <c r="M22" s="15"/>
    </row>
  </sheetData>
  <autoFilter ref="A1:M1" xr:uid="{C38B3AE7-E8FF-41E7-92E1-06332B9C0EA6}">
    <sortState ref="A2:M22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Combined</vt:lpstr>
      <vt:lpstr>Sheet9</vt:lpstr>
      <vt:lpstr>Power Supply + STM32</vt:lpstr>
      <vt:lpstr>Decade</vt:lpstr>
      <vt:lpstr>Busblaster</vt:lpstr>
      <vt:lpstr>Bus Pirate</vt:lpstr>
      <vt:lpstr>CPLD</vt:lpstr>
      <vt:lpstr>TMS320F23027</vt:lpstr>
      <vt:lpstr>Jatagulator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2019-06-09T21:00:33Z</dcterms:modified>
  <cp:category/>
  <cp:contentStatus/>
</cp:coreProperties>
</file>