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<sst xmlns="http://schemas.openxmlformats.org/spreadsheetml/2006/main" count="10" uniqueCount="7">
  <si>
    <t xml:space="preserve">NTC w/ 1k</t>
  </si>
  <si>
    <t xml:space="preserve">NTC w/ 2k</t>
  </si>
  <si>
    <t xml:space="preserve">VINT LVL</t>
  </si>
  <si>
    <t xml:space="preserve">V (@5V)</t>
  </si>
  <si>
    <t xml:space="preserve">NTC R</t>
  </si>
  <si>
    <t xml:space="preserve">NTC C</t>
  </si>
  <si>
    <t xml:space="preserve">NTC 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</si>
</sst>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#,##0"/>
    <numFmt numFmtId="167" formatCode="#,##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8.52"/>
    <col collapsed="false" customWidth="true" hidden="false" outlineLevel="0" max="4" min="3" style="0" width="6.98"/>
    <col collapsed="false" customWidth="true" hidden="false" outlineLevel="0" max="5" min="5" style="0" width="6.85"/>
    <col collapsed="false" customWidth="true" hidden="false" outlineLevel="0" max="7" min="6" style="0" width="6.98"/>
    <col collapsed="false" customWidth="true" hidden="false" outlineLevel="0" max="8" min="8" style="0" width="6.85"/>
  </cols>
  <sheetData>
    <row r="1" customFormat="false" ht="12.8" hidden="false" customHeight="false" outlineLevel="0" collapsed="false">
      <c r="A1" s="1"/>
      <c r="B1" s="1"/>
      <c r="C1" s="2" t="s">
        <v>0</v>
      </c>
      <c r="D1" s="2"/>
      <c r="E1" s="2"/>
      <c r="F1" s="2" t="s">
        <v>1</v>
      </c>
      <c r="G1" s="2"/>
      <c r="H1" s="2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4</v>
      </c>
      <c r="G2" s="1" t="s">
        <v>5</v>
      </c>
      <c r="H2" s="1" t="s">
        <v>6</v>
      </c>
    </row>
    <row r="3" customFormat="false" ht="12.8" hidden="false" customHeight="false" outlineLevel="0" collapsed="false">
      <c r="A3" s="0" t="n">
        <v>1</v>
      </c>
      <c r="B3" s="3" t="n">
        <f aca="false">A3/32*5</f>
        <v>0.15625</v>
      </c>
      <c r="C3" s="4" t="n">
        <f aca="false">((5 * 1000) / B3) - 1000</f>
        <v>31000</v>
      </c>
      <c r="D3" s="5" t="n">
        <f aca="false"> 1/((1/298.15) + (1/3950) * LN(C3/10000)) - 273.15</f>
        <v>1.54151566760481</v>
      </c>
      <c r="E3" s="5" t="n">
        <f aca="false"> D3*(9/5) + 32</f>
        <v>34.7747282016887</v>
      </c>
      <c r="F3" s="4" t="n">
        <f aca="false">((5 * 2000) / B3) - 2000</f>
        <v>62000</v>
      </c>
      <c r="G3" s="5" t="n">
        <f aca="false"> 1/((1/298.15) + (1/3950) * LN(F3/10000)) - 273.15</f>
        <v>-11.0905239611058</v>
      </c>
      <c r="H3" s="5" t="n">
        <f aca="false"> G3*(9/5) + 32</f>
        <v>12.0370568700095</v>
      </c>
    </row>
    <row r="4" customFormat="false" ht="12.8" hidden="false" customHeight="false" outlineLevel="0" collapsed="false">
      <c r="A4" s="0" t="n">
        <v>2</v>
      </c>
      <c r="B4" s="3" t="n">
        <f aca="false">A4/32*5</f>
        <v>0.3125</v>
      </c>
      <c r="C4" s="4" t="n">
        <f aca="false">((5 * 1000) / B4) - 1000</f>
        <v>15000</v>
      </c>
      <c r="D4" s="5" t="n">
        <f aca="false"> 1/((1/298.15) + (1/3950) * LN(C4/10000)) - 273.15</f>
        <v>16.1461163819785</v>
      </c>
      <c r="E4" s="5" t="n">
        <f aca="false"> D4*(9/5) + 32</f>
        <v>61.0630094875613</v>
      </c>
      <c r="F4" s="4" t="n">
        <f aca="false">((5 * 2000) / B4) - 2000</f>
        <v>30000</v>
      </c>
      <c r="G4" s="5" t="n">
        <f aca="false"> 1/((1/298.15) + (1/3950) * LN(F4/10000)) - 273.15</f>
        <v>2.16931942031232</v>
      </c>
      <c r="H4" s="5" t="n">
        <f aca="false"> G4*(9/5) + 32</f>
        <v>35.9047749565622</v>
      </c>
    </row>
    <row r="5" customFormat="false" ht="12.8" hidden="false" customHeight="false" outlineLevel="0" collapsed="false">
      <c r="A5" s="0" t="n">
        <v>3</v>
      </c>
      <c r="B5" s="3" t="n">
        <f aca="false">A5/32*5</f>
        <v>0.46875</v>
      </c>
      <c r="C5" s="4" t="n">
        <f aca="false">((5 * 1000) / B5) - 1000</f>
        <v>9666.66666666667</v>
      </c>
      <c r="D5" s="5" t="n">
        <f aca="false"> 1/((1/298.15) + (1/3950) * LN(C5/10000)) - 273.15</f>
        <v>25.7649003484044</v>
      </c>
      <c r="E5" s="5" t="n">
        <f aca="false"> D5*(9/5) + 32</f>
        <v>78.3768206271278</v>
      </c>
      <c r="F5" s="4" t="n">
        <f aca="false">((5 * 2000) / B5) - 2000</f>
        <v>19333.3333333333</v>
      </c>
      <c r="G5" s="5" t="n">
        <f aca="false"> 1/((1/298.15) + (1/3950) * LN(F5/10000)) - 273.15</f>
        <v>10.8671564318302</v>
      </c>
      <c r="H5" s="5" t="n">
        <f aca="false"> G5*(9/5) + 32</f>
        <v>51.5608815772943</v>
      </c>
    </row>
    <row r="6" customFormat="false" ht="12.8" hidden="false" customHeight="false" outlineLevel="0" collapsed="false">
      <c r="A6" s="0" t="n">
        <v>4</v>
      </c>
      <c r="B6" s="3" t="n">
        <f aca="false">A6/32*5</f>
        <v>0.625</v>
      </c>
      <c r="C6" s="4" t="n">
        <f aca="false">((5 * 1000) / B6) - 1000</f>
        <v>7000</v>
      </c>
      <c r="D6" s="5" t="n">
        <f aca="false"> 1/((1/298.15) + (1/3950) * LN(C6/10000)) - 273.15</f>
        <v>33.2489289424154</v>
      </c>
      <c r="E6" s="5" t="n">
        <f aca="false"> D6*(9/5) + 32</f>
        <v>91.8480720963477</v>
      </c>
      <c r="F6" s="4" t="n">
        <f aca="false">((5 * 2000) / B6) - 2000</f>
        <v>14000</v>
      </c>
      <c r="G6" s="5" t="n">
        <f aca="false"> 1/((1/298.15) + (1/3950) * LN(F6/10000)) - 273.15</f>
        <v>17.6153551776687</v>
      </c>
      <c r="H6" s="5" t="n">
        <f aca="false"> G6*(9/5) + 32</f>
        <v>63.7076393198037</v>
      </c>
    </row>
    <row r="7" customFormat="false" ht="12.8" hidden="false" customHeight="false" outlineLevel="0" collapsed="false">
      <c r="A7" s="0" t="n">
        <v>5</v>
      </c>
      <c r="B7" s="3" t="n">
        <f aca="false">A7/32*5</f>
        <v>0.78125</v>
      </c>
      <c r="C7" s="4" t="n">
        <f aca="false">((5 * 1000) / B7) - 1000</f>
        <v>5400</v>
      </c>
      <c r="D7" s="5" t="n">
        <f aca="false"> 1/((1/298.15) + (1/3950) * LN(C7/10000)) - 273.15</f>
        <v>39.5434845962998</v>
      </c>
      <c r="E7" s="5" t="n">
        <f aca="false"> D7*(9/5) + 32</f>
        <v>103.17827227334</v>
      </c>
      <c r="F7" s="4" t="n">
        <f aca="false">((5 * 2000) / B7) - 2000</f>
        <v>10800</v>
      </c>
      <c r="G7" s="5" t="n">
        <f aca="false"> 1/((1/298.15) + (1/3950) * LN(F7/10000)) - 273.15</f>
        <v>23.2780207788653</v>
      </c>
      <c r="H7" s="5" t="n">
        <f aca="false"> G7*(9/5) + 32</f>
        <v>73.9004374019576</v>
      </c>
    </row>
    <row r="8" customFormat="false" ht="12.8" hidden="false" customHeight="false" outlineLevel="0" collapsed="false">
      <c r="A8" s="0" t="n">
        <v>6</v>
      </c>
      <c r="B8" s="3" t="n">
        <f aca="false">A8/32*5</f>
        <v>0.9375</v>
      </c>
      <c r="C8" s="4" t="n">
        <f aca="false">((5 * 1000) / B8) - 1000</f>
        <v>4333.33333333333</v>
      </c>
      <c r="D8" s="5" t="n">
        <f aca="false"> 1/((1/298.15) + (1/3950) * LN(C8/10000)) - 273.15</f>
        <v>45.0874154319554</v>
      </c>
      <c r="E8" s="5" t="n">
        <f aca="false"> D8*(9/5) + 32</f>
        <v>113.15734777752</v>
      </c>
      <c r="F8" s="4" t="n">
        <f aca="false">((5 * 2000) / B8) - 2000</f>
        <v>8666.66666666667</v>
      </c>
      <c r="G8" s="5" t="n">
        <f aca="false"> 1/((1/298.15) + (1/3950) * LN(F8/10000)) - 273.15</f>
        <v>28.2556014356275</v>
      </c>
      <c r="H8" s="5" t="n">
        <f aca="false"> G8*(9/5) + 32</f>
        <v>82.8600825841294</v>
      </c>
    </row>
    <row r="9" customFormat="false" ht="12.8" hidden="false" customHeight="false" outlineLevel="0" collapsed="false">
      <c r="A9" s="0" t="n">
        <v>7</v>
      </c>
      <c r="B9" s="3" t="n">
        <f aca="false">A9/32*5</f>
        <v>1.09375</v>
      </c>
      <c r="C9" s="4" t="n">
        <f aca="false">((5 * 1000) / B9) - 1000</f>
        <v>3571.42857142857</v>
      </c>
      <c r="D9" s="5" t="n">
        <f aca="false"> 1/((1/298.15) + (1/3950) * LN(C9/10000)) - 273.15</f>
        <v>50.1237763514604</v>
      </c>
      <c r="E9" s="5" t="n">
        <f aca="false"> D9*(9/5) + 32</f>
        <v>122.222797432629</v>
      </c>
      <c r="F9" s="4" t="n">
        <f aca="false">((5 * 2000) / B9) - 2000</f>
        <v>7142.85714285714</v>
      </c>
      <c r="G9" s="5" t="n">
        <f aca="false"> 1/((1/298.15) + (1/3950) * LN(F9/10000)) - 273.15</f>
        <v>32.7695191427012</v>
      </c>
      <c r="H9" s="5" t="n">
        <f aca="false"> G9*(9/5) + 32</f>
        <v>90.9851344568622</v>
      </c>
    </row>
    <row r="10" customFormat="false" ht="12.8" hidden="false" customHeight="false" outlineLevel="0" collapsed="false">
      <c r="A10" s="0" t="n">
        <v>8</v>
      </c>
      <c r="B10" s="3" t="n">
        <f aca="false">A10/32*5</f>
        <v>1.25</v>
      </c>
      <c r="C10" s="4" t="n">
        <f aca="false">((5 * 1000) / B10) - 1000</f>
        <v>3000</v>
      </c>
      <c r="D10" s="5" t="n">
        <f aca="false"> 1/((1/298.15) + (1/3950) * LN(C10/10000)) - 273.15</f>
        <v>54.8034544418727</v>
      </c>
      <c r="E10" s="5" t="n">
        <f aca="false"> D10*(9/5) + 32</f>
        <v>130.646217995371</v>
      </c>
      <c r="F10" s="4" t="n">
        <f aca="false">((5 * 2000) / B10) - 2000</f>
        <v>6000</v>
      </c>
      <c r="G10" s="5" t="n">
        <f aca="false"> 1/((1/298.15) + (1/3950) * LN(F10/10000)) - 273.15</f>
        <v>36.9569923373562</v>
      </c>
      <c r="H10" s="5" t="n">
        <f aca="false"> G10*(9/5) + 32</f>
        <v>98.5225862072411</v>
      </c>
    </row>
    <row r="11" customFormat="false" ht="12.8" hidden="false" customHeight="false" outlineLevel="0" collapsed="false">
      <c r="A11" s="0" t="n">
        <v>9</v>
      </c>
      <c r="B11" s="3" t="n">
        <f aca="false">A11/32*5</f>
        <v>1.40625</v>
      </c>
      <c r="C11" s="4" t="n">
        <f aca="false">((5 * 1000) / B11) - 1000</f>
        <v>2555.55555555556</v>
      </c>
      <c r="D11" s="5" t="n">
        <f aca="false"> 1/((1/298.15) + (1/3950) * LN(C11/10000)) - 273.15</f>
        <v>59.228286747735</v>
      </c>
      <c r="E11" s="5" t="n">
        <f aca="false"> D11*(9/5) + 32</f>
        <v>138.610916145923</v>
      </c>
      <c r="F11" s="4" t="n">
        <f aca="false">((5 * 2000) / B11) - 2000</f>
        <v>5111.11111111111</v>
      </c>
      <c r="G11" s="5" t="n">
        <f aca="false"> 1/((1/298.15) + (1/3950) * LN(F11/10000)) - 273.15</f>
        <v>40.9104470195892</v>
      </c>
      <c r="H11" s="5" t="n">
        <f aca="false"> G11*(9/5) + 32</f>
        <v>105.638804635261</v>
      </c>
    </row>
    <row r="12" customFormat="false" ht="12.8" hidden="false" customHeight="false" outlineLevel="0" collapsed="false">
      <c r="A12" s="0" t="n">
        <v>10</v>
      </c>
      <c r="B12" s="3" t="n">
        <f aca="false">A12/32*5</f>
        <v>1.5625</v>
      </c>
      <c r="C12" s="4" t="n">
        <f aca="false">((5 * 1000) / B12) - 1000</f>
        <v>2200</v>
      </c>
      <c r="D12" s="5" t="n">
        <f aca="false"> 1/((1/298.15) + (1/3950) * LN(C12/10000)) - 273.15</f>
        <v>63.4717963674137</v>
      </c>
      <c r="E12" s="5" t="n">
        <f aca="false"> D12*(9/5) + 32</f>
        <v>146.249233461345</v>
      </c>
      <c r="F12" s="4" t="n">
        <f aca="false">((5 * 2000) / B12) - 2000</f>
        <v>4400</v>
      </c>
      <c r="G12" s="5" t="n">
        <f aca="false"> 1/((1/298.15) + (1/3950) * LN(F12/10000)) - 273.15</f>
        <v>44.696449744534</v>
      </c>
      <c r="H12" s="5" t="n">
        <f aca="false"> G12*(9/5) + 32</f>
        <v>112.453609540161</v>
      </c>
    </row>
    <row r="13" customFormat="false" ht="12.8" hidden="false" customHeight="false" outlineLevel="0" collapsed="false">
      <c r="A13" s="0" t="n">
        <v>11</v>
      </c>
      <c r="B13" s="3" t="n">
        <f aca="false">A13/32*5</f>
        <v>1.71875</v>
      </c>
      <c r="C13" s="4" t="n">
        <f aca="false">((5 * 1000) / B13) - 1000</f>
        <v>1909.09090909091</v>
      </c>
      <c r="D13" s="5" t="n">
        <f aca="false"> 1/((1/298.15) + (1/3950) * LN(C13/10000)) - 273.15</f>
        <v>67.590279717207</v>
      </c>
      <c r="E13" s="5" t="n">
        <f aca="false"> D13*(9/5) + 32</f>
        <v>153.662503490973</v>
      </c>
      <c r="F13" s="4" t="n">
        <f aca="false">((5 * 2000) / B13) - 2000</f>
        <v>3818.18181818182</v>
      </c>
      <c r="G13" s="5" t="n">
        <f aca="false"> 1/((1/298.15) + (1/3950) * LN(F13/10000)) - 273.15</f>
        <v>48.3658181315882</v>
      </c>
      <c r="H13" s="5" t="n">
        <f aca="false"> G13*(9/5) + 32</f>
        <v>119.058472636859</v>
      </c>
    </row>
    <row r="14" customFormat="false" ht="12.8" hidden="false" customHeight="false" outlineLevel="0" collapsed="false">
      <c r="A14" s="0" t="n">
        <v>12</v>
      </c>
      <c r="B14" s="3" t="n">
        <f aca="false">A14/32*5</f>
        <v>1.875</v>
      </c>
      <c r="C14" s="4" t="n">
        <f aca="false">((5 * 1000) / B14) - 1000</f>
        <v>1666.66666666667</v>
      </c>
      <c r="D14" s="5" t="n">
        <f aca="false"> 1/((1/298.15) + (1/3950) * LN(C14/10000)) - 273.15</f>
        <v>71.6292645047658</v>
      </c>
      <c r="E14" s="5" t="n">
        <f aca="false"> D14*(9/5) + 32</f>
        <v>160.932676108579</v>
      </c>
      <c r="F14" s="4" t="n">
        <f aca="false">((5 * 2000) / B14) - 2000</f>
        <v>3333.33333333333</v>
      </c>
      <c r="G14" s="5" t="n">
        <f aca="false"> 1/((1/298.15) + (1/3950) * LN(F14/10000)) - 273.15</f>
        <v>51.9594998257746</v>
      </c>
      <c r="H14" s="5" t="n">
        <f aca="false"> G14*(9/5) + 32</f>
        <v>125.527099686394</v>
      </c>
    </row>
    <row r="15" customFormat="false" ht="12.8" hidden="false" customHeight="false" outlineLevel="0" collapsed="false">
      <c r="A15" s="0" t="n">
        <v>13</v>
      </c>
      <c r="B15" s="3" t="n">
        <f aca="false">A15/32*5</f>
        <v>2.03125</v>
      </c>
      <c r="C15" s="4" t="n">
        <f aca="false">((5 * 1000) / B15) - 1000</f>
        <v>1461.53846153846</v>
      </c>
      <c r="D15" s="5" t="n">
        <f aca="false"> 1/((1/298.15) + (1/3950) * LN(C15/10000)) - 273.15</f>
        <v>75.6275738086399</v>
      </c>
      <c r="E15" s="5" t="n">
        <f aca="false"> D15*(9/5) + 32</f>
        <v>168.129632855552</v>
      </c>
      <c r="F15" s="4" t="n">
        <f aca="false">((5 * 2000) / B15) - 2000</f>
        <v>2923.07692307692</v>
      </c>
      <c r="G15" s="5" t="n">
        <f aca="false"> 1/((1/298.15) + (1/3950) * LN(F15/10000)) - 273.15</f>
        <v>55.5122624955181</v>
      </c>
      <c r="H15" s="5" t="n">
        <f aca="false"> G15*(9/5) + 32</f>
        <v>131.922072491933</v>
      </c>
    </row>
    <row r="16" customFormat="false" ht="12.8" hidden="false" customHeight="false" outlineLevel="0" collapsed="false">
      <c r="A16" s="0" t="n">
        <v>14</v>
      </c>
      <c r="B16" s="3" t="n">
        <f aca="false">A16/32*5</f>
        <v>2.1875</v>
      </c>
      <c r="C16" s="4" t="n">
        <f aca="false">((5 * 1000) / B16) - 1000</f>
        <v>1285.71428571429</v>
      </c>
      <c r="D16" s="5" t="n">
        <f aca="false"> 1/((1/298.15) + (1/3950) * LN(C16/10000)) - 273.15</f>
        <v>79.6200947232327</v>
      </c>
      <c r="E16" s="5" t="n">
        <f aca="false"> D16*(9/5) + 32</f>
        <v>175.316170501819</v>
      </c>
      <c r="F16" s="4" t="n">
        <f aca="false">((5 * 2000) / B16) - 2000</f>
        <v>2571.42857142857</v>
      </c>
      <c r="G16" s="5" t="n">
        <f aca="false"> 1/((1/298.15) + (1/3950) * LN(F16/10000)) - 273.15</f>
        <v>59.0551972041607</v>
      </c>
      <c r="H16" s="5" t="n">
        <f aca="false"> G16*(9/5) + 32</f>
        <v>138.299354967489</v>
      </c>
    </row>
    <row r="17" customFormat="false" ht="12.8" hidden="false" customHeight="false" outlineLevel="0" collapsed="false">
      <c r="A17" s="0" t="n">
        <v>15</v>
      </c>
      <c r="B17" s="3" t="n">
        <f aca="false">A17/32*5</f>
        <v>2.34375</v>
      </c>
      <c r="C17" s="4" t="n">
        <f aca="false">((5 * 1000) / B17) - 1000</f>
        <v>1133.33333333333</v>
      </c>
      <c r="D17" s="5" t="n">
        <f aca="false"> 1/((1/298.15) + (1/3950) * LN(C17/10000)) - 273.15</f>
        <v>83.6398427254659</v>
      </c>
      <c r="E17" s="5" t="n">
        <f aca="false"> D17*(9/5) + 32</f>
        <v>182.551716905839</v>
      </c>
      <c r="F17" s="4" t="n">
        <f aca="false">((5 * 2000) / B17) - 2000</f>
        <v>2266.66666666667</v>
      </c>
      <c r="G17" s="5" t="n">
        <f aca="false"> 1/((1/298.15) + (1/3950) * LN(F17/10000)) - 273.15</f>
        <v>62.617573222544</v>
      </c>
      <c r="H17" s="5" t="n">
        <f aca="false"> G17*(9/5) + 32</f>
        <v>144.711631800579</v>
      </c>
    </row>
    <row r="18" customFormat="false" ht="12.8" hidden="false" customHeight="false" outlineLevel="0" collapsed="false">
      <c r="A18" s="0" t="n">
        <v>16</v>
      </c>
      <c r="B18" s="3" t="n">
        <f aca="false">A18/32*5</f>
        <v>2.5</v>
      </c>
      <c r="C18" s="4" t="n">
        <f aca="false">((5 * 1000) / B18) - 1000</f>
        <v>1000</v>
      </c>
      <c r="D18" s="5" t="n">
        <f aca="false"> 1/((1/298.15) + (1/3950) * LN(C18/10000)) - 273.15</f>
        <v>87.7196742959579</v>
      </c>
      <c r="E18" s="5" t="n">
        <f aca="false"> D18*(9/5) + 32</f>
        <v>189.895413732724</v>
      </c>
      <c r="F18" s="4" t="n">
        <f aca="false">((5 * 2000) / B18) - 2000</f>
        <v>2000</v>
      </c>
      <c r="G18" s="5" t="n">
        <f aca="false"> 1/((1/298.15) + (1/3950) * LN(F18/10000)) - 273.15</f>
        <v>66.2283635256475</v>
      </c>
      <c r="H18" s="5" t="n">
        <f aca="false"> G18*(9/5) + 32</f>
        <v>151.211054346165</v>
      </c>
    </row>
  </sheetData>
  <mergeCells count="2">
    <mergeCell ref="C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2020-09-25T13:44:00Z</dcterms:created>
  <dc:creator/>
  <dc:description/>
  <dc:language>en-US</dc:language>
  <cp:lastModifiedBy/>
  <dcterms:modified xsi:type="dcterms:W3CDTF">2020-09-25T14:27:23Z</dcterms:modified>
  <cp:revision>2</cp:revision>
  <dc:subject/>
  <dc:title/>
</cp:coreProperties>
</file>