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13_ncr:1_{7EB96CBF-78EB-4377-9AD8-749617F47E27}" xr6:coauthVersionLast="47" xr6:coauthVersionMax="47" xr10:uidLastSave="{00000000-0000-0000-0000-000000000000}"/>
  <bookViews>
    <workbookView xWindow="-110" yWindow="-110" windowWidth="19420" windowHeight="10420" activeTab="9" xr2:uid="{00000000-000D-0000-FFFF-FFFF00000000}"/>
  </bookViews>
  <sheets>
    <sheet name="Record of Change" sheetId="1" r:id="rId1"/>
    <sheet name="Instruction" sheetId="2" r:id="rId2"/>
    <sheet name="Cover" sheetId="3" r:id="rId3"/>
    <sheet name="Common checklist" sheetId="4" r:id="rId4"/>
    <sheet name="Assignment 1" sheetId="5" state="hidden" r:id="rId5"/>
    <sheet name="Assignment 4" sheetId="12" state="hidden" r:id="rId6"/>
    <sheet name="Assignment 2" sheetId="7" state="hidden" r:id="rId7"/>
    <sheet name="Assignment 3" sheetId="9" state="hidden" r:id="rId8"/>
    <sheet name="Sheet2" sheetId="11" state="hidden" r:id="rId9"/>
    <sheet name="Assignment 5" sheetId="13" r:id="rId10"/>
    <sheet name="Test report" sheetId="6"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0or30vbw1iC4EYC7fME76k+mzGg=="/>
    </ext>
  </extLst>
</workbook>
</file>

<file path=xl/calcChain.xml><?xml version="1.0" encoding="utf-8"?>
<calcChain xmlns="http://schemas.openxmlformats.org/spreadsheetml/2006/main">
  <c r="A26" i="13" l="1"/>
  <c r="A27" i="13" s="1"/>
  <c r="A28" i="13" s="1"/>
  <c r="D15" i="13"/>
  <c r="C15" i="13"/>
  <c r="B15" i="13"/>
  <c r="D14" i="13"/>
  <c r="C14" i="13"/>
  <c r="B14" i="13"/>
  <c r="D13" i="13"/>
  <c r="C13" i="13"/>
  <c r="B13" i="13"/>
  <c r="D12" i="13"/>
  <c r="C12" i="13"/>
  <c r="B12" i="13"/>
  <c r="D11" i="13"/>
  <c r="C11" i="13"/>
  <c r="B11" i="13"/>
  <c r="D9" i="13"/>
  <c r="C9" i="13"/>
  <c r="B9" i="13"/>
  <c r="A23" i="12"/>
  <c r="A24" i="12" s="1"/>
  <c r="A25" i="12" s="1"/>
  <c r="A26" i="12" s="1"/>
  <c r="A27" i="12" s="1"/>
  <c r="A28" i="12" s="1"/>
  <c r="A29" i="12" s="1"/>
  <c r="A30" i="12" s="1"/>
  <c r="A31" i="12" s="1"/>
  <c r="A32" i="12" s="1"/>
  <c r="A33" i="12" s="1"/>
  <c r="A34" i="12" s="1"/>
  <c r="A35" i="12" s="1"/>
  <c r="A36" i="12" s="1"/>
  <c r="B10" i="13" l="1"/>
  <c r="C10" i="13"/>
  <c r="D10" i="13"/>
  <c r="A37" i="12"/>
  <c r="A38" i="12" s="1"/>
  <c r="A39" i="12" s="1"/>
  <c r="A41" i="12" s="1"/>
  <c r="A42" i="12" s="1"/>
  <c r="A43" i="12" s="1"/>
  <c r="A44" i="12" s="1"/>
  <c r="D15" i="12"/>
  <c r="C15" i="12"/>
  <c r="B15" i="12"/>
  <c r="D14" i="12"/>
  <c r="C14" i="12"/>
  <c r="B14" i="12"/>
  <c r="D13" i="12"/>
  <c r="C13" i="12"/>
  <c r="B13" i="12"/>
  <c r="D12" i="12"/>
  <c r="C12" i="12"/>
  <c r="B12" i="12"/>
  <c r="D11" i="12"/>
  <c r="C11" i="12"/>
  <c r="B11" i="12"/>
  <c r="D9" i="12"/>
  <c r="C9" i="12"/>
  <c r="B9" i="12"/>
  <c r="A45" i="12" l="1"/>
  <c r="A46" i="12" s="1"/>
  <c r="A47" i="12" s="1"/>
  <c r="A48" i="12" s="1"/>
  <c r="A49" i="12" s="1"/>
  <c r="A50" i="12" s="1"/>
  <c r="A51" i="12" s="1"/>
  <c r="A52" i="12" s="1"/>
  <c r="A53" i="12" s="1"/>
  <c r="A54" i="12" s="1"/>
  <c r="A55" i="12" s="1"/>
  <c r="A57" i="12" s="1"/>
  <c r="A58" i="12" s="1"/>
  <c r="A59" i="12" s="1"/>
  <c r="A60" i="12" s="1"/>
  <c r="A61" i="12" s="1"/>
  <c r="A62" i="12" s="1"/>
  <c r="A63" i="12" s="1"/>
  <c r="A64" i="12" s="1"/>
  <c r="A65" i="12" s="1"/>
  <c r="A66" i="12" s="1"/>
  <c r="A67" i="12" s="1"/>
  <c r="A68" i="12" s="1"/>
  <c r="A69" i="12" s="1"/>
  <c r="A70" i="12" s="1"/>
  <c r="A71" i="12" s="1"/>
  <c r="A72" i="12" s="1"/>
  <c r="A73" i="12" s="1"/>
  <c r="A74" i="12" s="1"/>
  <c r="B10" i="12"/>
  <c r="C10" i="12"/>
  <c r="D10" i="12"/>
  <c r="A27" i="9"/>
  <c r="A28" i="9" s="1"/>
  <c r="A29" i="9" s="1"/>
  <c r="A30" i="9" s="1"/>
  <c r="A31" i="9" s="1"/>
  <c r="A32" i="9" s="1"/>
  <c r="A33" i="9" s="1"/>
  <c r="A34" i="9" s="1"/>
  <c r="A35" i="9" s="1"/>
  <c r="A76" i="12" l="1"/>
  <c r="A77" i="12" s="1"/>
  <c r="A78" i="12" s="1"/>
  <c r="A36" i="9"/>
  <c r="A37" i="9" s="1"/>
  <c r="A38" i="9" s="1"/>
  <c r="A39" i="9" s="1"/>
  <c r="A40" i="9" s="1"/>
  <c r="A41" i="9" s="1"/>
  <c r="A42" i="9" s="1"/>
  <c r="A43" i="9" s="1"/>
  <c r="A44" i="9" s="1"/>
  <c r="A45" i="9" s="1"/>
  <c r="A46" i="9" s="1"/>
  <c r="A47" i="9" s="1"/>
  <c r="A48" i="9" s="1"/>
  <c r="A49" i="9" s="1"/>
  <c r="A50" i="9" s="1"/>
  <c r="A51" i="9" s="1"/>
  <c r="A22" i="9"/>
  <c r="A23" i="9" s="1"/>
  <c r="D15" i="9"/>
  <c r="C15" i="9"/>
  <c r="B15" i="9"/>
  <c r="D14" i="9"/>
  <c r="C14" i="9"/>
  <c r="B14" i="9"/>
  <c r="D13" i="9"/>
  <c r="C13" i="9"/>
  <c r="B13" i="9"/>
  <c r="D12" i="9"/>
  <c r="C12" i="9"/>
  <c r="B12" i="9"/>
  <c r="D11" i="9"/>
  <c r="C11" i="9"/>
  <c r="B11" i="9"/>
  <c r="D9" i="9"/>
  <c r="C9" i="9"/>
  <c r="B9" i="9"/>
  <c r="C10" i="9" l="1"/>
  <c r="D10" i="9"/>
  <c r="B10" i="9"/>
  <c r="A125" i="7"/>
  <c r="A126" i="7" s="1"/>
  <c r="A127" i="7" s="1"/>
  <c r="A129" i="7" s="1"/>
  <c r="A23" i="7"/>
  <c r="A24" i="7" s="1"/>
  <c r="A25" i="7" s="1"/>
  <c r="A26" i="7" s="1"/>
  <c r="A27" i="7" s="1"/>
  <c r="A28" i="7" s="1"/>
  <c r="A29" i="7" s="1"/>
  <c r="A30" i="7" s="1"/>
  <c r="A31" i="7" s="1"/>
  <c r="D15" i="7"/>
  <c r="C15" i="7"/>
  <c r="B15" i="7"/>
  <c r="D14" i="7"/>
  <c r="C14" i="7"/>
  <c r="B14" i="7"/>
  <c r="D13" i="7"/>
  <c r="C13" i="7"/>
  <c r="B13" i="7"/>
  <c r="D12" i="7"/>
  <c r="C12" i="7"/>
  <c r="B12" i="7"/>
  <c r="D11" i="7"/>
  <c r="C11" i="7"/>
  <c r="B11" i="7"/>
  <c r="D9" i="7"/>
  <c r="C9" i="7"/>
  <c r="B9" i="7"/>
  <c r="F31" i="6"/>
  <c r="F30" i="6"/>
  <c r="E30" i="6"/>
  <c r="D30" i="6"/>
  <c r="C30" i="6"/>
  <c r="F29" i="6"/>
  <c r="E29" i="6"/>
  <c r="D29" i="6"/>
  <c r="C29" i="6"/>
  <c r="F28" i="6"/>
  <c r="E28" i="6"/>
  <c r="D28" i="6"/>
  <c r="C28" i="6"/>
  <c r="F27" i="6"/>
  <c r="E27" i="6"/>
  <c r="D27" i="6"/>
  <c r="C27" i="6"/>
  <c r="C31" i="6" s="1"/>
  <c r="F52" i="6" s="1"/>
  <c r="G19" i="6"/>
  <c r="F19" i="6"/>
  <c r="E19" i="6"/>
  <c r="D19" i="6"/>
  <c r="C19" i="6"/>
  <c r="D15" i="5"/>
  <c r="G18" i="6" s="1"/>
  <c r="C15" i="5"/>
  <c r="B15" i="5"/>
  <c r="D14" i="5"/>
  <c r="E18" i="6" s="1"/>
  <c r="C14" i="5"/>
  <c r="B14" i="5"/>
  <c r="D13" i="5"/>
  <c r="F18" i="6" s="1"/>
  <c r="C13" i="5"/>
  <c r="B13" i="5"/>
  <c r="D12" i="5"/>
  <c r="D18" i="6" s="1"/>
  <c r="C12" i="5"/>
  <c r="B12" i="5"/>
  <c r="D11" i="5"/>
  <c r="C18" i="6" s="1"/>
  <c r="C11" i="5"/>
  <c r="B11" i="5"/>
  <c r="D10" i="5"/>
  <c r="D9" i="5"/>
  <c r="C9" i="5"/>
  <c r="B9" i="5"/>
  <c r="F20" i="6" l="1"/>
  <c r="D20" i="6"/>
  <c r="C20" i="6"/>
  <c r="D21" i="6" s="1"/>
  <c r="G52" i="6" s="1"/>
  <c r="A53" i="9"/>
  <c r="G20" i="6"/>
  <c r="E20" i="6"/>
  <c r="A32" i="7"/>
  <c r="A33" i="7" s="1"/>
  <c r="A34" i="7" s="1"/>
  <c r="A35" i="7" s="1"/>
  <c r="A36" i="7" s="1"/>
  <c r="A37" i="7" s="1"/>
  <c r="A39" i="7" s="1"/>
  <c r="A40" i="7" s="1"/>
  <c r="A41" i="7" s="1"/>
  <c r="A42" i="7" s="1"/>
  <c r="A43" i="7" s="1"/>
  <c r="A45" i="7" s="1"/>
  <c r="A130" i="7"/>
  <c r="A131" i="7" s="1"/>
  <c r="A132" i="7" s="1"/>
  <c r="A133" i="7" s="1"/>
  <c r="B10" i="7"/>
  <c r="C10" i="7"/>
  <c r="D10" i="7"/>
  <c r="A25" i="5"/>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 r="A54" i="9" l="1"/>
  <c r="A55" i="9" s="1"/>
  <c r="A56" i="9" s="1"/>
  <c r="A57" i="9" s="1"/>
  <c r="A58" i="9" s="1"/>
  <c r="A59" i="9" s="1"/>
  <c r="A60" i="9" s="1"/>
  <c r="A61" i="9" s="1"/>
  <c r="A62" i="9" s="1"/>
  <c r="A63" i="9" s="1"/>
  <c r="A134" i="7"/>
  <c r="A136" i="7" s="1"/>
  <c r="A138" i="7" s="1"/>
  <c r="A140" i="7" s="1"/>
  <c r="A142" i="7" s="1"/>
  <c r="A143" i="7" s="1"/>
  <c r="A145" i="7" s="1"/>
  <c r="A146" i="7" s="1"/>
  <c r="A46" i="7"/>
  <c r="A47" i="7" s="1"/>
  <c r="A48" i="7" s="1"/>
  <c r="A49" i="7" s="1"/>
  <c r="A50" i="7" s="1"/>
  <c r="A51" i="7" s="1"/>
  <c r="A52" i="7" s="1"/>
  <c r="A53" i="7" s="1"/>
  <c r="A54" i="7" s="1"/>
  <c r="A55" i="7" s="1"/>
  <c r="A56" i="7" s="1"/>
  <c r="A57" i="7" s="1"/>
  <c r="A58" i="7" s="1"/>
  <c r="A59" i="7" s="1"/>
  <c r="A60" i="7" s="1"/>
  <c r="A62" i="7" s="1"/>
  <c r="A64" i="9" l="1"/>
  <c r="A65" i="9" s="1"/>
  <c r="A66" i="9" s="1"/>
  <c r="A67" i="9" s="1"/>
  <c r="A68" i="9" s="1"/>
  <c r="A69" i="9" s="1"/>
  <c r="A63" i="7"/>
  <c r="A64" i="7" s="1"/>
  <c r="A65" i="7" s="1"/>
  <c r="A66" i="7" s="1"/>
  <c r="A67" i="7" s="1"/>
  <c r="A68" i="7" s="1"/>
  <c r="A69" i="7" s="1"/>
  <c r="A70" i="7" s="1"/>
  <c r="A71" i="7" s="1"/>
  <c r="A72" i="7" s="1"/>
  <c r="A73" i="7" s="1"/>
  <c r="A74" i="7" s="1"/>
  <c r="A75" i="7" s="1"/>
  <c r="A76" i="7" s="1"/>
  <c r="A78" i="7" s="1"/>
  <c r="A70" i="9" l="1"/>
  <c r="A72" i="9" s="1"/>
  <c r="A73" i="9" s="1"/>
  <c r="A74" i="9" s="1"/>
  <c r="A75" i="9" s="1"/>
  <c r="A79" i="7"/>
  <c r="A80" i="7" s="1"/>
  <c r="A81" i="7" s="1"/>
  <c r="A82" i="7" s="1"/>
  <c r="A83" i="7" s="1"/>
  <c r="A84" i="7" s="1"/>
  <c r="A85" i="7" s="1"/>
  <c r="A86" i="7" s="1"/>
  <c r="A87" i="7" s="1"/>
  <c r="A88" i="7" s="1"/>
  <c r="A89" i="7" s="1"/>
  <c r="A90" i="7" s="1"/>
  <c r="A91" i="7" s="1"/>
  <c r="A92" i="7" s="1"/>
  <c r="A93" i="7" s="1"/>
  <c r="A94" i="7" s="1"/>
  <c r="A95" i="7" s="1"/>
  <c r="A96" i="7" s="1"/>
  <c r="A98" i="7" s="1"/>
  <c r="A76" i="9" l="1"/>
  <c r="A77" i="9" s="1"/>
  <c r="A78" i="9" s="1"/>
  <c r="A79" i="9" s="1"/>
  <c r="A80" i="9" s="1"/>
  <c r="A99" i="7"/>
  <c r="A100" i="7" s="1"/>
  <c r="A101" i="7" s="1"/>
  <c r="A102" i="7" s="1"/>
  <c r="A104" i="7" s="1"/>
  <c r="A81" i="9" l="1"/>
  <c r="A82" i="9" s="1"/>
  <c r="A84" i="9" s="1"/>
  <c r="A85" i="9" s="1"/>
  <c r="A86" i="9" s="1"/>
  <c r="A105" i="7"/>
  <c r="A106" i="7" s="1"/>
  <c r="A107" i="7" s="1"/>
  <c r="A108" i="7" s="1"/>
  <c r="A109" i="7" s="1"/>
  <c r="A110" i="7" s="1"/>
  <c r="A111" i="7" s="1"/>
  <c r="A112" i="7" s="1"/>
  <c r="A113" i="7" s="1"/>
  <c r="A114" i="7" s="1"/>
  <c r="A115" i="7" s="1"/>
  <c r="A116" i="7" s="1"/>
  <c r="A117" i="7" s="1"/>
  <c r="A118" i="7" s="1"/>
  <c r="A120" i="7" s="1"/>
  <c r="A121" i="7" s="1"/>
  <c r="A87" i="9" l="1"/>
  <c r="A88" i="9" s="1"/>
  <c r="A89" i="9" l="1"/>
  <c r="A90" i="9" s="1"/>
  <c r="A91" i="9" s="1"/>
  <c r="A92" i="9" s="1"/>
  <c r="A93" i="9" s="1"/>
  <c r="A94" i="9" s="1"/>
  <c r="A95" i="9" s="1"/>
  <c r="A97" i="9" s="1"/>
  <c r="A98" i="9" s="1"/>
  <c r="A99" i="9" s="1"/>
  <c r="A100" i="9" s="1"/>
  <c r="A79" i="12"/>
  <c r="A80" i="12" s="1"/>
  <c r="A81" i="12" s="1"/>
  <c r="A82" i="12" s="1"/>
  <c r="A83" i="12" s="1"/>
  <c r="A85" i="12" s="1"/>
  <c r="A86" i="12" l="1"/>
  <c r="A87" i="12" s="1"/>
  <c r="A88" i="12" s="1"/>
  <c r="A89" i="12" s="1"/>
  <c r="A90" i="12" s="1"/>
  <c r="A91" i="12" s="1"/>
  <c r="A92" i="12" s="1"/>
  <c r="A93" i="12" s="1"/>
  <c r="A95" i="12" s="1"/>
  <c r="A96" i="12" s="1"/>
  <c r="A97" i="12" s="1"/>
  <c r="A98" i="12" s="1"/>
  <c r="A99" i="12" s="1"/>
  <c r="A100" i="12" s="1"/>
  <c r="A101" i="12" s="1"/>
  <c r="A102" i="12" s="1"/>
  <c r="A103" i="12" s="1"/>
  <c r="A107" i="12"/>
  <c r="A108" i="12" s="1"/>
  <c r="A109" i="12" s="1"/>
  <c r="A110" i="12" s="1"/>
  <c r="A111" i="12" s="1"/>
  <c r="A112" i="12" s="1"/>
  <c r="A113" i="12" s="1"/>
  <c r="A114" i="12" s="1"/>
  <c r="A115" i="12" s="1"/>
  <c r="A116" i="12" s="1"/>
  <c r="A117" i="12" l="1"/>
  <c r="A118" i="12" s="1"/>
  <c r="A119" i="12" s="1"/>
  <c r="A120" i="12" s="1"/>
  <c r="A23" i="13"/>
  <c r="A24"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DA541305-E99E-4D96-80DE-5F778287A598}">
      <text>
        <r>
          <rPr>
            <sz val="11"/>
            <color theme="1"/>
            <rFont val="Calibri"/>
            <scheme val="minor"/>
          </rPr>
          <t>======
ID#AAAAhspdg78
    (2022-10-10 01:56:08)
Pass
Fail
Untested
N/A</t>
        </r>
      </text>
    </comment>
    <comment ref="G17" authorId="0" shapeId="0" xr:uid="{B680419D-8DE8-42DC-9D90-AFFE59D3DB94}">
      <text>
        <r>
          <rPr>
            <sz val="11"/>
            <color theme="1"/>
            <rFont val="Calibri"/>
            <scheme val="minor"/>
          </rPr>
          <t>======
ID#AAAAhspdg5c
    (2022-10-10 01:56:08)
Pass
Fail
Untested
N/A</t>
        </r>
      </text>
    </comment>
    <comment ref="H17" authorId="0" shapeId="0" xr:uid="{CC3D3F20-4890-4CBE-9AF1-9D886E46B587}">
      <text>
        <r>
          <rPr>
            <sz val="11"/>
            <color theme="1"/>
            <rFont val="Calibri"/>
            <scheme val="minor"/>
          </rPr>
          <t>======
ID#AAAAhspdg7U
    (2022-10-10 01:56:08)
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2E882F3E-8368-459F-A0F5-8645417087B7}">
      <text>
        <r>
          <rPr>
            <sz val="11"/>
            <color theme="1"/>
            <rFont val="Calibri"/>
            <scheme val="minor"/>
          </rPr>
          <t>======
ID#AAAAhspdg78
    (2022-10-10 01:56:08)
Pass
Fail
Untested
N/A</t>
        </r>
      </text>
    </comment>
    <comment ref="G17" authorId="0" shapeId="0" xr:uid="{174DC477-2ED1-44D2-A311-F06EB9B93EAA}">
      <text>
        <r>
          <rPr>
            <sz val="11"/>
            <color theme="1"/>
            <rFont val="Calibri"/>
            <scheme val="minor"/>
          </rPr>
          <t>======
ID#AAAAhspdg5c
    (2022-10-10 01:56:08)
Pass
Fail
Untested
N/A</t>
        </r>
      </text>
    </comment>
    <comment ref="H17" authorId="0" shapeId="0" xr:uid="{424A5B30-55CF-4D92-86B2-D3C651918868}">
      <text>
        <r>
          <rPr>
            <sz val="11"/>
            <color theme="1"/>
            <rFont val="Calibri"/>
            <scheme val="minor"/>
          </rPr>
          <t>======
ID#AAAAhspdg7U
    (2022-10-10 01:56:08)
Pass
Fail
Untested
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054B0A3-1A87-41DA-93F9-DB872B4D1530}">
      <text>
        <r>
          <rPr>
            <sz val="11"/>
            <color theme="1"/>
            <rFont val="Calibri"/>
            <scheme val="minor"/>
          </rPr>
          <t>======
ID#AAAAhspdg78
    (2022-10-10 01:56:08)
Pass
Fail
Untested
N/A</t>
        </r>
      </text>
    </comment>
    <comment ref="G17" authorId="0" shapeId="0" xr:uid="{E10E4D4E-9815-42C8-A08A-CCF1D4CB4331}">
      <text>
        <r>
          <rPr>
            <sz val="11"/>
            <color theme="1"/>
            <rFont val="Calibri"/>
            <scheme val="minor"/>
          </rPr>
          <t>======
ID#AAAAhspdg5c
    (2022-10-10 01:56:08)
Pass
Fail
Untested
N/A</t>
        </r>
      </text>
    </comment>
    <comment ref="H17" authorId="0" shapeId="0" xr:uid="{AD8964CA-E9B3-4BCE-A52D-376058063FE5}">
      <text>
        <r>
          <rPr>
            <sz val="11"/>
            <color theme="1"/>
            <rFont val="Calibri"/>
            <scheme val="minor"/>
          </rPr>
          <t>======
ID#AAAAhspdg7U
    (2022-10-10 01:56:08)
Pass
Fail
Untested
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70F1DB9D-E63B-4AC4-A369-306CC2113657}">
      <text>
        <r>
          <rPr>
            <sz val="11"/>
            <color theme="1"/>
            <rFont val="Calibri"/>
            <scheme val="minor"/>
          </rPr>
          <t>======
ID#AAAAhspdg78
    (2022-10-10 01:56:08)
Pass
Fail
Untested
N/A</t>
        </r>
      </text>
    </comment>
    <comment ref="G17" authorId="0" shapeId="0" xr:uid="{02562F34-32DB-4BDA-BA53-410A425806D3}">
      <text>
        <r>
          <rPr>
            <sz val="11"/>
            <color theme="1"/>
            <rFont val="Calibri"/>
            <scheme val="minor"/>
          </rPr>
          <t>======
ID#AAAAhspdg5c
    (2022-10-10 01:56:08)
Pass
Fail
Untested
N/A</t>
        </r>
      </text>
    </comment>
    <comment ref="H17" authorId="0" shapeId="0" xr:uid="{E72E2371-9F41-41B1-AF0F-A897F891DE14}">
      <text>
        <r>
          <rPr>
            <sz val="11"/>
            <color theme="1"/>
            <rFont val="Calibri"/>
            <scheme val="minor"/>
          </rPr>
          <t>======
ID#AAAAhspdg7U
    (2022-10-10 01:56:08)
Pass
Fail
Untested
N/A</t>
        </r>
      </text>
    </comment>
  </commentList>
</comments>
</file>

<file path=xl/sharedStrings.xml><?xml version="1.0" encoding="utf-8"?>
<sst xmlns="http://schemas.openxmlformats.org/spreadsheetml/2006/main" count="1376" uniqueCount="915">
  <si>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</si>
  <si>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</si>
  <si>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</si>
  <si>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</si>
  <si>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</si>
  <si>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</si>
  <si>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</si>
  <si>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</si>
  <si>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</si>
  <si>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</si>
  <si>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</si>
  <si>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</si>
  <si>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</si>
  <si>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</si>
  <si>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</si>
  <si>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</si>
  <si>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</si>
  <si>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</si>
  <si>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</si>
  <si>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</si>
  <si>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</si>
  <si>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</si>
  <si>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</si>
  <si>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</si>
  <si>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</si>
  <si>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</si>
  <si>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</si>
  <si>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</si>
  <si>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</si>
  <si>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</si>
  <si>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</si>
  <si>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</si>
  <si>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</si>
  <si>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</si>
  <si>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</si>
  <si>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</si>
  <si>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</si>
  <si>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</si>
  <si>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</si>
  <si>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</si>
  <si>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</si>
  <si>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</si>
  <si>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</si>
  <si>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</si>
  <si>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</si>
  <si>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</si>
  <si>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</si>
  <si>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</si>
  <si>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</si>
  <si>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</si>
  <si>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</si>
  <si>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</si>
  <si>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</si>
  <si>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</si>
  <si>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</si>
  <si>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</si>
  <si>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</si>
  <si>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</si>
  <si>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</si>
  <si>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</si>
  <si>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</si>
  <si>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</si>
  <si>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</si>
  <si>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</si>
  <si>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</si>
  <si>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</si>
  <si>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</si>
  <si>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</si>
  <si>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</si>
  <si>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</si>
  <si>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</si>
  <si>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</si>
  <si>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</si>
  <si>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</si>
  <si>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</si>
  <si>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</si>
  <si>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</si>
  <si>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</si>
  <si>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</si>
  <si>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</si>
  <si>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</si>
  <si>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</si>
  <si>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</si>
  <si>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</si>
  <si>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</si>
  <si>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</si>
  <si>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</si>
  <si>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</si>
  <si>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</si>
  <si>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</si>
  <si>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</si>
  <si>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</si>
  <si>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</si>
  <si>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</si>
  <si>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</si>
  <si>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</si>
  <si>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</si>
  <si>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</si>
  <si>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</si>
  <si>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</si>
  <si>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</si>
  <si>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</si>
  <si>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</si>
  <si>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</si>
  <si>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</si>
  <si>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</si>
  <si>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</si>
  <si>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</si>
  <si>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</si>
  <si>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</si>
  <si>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</si>
  <si>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</si>
  <si>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</si>
  <si>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</si>
  <si>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</si>
  <si>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</si>
  <si>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</si>
  <si>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</si>
  <si>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</si>
  <si>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</si>
  <si>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</si>
  <si>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</si>
  <si>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</si>
  <si>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</si>
  <si>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</si>
  <si>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</si>
  <si>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</si>
  <si>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</si>
  <si>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</si>
  <si>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</si>
  <si>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</si>
  <si>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</si>
  <si>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</si>
  <si>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</si>
  <si>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</si>
  <si>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</si>
  <si>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</si>
  <si>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</si>
  <si>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</si>
  <si>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</si>
  <si>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</si>
  <si>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</si>
  <si>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</si>
  <si>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</si>
  <si>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</si>
  <si>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</si>
  <si>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</si>
  <si>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</si>
  <si>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</si>
  <si>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</si>
  <si>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</si>
  <si>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</si>
  <si>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</si>
  <si>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</si>
  <si>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</si>
  <si>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</si>
  <si>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</si>
  <si>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</si>
  <si>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</si>
  <si>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</si>
  <si>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</si>
  <si>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</si>
  <si>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</si>
  <si>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</si>
  <si>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</si>
  <si>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</si>
  <si>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</si>
  <si>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</si>
  <si>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</si>
  <si>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</si>
  <si>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</si>
  <si>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</si>
  <si>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</si>
  <si>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</si>
  <si>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</si>
  <si>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</si>
  <si>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</si>
  <si>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</si>
  <si>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</si>
  <si>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</si>
  <si>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</si>
  <si>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</si>
  <si>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</si>
  <si>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</si>
  <si>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</si>
  <si>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</si>
  <si>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</si>
  <si>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</si>
  <si>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</si>
  <si>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</si>
  <si>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</si>
  <si>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</si>
  <si>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</si>
  <si>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</si>
  <si>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</si>
  <si>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</si>
  <si>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</si>
  <si>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</si>
  <si>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</si>
  <si>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</si>
  <si>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</si>
  <si>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</si>
  <si>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</si>
  <si>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</si>
  <si>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</si>
  <si>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</si>
  <si>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</si>
  <si>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</si>
  <si>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</si>
  <si>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</si>
  <si>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</si>
  <si>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</si>
  <si>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</si>
  <si>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</si>
  <si>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</si>
  <si>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</si>
  <si>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</si>
  <si>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</si>
  <si>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</si>
  <si>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</si>
  <si>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</si>
  <si>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</si>
  <si>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</si>
  <si>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</si>
  <si>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</si>
  <si>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</si>
  <si>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</si>
  <si>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</si>
  <si>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</si>
  <si>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</si>
  <si>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</si>
  <si>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</si>
  <si>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</si>
  <si>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</si>
  <si>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</si>
  <si>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</si>
  <si>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</si>
  <si>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</si>
  <si>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</si>
  <si>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</si>
  <si>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</si>
  <si>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</si>
  <si>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</si>
  <si>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</si>
  <si>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</si>
  <si>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</si>
  <si>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</si>
  <si>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</si>
  <si>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</si>
  <si>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</si>
  <si>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</si>
  <si>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</si>
  <si>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</si>
  <si>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</si>
  <si>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</si>
  <si>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</si>
  <si>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</si>
  <si>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</si>
  <si>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</si>
  <si>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</si>
  <si>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</si>
  <si>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</si>
  <si>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</si>
  <si>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</si>
  <si>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</si>
  <si>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</si>
  <si>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</si>
  <si>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</si>
  <si>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</si>
  <si>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</si>
  <si>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</si>
  <si>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</si>
  <si>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</si>
  <si>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</si>
  <si>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</si>
  <si>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</si>
  <si>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</si>
  <si>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</si>
  <si>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</si>
  <si>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</si>
  <si>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</si>
  <si>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</si>
  <si>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</si>
  <si>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</si>
  <si>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</si>
  <si>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</si>
  <si>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</si>
  <si>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</si>
  <si>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</si>
  <si>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</si>
  <si>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</si>
  <si>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</si>
  <si>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</si>
  <si>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</si>
  <si>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</si>
  <si>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</si>
  <si>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</si>
  <si>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</si>
  <si>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</si>
  <si>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</si>
  <si>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</si>
  <si>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</si>
  <si>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</si>
  <si>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</si>
  <si>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</si>
  <si>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</si>
  <si>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</si>
  <si>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</si>
  <si>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</si>
  <si>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</si>
  <si>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</si>
  <si>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</si>
  <si>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</si>
  <si>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</si>
  <si>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</si>
  <si>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</si>
  <si>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</si>
  <si>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</si>
  <si>
    <t>Phone Number</t>
  </si>
  <si>
    <t>Verify the textbox has placeholder</t>
  </si>
  <si>
    <t>Verify placeholder disappears when user clicks on</t>
  </si>
  <si>
    <t>Verify the initial data of textbox is blank</t>
  </si>
  <si>
    <t>SMS Verification Code</t>
  </si>
  <si>
    <t>Verify the placeholder disappears when user clicks on</t>
  </si>
  <si>
    <t>Password</t>
  </si>
  <si>
    <t>Birthday</t>
  </si>
  <si>
    <t>Verify data list of Month dropdown box is 12</t>
  </si>
  <si>
    <t>Verify data list of Day dropdown box is 31</t>
  </si>
  <si>
    <t>Verify data list of Year dropdown box is from 1900 to current year</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</si>
  <si>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</si>
  <si>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</si>
  <si>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</si>
  <si>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</si>
  <si>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</si>
  <si>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the initial data of field blank</t>
  </si>
  <si>
    <t>Verify the field has placeholder</t>
  </si>
  <si>
    <t>Verify that "Male" option in the data list of Gender dropdown box is selectable</t>
  </si>
  <si>
    <t>Verify that "Female" option in the data list of Gender dropdown box is selectable</t>
  </si>
  <si>
    <t>Full Name</t>
  </si>
  <si>
    <t>Verify data type of the textbox is alphanumeric</t>
  </si>
  <si>
    <t>Checkbox</t>
  </si>
  <si>
    <t>Verify default value of the checkbox is checked</t>
  </si>
  <si>
    <t>Get SMS Code</t>
  </si>
  <si>
    <t>Verify that with an invalid phone number, when users slide to get SMS code, the error message is displayed</t>
  </si>
  <si>
    <t>Verify that with a valid phone number, when users slide to get SMS code, the new field ‘SMS Verification Code’ is displayed</t>
  </si>
  <si>
    <t>Verify that with a blank phone number, when users slide to get SMS code, the error message is displayed</t>
  </si>
  <si>
    <t>Sign Up With Phone Number</t>
  </si>
  <si>
    <t>Verify that users CANNOT sign up successfully when the phone number is existed</t>
  </si>
  <si>
    <t>Sign Up With Email</t>
  </si>
  <si>
    <t>Verify that users can sign up with Email when click the button ‘Sign up with Email’</t>
  </si>
  <si>
    <t>Sign Up With Facebook</t>
  </si>
  <si>
    <t>Verify that users can sign up with Facebook when click the button ‘Facebook’</t>
  </si>
  <si>
    <t>Sign Up With Google</t>
  </si>
  <si>
    <t>Verify that users can sign up with Google when click the button ‘Google’</t>
  </si>
  <si>
    <t>Hyperlink</t>
  </si>
  <si>
    <t>Verify that users can click on hyperlink "Term of use"</t>
  </si>
  <si>
    <t>Verify that users can click on hyperlink "Privacy Policy"</t>
  </si>
  <si>
    <t>Verify when users select the date &gt; today, the error message is displayed</t>
  </si>
  <si>
    <t>Verify users can select the date = today</t>
  </si>
  <si>
    <t>Verify users can select the date &lt; today</t>
  </si>
  <si>
    <t>Verify the dropdown box can scroll up and down the list</t>
  </si>
  <si>
    <t>Verify that when clicking on Open Eye button, the password is shown</t>
  </si>
  <si>
    <t>Verify that when clicking on Close Eye button, the password is hide by * characters</t>
  </si>
  <si>
    <t>Verify the length of Phone Number is NOT &lt; 10 characters</t>
  </si>
  <si>
    <t>Verify the length of Phone Number is = 10 characters</t>
  </si>
  <si>
    <t>Verify the length of Phone Number is NOT &gt; 10 characters</t>
  </si>
  <si>
    <t>Verify the length of SMS Verification Code is NOT &lt; 6 digits</t>
  </si>
  <si>
    <t>Verify the length of SMS Verification Code is = 6 digits</t>
  </si>
  <si>
    <t>Verify the length of SMS Verification Code is NOT &gt; 6 digits</t>
  </si>
  <si>
    <t>Verify the length of Password is NOT &lt; 6 characters</t>
  </si>
  <si>
    <t>Verify the length of Password is = 6 characters</t>
  </si>
  <si>
    <t>Verify the length of Password is &gt; 6 characters and &lt; 50 characters</t>
  </si>
  <si>
    <t>Verify the length of Password is NOT &gt; 50 characters</t>
  </si>
  <si>
    <t>Verify the length of Full Name is NOT &lt; 6 characters</t>
  </si>
  <si>
    <t>Verify the length of Full Name is = 6 characters</t>
  </si>
  <si>
    <t>Verify the length of Full Name is &gt; 6 characters and &lt; 50 characters</t>
  </si>
  <si>
    <t>Verify the length of Full Name is NOT &gt; 50 characters</t>
  </si>
  <si>
    <t>Verify when users input correct phone number</t>
  </si>
  <si>
    <t>Verify when users input manually data in dropdown box</t>
  </si>
  <si>
    <t>Verify that dates should be sorted by ascending order</t>
  </si>
  <si>
    <t>Verify that months should be sorted by ascending order</t>
  </si>
  <si>
    <t>Verify that years should be sorted by ascending order</t>
  </si>
  <si>
    <t>Verify users can copy paste phone number into textbox</t>
  </si>
  <si>
    <t>Verify users can copy paste SMS verification code into textbox</t>
  </si>
  <si>
    <t>Verify users can copy paste password into textbox</t>
  </si>
  <si>
    <t>Verify users can copy paste full name into textbox</t>
  </si>
  <si>
    <t>Verify that if user selects the 31st day of the 30-day months (4, 6, 9, 11), the error message is shown</t>
  </si>
  <si>
    <t>Email</t>
  </si>
  <si>
    <t>Verify that users can click to check / uncheck the box</t>
  </si>
  <si>
    <t>1. Go to the Sign Up page
2. View the placeholder</t>
  </si>
  <si>
    <t>1. Go to the Sign Up page
2. Click on the placeholder of Phone Number textbox</t>
  </si>
  <si>
    <t>The placeholder will disappear</t>
  </si>
  <si>
    <t>The system will trim the space</t>
  </si>
  <si>
    <t>The system allow users paste phone number to the textbox</t>
  </si>
  <si>
    <t>The textbox has the placeholder "Please enter your phone number"</t>
  </si>
  <si>
    <t>The system will show the error message "The length of Phone number should be 10 characters."</t>
  </si>
  <si>
    <t>Verify when users Input numeric on textbox</t>
  </si>
  <si>
    <t>Verify when users Input alphabetic on textbox</t>
  </si>
  <si>
    <t>Verify when users Input special character on textbox</t>
  </si>
  <si>
    <t>Verify when users Input space on textbox</t>
  </si>
  <si>
    <t>Verify that users Input valid email address</t>
  </si>
  <si>
    <t>Verify that users Input invalid email address</t>
  </si>
  <si>
    <t>Verify when users Input correct SMS verification code</t>
  </si>
  <si>
    <t>Verify when users Input incorrect SMS verification code</t>
  </si>
  <si>
    <t>Verify when users Input expired SMS Verification Code</t>
  </si>
  <si>
    <t>Verify when users Input only space the system will trim automatically and show error message</t>
  </si>
  <si>
    <t>Verify when users Input space between code number the system will trim the inputted text</t>
  </si>
  <si>
    <t>Verify when users Input alphabetic and numeric on text box</t>
  </si>
  <si>
    <t>Verify that users can slide the field to get SMS verification code after Inputing phone number</t>
  </si>
  <si>
    <t>Verify that users can sign up successfully when Input valid all mandatory fields without optional fields</t>
  </si>
  <si>
    <t>Verify that users can sign up successfully when Input valid all fields including optional fields</t>
  </si>
  <si>
    <t>Verify that users CANNOT sign up successfully when Input invalid all mandatory fields without optional fields</t>
  </si>
  <si>
    <t>Verify that users CANNOT sign up successfully when Input invalid all fields including optional fields</t>
  </si>
  <si>
    <t>Verify that users can only sign up when Inputing all mandatory fields</t>
  </si>
  <si>
    <t>1. Go to the Sign Up page
2. Input data on the textbox</t>
  </si>
  <si>
    <t>Users can click on "X" button to clear the data</t>
  </si>
  <si>
    <t>Verify the "X" button can clear the data on the textbox when clicked</t>
  </si>
  <si>
    <t>Verify the "X" button will NOT disappear when the textbox is empty</t>
  </si>
  <si>
    <t>Verify the "X" button will NOT appear when the textbox is empty</t>
  </si>
  <si>
    <t>Verify when users leave the field blank, the error message will be shown</t>
  </si>
  <si>
    <t>The error message "Please enter Phone number" is shown</t>
  </si>
  <si>
    <t>The error message "Please enter a valid phone number" is shown</t>
  </si>
  <si>
    <t>The error message "The length of Phone number should be 10 characters." is shown</t>
  </si>
  <si>
    <t>Verify when users input numeric on textbox</t>
  </si>
  <si>
    <t>Verify when users input alphabetic on textbox</t>
  </si>
  <si>
    <t>Verify when users input special character on textbox</t>
  </si>
  <si>
    <t>Verify when users input space on textbox</t>
  </si>
  <si>
    <t>1. Go to the Sign Up page
2. Click on the phone number textbox
3. Input correct phone number on the textbox</t>
  </si>
  <si>
    <t>1. Go to the Sign Up page
2. Click on the phone number textbox
3. Input number on the textbox</t>
  </si>
  <si>
    <t>1. Go to the Sign Up page
2. Click on the phone number textbox
3. Input alphabetic on the textbox</t>
  </si>
  <si>
    <t>1. Go to the Sign Up page
2. Click on the phone number textbox
3. Input special character on the textbox</t>
  </si>
  <si>
    <t>1. Go to the Sign Up page
2. Click on the phone number textbox
3. Input space on the textbox</t>
  </si>
  <si>
    <t>1. Go to the Sign Up page
2. Click on the phone number textbox
3. Input space between phone number on the textbox</t>
  </si>
  <si>
    <t>1. Go to the Sign Up page
2. Click on the phone number textbox
3. Copy phone number from another place to the textbox</t>
  </si>
  <si>
    <t>1. Go to the Sign Up page
2. Click on the phone number textbox
3. Leave the textbox blank</t>
  </si>
  <si>
    <t>1. Go to the Sign Up page
2. Click on the phone number textbox
3. Input &lt; 10 characters on the textbox</t>
  </si>
  <si>
    <t>1. Go to the Sign Up page
2. Click on the phone number textbox
3. Input = 10 characters on the textbox</t>
  </si>
  <si>
    <t>1. Go to the Sign Up page
2. Click on the phone number textbox
3. Input &gt; 10 characters on the textbox</t>
  </si>
  <si>
    <t>There is no data in the textbox</t>
  </si>
  <si>
    <t>No error message is shown</t>
  </si>
  <si>
    <t>1. Go to the Sign Up page
2. Leave the textbox blank
3. View the textbox</t>
  </si>
  <si>
    <t>The "X" button does NOT appear</t>
  </si>
  <si>
    <t>1. Go to the Sign Up page
2. View the Email textbox</t>
  </si>
  <si>
    <t>1. Go to the Sign Up page
2. View the Phone Number textbox</t>
  </si>
  <si>
    <t>The textbox has the placeholder "Please enter your email"</t>
  </si>
  <si>
    <t>Verify when users input space between phone number the system will automatically trim the inputted text</t>
  </si>
  <si>
    <t>Search Suggestion</t>
  </si>
  <si>
    <t>Search History</t>
  </si>
  <si>
    <t>Pagination</t>
  </si>
  <si>
    <t>Sorting</t>
  </si>
  <si>
    <t>Verify the search box has placeholder</t>
  </si>
  <si>
    <t>Verify the initial data of search box is blank</t>
  </si>
  <si>
    <t>Verify placeholder of the search box will disappear when user clicks on</t>
  </si>
  <si>
    <t>Verify that with the list of search history is ordered by the latest search history</t>
  </si>
  <si>
    <t>Verify that search history does NOT add the item which is the same as 10 latest search history</t>
  </si>
  <si>
    <t>Verify that "&lt;" and "&gt;" button are disable when there is only 1 page</t>
  </si>
  <si>
    <t>Verify that "&lt;" button is disable when the focused page is the first page</t>
  </si>
  <si>
    <t>Verify that "&gt;" button is disable when the focused page is the last page</t>
  </si>
  <si>
    <t>Verify that page can display &lt; 10 results per page</t>
  </si>
  <si>
    <t>Verify that page can display = 10 results per page</t>
  </si>
  <si>
    <t>Verify that page CANNOT display &gt; 10 results per page</t>
  </si>
  <si>
    <t>Search Prodcut function by Search Box</t>
  </si>
  <si>
    <t>The textbox has the placeholder "Search in Lazada"</t>
  </si>
  <si>
    <t>1. Go to the Homepage
2. View the Search box field</t>
  </si>
  <si>
    <t>1. Go to the Homepage
2. View the placeholder of Search box field</t>
  </si>
  <si>
    <t>1. Go to the Homepage
2. Click on the placeholder of Search box field</t>
  </si>
  <si>
    <t>Verify that list pages when it has no items</t>
  </si>
  <si>
    <t>Verify products list when applying sorting by 'Price low to high'</t>
  </si>
  <si>
    <t>Verify products list when applying sorting by 'Price high to low'</t>
  </si>
  <si>
    <t>Verify that recent search will be added into search history</t>
  </si>
  <si>
    <t>Verify the default value of "Sort By" box</t>
  </si>
  <si>
    <t>Verify if user is able to use keyboard to navigate results on search box field</t>
  </si>
  <si>
    <t>Pre-condition: The page selected is not the last 5 pages.
1. Click on the "..." button</t>
  </si>
  <si>
    <t>Pre-condition: The page selected is not the first 5 pages.
1. Click on the "..." button</t>
  </si>
  <si>
    <t>Verify that user can search products by Product name</t>
  </si>
  <si>
    <t>Verify that user can search products by Category name</t>
  </si>
  <si>
    <t>Verify that user can search products by Brand name</t>
  </si>
  <si>
    <t>Verify that user can search products by Supplier name</t>
  </si>
  <si>
    <t>Verify that user can search products by exact full keywords</t>
  </si>
  <si>
    <t>Verify that user can search products by keyword containing 1 character</t>
  </si>
  <si>
    <t>Verify that user can search products by keyword containing 1 keyword</t>
  </si>
  <si>
    <t>Verify that user can search products by number</t>
  </si>
  <si>
    <t>Verify that user can search products by special characters</t>
  </si>
  <si>
    <t>Verify when user search products by only space</t>
  </si>
  <si>
    <t>Verify that user can search products by date format</t>
  </si>
  <si>
    <t>Verify that user can search products by uppercase keyword</t>
  </si>
  <si>
    <t>Verify that user can search products by containing both lowercase and uppercase keyword</t>
  </si>
  <si>
    <t>Verify that user can search products when having spelling mistakes in keywords</t>
  </si>
  <si>
    <t>Verify that user can search products by search suggestion</t>
  </si>
  <si>
    <t>Verify that user can search products by search history</t>
  </si>
  <si>
    <t>Verify that user can search products by using wildcard characters combined with keywords (*, &amp;, @,...)</t>
  </si>
  <si>
    <t>Verify when user enter many words the search suggestion will be shown</t>
  </si>
  <si>
    <t>Verify when user enter lowercase keywords the search suggestion will be shown</t>
  </si>
  <si>
    <t>Verify when user enter uppercase keywords the search suggestion will be shown</t>
  </si>
  <si>
    <t>Verify when user enter keywords containing both lowercase and uppercase the search suggestion will be shown</t>
  </si>
  <si>
    <t>Verify when user enter keywords containing special characters the search suggestion will be shown</t>
  </si>
  <si>
    <t>Verify that search history will disappear when user enter new value on the search box field</t>
  </si>
  <si>
    <t>Verify that user can clear search history by clicking on "CLEAR" button</t>
  </si>
  <si>
    <t>Verify user can select another page by clicking on page number</t>
  </si>
  <si>
    <t>Verify that user can navigate to the next 5 pages by clicking on the "..." button</t>
  </si>
  <si>
    <t>Verify that user can navigate to the previous 5 pages by clicking on the "..." button</t>
  </si>
  <si>
    <t>1. Go to the Homepage
2. Click on the search box
3. Enter a product name into the field</t>
  </si>
  <si>
    <t>1. Go to the Homepage
2. Click on the search box
3. Enter a category name into the field</t>
  </si>
  <si>
    <t>1. Go to the Homepage
2. Click on the search box
3. Enter a brand name into the field</t>
  </si>
  <si>
    <t>1. Go to the Homepage
2. Click on the search box
3. Enter a supplier name into the field</t>
  </si>
  <si>
    <t>1. Go to the Homepage
2. Click on the search box
3. Enter exact full keywords into the field</t>
  </si>
  <si>
    <t>1. Go to the Homepage
2. Click on the search box
3. Enter number into the field</t>
  </si>
  <si>
    <t>1. Go to the Homepage
2. Click on the search box
3. Enter special characters into the field</t>
  </si>
  <si>
    <t>1. Go to the Homepage
2. Click on the search box
3. Enter date format into the field</t>
  </si>
  <si>
    <t>1. Go to the Homepage
2. Click on the search box
3. Enter 1 character into the field</t>
  </si>
  <si>
    <t>1. Go to the Homepage
2. Click on the search box
3. Enter 1 keyword into the field</t>
  </si>
  <si>
    <t>Verify that user can search products by keyword containing many keywords</t>
  </si>
  <si>
    <t>1. Go to the Homepage
2. Click on the search box
3. Enter many keywords into the field</t>
  </si>
  <si>
    <t>1. Go to the Homepage
2. Click on the search box
3. Enter keywords and space in between into the field</t>
  </si>
  <si>
    <t>Verify that user can search products by keywords and space in between</t>
  </si>
  <si>
    <t>1. Go to the Homepage
2. Click on the search box
3. Enter only space into the field</t>
  </si>
  <si>
    <t>Error message "Search No Result" is shown</t>
  </si>
  <si>
    <t>1. Go to the Homepage
2. Click on the search box
3. Enter lowercase keywords into the field</t>
  </si>
  <si>
    <t>1. Go to the Homepage
2. Click on the search box
3. Enter uppercase keywords into the field</t>
  </si>
  <si>
    <t>Verify that user can search products by lowercase keywords</t>
  </si>
  <si>
    <t>1. Go to the Homepage
2. Click on the search box
3. Enter both uppercase and lowercase keywords into the field</t>
  </si>
  <si>
    <t>1. Go to the Homepage
2. Click on the search box
3. Enter keywords which have spelling mistakes into the field</t>
  </si>
  <si>
    <t>1. Go to the Homepage
2. Click on the search box
3. Leave the filed blank
4. Click search</t>
  </si>
  <si>
    <t>Verify that user can search products by adding "+" symbol between the keywords</t>
  </si>
  <si>
    <t>1. Go to the Homepage
2. Click on the search box
3. Enter keywords with "+" symbol in between</t>
  </si>
  <si>
    <t>1. Go to the Homepage
2. Click on the search box
3. Enter keywords with wildcard characters</t>
  </si>
  <si>
    <t>1. Go to the Homepage
2. Click on the search box
3. Enter keywords
3. Using keyboard to select values on the list</t>
  </si>
  <si>
    <t>1. Go to the Homepage
2. Click on the search box
3. Enter keywords that do not match with any products</t>
  </si>
  <si>
    <t>Verify when user enter 1 character the search suggestion will be shown</t>
  </si>
  <si>
    <t>Verify when user enter 1 word the search suggestion will be shown</t>
  </si>
  <si>
    <t>1. Go to the Homepage
2. Click on the search box
3. Enter keywords
3. Using keyboard to select values on the suggestion list</t>
  </si>
  <si>
    <t>1. Go to the Homepage
2. Click on the search box
3. Enter keywords containing special characters</t>
  </si>
  <si>
    <t>1. Go to the Homepage
2. Click on the search box
3. Enter keywords to search product
4. View the search history list</t>
  </si>
  <si>
    <t>Verify that the search history will be empty when user search products for the first time</t>
  </si>
  <si>
    <t>Pre-condition: Search a product with results returned &gt; 1 page
1. View displaying of the search result
2. Select another page by clicking on page number</t>
  </si>
  <si>
    <t>Pre-condition: Search a product with no results returned 
1. View displaying of the search result
2. Check the pagination</t>
  </si>
  <si>
    <t>1. List of search results has no items
2. No pagination is shown</t>
  </si>
  <si>
    <t>Pre-condition: Search a product with list of items is 10 items
1. View displaying of the search result
2. Check the pagination</t>
  </si>
  <si>
    <t>1. List of page is 1
2. All search results are on this page</t>
  </si>
  <si>
    <t>Pre-condition: Search a product with list of items &gt; 10 items
1. View displaying of the search result
2. Check the pagination</t>
  </si>
  <si>
    <t>Pre-condition: Search a product with list of items &lt; 10 items
1. View displaying of the search result
2. Check the pagination</t>
  </si>
  <si>
    <t>1. Users can click on button "&lt;" 
2. When button "&lt;" is clicked, it will navigate to the previous page</t>
  </si>
  <si>
    <t>1. Users can click on button "&gt;" 
2. When button "&gt;" is clicked, it will navigate to the next page</t>
  </si>
  <si>
    <t>Verify user can select next page by clicking on "&gt;" button when the focused page is NOT the last one</t>
  </si>
  <si>
    <t>Verify that user can select previous page by clicking on "&lt;" button when the focused page is NOT the first one</t>
  </si>
  <si>
    <t>Pre-condition: Search a product with results returned &gt; 1 page
1. Select the page is not the first one
2. Click on the button "&lt;"</t>
  </si>
  <si>
    <t>Pre-condition: Search a product with results returned &gt; 1 page
1. Select the page is not the last one
2. Click on the button "&gt;"</t>
  </si>
  <si>
    <t>Pre-condition: Search a product with results returned &gt; 1 page
1. Select the page is the first page
2. Click on the button "&lt;"</t>
  </si>
  <si>
    <t>Pre-condition: Search a product with results returned &gt; 1 page
1. Select the page is the last page
2. Click on the button "&gt;"</t>
  </si>
  <si>
    <t>Pre-condition: Search a product with results returned = 1 page
1. Check the button "&lt;" and "&gt;"</t>
  </si>
  <si>
    <t>Pre-condition: Search a product with list of product &gt; 1 item
1. View displaying of the search result
2. Click on sorting by "Price low to high"
3. Check the price of items are sorted</t>
  </si>
  <si>
    <t>Pre-condition: Search a product with list of product &gt; 1 item
1. View displaying of the search result
2. Click on sorting by "Price high to low"
3. Check the price of items are sorted</t>
  </si>
  <si>
    <t>1. Go to the Homepage
2. Search for a product
3. Click on the "Sort By" box</t>
  </si>
  <si>
    <t xml:space="preserve">Verify that when user click on the "Sort By" box, a dropdown list will be shown </t>
  </si>
  <si>
    <t>1. Go to the Homepage
2. Search for a product
3. Check the default value of "Sort By" box</t>
  </si>
  <si>
    <t>Search Box</t>
  </si>
  <si>
    <t>1. Go to the Homepage
2. Click on the search box
3. Enter keywords
4. Click on any values on the suggestion list</t>
  </si>
  <si>
    <t>Verify when user enter keywords that do not match with any products</t>
  </si>
  <si>
    <t>Verify when user enter exact full keywords the search suggestion will be shown</t>
  </si>
  <si>
    <t>3. The search suggestion list will be displayed related to keywords users input</t>
  </si>
  <si>
    <t>Pre-condition: user has searched several items previously
1. Go to the Homepage
2. Click on the search box
3. Enter the same value as 10 latest items on search history list
4. View the search history list</t>
  </si>
  <si>
    <t>Verify when user clicks on search box without input text</t>
  </si>
  <si>
    <t>Pre-condition: already search for keywords
1. Go to the Homepage
2. Click on the search box
3. Enter the same keywords which is changed position into the field</t>
  </si>
  <si>
    <t xml:space="preserve">Verify that user can search products by changing position of keywords </t>
  </si>
  <si>
    <t>3. 
- Page results are displayed
- The search results are displayed related to product name users input</t>
  </si>
  <si>
    <t>3.
- Page results are displayed
- The search results are displayed related to category name users input</t>
  </si>
  <si>
    <t>3. 
- Page results are displayed
- The search results are displayed related to brand name users input</t>
  </si>
  <si>
    <t>3.
- Page results are displayed
- The search results are displayed related to supplier name users input</t>
  </si>
  <si>
    <t>3. 
- Page results are displayed
- Search results are displayed related to the keywords users input</t>
  </si>
  <si>
    <t>3.
- Page results are displayed
- Search results are displayed related to the keywords users input</t>
  </si>
  <si>
    <t>3. 
- Page results are displayed
- Search results are displayed related to the number users input</t>
  </si>
  <si>
    <t>3. 
- Page results are displayed
- Search results are displayed related to the what users input</t>
  </si>
  <si>
    <t>3.
- Page results are displayed
- Search results are displayed related to what users input</t>
  </si>
  <si>
    <t>3. 
- Page results are displayed
- Search results are displayed related to date users input</t>
  </si>
  <si>
    <t>3. 
- Page results are displayed
- Search results are displayed related to keywords users input</t>
  </si>
  <si>
    <t>3. 
- Page results are displayed
- Search results are displayed the same as the keywords which is not changed position</t>
  </si>
  <si>
    <t>1. Page results are displayed
2. Search results are displayed related to keywords users input</t>
  </si>
  <si>
    <t>Pre-condition: user has searched several items previously
1. Go to the Homepage
2. Click on the search box
3. Click on any values on the list</t>
  </si>
  <si>
    <t>Pre-condition: user has searched several items previously
1. Go to the Homepage
2. Click on the search box
3. View the search history list</t>
  </si>
  <si>
    <t>Pre-condition: user has searched several items previously
1. Go to the Homepage
2. Click on the search box
3. View the search history list when entering new value</t>
  </si>
  <si>
    <t>Pre-condition: user has searched several items previously
1. Go to the Homepage
2. Click on the search box
3. System shows history list
4. Click on "CLEAR" button</t>
  </si>
  <si>
    <t>Pre-condition: user never search any items previously
1. Go to the Homepage
2. Click on the search box
3. View the search history</t>
  </si>
  <si>
    <t>4. 
- Page results are displayed
- Search results are displayed related to a history value user clicked on</t>
  </si>
  <si>
    <t>4. 
- Page results are displayed
- Search results are displayed related to a suggestion value user clicked on</t>
  </si>
  <si>
    <t>Assumption</t>
  </si>
  <si>
    <t xml:space="preserve">Verify that the suggestion list will be updated when adding new values to keywords
</t>
  </si>
  <si>
    <t>1. Go to the Homepage
2. Click on the search box
3. Enter a keyword
4. Add more keywords
5. View the search suggestion list</t>
  </si>
  <si>
    <t>Verify that user can search with selected item from search history</t>
  </si>
  <si>
    <t>1. Go to the Homepage
2. Click on the search box
3. Select any values from search history list</t>
  </si>
  <si>
    <t>3. 
- Page results are displayed
- Search results are displayed related to the value user clicked on</t>
  </si>
  <si>
    <t>3. The search suggestion list is NOT displayed</t>
  </si>
  <si>
    <t>3. The search suggestion list will be updated related to keywords users input</t>
  </si>
  <si>
    <t>3. User can use keyboard to select values on the suggestion list</t>
  </si>
  <si>
    <t>3. The search history list is ordered by the latest</t>
  </si>
  <si>
    <t>3. The recent search product will be added into search history list</t>
  </si>
  <si>
    <t>3. The search history list will be disappeared</t>
  </si>
  <si>
    <t>4. The search history does NOT add the same value as 10 latest items</t>
  </si>
  <si>
    <t>4. The search history list is deleted</t>
  </si>
  <si>
    <t>3. There is NO datas in the search history list</t>
  </si>
  <si>
    <t>verify that search history displays when clicking on the search box</t>
  </si>
  <si>
    <t>Pre-condition: user has searched several items previously
1. Go to the Homepage
2. Click on the search box</t>
  </si>
  <si>
    <t>2. The search history list will be displayed</t>
  </si>
  <si>
    <t>Verify when the search history has no history</t>
  </si>
  <si>
    <t>2. The search history list will not be displayed</t>
  </si>
  <si>
    <t>Verify when the search history has 1 history</t>
  </si>
  <si>
    <t>Pre-condition: user has searched 1 item previously
1. Go to the Homepage
2. Click on the search box</t>
  </si>
  <si>
    <t>2. The search history list will be displayed the previous search</t>
  </si>
  <si>
    <t>Verify when the search history &gt; 1 history</t>
  </si>
  <si>
    <t>4. The homepage reloads</t>
  </si>
  <si>
    <t>3. Error message "Search No Result" is shown</t>
  </si>
  <si>
    <t>3. User can use keyboard to select values on the list</t>
  </si>
  <si>
    <t>2. There is nothing happen when clicking the button "&lt;"</t>
  </si>
  <si>
    <t>1. The button cannot click on</t>
  </si>
  <si>
    <t>2. The selected page is displayed</t>
  </si>
  <si>
    <t>1. User is directed to the next 5 pages</t>
  </si>
  <si>
    <t>1. User is directed to the previous 5 pages</t>
  </si>
  <si>
    <t>1. Page shows 10 items into per page
2. Other resluts will be on the next page</t>
  </si>
  <si>
    <t>3. The dropdown list shows 3 values:
- Best Match
- Price low to high
- Price high to low</t>
  </si>
  <si>
    <t>3. The default value is "Best Match"</t>
  </si>
  <si>
    <t>3. 
- Products with lower price will be ahead of products with higher prices
- Price of products on the first page is lower than price of products on the behind page</t>
  </si>
  <si>
    <t>3. 
- Products with higher price will be ahead of products with lower prices
- Price of products on the first page is higher than price of products on the behind page</t>
  </si>
  <si>
    <t>Keyword: "iphone 13 pro max"</t>
  </si>
  <si>
    <t>Keyword: "i"</t>
  </si>
  <si>
    <t>Keyword: "iphone"</t>
  </si>
  <si>
    <t>Keyword: "iphone pro"</t>
  </si>
  <si>
    <t>Keyword: "13"</t>
  </si>
  <si>
    <t>Keyword: "iphone #$ 13 %$% pro"</t>
  </si>
  <si>
    <t>Keyword: "iphone     13        pro      max"</t>
  </si>
  <si>
    <t>Keyword: "                 "</t>
  </si>
  <si>
    <t>Keyword: "6/2023"</t>
  </si>
  <si>
    <t>Keyword: "iphone + 13 + pro + max"</t>
  </si>
  <si>
    <t>Keyword: *iphone 13 &amp; pro max*</t>
  </si>
  <si>
    <t>Verify that user search products by keywords containing special characters</t>
  </si>
  <si>
    <t>1. Go to the Homepage
2. Click on the search box
3. Enter keywords containing special characters into the field</t>
  </si>
  <si>
    <t>Keyword: !@!@</t>
  </si>
  <si>
    <t>Keyword: iphone 13 pro max</t>
  </si>
  <si>
    <t>Keyword: phone</t>
  </si>
  <si>
    <t>Keyword: Apple</t>
  </si>
  <si>
    <t>Keyword: i</t>
  </si>
  <si>
    <t>Keyword: iphone</t>
  </si>
  <si>
    <t>Keyword: iphone pro</t>
  </si>
  <si>
    <t>Keyword: 13</t>
  </si>
  <si>
    <t>Keyword: iphone     13        pro      max</t>
  </si>
  <si>
    <t>Keyword: 6/2023</t>
  </si>
  <si>
    <t>Keyword: iphone 13 pro</t>
  </si>
  <si>
    <t>Keyword: IPHONE 13 PRO</t>
  </si>
  <si>
    <t>Keyword: IPHONE 13 pro</t>
  </si>
  <si>
    <t>Keyword 1: iphone 13 pro max
Keyword 2: 13 pro max iphone</t>
  </si>
  <si>
    <t>Keyword: dày dép</t>
  </si>
  <si>
    <t>Keyword: iphone + 13 + pro + max</t>
  </si>
  <si>
    <t>Keyword: iphone $# 13 %% pro $# max</t>
  </si>
  <si>
    <t>Add New Address</t>
  </si>
  <si>
    <t>Nga La</t>
  </si>
  <si>
    <t>Verify the placeholder disappears when users clicks on</t>
  </si>
  <si>
    <t>Verify placeholder disappears when users clicks on</t>
  </si>
  <si>
    <t>Address</t>
  </si>
  <si>
    <t>Province</t>
  </si>
  <si>
    <t>District</t>
  </si>
  <si>
    <t>Ward</t>
  </si>
  <si>
    <t>Users Story 1</t>
  </si>
  <si>
    <t>Verify that users can select any values in the drop down list</t>
  </si>
  <si>
    <t>Verify when the length of Phone Number is &lt; 10 characters</t>
  </si>
  <si>
    <t>Verify when the length of Phone Number is = 10 characters</t>
  </si>
  <si>
    <t>Verify when the length of Phone Number is &gt; 10 characters</t>
  </si>
  <si>
    <t>Verify that District is a mandatory field</t>
  </si>
  <si>
    <t>Verify that Province is a mandatory field</t>
  </si>
  <si>
    <t>Verify that Address is a mandatory field</t>
  </si>
  <si>
    <t>Verify that Phone Number is a mandatory field</t>
  </si>
  <si>
    <t>Verify that Full Name is a mandatory field</t>
  </si>
  <si>
    <t>Verify that Ward is a mandatory field</t>
  </si>
  <si>
    <t>1. Users Interface</t>
  </si>
  <si>
    <t>Verify that the system automatically leading and trailing spaces</t>
  </si>
  <si>
    <t>Verify when the length of full name is &lt; 2 characters</t>
  </si>
  <si>
    <t>Verify when the length of full name is = 2 characters</t>
  </si>
  <si>
    <t>Verify when the length of full name is &gt; 2 characters and &lt; 50 characters</t>
  </si>
  <si>
    <t>Verify when the length of full name is = 50 characters</t>
  </si>
  <si>
    <t>Verify when the length of full name is &gt; 50 characters</t>
  </si>
  <si>
    <t>Verify the "X" button can clear data on the textbox when clicked</t>
  </si>
  <si>
    <t>Verify when the length of address is &lt; 5 characters</t>
  </si>
  <si>
    <t>Verify when the length of address is = 5 characters</t>
  </si>
  <si>
    <t>Verify when the length of address is &gt; 5 characters and &lt; 350 characters</t>
  </si>
  <si>
    <t>Verify when the length of address is = 350 characters</t>
  </si>
  <si>
    <t>Verify when the length of address is &gt; 350 characters</t>
  </si>
  <si>
    <t>Verify initial data of the field is blank</t>
  </si>
  <si>
    <t>Verify that list values are 63 provinces</t>
  </si>
  <si>
    <t>Verify that list values are sorted alphabetically</t>
  </si>
  <si>
    <t>Verify that users CANNOT select the district when province value is blank</t>
  </si>
  <si>
    <t>Verify that users CANNOT select the ward when district value is blank</t>
  </si>
  <si>
    <t>Verify that users add successfully new address when all mandatory fields are valid and selecting "OFFICE" label</t>
  </si>
  <si>
    <t>Verify that users add successfully new address when all mandatory fields are valid and selecting "HOME" label</t>
  </si>
  <si>
    <t>Verify that users add unsuccessfully new address when all mandatory fields are invalid</t>
  </si>
  <si>
    <t>Verify that users add unsuccessfully new address when all mandatory fields are blank</t>
  </si>
  <si>
    <t>Verify that users add unsuccessfully new address when all fields have been filled in, then click the "CANCEL" button</t>
  </si>
  <si>
    <t>Verify that users add unsuccessfully new address when all fields have not been filled in, then click the "CANCEL" button</t>
  </si>
  <si>
    <t>Verify that "OFFICE" / "HOME" label can be selected</t>
  </si>
  <si>
    <t>1. Go to the Add New Address page
2. Click on the full name textbox
3. Leave the textbox blank</t>
  </si>
  <si>
    <t>1. Go to the Add New Address page
2. View the full name textbox</t>
  </si>
  <si>
    <t>1. Go to the Add New Address page
2. View the placeholder of full name textbox</t>
  </si>
  <si>
    <t>1. Go to the Add New Address page
2. Click on the placeholder of full name textbox</t>
  </si>
  <si>
    <t>Verify that users can enter alphanumeric values on textbox</t>
  </si>
  <si>
    <t>Verify that users can enter numeric values on textbox</t>
  </si>
  <si>
    <t>Verify that users can enter alphabetic values on textbox</t>
  </si>
  <si>
    <t>Verify that users CANNOT enter special characters on textbox</t>
  </si>
  <si>
    <t>Verify when users enter only space on textbox</t>
  </si>
  <si>
    <t>Verify when users enter both alphanumeric and special characters on textbox</t>
  </si>
  <si>
    <t>Verify when users enter phone number does NOT exist</t>
  </si>
  <si>
    <t>Verify that users CANNOT enter alphabetic values on textbox</t>
  </si>
  <si>
    <t>Verify that users CANNOT enter space on textbox</t>
  </si>
  <si>
    <t>Verify that users CANNOT enter manually data on the field</t>
  </si>
  <si>
    <t>1. Go to the Add New Address page
2. Click on the full name textbox
3. Enter alphanumeric values on the textbox</t>
  </si>
  <si>
    <t>1. Go to the Add New Address page
2. Click on the full name textbox
3. Enter numeric values on the textbox</t>
  </si>
  <si>
    <t>1. Go to the Add New Address page
2. Click on the full name textbox
3. Enter alphabetic values on the textbox</t>
  </si>
  <si>
    <t>1. Go to the Add New Address page
2. Click on the full name textbox
3. Enter special characters on the textbox</t>
  </si>
  <si>
    <t>1. Go to the Add New Address page
2. Click on the full name textbox
3. Enter only space on the textbox</t>
  </si>
  <si>
    <t>Verify when users enter special characters on textbox</t>
  </si>
  <si>
    <t>1. Go to the Add New Address page
2. Click on the full name textbox
3. Enter alphanumeric values and special characters on the textbox</t>
  </si>
  <si>
    <t>1. Go to the Add New Address page
2. Click on the full name textbox
3. Enter full name with leading and trailing spaces</t>
  </si>
  <si>
    <t>3. Leading and trailing spaces are automatically trimmed</t>
  </si>
  <si>
    <t>2. There is no data in the textbox</t>
  </si>
  <si>
    <t>2. The placeholder will disappear</t>
  </si>
  <si>
    <t>2. The error message "Please enter your Full name." is shown</t>
  </si>
  <si>
    <t>3. No error message is shown</t>
  </si>
  <si>
    <t>3. The error message "Name should not contain special characters." is shown</t>
  </si>
  <si>
    <t>3. The error message "Please enter your Full name." is shown</t>
  </si>
  <si>
    <t>1. Go to the Add New Address page
2. Click on the full name textbox
3. Copy full name from another place to the textbox</t>
  </si>
  <si>
    <t>3. The system allow users paste full name to the textbox</t>
  </si>
  <si>
    <t>1. Go to the Add New Address page
2. Click on the full name textbox
3. Enter &lt; 2 characters on the textbox</t>
  </si>
  <si>
    <t>1. Go to the Add New Address page
2. Click on the full name textbox
3. Enter 2 characters on the textbox</t>
  </si>
  <si>
    <t>1. Go to the Add New Address page
2. Click on the full name textbox
3. Enter &gt; 2 characters and &lt; 50 characters on the textbox</t>
  </si>
  <si>
    <t>1. Go to the Add New Address page
2. Click on the full name textbox
3. Enter 50 characters on the textbox</t>
  </si>
  <si>
    <t>1. Go to the Add New Address page
2. Click on the full name textbox
3. Enter &gt; 50 characters on the textbox</t>
  </si>
  <si>
    <t>3. The error message "The name length should be 2-50 characters." is shown</t>
  </si>
  <si>
    <t>2. Data is cleared when users click on "X" button</t>
  </si>
  <si>
    <t>2. The textbox has the placeholder "First Last"</t>
  </si>
  <si>
    <t>1. Go to the Add New Address page
2. View the phone number textbox</t>
  </si>
  <si>
    <t>1. Go to the Add New Address page
2. View the placeholder of phone number textbox</t>
  </si>
  <si>
    <t>1. Go to the Add New Address page
2. Click on the placeholder of phone number textbox</t>
  </si>
  <si>
    <t>1. Go to the Add New Address page
2. Click on the placeholder of phone number textbox
3. Enter invalid phone number</t>
  </si>
  <si>
    <t>3. The error message "Please enter a valid phone number." is shown</t>
  </si>
  <si>
    <t>1. Go to the Add New Address page
2. Click on the phone number textbox
3. Enter numeric values on the textbox</t>
  </si>
  <si>
    <t>1. Go to the Add New Address page
2. Click on the phone number textbox
3. Enter alphabetic values on the textbox</t>
  </si>
  <si>
    <t>1. Go to the Add New Address page
2. Click on the phone number textbox
3. Enter special characters on the textbox</t>
  </si>
  <si>
    <t>1. Go to the Add New Address page
2. Click on the phone number textbox
3. Enter only space on the textbox</t>
  </si>
  <si>
    <t>1. Go to the Add New Address page
2. Click on the phone number textbox
3. Enter phone number with leading and trailing spaces</t>
  </si>
  <si>
    <t>1. Go to the Add New Address page
2. Click on the phone number textbox
3. Copy phone number from another place to the textbox</t>
  </si>
  <si>
    <t>1. Go to the Add New Address page
2. Click on the phone number textbox
3. Leave the textbox blank</t>
  </si>
  <si>
    <t>2. The error message "Please enter your Phone number." is shown</t>
  </si>
  <si>
    <t>2. The textbox has the placeholder "Please enter your Phone number"</t>
  </si>
  <si>
    <t>1. Go to the Add New Address page
2. Click on the phone number textbox
3. Enter &lt; 10 characters on the textbox</t>
  </si>
  <si>
    <t>1. Go to the Add New Address page
2. Click on the phone number textbox
3. Enter = 10 characters on the textbox</t>
  </si>
  <si>
    <t>1. Go to the Add New Address page
2. Click on the phone number textbox
3. Enter &gt; 10 characters on the textbox</t>
  </si>
  <si>
    <t>1. Go to the Address New Address page
2. Enter data on the phone number textbox</t>
  </si>
  <si>
    <t>1. Go to the Address New Address page
2. Enter data on the full name textbox</t>
  </si>
  <si>
    <t>3. The error message "The length of Phone number should be 10 characters." is shown</t>
  </si>
  <si>
    <t>3. The system will show the error message "The length of Phone number should be 10 characters."</t>
  </si>
  <si>
    <t>1. Go to the Add New Address page
2. View the address textbox</t>
  </si>
  <si>
    <t>1. Go to the Add New Address page
2. View the placeholder of address textbox</t>
  </si>
  <si>
    <t>1. Go to the Add New Address page
2. Click on the placeholder of address textbox</t>
  </si>
  <si>
    <t>2. The textbox has the placeholder "Please enter your Address"</t>
  </si>
  <si>
    <t>1. Go to the Add New Address page
2. Click on the address textbox
3. Leave the textbox blank</t>
  </si>
  <si>
    <t>2. The error message "Please enter your Address." is shown</t>
  </si>
  <si>
    <t>1. Go to the Add New Address page
2. Click on the address textbox
3. Enter alphanumeric values on the textbox</t>
  </si>
  <si>
    <t>1. Go to the Add New Address page
2. Click on the address textbox
3. Enter numeric values on the textbox</t>
  </si>
  <si>
    <t>1. Go to the Add New Address page
2. Click on the address textbox
3. Enter alphabetic values on the textbox</t>
  </si>
  <si>
    <t>1. Go to the Add New Address page
2. Click on the address textbox
3. Enter special characters on the textbox</t>
  </si>
  <si>
    <t>1. Go to the Add New Address page
2. Click on the address textbox
3. Enter only space on the textbox</t>
  </si>
  <si>
    <t>3. The error message "Please enter your Address." is shown</t>
  </si>
  <si>
    <t>1. Go to the Add New Address page
2. Click on the address textbox
3. Enter alphanumeric values and special characters on the textbox</t>
  </si>
  <si>
    <t>1. Go to the Add New Address page
2. Click on the address textbox
3. Enter address with leading and trailing spaces</t>
  </si>
  <si>
    <t>Verify users can copy paste address into textbox</t>
  </si>
  <si>
    <t>3. The system allow users paste address to the textbox</t>
  </si>
  <si>
    <t>1. Go to the Add New Address page
5. Click on the address textbox
3. Copy address from another place to the textbox</t>
  </si>
  <si>
    <t>1. Go to the Add New Address page
5. Click on the address textbox
3. Enter &lt; 5 characters on the textbox</t>
  </si>
  <si>
    <t>1. Go to the Add New Address page
5. Click on the address textbox
3. Enter 5 characters on the textbox</t>
  </si>
  <si>
    <t>1. Go to the Address New Address page
5. Enter data on the address textbox</t>
  </si>
  <si>
    <t>5. Data is cleared when users click on "X" button</t>
  </si>
  <si>
    <t>3. The error message "The name length should be 5-350 characters." is shown</t>
  </si>
  <si>
    <t>1. Go to the Add New Address page
5. Click on the address textbox
3. Enter &gt; 5 characters and &lt; 350 characters on the textbox</t>
  </si>
  <si>
    <t>1. Go to the Add New Address page
5. Click on the address textbox
3. Enter 350 characters on the textbox</t>
  </si>
  <si>
    <t>1. Go to the Add New Address page
5. Click on the address textbox
3. Enter &gt; 350 characters on the textbox</t>
  </si>
  <si>
    <t>1. Go to the Add New Address page
2. View the province dropdown list</t>
  </si>
  <si>
    <t>1. Go to the Add New Address page
2. View the placeholder of province dropdown list</t>
  </si>
  <si>
    <t>1. Go to the Add New Address page
2. Click on the placeholder of province dropdown list</t>
  </si>
  <si>
    <t>2. There is no data in the field</t>
  </si>
  <si>
    <t>1. Go to the Add New Address page
2. Click on the province dropdown list
3. Leave the field blank</t>
  </si>
  <si>
    <t>2. The error message "Please select your Province." is shown</t>
  </si>
  <si>
    <t>1. Go to the Add New Address page
2. Check the value from beginning to end of Province</t>
  </si>
  <si>
    <t>1. Go to the Add New Address page
2. Check the list values</t>
  </si>
  <si>
    <t>1. Go to the Add New Address page
2. Click on the province dropdown list
3. Enter data manually</t>
  </si>
  <si>
    <t>2. Province should be sorted alphabetically</t>
  </si>
  <si>
    <t>2. Province has 63 values</t>
  </si>
  <si>
    <t>3. Users CANNOT input data manually</t>
  </si>
  <si>
    <t>3. Values can be selected</t>
  </si>
  <si>
    <t>1. Go to the Add New Address page
2. View the district dropdown list</t>
  </si>
  <si>
    <t>1. Go to the Add New Address page
2. View the placeholder of district dropdown list</t>
  </si>
  <si>
    <t>1. Go to the Add New Address page
2. Click on the placeholder of district dropdown list</t>
  </si>
  <si>
    <t>1. Go to the Add New Address page
2. Click on the district dropdown list
3. Leave the field blank</t>
  </si>
  <si>
    <t>1. Go to the Add New Address page
2. Check the value from beginning to end of district</t>
  </si>
  <si>
    <t>2. The field has the placeholder "Please choose your province"</t>
  </si>
  <si>
    <t>2. The field has the placeholder "Please choose your district"</t>
  </si>
  <si>
    <t>2. The error message "Please select your District." is shown</t>
  </si>
  <si>
    <t>2. District should be sorted alphabetically</t>
  </si>
  <si>
    <t>1. Go to the Add New Address page
2. Click on the ward dropdown list
3. Select any values</t>
  </si>
  <si>
    <t>1. Go to the Add New Address page
2. Click on the province dropdown list
3. Select any values</t>
  </si>
  <si>
    <t>1. Go to the Add New Address page
2. Leave the province field blank
3. Click on district field</t>
  </si>
  <si>
    <t>3. Users cannot choose the district</t>
  </si>
  <si>
    <t>1. Go to the Add New Address page
2. Select province
3. Check list value of district</t>
  </si>
  <si>
    <t>3. The list value of district depends on province value already selected</t>
  </si>
  <si>
    <t>Verify the data list of district depends on the province value already selected</t>
  </si>
  <si>
    <t>Verify the data list of ward depends on the district value already selected</t>
  </si>
  <si>
    <t>1. Go to the Add New Address page
2. Click on the district dropdown list
3. Enter data manually</t>
  </si>
  <si>
    <t>1. Go to the Add New Address page
2. View the ward dropdown list</t>
  </si>
  <si>
    <t>1. Go to the Add New Address page
2. View the placeholder of ward dropdown list</t>
  </si>
  <si>
    <t>1. Go to the Add New Address page
2. Click on the placeholder of ward dropdown list</t>
  </si>
  <si>
    <t>1. Go to the Add New Address page
2. Click on the ward dropdown list
3. Leave the field blank</t>
  </si>
  <si>
    <t>2. The field has the placeholder "Please choose your Ward"</t>
  </si>
  <si>
    <t>2. The error message "Please select your Ward." is shown</t>
  </si>
  <si>
    <t>1. Go to the Add New Address page
2. Click on the district dropdown list
3. Select any values</t>
  </si>
  <si>
    <t>2. Ward should be sorted alphabetically</t>
  </si>
  <si>
    <t>1. Go to the Add New Address page
2. Leave the district field blank
3. Click on ward field</t>
  </si>
  <si>
    <t>3. Users cannot choose the ward</t>
  </si>
  <si>
    <t>1. Go to the Add New Address page
2. Select province
3. Select district
3. Check list value of ward</t>
  </si>
  <si>
    <t>3. The list value of ward depends on district value already selected</t>
  </si>
  <si>
    <t>1. Go to the Add New Address page
2. Click on the ward dropdown list
3. Enter data manually</t>
  </si>
  <si>
    <t>1. Go to the Add New Address page
2. Click on "OFFICE" / "HOME" label</t>
  </si>
  <si>
    <t>1. Go to the Add New Address page
2. View the "OFFICE" button</t>
  </si>
  <si>
    <t>2. The "OFFICE" label is selected by default</t>
  </si>
  <si>
    <t>2. "OFFICE" / "HOME" label is selected</t>
  </si>
  <si>
    <t>Verify that the "OFFICE" label is selected by default</t>
  </si>
  <si>
    <t>4. No error message is shown 
4. New office address is added successfully
4. New office address will be displayed on the top of Address Book</t>
  </si>
  <si>
    <t>4. No error message is shown 
4. New home address is added successfully
4. New home address will be displayed on the top of Address Book</t>
  </si>
  <si>
    <t>3. Error messages is shown for invalid fields
3. New address is added unsuccessfully</t>
  </si>
  <si>
    <t>3. Error messages is shown for all mandatory fields
3. New address is added unsuccessfully</t>
  </si>
  <si>
    <t>1. Go to the Add New Address page
2. Leave all the fields blank
3. Click on the "Cancel" button</t>
  </si>
  <si>
    <t>1. Go to the Add New Address page
2. Enter data in all fields
3. Click on the "Cancel" button</t>
  </si>
  <si>
    <t>3. User is redirected to the Address Book page</t>
  </si>
  <si>
    <t xml:space="preserve">Verify that a new address is added successfully when users reuse full name </t>
  </si>
  <si>
    <t>Verify that a new address is added successfully when users reuse phone number</t>
  </si>
  <si>
    <t>Verify that a new address is added successfully when users reuse address</t>
  </si>
  <si>
    <t>Verify that a new address is added successfully when users reuse full name and address</t>
  </si>
  <si>
    <t>Verify that a new address is added successfully when users reuse full name and phone number</t>
  </si>
  <si>
    <r>
      <t>Verify that a new address is added un</t>
    </r>
    <r>
      <rPr>
        <sz val="10"/>
        <rFont val="Arial"/>
        <family val="2"/>
      </rPr>
      <t>successfully</t>
    </r>
    <r>
      <rPr>
        <sz val="10"/>
        <color theme="1"/>
        <rFont val="Arial"/>
        <family val="2"/>
      </rPr>
      <t xml:space="preserve"> when users reuse full name, phone number and address</t>
    </r>
  </si>
  <si>
    <t>Verify that a new address is added successfully when users reuse phone number and address</t>
  </si>
  <si>
    <t>1. Go to the Add New Address page
2. Enter all fields valid
3. Select "OFFICE" label by default
4. Click on the "SAVE" button</t>
  </si>
  <si>
    <t>1. Go to the Add New Address page
2. Enter all fields valid
3. Select "HOME" label by default
4. Click on the "SAVE" button</t>
  </si>
  <si>
    <t>1. Go to the Add New Address page
2. Enter all fields invalid
3. Click on the "SAVE" button</t>
  </si>
  <si>
    <t>1. Go to the Add New Address page
2. Leave all mandatory fields blank
3. Click on the "SAVE" button</t>
  </si>
  <si>
    <t>4. No error messages are shown 
4. New address is added successfully</t>
  </si>
  <si>
    <t>Precondition: Phone number has been used before
1. Go to the Add New Address page
2. Enter the same phone number already used
3. Enter all other fields valid
4. Click on the "SAVE" button</t>
  </si>
  <si>
    <t>Precondition: Address has been used before
1. Go to the Add New Address page
2. Enter the same address already used
3. Enter all other fields valid
4. Click on the "SAVE" button</t>
  </si>
  <si>
    <t>Precondition: Full name and phone number has been used before
1. Go to the Add New Address page
2. Enter the same full name and phone number already used
3. Enter all other fields valid
4. Click on the "SAVE" button</t>
  </si>
  <si>
    <t>Precondition: Full name has been used before
1. Go to the Add New Address page
2. Enter the same full name already used
3. Enter all other fields valid
4. Click on the "SAVE" button</t>
  </si>
  <si>
    <t>Precondition: Full name and address has been used before
1. Go to the Add New Address page
2. Enter the same full name and address already used
3. Enter all other fields valid
4. Click on the "SAVE" button</t>
  </si>
  <si>
    <t>Precondition: Phone number and address has been used before
1. Go to the Add New Address page
2. Enter the same phone number and address already used
3. Enter all other fields valid
4. Click on the "SAVE" button</t>
  </si>
  <si>
    <t>Precondition: Full name, phone number and address has been used before
1. Go to the Add New Address page
2. Enter the same full name, phone number and address already used
3. Enter all other fields valid
4. Click on the "SAVE" button</t>
  </si>
  <si>
    <t>4. Error message "Address already existed" is shown
4. New address is added unsuccessfully</t>
  </si>
  <si>
    <t>lehaiyen30899</t>
  </si>
  <si>
    <t>Lê Hải Yến</t>
  </si>
  <si>
    <t>$@#%#@</t>
  </si>
  <si>
    <t>"                      "</t>
  </si>
  <si>
    <t>lehaiyen30899$@$#$#</t>
  </si>
  <si>
    <t>"      Lê Hải Yến           "</t>
  </si>
  <si>
    <t>d</t>
  </si>
  <si>
    <t>le</t>
  </si>
  <si>
    <t>fsfsfsdfsdfsdffsfsfsdfsdfsdffsfsfsdfsdfsdffggggđgd</t>
  </si>
  <si>
    <t>42423543534553400</t>
  </si>
  <si>
    <t>3. Nothing happens when user enters alphabetic values</t>
  </si>
  <si>
    <t>3. Nothing happens when user enters special characters values</t>
  </si>
  <si>
    <t xml:space="preserve">3. Nothing happens when user enters space </t>
  </si>
  <si>
    <t>"       0364154985          "</t>
  </si>
  <si>
    <t>0364154985</t>
  </si>
  <si>
    <t>Hà Nội 36</t>
  </si>
  <si>
    <t xml:space="preserve">Hà Nội </t>
  </si>
  <si>
    <t>%#%#%#$%</t>
  </si>
  <si>
    <t>"            "</t>
  </si>
  <si>
    <t>Hà Nội 36 $@$%@$%@</t>
  </si>
  <si>
    <t>"   Hà Nội               "</t>
  </si>
  <si>
    <t>Hà</t>
  </si>
  <si>
    <t>hanoi</t>
  </si>
  <si>
    <t>26 Lạc Trung</t>
  </si>
  <si>
    <t>fsfsfsdfsdfsdffsfsfsdfsdfsdffsfsfsdfsdfsdffggggđgdfsfsfsdfsdfsdffsfsfsdfsdfsdffsfsfsdfsdfsdffggggđgdfsfsfsdfsdfsdffsfsfsdfsdfsdffsfsfsdfsdfsdffggggđgdfsfsfsdfsdfsdffsfsfsdfsdfsdffsfsfsdfsdfsdffggggđgdfsfsfsdfsdfsdffsfsfsdfsdfsdffsfsfsdfsdfsdffggggđgdfsfsfsdfsdfsdffsfsfsdfsdfsdffsfsfsdfsdfsdffggggđgdfsfsfsdfsdfsdffsfsfsdfsdfsdffsfsfsdfsdfsdffggggđgd</t>
  </si>
  <si>
    <t>fsfsfsdfsdfsdffsfsfsdfsdfsdffsfsfsdfsdfsdffggggđgdd</t>
  </si>
  <si>
    <t>03641549865</t>
  </si>
  <si>
    <t>fsfsfsdfsdfsdffsfsfsdfsdfsdffsfsfsdfsdfsdffggggđgdfsfsfsdfsdfsdffsfsfsdfsdfsdffsfsfsdfsdfsdffggggđgdfsfsfsdfsdfsdffsfsfsdfsdfsdffsfsfsdfsdfsdffggggđgdfsfsfsdfsdfsdffsfsfsdfsdfsdffsfsfsdfsdfsdffggggđgdfsfsfsdfsdfsdffsfsfsdfsdfsdffsfsfsdfsdfsdffggggđgdfsfsfsdfsdfsdffsfsfsdfsdfsdffsfsfsdfsdfsdffggggđgdfsfsfsdfsdfsdffsfsfsdfsdfsdffsfsfsdfsdfsdffggggđgdh</t>
  </si>
  <si>
    <t xml:space="preserve">N/A
</t>
  </si>
  <si>
    <t>Full name: Lê Hải Yến
Phone number: 0364154985
Address: 26 Lạc Trung</t>
  </si>
  <si>
    <t>Full name 1: Lê Hải Yến
Phone number 1: 0364154985
Address 1: 26 Lạc Trung
Full name 2: Lê Hải Yến
Phone number 2: 0364154985
Address 2: 26 Lạc Trung</t>
  </si>
  <si>
    <t>Full name 1: Lê Hải Yến
Phone number 1: 0364154985
Address 1: 26 Lạc Trung
Full name 2: Lê Hải Quân
Phone number 2: 0364154985
Address 2: 28 Bạch Đằng</t>
  </si>
  <si>
    <t>Full name 1: Lê Hải Yến
Phone number 1: 0364154985
Address 1: 26 Lạc Trung
Full name 2: Lê Hải Quân
Phone number 2: 0913209962
Address 2: 26 Lạc Trung</t>
  </si>
  <si>
    <t>Full name 1: Lê Hải Yến
Phone number 1: 0364154985
Address 1: 26 Lạc Trung
Full name 2: Lê Hải Yến
Phone number 2: 0913209962
Address 2: 28 Bạch Đằng</t>
  </si>
  <si>
    <t>Full name 1: Lê Hải Yến
Phone number 1: 0364154985
Address 1: 26 Lạc Trung
Full name 2: Lê Hải Yến
Phone number 2: 0364154985
Address 2: 28 Bạch Đằng</t>
  </si>
  <si>
    <t>Full name 1: Lê Hải Yến
Phone number 1: 0364154985
Address 1: 26 Lạc Trung
Full name 2: Lê Hải Yến
Phone number 2: 0913209962
Address 2: 26 Lạc Trung</t>
  </si>
  <si>
    <t>Full name 1: Lê Hải Yến
Phone number 1: 0364154985
Address 1: 26 Lạc Trung
Full name 2: Lê Hải Quân
Phone number 2: 0364154985
Address 2: 26 Lạc Trung</t>
  </si>
  <si>
    <t>2. Function</t>
  </si>
  <si>
    <t>Delete Address</t>
  </si>
  <si>
    <t>Verify that users can delete the address changed from the default to a non-default address</t>
  </si>
  <si>
    <t>Verify that users cannot successfully delete the address that is the default</t>
  </si>
  <si>
    <t>1. Go to lazada.vn
2. Go to "Mange my account"
3. Open "Address Book" page</t>
  </si>
  <si>
    <t>Verify that users cannot delete the address changed from the non-default to a default address</t>
  </si>
  <si>
    <t>Verify when users click on "Delete" icon, a confirmation pop-up is appeared</t>
  </si>
  <si>
    <t>3. 
- The delete action is canceled
- The confirmation pop-up is disappeared</t>
  </si>
  <si>
    <t>Verify users can close a confirmation pop-up when click on "X" button</t>
  </si>
  <si>
    <t>Verify users can close a confirmation pop-up when click on "CANCEL" button</t>
  </si>
  <si>
    <t>Pre-condition: Created successfully a new address
1. Open Edit My Address page
2. Click on "Delete" icon</t>
  </si>
  <si>
    <t>Pre-condition: Created successfully a new address
1. Open Edit My Address page
2. Click on "Delete" icon
3. Click on "X" button of confirmation pop-up</t>
  </si>
  <si>
    <t>Pre-condition: Created successfully a new address
1. Open Edit My Address page
2. Click on "Delete" icon
3. Click on "CANCEL" button of confirmation pop-up</t>
  </si>
  <si>
    <t>Pre-condition: Created successfully a new address
1. Open Edit My Address page
2. Click on "Delete" icon
3. Click on "DELETE" button of confirmation pop-up</t>
  </si>
  <si>
    <t>Pre-condition: Created successfully a new address
1. Open Edit My Address page
2. Change default address to non-default
3. Click on "Delete" icon
4. Click on "DELETE" button of confirmation pop-up</t>
  </si>
  <si>
    <t>Pre-condition: Created successfully a new address
1. Open Edit My Address page
2. Change non-default address to default
3. Click on "Delete" icon
4. Click on "DELETE" button of confirmation pop-up</t>
  </si>
  <si>
    <t>2. 
- The confirmation pop-up is appeared including fields: full name, address, province, district, ward, phone number
- The information of selected address matches with the information displayed on a confirmation pop-up</t>
  </si>
  <si>
    <t>Verify that users can successfully delete the address that is not the default</t>
  </si>
  <si>
    <t>3. 
- The non-default address is deleted successfully
- The non-default address is deleted from the database
- The deleted address is not displayed on the Address Book
- The other addresses are not effected by the deleted address</t>
  </si>
  <si>
    <t>3. 
- The default address is deleted unsuccessfully
- The default address is not deleted from the database
- The address is still displayed on the Address Book</t>
  </si>
  <si>
    <t xml:space="preserve">2. The address is changed form default to non-default
4. 
- The address is deleted successfully
- The address is deleted from the database
- The deleted address is not displayed on the Address Book
- The other addresses are not effected by the deleted address
</t>
  </si>
  <si>
    <t xml:space="preserve">2. The address is changed form non-default to default
4. 
- The address is deleted unsuccessfully
- The address is not deleted from the database
- The deleted address is still displayed on the Address Book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</si>
</sst>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70">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
      <b/>
      <sz val="10"/>
      <color theme="1"/>
      <name val="Arial"/>
      <family val="2"/>
    </font>
    <font>
      <sz val="10"/>
      <color theme="1"/>
      <name val="Arial"/>
      <family val="2"/>
    </font>
    <font>
      <sz val="8"/>
      <name val="Calibri"/>
      <scheme val="minor"/>
    </font>
    <font>
      <sz val="10"/>
      <color rgb="FF000000"/>
      <name val="Arial"/>
      <family val="2"/>
    </font>
    <font>
      <b/>
      <sz val="10"/>
      <color rgb="FFFFFFFF"/>
      <name val="Arial"/>
      <family val="2"/>
    </font>
    <font>
      <sz val="10"/>
      <name val="Arial"/>
      <family val="2"/>
    </font>
    <font>
      <b/>
      <sz val="10"/>
      <name val="Arial"/>
      <family val="2"/>
    </font>
    <font>
      <sz val="10"/>
      <color rgb="FF323232"/>
      <name val="Arial"/>
      <family val="2"/>
    </font>
    <font>
      <sz val="11"/>
      <name val="ＭＳ Ｐゴシック"/>
      <family val="2"/>
      <charset val="128"/>
    </font>
    <font>
      <sz val="10"/>
      <name val="Arial"/>
    </font>
    <font>
      <sz val="11"/>
      <name val="Arial"/>
    </font>
    <font>
      <sz val="11"/>
      <name val="Calibri"/>
      <scheme val="minor"/>
    </font>
    <font>
      <u/>
      <sz val="11"/>
      <color theme="10"/>
      <name val="Calibri"/>
      <scheme val="minor"/>
    </font>
    <font>
      <sz val="11"/>
      <name val="Calibri"/>
      <family val="2"/>
      <scheme val="minor"/>
    </font>
    <font>
      <sz val="8"/>
      <name val="Calibri"/>
      <family val="2"/>
      <scheme val="minor"/>
    </font>
  </fonts>
  <fills count="21">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rgb="FFFFFF00"/>
        <bgColor indexed="64"/>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rgb="FFFFFF00"/>
        <bgColor rgb="FF8EB63E"/>
      </patternFill>
    </fill>
    <fill>
      <patternFill patternType="solid">
        <fgColor indexed="9"/>
        <bgColor indexed="26"/>
      </patternFill>
    </fill>
    <fill>
      <patternFill patternType="solid">
        <fgColor theme="0"/>
        <bgColor indexed="26"/>
      </patternFill>
    </fill>
  </fills>
  <borders count="56">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rgb="FFB7B7B7"/>
      </bottom>
      <diagonal/>
    </border>
    <border>
      <left style="thin">
        <color theme="2" tint="-0.249977111117893"/>
      </left>
      <right style="thin">
        <color theme="2" tint="-0.249977111117893"/>
      </right>
      <top style="thin">
        <color rgb="FFB7B7B7"/>
      </top>
      <bottom style="thin">
        <color rgb="FFB7B7B7"/>
      </bottom>
      <diagonal/>
    </border>
    <border>
      <left style="thin">
        <color theme="2" tint="-0.249977111117893"/>
      </left>
      <right style="thin">
        <color theme="2" tint="-0.249977111117893"/>
      </right>
      <top style="thin">
        <color rgb="FFB7B7B7"/>
      </top>
      <bottom style="thin">
        <color theme="2" tint="-0.249977111117893"/>
      </bottom>
      <diagonal/>
    </border>
    <border>
      <left style="thin">
        <color theme="2" tint="-0.249977111117893"/>
      </left>
      <right style="thin">
        <color theme="2" tint="-0.249977111117893"/>
      </right>
      <top/>
      <bottom style="thin">
        <color rgb="FFB7B7B7"/>
      </bottom>
      <diagonal/>
    </border>
    <border>
      <left style="thin">
        <color theme="2" tint="-0.249977111117893"/>
      </left>
      <right style="thin">
        <color rgb="FFB7B7B7"/>
      </right>
      <top style="thin">
        <color theme="2" tint="-0.249977111117893"/>
      </top>
      <bottom style="thin">
        <color theme="2" tint="-0.249977111117893"/>
      </bottom>
      <diagonal/>
    </border>
    <border>
      <left style="thin">
        <color rgb="FFB7B7B7"/>
      </left>
      <right style="thin">
        <color rgb="FFB7B7B7"/>
      </right>
      <top style="thin">
        <color theme="2" tint="-0.249977111117893"/>
      </top>
      <bottom style="thin">
        <color theme="2" tint="-0.249977111117893"/>
      </bottom>
      <diagonal/>
    </border>
    <border>
      <left style="thin">
        <color rgb="FFB7B7B7"/>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rgb="FFB7B7B7"/>
      </top>
      <bottom/>
      <diagonal/>
    </border>
    <border>
      <left/>
      <right style="thin">
        <color theme="2" tint="-0.249977111117893"/>
      </right>
      <top style="thin">
        <color theme="2" tint="-0.249977111117893"/>
      </top>
      <bottom style="thin">
        <color theme="2" tint="-0.249977111117893"/>
      </bottom>
      <diagonal/>
    </border>
    <border>
      <left style="thin">
        <color rgb="FF999999"/>
      </left>
      <right style="thin">
        <color rgb="FF999999"/>
      </right>
      <top style="thin">
        <color rgb="FF999999"/>
      </top>
      <bottom style="thin">
        <color rgb="FF999999"/>
      </bottom>
      <diagonal/>
    </border>
    <border>
      <left style="thin">
        <color rgb="FFB7B7B7"/>
      </left>
      <right style="thin">
        <color rgb="FFB7B7B7"/>
      </right>
      <top/>
      <bottom/>
      <diagonal/>
    </border>
  </borders>
  <cellStyleXfs count="3">
    <xf numFmtId="0" fontId="0" fillId="0" borderId="0"/>
    <xf numFmtId="0" fontId="63" fillId="0" borderId="27"/>
    <xf numFmtId="0" fontId="67" fillId="0" borderId="0" applyNumberFormat="0" applyFill="0" applyBorder="0" applyAlignment="0" applyProtection="0"/>
  </cellStyleXfs>
  <cellXfs count="354">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6" fillId="13" borderId="28" xfId="0" applyFont="1" applyFill="1" applyBorder="1" applyAlignment="1">
      <alignment horizontal="left" vertical="top" wrapText="1"/>
    </xf>
    <xf numFmtId="0" fontId="6" fillId="14" borderId="28" xfId="0" applyFont="1" applyFill="1" applyBorder="1" applyAlignment="1">
      <alignment horizontal="left" vertical="top" wrapText="1"/>
    </xf>
    <xf numFmtId="0" fontId="55" fillId="14" borderId="28" xfId="0" applyFont="1" applyFill="1" applyBorder="1" applyAlignment="1">
      <alignment horizontal="left" vertical="top" wrapText="1"/>
    </xf>
    <xf numFmtId="0" fontId="56" fillId="8" borderId="28" xfId="0" applyFont="1" applyFill="1" applyBorder="1" applyAlignment="1">
      <alignment horizontal="left" vertical="top" wrapText="1"/>
    </xf>
    <xf numFmtId="0" fontId="11" fillId="0" borderId="0" xfId="0" applyFont="1" applyAlignment="1">
      <alignment wrapText="1"/>
    </xf>
    <xf numFmtId="0" fontId="0" fillId="0" borderId="0" xfId="0" applyAlignment="1">
      <alignment wrapText="1"/>
    </xf>
    <xf numFmtId="0" fontId="6" fillId="15" borderId="28" xfId="0" applyFont="1" applyFill="1" applyBorder="1" applyAlignment="1">
      <alignment horizontal="left" vertical="top" wrapText="1"/>
    </xf>
    <xf numFmtId="0" fontId="56" fillId="15" borderId="28" xfId="0" applyFont="1" applyFill="1" applyBorder="1" applyAlignment="1">
      <alignment horizontal="left" vertical="top" wrapText="1"/>
    </xf>
    <xf numFmtId="0" fontId="6" fillId="8" borderId="42" xfId="0" applyFont="1" applyFill="1" applyBorder="1" applyAlignment="1">
      <alignment horizontal="left" vertical="top" wrapText="1"/>
    </xf>
    <xf numFmtId="0" fontId="6" fillId="2" borderId="42" xfId="0" applyFont="1" applyFill="1" applyBorder="1" applyAlignment="1">
      <alignment horizontal="left" vertical="top" wrapText="1"/>
    </xf>
    <xf numFmtId="0" fontId="11" fillId="0" borderId="27" xfId="0" applyFont="1" applyBorder="1"/>
    <xf numFmtId="0" fontId="0" fillId="0" borderId="27" xfId="0" applyBorder="1"/>
    <xf numFmtId="0" fontId="6" fillId="0" borderId="27" xfId="0" applyFont="1" applyBorder="1" applyAlignment="1">
      <alignment horizontal="left" vertical="top" wrapText="1"/>
    </xf>
    <xf numFmtId="0" fontId="6" fillId="0" borderId="27" xfId="0" applyFont="1" applyBorder="1" applyAlignment="1">
      <alignment vertical="top" wrapText="1"/>
    </xf>
    <xf numFmtId="0" fontId="6" fillId="0" borderId="27" xfId="0" applyFont="1" applyBorder="1"/>
    <xf numFmtId="0" fontId="37" fillId="0" borderId="27" xfId="0" applyFont="1" applyBorder="1" applyAlignment="1">
      <alignment horizontal="left" vertical="top" wrapText="1"/>
    </xf>
    <xf numFmtId="0" fontId="36" fillId="0" borderId="27" xfId="0" applyFont="1" applyBorder="1" applyAlignment="1">
      <alignment horizontal="left" vertical="top" wrapText="1"/>
    </xf>
    <xf numFmtId="0" fontId="38" fillId="0" borderId="27" xfId="0" applyFont="1" applyBorder="1" applyAlignment="1">
      <alignment horizontal="center" vertical="top" wrapText="1"/>
    </xf>
    <xf numFmtId="0" fontId="4" fillId="0" borderId="27" xfId="0" applyFont="1" applyBorder="1" applyAlignment="1">
      <alignment horizontal="center" vertical="top" wrapText="1"/>
    </xf>
    <xf numFmtId="0" fontId="37" fillId="0" borderId="27" xfId="0" applyFont="1" applyBorder="1" applyAlignment="1">
      <alignment vertical="top" wrapText="1"/>
    </xf>
    <xf numFmtId="0" fontId="37" fillId="0" borderId="27" xfId="0" applyFont="1" applyBorder="1" applyAlignment="1">
      <alignment horizontal="center" vertical="top" wrapText="1"/>
    </xf>
    <xf numFmtId="0" fontId="6" fillId="0" borderId="27" xfId="0" quotePrefix="1" applyFont="1" applyBorder="1" applyAlignment="1">
      <alignment vertical="top" wrapText="1"/>
    </xf>
    <xf numFmtId="0" fontId="6" fillId="0" borderId="27" xfId="0" applyFont="1" applyBorder="1" applyAlignment="1">
      <alignment wrapText="1"/>
    </xf>
    <xf numFmtId="0" fontId="40" fillId="0" borderId="27" xfId="0" applyFont="1" applyBorder="1" applyAlignment="1">
      <alignment vertical="top" wrapText="1"/>
    </xf>
    <xf numFmtId="0" fontId="14" fillId="5" borderId="43" xfId="0" applyFont="1" applyFill="1" applyBorder="1" applyAlignment="1">
      <alignment horizontal="center" vertical="top" wrapText="1"/>
    </xf>
    <xf numFmtId="0" fontId="37" fillId="9" borderId="29" xfId="0" applyFont="1" applyFill="1" applyBorder="1" applyAlignment="1">
      <alignment horizontal="left" vertical="top" wrapText="1"/>
    </xf>
    <xf numFmtId="0" fontId="6" fillId="8" borderId="29" xfId="0" applyFont="1" applyFill="1" applyBorder="1" applyAlignment="1">
      <alignment horizontal="left" vertical="top" wrapText="1"/>
    </xf>
    <xf numFmtId="0" fontId="37" fillId="9" borderId="29" xfId="0" applyFont="1" applyFill="1" applyBorder="1" applyAlignment="1">
      <alignment horizontal="center" vertical="top" wrapText="1"/>
    </xf>
    <xf numFmtId="0" fontId="14" fillId="9" borderId="45" xfId="0" applyFont="1" applyFill="1" applyBorder="1" applyAlignment="1">
      <alignment horizontal="left" vertical="top" wrapText="1"/>
    </xf>
    <xf numFmtId="0" fontId="30" fillId="8" borderId="46" xfId="0" applyFont="1" applyFill="1" applyBorder="1" applyAlignment="1">
      <alignment vertical="top" wrapText="1"/>
    </xf>
    <xf numFmtId="0" fontId="37" fillId="9" borderId="47" xfId="0" applyFont="1" applyFill="1" applyBorder="1" applyAlignment="1">
      <alignment vertical="top" wrapText="1"/>
    </xf>
    <xf numFmtId="0" fontId="6" fillId="14" borderId="29" xfId="0" applyFont="1" applyFill="1" applyBorder="1" applyAlignment="1">
      <alignment horizontal="left" vertical="top" wrapText="1"/>
    </xf>
    <xf numFmtId="0" fontId="37" fillId="10" borderId="29" xfId="0" applyFont="1" applyFill="1" applyBorder="1" applyAlignment="1">
      <alignment horizontal="center" vertical="top" wrapText="1"/>
    </xf>
    <xf numFmtId="0" fontId="6" fillId="8" borderId="43" xfId="0" applyFont="1" applyFill="1" applyBorder="1" applyAlignment="1">
      <alignment horizontal="left" vertical="top" wrapText="1"/>
    </xf>
    <xf numFmtId="0" fontId="6" fillId="13" borderId="48" xfId="0" applyFont="1" applyFill="1" applyBorder="1" applyAlignment="1">
      <alignment horizontal="left" vertical="top" wrapText="1"/>
    </xf>
    <xf numFmtId="0" fontId="6" fillId="0" borderId="46" xfId="0" applyFont="1" applyBorder="1" applyAlignment="1">
      <alignment horizontal="left" vertical="top" wrapText="1"/>
    </xf>
    <xf numFmtId="0" fontId="6" fillId="13" borderId="46" xfId="0" applyFont="1" applyFill="1" applyBorder="1" applyAlignment="1">
      <alignment horizontal="left" vertical="top" wrapText="1"/>
    </xf>
    <xf numFmtId="0" fontId="37" fillId="9" borderId="46" xfId="0" applyFont="1" applyFill="1" applyBorder="1" applyAlignment="1">
      <alignment vertical="top" wrapText="1"/>
    </xf>
    <xf numFmtId="0" fontId="37" fillId="10" borderId="46" xfId="0" applyFont="1" applyFill="1" applyBorder="1" applyAlignment="1">
      <alignment vertical="top" wrapText="1"/>
    </xf>
    <xf numFmtId="0" fontId="6" fillId="2" borderId="46" xfId="0" applyFont="1" applyFill="1" applyBorder="1" applyAlignment="1">
      <alignment horizontal="left" vertical="top" wrapText="1"/>
    </xf>
    <xf numFmtId="0" fontId="6" fillId="8" borderId="46" xfId="0" applyFont="1" applyFill="1" applyBorder="1" applyAlignment="1">
      <alignment vertical="top" wrapText="1"/>
    </xf>
    <xf numFmtId="0" fontId="6" fillId="0" borderId="47" xfId="0" applyFont="1" applyBorder="1" applyAlignment="1">
      <alignment horizontal="left" vertical="top" wrapText="1"/>
    </xf>
    <xf numFmtId="0" fontId="6" fillId="8" borderId="49" xfId="0" applyFont="1" applyFill="1" applyBorder="1" applyAlignment="1">
      <alignment horizontal="left" vertical="top" wrapText="1"/>
    </xf>
    <xf numFmtId="0" fontId="6" fillId="8" borderId="50" xfId="0" applyFont="1" applyFill="1" applyBorder="1" applyAlignment="1">
      <alignment horizontal="left" vertical="top" wrapText="1"/>
    </xf>
    <xf numFmtId="0" fontId="6" fillId="2" borderId="50" xfId="0" applyFont="1" applyFill="1" applyBorder="1" applyAlignment="1">
      <alignment horizontal="left" vertical="top" wrapText="1"/>
    </xf>
    <xf numFmtId="0" fontId="6" fillId="8" borderId="51" xfId="0" applyFont="1" applyFill="1" applyBorder="1" applyAlignment="1">
      <alignment horizontal="left" vertical="top" wrapText="1"/>
    </xf>
    <xf numFmtId="0" fontId="56" fillId="15" borderId="28" xfId="0" applyFont="1" applyFill="1" applyBorder="1" applyAlignment="1">
      <alignment horizontal="left" vertical="top"/>
    </xf>
    <xf numFmtId="0" fontId="56" fillId="8" borderId="28" xfId="0" applyFont="1" applyFill="1" applyBorder="1" applyAlignment="1">
      <alignment horizontal="left" vertical="top"/>
    </xf>
    <xf numFmtId="0" fontId="6" fillId="8" borderId="50" xfId="0" applyFont="1" applyFill="1" applyBorder="1" applyAlignment="1">
      <alignment horizontal="left" vertical="top"/>
    </xf>
    <xf numFmtId="0" fontId="6" fillId="0" borderId="52" xfId="0" applyFont="1" applyBorder="1" applyAlignment="1">
      <alignment horizontal="left" vertical="top" wrapText="1"/>
    </xf>
    <xf numFmtId="0" fontId="6" fillId="8" borderId="44" xfId="0" applyFont="1" applyFill="1" applyBorder="1" applyAlignment="1">
      <alignment horizontal="left" vertical="top" wrapText="1"/>
    </xf>
    <xf numFmtId="0" fontId="6" fillId="2" borderId="44" xfId="0" applyFont="1" applyFill="1" applyBorder="1" applyAlignment="1">
      <alignment horizontal="left" vertical="top" wrapText="1"/>
    </xf>
    <xf numFmtId="0" fontId="6" fillId="0" borderId="44" xfId="0" applyFont="1" applyBorder="1" applyAlignment="1">
      <alignment horizontal="left" vertical="top" wrapText="1"/>
    </xf>
    <xf numFmtId="0" fontId="6" fillId="8" borderId="53" xfId="0" applyFont="1" applyFill="1" applyBorder="1" applyAlignment="1">
      <alignment horizontal="left" vertical="top" wrapText="1"/>
    </xf>
    <xf numFmtId="0" fontId="56" fillId="14" borderId="28" xfId="0" applyFont="1" applyFill="1" applyBorder="1" applyAlignment="1">
      <alignment horizontal="left" vertical="top" wrapText="1"/>
    </xf>
    <xf numFmtId="0" fontId="6" fillId="15" borderId="29" xfId="0" applyFont="1" applyFill="1" applyBorder="1" applyAlignment="1">
      <alignment horizontal="left" vertical="top" wrapText="1"/>
    </xf>
    <xf numFmtId="0" fontId="6" fillId="16" borderId="46" xfId="0" applyFont="1" applyFill="1" applyBorder="1" applyAlignment="1">
      <alignment horizontal="left" vertical="top" wrapText="1"/>
    </xf>
    <xf numFmtId="0" fontId="30" fillId="15" borderId="0" xfId="0" applyFont="1" applyFill="1"/>
    <xf numFmtId="0" fontId="38" fillId="17" borderId="28" xfId="0" applyFont="1" applyFill="1" applyBorder="1" applyAlignment="1">
      <alignment horizontal="left" vertical="top" wrapText="1"/>
    </xf>
    <xf numFmtId="0" fontId="4" fillId="17" borderId="28" xfId="0" applyFont="1" applyFill="1" applyBorder="1" applyAlignment="1">
      <alignment horizontal="center" vertical="top" wrapText="1"/>
    </xf>
    <xf numFmtId="0" fontId="37" fillId="17" borderId="28" xfId="0" applyFont="1" applyFill="1" applyBorder="1" applyAlignment="1">
      <alignment vertical="top" wrapText="1"/>
    </xf>
    <xf numFmtId="0" fontId="37" fillId="17" borderId="28" xfId="0" applyFont="1" applyFill="1" applyBorder="1" applyAlignment="1">
      <alignment horizontal="center" vertical="top" wrapText="1"/>
    </xf>
    <xf numFmtId="0" fontId="37" fillId="17" borderId="29" xfId="0" applyFont="1" applyFill="1" applyBorder="1" applyAlignment="1">
      <alignment horizontal="center" vertical="top" wrapText="1"/>
    </xf>
    <xf numFmtId="0" fontId="37" fillId="17" borderId="46" xfId="0" applyFont="1" applyFill="1" applyBorder="1" applyAlignment="1">
      <alignment vertical="top" wrapText="1"/>
    </xf>
    <xf numFmtId="0" fontId="11" fillId="15" borderId="0" xfId="0" applyFont="1" applyFill="1"/>
    <xf numFmtId="0" fontId="0" fillId="16" borderId="0" xfId="0" applyFill="1"/>
    <xf numFmtId="0" fontId="58" fillId="17" borderId="28" xfId="0" applyFont="1" applyFill="1" applyBorder="1" applyAlignment="1">
      <alignment horizontal="left" vertical="top" wrapText="1"/>
    </xf>
    <xf numFmtId="0" fontId="6" fillId="15" borderId="28" xfId="0" applyFont="1" applyFill="1" applyBorder="1" applyAlignment="1">
      <alignment vertical="top" wrapText="1"/>
    </xf>
    <xf numFmtId="0" fontId="6" fillId="8" borderId="27" xfId="0" applyFont="1" applyFill="1" applyBorder="1" applyAlignment="1">
      <alignment vertical="top" wrapText="1"/>
    </xf>
    <xf numFmtId="0" fontId="6" fillId="8" borderId="27" xfId="0" applyFont="1" applyFill="1" applyBorder="1"/>
    <xf numFmtId="0" fontId="6" fillId="8" borderId="27" xfId="0" applyFont="1" applyFill="1" applyBorder="1" applyAlignment="1">
      <alignment horizontal="left" vertical="top" wrapText="1"/>
    </xf>
    <xf numFmtId="0" fontId="6" fillId="8" borderId="28" xfId="0" applyFont="1" applyFill="1" applyBorder="1" applyAlignment="1">
      <alignment horizontal="left" vertical="top"/>
    </xf>
    <xf numFmtId="0" fontId="6" fillId="8" borderId="29" xfId="0" applyFont="1" applyFill="1" applyBorder="1" applyAlignment="1">
      <alignment horizontal="left" vertical="top"/>
    </xf>
    <xf numFmtId="0" fontId="6" fillId="0" borderId="46" xfId="0" applyFont="1" applyBorder="1" applyAlignment="1">
      <alignment horizontal="left" vertical="top"/>
    </xf>
    <xf numFmtId="0" fontId="60" fillId="18" borderId="28" xfId="0" applyFont="1" applyFill="1" applyBorder="1" applyAlignment="1">
      <alignment horizontal="left" vertical="top" wrapText="1"/>
    </xf>
    <xf numFmtId="0" fontId="60" fillId="18" borderId="28" xfId="0" applyFont="1" applyFill="1" applyBorder="1" applyAlignment="1">
      <alignment vertical="top" wrapText="1"/>
    </xf>
    <xf numFmtId="0" fontId="60" fillId="18" borderId="28" xfId="0" applyFont="1" applyFill="1" applyBorder="1" applyAlignment="1">
      <alignment horizontal="center" vertical="top" wrapText="1"/>
    </xf>
    <xf numFmtId="0" fontId="60" fillId="18" borderId="29" xfId="0" applyFont="1" applyFill="1" applyBorder="1" applyAlignment="1">
      <alignment horizontal="center" vertical="top" wrapText="1"/>
    </xf>
    <xf numFmtId="0" fontId="60" fillId="18" borderId="47" xfId="0" applyFont="1" applyFill="1" applyBorder="1" applyAlignment="1">
      <alignment vertical="top" wrapText="1"/>
    </xf>
    <xf numFmtId="0" fontId="62" fillId="8" borderId="15" xfId="0" applyFont="1" applyFill="1" applyBorder="1" applyAlignment="1">
      <alignment horizontal="left" vertical="top" wrapText="1"/>
    </xf>
    <xf numFmtId="3" fontId="62" fillId="8" borderId="15" xfId="0" applyNumberFormat="1" applyFont="1" applyFill="1" applyBorder="1" applyAlignment="1">
      <alignment horizontal="left" vertical="top" wrapText="1"/>
    </xf>
    <xf numFmtId="0" fontId="60" fillId="19" borderId="21" xfId="1" applyFont="1" applyFill="1" applyBorder="1" applyAlignment="1">
      <alignment horizontal="left" vertical="center" wrapText="1"/>
    </xf>
    <xf numFmtId="0" fontId="62" fillId="8" borderId="54" xfId="0" applyFont="1" applyFill="1" applyBorder="1" applyAlignment="1">
      <alignment horizontal="left" vertical="top" wrapText="1"/>
    </xf>
    <xf numFmtId="3" fontId="62" fillId="8" borderId="54" xfId="0" applyNumberFormat="1" applyFont="1" applyFill="1" applyBorder="1" applyAlignment="1">
      <alignment horizontal="left" vertical="top" wrapText="1"/>
    </xf>
    <xf numFmtId="0" fontId="60" fillId="0" borderId="15" xfId="0" applyFont="1" applyBorder="1" applyAlignment="1">
      <alignment horizontal="left" vertical="center" wrapText="1"/>
    </xf>
    <xf numFmtId="0" fontId="56" fillId="8" borderId="15" xfId="0" applyFont="1" applyFill="1" applyBorder="1" applyAlignment="1">
      <alignment horizontal="left" vertical="top" wrapText="1"/>
    </xf>
    <xf numFmtId="0" fontId="56" fillId="0" borderId="0" xfId="0" applyFont="1" applyAlignment="1">
      <alignment vertical="top" wrapText="1"/>
    </xf>
    <xf numFmtId="0" fontId="6" fillId="15" borderId="28" xfId="0" quotePrefix="1" applyFont="1" applyFill="1" applyBorder="1" applyAlignment="1">
      <alignment horizontal="left" vertical="top" wrapText="1"/>
    </xf>
    <xf numFmtId="0" fontId="6" fillId="16" borderId="28" xfId="0" applyFont="1" applyFill="1" applyBorder="1" applyAlignment="1">
      <alignment horizontal="left" vertical="top" wrapText="1"/>
    </xf>
    <xf numFmtId="0" fontId="11" fillId="16" borderId="0" xfId="0" applyFont="1" applyFill="1" applyAlignment="1">
      <alignment wrapText="1"/>
    </xf>
    <xf numFmtId="0" fontId="62" fillId="15" borderId="15" xfId="0" applyFont="1" applyFill="1" applyBorder="1" applyAlignment="1">
      <alignment horizontal="left" vertical="top"/>
    </xf>
    <xf numFmtId="0" fontId="60" fillId="20" borderId="15" xfId="1" applyFont="1" applyFill="1" applyBorder="1" applyAlignment="1">
      <alignment horizontal="left" vertical="center" wrapText="1"/>
    </xf>
    <xf numFmtId="0" fontId="60" fillId="16" borderId="15" xfId="0" applyFont="1" applyFill="1" applyBorder="1" applyAlignment="1">
      <alignment horizontal="left" vertical="center" wrapText="1"/>
    </xf>
    <xf numFmtId="0" fontId="64" fillId="8" borderId="28" xfId="0" applyFont="1" applyFill="1" applyBorder="1" applyAlignment="1">
      <alignment horizontal="left" vertical="top" wrapText="1"/>
    </xf>
    <xf numFmtId="0" fontId="65" fillId="0" borderId="0" xfId="0" applyFont="1"/>
    <xf numFmtId="0" fontId="66" fillId="0" borderId="0" xfId="0" applyFont="1"/>
    <xf numFmtId="0" fontId="59" fillId="9" borderId="29" xfId="0" applyFont="1" applyFill="1" applyBorder="1" applyAlignment="1">
      <alignment horizontal="left" vertical="top" wrapText="1"/>
    </xf>
    <xf numFmtId="0" fontId="6" fillId="8" borderId="31" xfId="0" applyFont="1" applyFill="1" applyBorder="1" applyAlignment="1">
      <alignment horizontal="left" vertical="top" wrapText="1"/>
    </xf>
    <xf numFmtId="0" fontId="56" fillId="8" borderId="55" xfId="0" applyFont="1" applyFill="1" applyBorder="1" applyAlignment="1">
      <alignment horizontal="left" vertical="top" wrapText="1"/>
    </xf>
    <xf numFmtId="0" fontId="60" fillId="20" borderId="15" xfId="1" applyFont="1" applyFill="1" applyBorder="1" applyAlignment="1">
      <alignment horizontal="left" vertical="top" wrapText="1"/>
    </xf>
    <xf numFmtId="0" fontId="60" fillId="19" borderId="15" xfId="0" applyFont="1" applyFill="1" applyBorder="1" applyAlignment="1">
      <alignment horizontal="left" vertical="top" wrapText="1"/>
    </xf>
    <xf numFmtId="0" fontId="68" fillId="8" borderId="28" xfId="2" applyFont="1" applyFill="1" applyBorder="1" applyAlignment="1">
      <alignment horizontal="left" vertical="top" wrapText="1"/>
    </xf>
    <xf numFmtId="0" fontId="56" fillId="15" borderId="28" xfId="0" quotePrefix="1"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5" fillId="0" borderId="3" xfId="0" applyFont="1" applyBorder="1" applyAlignment="1">
      <alignment wrapText="1"/>
    </xf>
    <xf numFmtId="0" fontId="5" fillId="0" borderId="4" xfId="0" applyFont="1" applyBorder="1" applyAlignment="1">
      <alignment wrapText="1"/>
    </xf>
    <xf numFmtId="0" fontId="4" fillId="9" borderId="30" xfId="0" applyFont="1" applyFill="1" applyBorder="1" applyAlignment="1">
      <alignment horizontal="left" vertical="top" wrapText="1"/>
    </xf>
    <xf numFmtId="0" fontId="4" fillId="9" borderId="31" xfId="0" applyFont="1" applyFill="1" applyBorder="1" applyAlignment="1">
      <alignment horizontal="left" vertical="top" wrapText="1"/>
    </xf>
    <xf numFmtId="0" fontId="59" fillId="9" borderId="29" xfId="0" applyFont="1" applyFill="1" applyBorder="1" applyAlignment="1">
      <alignment horizontal="left" vertical="top" wrapText="1"/>
    </xf>
    <xf numFmtId="0" fontId="5" fillId="0" borderId="24" xfId="0" applyFont="1" applyBorder="1" applyAlignment="1">
      <alignment wrapText="1"/>
    </xf>
    <xf numFmtId="0" fontId="5" fillId="0" borderId="25" xfId="0" applyFont="1" applyBorder="1" applyAlignment="1">
      <alignment wrapText="1"/>
    </xf>
    <xf numFmtId="0" fontId="59" fillId="9" borderId="31" xfId="0" applyFont="1" applyFill="1" applyBorder="1" applyAlignment="1">
      <alignment horizontal="left" vertical="top" wrapText="1"/>
    </xf>
    <xf numFmtId="0" fontId="56" fillId="0" borderId="2" xfId="0" applyFont="1" applyBorder="1" applyAlignment="1">
      <alignment horizontal="left" vertical="top" wrapText="1"/>
    </xf>
    <xf numFmtId="0" fontId="61" fillId="18" borderId="29" xfId="0" applyFont="1" applyFill="1" applyBorder="1" applyAlignment="1">
      <alignment horizontal="left" vertical="top" wrapText="1"/>
    </xf>
    <xf numFmtId="0" fontId="61" fillId="18" borderId="30" xfId="0" applyFont="1" applyFill="1" applyBorder="1" applyAlignment="1">
      <alignment horizontal="left" vertical="top" wrapText="1"/>
    </xf>
    <xf numFmtId="0" fontId="61" fillId="18" borderId="31" xfId="0" applyFont="1" applyFill="1" applyBorder="1" applyAlignment="1">
      <alignment horizontal="left" vertical="top" wrapText="1"/>
    </xf>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164" fontId="14" fillId="3" borderId="2" xfId="0" applyNumberFormat="1" applyFont="1" applyFill="1" applyBorder="1" applyAlignment="1">
      <alignment horizontal="center" vertical="center" wrapText="1"/>
    </xf>
    <xf numFmtId="0" fontId="14" fillId="3" borderId="17" xfId="0" applyFont="1" applyFill="1" applyBorder="1" applyAlignment="1">
      <alignment horizontal="center" vertical="center" wrapText="1"/>
    </xf>
    <xf numFmtId="0" fontId="5" fillId="0" borderId="38" xfId="0" applyFont="1" applyBorder="1"/>
    <xf numFmtId="0" fontId="14" fillId="3" borderId="35" xfId="0" applyFont="1" applyFill="1" applyBorder="1" applyAlignment="1">
      <alignment horizontal="center" vertical="center" wrapText="1"/>
    </xf>
    <xf numFmtId="0" fontId="5" fillId="0" borderId="39" xfId="0" applyFont="1" applyBorder="1"/>
    <xf numFmtId="164" fontId="43"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6" fillId="0" borderId="2" xfId="0" applyFont="1" applyBorder="1" applyAlignment="1">
      <alignment horizontal="left" vertical="top" wrapText="1"/>
    </xf>
    <xf numFmtId="0" fontId="44" fillId="0" borderId="2" xfId="0" applyFont="1" applyBorder="1" applyAlignment="1">
      <alignment horizontal="left" vertical="top" wrapText="1"/>
    </xf>
    <xf numFmtId="164" fontId="14" fillId="3" borderId="33" xfId="0" applyNumberFormat="1" applyFont="1" applyFill="1" applyBorder="1" applyAlignment="1">
      <alignment horizontal="center" vertical="center"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0" fontId="6" fillId="0" borderId="21" xfId="0" quotePrefix="1" applyFont="1" applyBorder="1" applyAlignment="1">
      <alignment horizontal="left" vertical="top" wrapText="1"/>
    </xf>
    <xf numFmtId="0" fontId="5" fillId="0" borderId="3" xfId="0" applyFont="1" applyBorder="1" applyAlignment="1">
      <alignment vertical="top" wrapText="1"/>
    </xf>
    <xf numFmtId="0" fontId="5" fillId="0" borderId="4" xfId="0" applyFont="1" applyBorder="1" applyAlignment="1">
      <alignment vertical="top" wrapText="1"/>
    </xf>
    <xf numFmtId="0" fontId="5" fillId="0" borderId="3" xfId="0" applyFont="1" applyBorder="1" applyAlignment="1">
      <alignment vertical="top"/>
    </xf>
    <xf numFmtId="0" fontId="5" fillId="0" borderId="32" xfId="0" applyFont="1" applyBorder="1" applyAlignment="1">
      <alignment vertical="top"/>
    </xf>
    <xf numFmtId="0" fontId="5" fillId="0" borderId="24" xfId="0" applyFont="1" applyBorder="1" applyAlignment="1">
      <alignment vertical="top" wrapText="1"/>
    </xf>
    <xf numFmtId="0" fontId="5" fillId="0" borderId="25" xfId="0" applyFont="1" applyBorder="1" applyAlignment="1">
      <alignment vertical="top" wrapText="1"/>
    </xf>
  </cellXfs>
  <cellStyles count="3">
    <cellStyle name="Hyperlink" xfId="2" builtinId="8"/>
    <cellStyle name="Normal" xfId="0" builtinId="0"/>
    <cellStyle name="Normal_Sheet1" xfId="1" xr:uid="{00EA858A-91E1-4967-9C98-6CF453B89526}"/>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ehaiyen30899$@$#$#" TargetMode="External"/><Relationship Id="rId1" Type="http://schemas.openxmlformats.org/officeDocument/2006/relationships/hyperlink" Target="mailto:$@#%#@"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F11" sqref="F11"/>
    </sheetView>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82" t="s">
        <v>2</v>
      </c>
      <c r="B4" s="283"/>
      <c r="C4" s="283"/>
      <c r="D4" s="283"/>
      <c r="E4" s="284"/>
      <c r="F4" s="6"/>
      <c r="G4" s="4"/>
      <c r="H4" s="4"/>
      <c r="I4" s="4"/>
      <c r="J4" s="4"/>
      <c r="K4" s="4"/>
      <c r="L4" s="4"/>
      <c r="M4" s="4"/>
      <c r="N4" s="4"/>
      <c r="O4" s="4"/>
      <c r="P4" s="4"/>
      <c r="Q4" s="4"/>
      <c r="R4" s="4"/>
      <c r="S4" s="4"/>
      <c r="T4" s="4"/>
      <c r="U4" s="4"/>
      <c r="V4" s="4"/>
      <c r="W4" s="4"/>
      <c r="X4" s="4"/>
      <c r="Y4" s="4"/>
      <c r="Z4" s="4"/>
    </row>
    <row r="5" spans="1:26" ht="13.5" customHeight="1">
      <c r="A5" s="285" t="s">
        <v>3</v>
      </c>
      <c r="B5" s="284"/>
      <c r="C5" s="286" t="s">
        <v>4</v>
      </c>
      <c r="D5" s="287"/>
      <c r="E5" s="288"/>
      <c r="F5" s="6"/>
      <c r="G5" s="4"/>
      <c r="H5" s="4"/>
      <c r="I5" s="4"/>
      <c r="J5" s="4"/>
      <c r="K5" s="4"/>
      <c r="L5" s="4"/>
      <c r="M5" s="4"/>
      <c r="N5" s="4"/>
      <c r="O5" s="4"/>
      <c r="P5" s="4"/>
      <c r="Q5" s="4"/>
      <c r="R5" s="4"/>
      <c r="S5" s="4"/>
      <c r="T5" s="4"/>
      <c r="U5" s="4"/>
      <c r="V5" s="4"/>
      <c r="W5" s="4"/>
      <c r="X5" s="4"/>
      <c r="Y5" s="4"/>
      <c r="Z5" s="4"/>
    </row>
    <row r="6" spans="1:26" ht="29.25" customHeight="1">
      <c r="A6" s="289" t="s">
        <v>5</v>
      </c>
      <c r="B6" s="284"/>
      <c r="C6" s="279" t="s">
        <v>6</v>
      </c>
      <c r="D6" s="280"/>
      <c r="E6" s="281"/>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76" t="s">
        <v>7</v>
      </c>
      <c r="B8" s="277"/>
      <c r="C8" s="277"/>
      <c r="D8" s="277"/>
      <c r="E8" s="277"/>
      <c r="F8" s="278"/>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44861</v>
      </c>
      <c r="C10" s="11" t="s">
        <v>14</v>
      </c>
      <c r="D10" s="13" t="s">
        <v>15</v>
      </c>
      <c r="E10" s="11" t="s">
        <v>652</v>
      </c>
      <c r="F10" s="14" t="s">
        <v>652</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279" t="s">
        <v>16</v>
      </c>
      <c r="B13" s="280"/>
      <c r="C13" s="280"/>
      <c r="D13" s="280"/>
      <c r="E13" s="280"/>
      <c r="F13" s="281"/>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A71CD-4262-4E7A-9F2B-BF4713E00DA3}">
  <dimension ref="A1:Z913"/>
  <sheetViews>
    <sheetView showGridLines="0" tabSelected="1" topLeftCell="A26" zoomScale="90" zoomScaleNormal="90" workbookViewId="0">
      <selection activeCell="C27" sqref="C27"/>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309"/>
      <c r="B1" s="296"/>
      <c r="C1" s="296"/>
      <c r="D1" s="296"/>
      <c r="E1" s="21"/>
      <c r="F1" s="21"/>
      <c r="G1" s="21"/>
      <c r="H1" s="21"/>
      <c r="I1" s="21"/>
      <c r="J1" s="21"/>
      <c r="K1" s="20"/>
      <c r="L1" s="20"/>
      <c r="M1" s="20"/>
      <c r="N1" s="20"/>
      <c r="O1" s="20"/>
      <c r="P1" s="20"/>
      <c r="Q1" s="20"/>
      <c r="R1" s="20"/>
      <c r="S1" s="20"/>
      <c r="T1" s="20"/>
      <c r="U1" s="20"/>
      <c r="V1" s="20"/>
      <c r="W1" s="20"/>
      <c r="X1" s="20"/>
      <c r="Y1" s="20"/>
      <c r="Z1" s="20"/>
    </row>
    <row r="2" spans="1:26" ht="25">
      <c r="A2" s="310" t="s">
        <v>62</v>
      </c>
      <c r="B2" s="293"/>
      <c r="C2" s="293"/>
      <c r="D2" s="294"/>
      <c r="E2" s="311"/>
      <c r="F2" s="48"/>
      <c r="G2" s="48"/>
      <c r="H2" s="48"/>
      <c r="I2" s="48"/>
      <c r="J2" s="48"/>
      <c r="K2" s="20"/>
      <c r="L2" s="20"/>
      <c r="M2" s="20"/>
      <c r="N2" s="20"/>
      <c r="O2" s="20"/>
      <c r="P2" s="20"/>
      <c r="Q2" s="20"/>
      <c r="R2" s="20"/>
      <c r="S2" s="20"/>
      <c r="T2" s="20"/>
      <c r="U2" s="20"/>
      <c r="V2" s="20"/>
      <c r="W2" s="20"/>
      <c r="X2" s="20"/>
      <c r="Y2" s="20"/>
      <c r="Z2" s="20"/>
    </row>
    <row r="3" spans="1:26" ht="23">
      <c r="A3" s="61"/>
      <c r="B3" s="20"/>
      <c r="C3" s="312"/>
      <c r="D3" s="296"/>
      <c r="E3" s="296"/>
      <c r="F3" s="48"/>
      <c r="G3" s="48"/>
      <c r="H3" s="48"/>
      <c r="I3" s="48"/>
      <c r="J3" s="48"/>
      <c r="K3" s="20"/>
      <c r="L3" s="20"/>
      <c r="M3" s="20"/>
      <c r="N3" s="20"/>
      <c r="O3" s="20"/>
      <c r="P3" s="20"/>
      <c r="Q3" s="20"/>
      <c r="R3" s="20"/>
      <c r="S3" s="20"/>
      <c r="T3" s="20"/>
      <c r="U3" s="20"/>
      <c r="V3" s="20"/>
      <c r="W3" s="20"/>
      <c r="X3" s="20"/>
      <c r="Y3" s="20"/>
      <c r="Z3" s="20"/>
    </row>
    <row r="4" spans="1:26">
      <c r="A4" s="62" t="s">
        <v>659</v>
      </c>
      <c r="B4" s="313" t="s">
        <v>651</v>
      </c>
      <c r="C4" s="348"/>
      <c r="D4" s="349"/>
      <c r="E4" s="63"/>
      <c r="F4" s="63"/>
      <c r="G4" s="63"/>
      <c r="H4" s="52"/>
      <c r="I4" s="52"/>
      <c r="J4" s="64"/>
      <c r="K4" s="64"/>
      <c r="L4" s="64"/>
      <c r="M4" s="64"/>
      <c r="N4" s="64"/>
      <c r="O4" s="64"/>
      <c r="P4" s="64"/>
      <c r="Q4" s="64"/>
      <c r="R4" s="64"/>
      <c r="S4" s="64"/>
      <c r="T4" s="64"/>
      <c r="U4" s="64"/>
      <c r="V4" s="64"/>
      <c r="W4" s="64"/>
      <c r="X4" s="64"/>
      <c r="Y4" s="64"/>
      <c r="Z4" s="64"/>
    </row>
    <row r="5" spans="1:26">
      <c r="A5" s="62" t="s">
        <v>55</v>
      </c>
      <c r="B5" s="313"/>
      <c r="C5" s="348"/>
      <c r="D5" s="349"/>
      <c r="E5" s="63"/>
      <c r="F5" s="63"/>
      <c r="G5" s="63"/>
      <c r="H5" s="52"/>
      <c r="I5" s="52"/>
      <c r="J5" s="64"/>
      <c r="K5" s="64"/>
      <c r="L5" s="64"/>
      <c r="M5" s="64"/>
      <c r="N5" s="64"/>
      <c r="O5" s="64"/>
      <c r="P5" s="64"/>
      <c r="Q5" s="64"/>
      <c r="R5" s="64"/>
      <c r="S5" s="64"/>
      <c r="T5" s="64"/>
      <c r="U5" s="64"/>
      <c r="V5" s="64"/>
      <c r="W5" s="64"/>
      <c r="X5" s="64"/>
      <c r="Y5" s="64"/>
      <c r="Z5" s="64"/>
    </row>
    <row r="6" spans="1:26" ht="42" customHeight="1">
      <c r="A6" s="62" t="s">
        <v>87</v>
      </c>
      <c r="B6" s="347" t="s">
        <v>897</v>
      </c>
      <c r="C6" s="350"/>
      <c r="D6" s="351"/>
      <c r="E6" s="63"/>
      <c r="F6" s="63"/>
      <c r="G6" s="63"/>
      <c r="H6" s="52"/>
      <c r="I6" s="52"/>
      <c r="J6" s="64"/>
      <c r="K6" s="64"/>
      <c r="L6" s="64"/>
      <c r="M6" s="64"/>
      <c r="N6" s="64"/>
      <c r="O6" s="64"/>
      <c r="P6" s="64"/>
      <c r="Q6" s="64"/>
      <c r="R6" s="64"/>
      <c r="S6" s="64"/>
      <c r="T6" s="64"/>
      <c r="U6" s="64"/>
      <c r="V6" s="64"/>
      <c r="W6" s="64"/>
      <c r="X6" s="64"/>
      <c r="Y6" s="64"/>
      <c r="Z6" s="64"/>
    </row>
    <row r="7" spans="1:26">
      <c r="A7" s="62" t="s">
        <v>89</v>
      </c>
      <c r="B7" s="313" t="s">
        <v>14</v>
      </c>
      <c r="C7" s="348"/>
      <c r="D7" s="349"/>
      <c r="E7" s="63"/>
      <c r="F7" s="63"/>
      <c r="G7" s="63"/>
      <c r="H7" s="65"/>
      <c r="I7" s="52"/>
      <c r="J7" s="64"/>
      <c r="K7" s="64"/>
      <c r="L7" s="64"/>
      <c r="M7" s="64"/>
      <c r="N7" s="64"/>
      <c r="O7" s="64"/>
      <c r="P7" s="64"/>
      <c r="Q7" s="64"/>
      <c r="R7" s="64"/>
      <c r="S7" s="64"/>
      <c r="T7" s="64"/>
      <c r="U7" s="64"/>
      <c r="V7" s="64"/>
      <c r="W7" s="64"/>
      <c r="X7" s="66"/>
      <c r="Y7" s="64"/>
      <c r="Z7" s="64"/>
    </row>
    <row r="8" spans="1:26">
      <c r="A8" s="62" t="s">
        <v>90</v>
      </c>
      <c r="B8" s="315"/>
      <c r="C8" s="348"/>
      <c r="D8" s="349"/>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COUNTIF($F$18:$F$49549,"*Passed")</f>
        <v>0</v>
      </c>
      <c r="C11" s="72">
        <f>COUNTIF($G$18:$G$49549,"*Passed")</f>
        <v>0</v>
      </c>
      <c r="D11" s="72">
        <f>COUNTIF($H$18:$H$49549,"*Passed")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COUNTIF($F$18:$F$49269,"*Failed*")</f>
        <v>0</v>
      </c>
      <c r="C12" s="72">
        <f>COUNTIF($G$18:$G$49269,"*Failed*")</f>
        <v>0</v>
      </c>
      <c r="D12" s="72">
        <f>COUNTIF($H$18:$H$49269,"*Failed*")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COUNTIF($F$18:$F$49269,"*Not Run*")</f>
        <v>0</v>
      </c>
      <c r="C13" s="72">
        <f>COUNTIF($G$18:$G$49269,"*Not Run*")</f>
        <v>0</v>
      </c>
      <c r="D13" s="72">
        <f>COUNTIF($H$18:$H$49269,"*Not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COUNTIF($F$18:$F$49269,"*NA*")</f>
        <v>0</v>
      </c>
      <c r="C14" s="72">
        <f>COUNTIF($G$18:$G$49269,"*NA*")</f>
        <v>0</v>
      </c>
      <c r="D14" s="72">
        <f>COUNTIF($H$18:$H$49269,"*NA*")</f>
        <v>0</v>
      </c>
      <c r="E14" s="52"/>
      <c r="F14" s="52"/>
      <c r="G14" s="52"/>
      <c r="H14" s="52"/>
      <c r="I14" s="52"/>
      <c r="J14" s="68"/>
      <c r="K14" s="68"/>
      <c r="L14" s="68"/>
      <c r="M14" s="68"/>
      <c r="N14" s="68"/>
      <c r="O14" s="68"/>
      <c r="P14" s="68"/>
      <c r="Q14" s="68"/>
      <c r="R14" s="68"/>
      <c r="S14" s="68"/>
      <c r="T14" s="68"/>
      <c r="U14" s="68"/>
      <c r="V14" s="68"/>
      <c r="W14" s="68"/>
      <c r="X14" s="68"/>
      <c r="Y14" s="68"/>
      <c r="Z14" s="68"/>
    </row>
    <row r="15" spans="1:26" ht="29" customHeight="1">
      <c r="A15" s="62" t="s">
        <v>94</v>
      </c>
      <c r="B15" s="72">
        <f>COUNTIF($F$18:$F$49269,"*Passed in previous build*")</f>
        <v>0</v>
      </c>
      <c r="C15" s="72">
        <f>COUNTIF($G$18:$G$49269,"*Passed in previous build*")</f>
        <v>0</v>
      </c>
      <c r="D15" s="72">
        <f>COUNTIF($H$18:$H$49269,"*Passed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303" t="s">
        <v>91</v>
      </c>
      <c r="G16" s="352"/>
      <c r="H16" s="353"/>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320" t="s">
        <v>670</v>
      </c>
      <c r="C18" s="318"/>
      <c r="D18" s="319"/>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306" t="s">
        <v>893</v>
      </c>
      <c r="C20" s="318"/>
      <c r="D20" s="319"/>
      <c r="E20" s="90"/>
      <c r="F20" s="91"/>
      <c r="G20" s="91"/>
      <c r="H20" s="200"/>
      <c r="I20" s="210"/>
      <c r="J20" s="30"/>
      <c r="K20" s="30"/>
      <c r="L20" s="30"/>
      <c r="M20" s="30"/>
      <c r="N20" s="30"/>
      <c r="O20" s="30"/>
      <c r="P20" s="30"/>
      <c r="Q20" s="30"/>
      <c r="R20" s="30"/>
      <c r="S20" s="30"/>
      <c r="T20" s="30"/>
      <c r="U20" s="30"/>
      <c r="V20" s="30"/>
      <c r="W20" s="30"/>
      <c r="X20" s="30"/>
      <c r="Y20" s="30"/>
      <c r="Z20" s="30"/>
    </row>
    <row r="21" spans="1:26">
      <c r="A21" s="84"/>
      <c r="B21" s="320" t="s">
        <v>894</v>
      </c>
      <c r="C21" s="323"/>
      <c r="D21" s="84"/>
      <c r="E21" s="320"/>
      <c r="F21" s="323"/>
      <c r="G21" s="320"/>
      <c r="H21" s="323"/>
      <c r="I21" s="269"/>
      <c r="J21" s="102"/>
      <c r="K21" s="102"/>
      <c r="L21" s="102"/>
      <c r="M21" s="102"/>
      <c r="N21" s="102"/>
      <c r="O21" s="102"/>
      <c r="P21" s="102"/>
      <c r="Q21" s="102"/>
      <c r="R21" s="102"/>
      <c r="S21" s="102"/>
      <c r="T21" s="102"/>
      <c r="U21" s="102"/>
      <c r="V21" s="102"/>
      <c r="W21" s="102"/>
      <c r="X21" s="102"/>
      <c r="Y21" s="102"/>
      <c r="Z21" s="102"/>
    </row>
    <row r="22" spans="1:26" ht="87.5">
      <c r="A22" s="93">
        <v>2</v>
      </c>
      <c r="B22" s="176" t="s">
        <v>899</v>
      </c>
      <c r="C22" s="272" t="s">
        <v>903</v>
      </c>
      <c r="D22" s="272" t="s">
        <v>909</v>
      </c>
      <c r="E22" s="272"/>
      <c r="F22" s="86"/>
      <c r="G22" s="86"/>
      <c r="H22" s="199"/>
      <c r="I22" s="212"/>
      <c r="J22" s="105"/>
      <c r="K22" s="105"/>
      <c r="L22" s="105"/>
      <c r="M22" s="105"/>
      <c r="N22" s="105"/>
      <c r="O22" s="105"/>
      <c r="P22" s="105"/>
      <c r="Q22" s="105"/>
      <c r="R22" s="105"/>
      <c r="S22" s="105"/>
      <c r="T22" s="105"/>
      <c r="U22" s="105"/>
      <c r="V22" s="105"/>
      <c r="W22" s="105"/>
      <c r="X22" s="105"/>
      <c r="Y22" s="105"/>
      <c r="Z22" s="105"/>
    </row>
    <row r="23" spans="1:26" ht="75">
      <c r="A23" s="261">
        <f ca="1">IF(OFFSET(A23,-1,0) ="",OFFSET(A23,-2,0)+1,OFFSET(A23,-1,0)+1 )</f>
        <v>3</v>
      </c>
      <c r="B23" s="180" t="s">
        <v>901</v>
      </c>
      <c r="C23" s="272" t="s">
        <v>904</v>
      </c>
      <c r="D23" s="273" t="s">
        <v>900</v>
      </c>
      <c r="E23" s="272"/>
      <c r="F23" s="86"/>
      <c r="G23" s="86"/>
      <c r="H23" s="199"/>
      <c r="I23" s="212"/>
      <c r="J23" s="105"/>
      <c r="K23" s="105"/>
      <c r="L23" s="105"/>
      <c r="M23" s="105"/>
      <c r="N23" s="105"/>
      <c r="O23" s="105"/>
      <c r="P23" s="105"/>
      <c r="Q23" s="105"/>
      <c r="R23" s="105"/>
      <c r="S23" s="105"/>
      <c r="T23" s="105"/>
      <c r="U23" s="105"/>
      <c r="V23" s="105"/>
      <c r="W23" s="105"/>
      <c r="X23" s="105"/>
      <c r="Y23" s="105"/>
      <c r="Z23" s="105"/>
    </row>
    <row r="24" spans="1:26" ht="75">
      <c r="A24" s="261">
        <f ca="1">IF(OFFSET(A24,-1,0) ="",OFFSET(A24,-2,0)+1,OFFSET(A24,-1,0)+1 )</f>
        <v>4</v>
      </c>
      <c r="B24" s="180" t="s">
        <v>902</v>
      </c>
      <c r="C24" s="272" t="s">
        <v>905</v>
      </c>
      <c r="D24" s="273" t="s">
        <v>900</v>
      </c>
      <c r="E24" s="272"/>
      <c r="F24" s="86"/>
      <c r="G24" s="86"/>
      <c r="H24" s="199"/>
      <c r="I24" s="208"/>
      <c r="J24" s="30"/>
      <c r="K24" s="30"/>
      <c r="L24" s="30"/>
      <c r="M24" s="30"/>
      <c r="N24" s="30"/>
      <c r="O24" s="30"/>
      <c r="P24" s="30"/>
      <c r="Q24" s="30"/>
      <c r="R24" s="30"/>
      <c r="S24" s="30"/>
      <c r="T24" s="30"/>
      <c r="U24" s="30"/>
      <c r="V24" s="30"/>
      <c r="W24" s="30"/>
      <c r="X24" s="30"/>
      <c r="Y24" s="30"/>
      <c r="Z24" s="30"/>
    </row>
    <row r="25" spans="1:26" ht="112.5">
      <c r="A25" s="93">
        <v>6</v>
      </c>
      <c r="B25" s="272" t="s">
        <v>910</v>
      </c>
      <c r="C25" s="272" t="s">
        <v>906</v>
      </c>
      <c r="D25" s="272" t="s">
        <v>911</v>
      </c>
      <c r="E25" s="272"/>
      <c r="F25" s="86"/>
      <c r="G25" s="86"/>
      <c r="H25" s="199"/>
      <c r="I25" s="212"/>
      <c r="J25" s="105"/>
      <c r="K25" s="105"/>
      <c r="L25" s="105"/>
      <c r="M25" s="105"/>
      <c r="N25" s="105"/>
      <c r="O25" s="105"/>
      <c r="P25" s="105"/>
      <c r="Q25" s="105"/>
      <c r="R25" s="105"/>
      <c r="S25" s="105"/>
      <c r="T25" s="105"/>
      <c r="U25" s="105"/>
      <c r="V25" s="105"/>
      <c r="W25" s="105"/>
      <c r="X25" s="105"/>
      <c r="Y25" s="105"/>
      <c r="Z25" s="105"/>
    </row>
    <row r="26" spans="1:26" ht="87.5">
      <c r="A26" s="93">
        <f ca="1">IF(OFFSET(A26,-1,0) ="",OFFSET(A26,-2,0)+1,OFFSET(A26,-1,0)+1 )</f>
        <v>7</v>
      </c>
      <c r="B26" s="272" t="s">
        <v>896</v>
      </c>
      <c r="C26" s="272" t="s">
        <v>906</v>
      </c>
      <c r="D26" s="272" t="s">
        <v>912</v>
      </c>
      <c r="E26" s="272"/>
      <c r="F26" s="86"/>
      <c r="G26" s="86"/>
      <c r="H26" s="199"/>
      <c r="I26" s="212"/>
      <c r="J26" s="105"/>
      <c r="K26" s="105"/>
      <c r="L26" s="105"/>
      <c r="M26" s="105"/>
      <c r="N26" s="105"/>
      <c r="O26" s="105"/>
      <c r="P26" s="105"/>
      <c r="Q26" s="105"/>
      <c r="R26" s="105"/>
      <c r="S26" s="105"/>
      <c r="T26" s="105"/>
      <c r="U26" s="105"/>
      <c r="V26" s="105"/>
      <c r="W26" s="105"/>
      <c r="X26" s="105"/>
      <c r="Y26" s="105"/>
      <c r="Z26" s="105"/>
    </row>
    <row r="27" spans="1:26" ht="137.5">
      <c r="A27" s="93">
        <f t="shared" ref="A27:A28" ca="1" si="2">IF(OFFSET(A27,-1,0) ="",OFFSET(A27,-2,0)+1,OFFSET(A27,-1,0)+1 )</f>
        <v>8</v>
      </c>
      <c r="B27" s="176" t="s">
        <v>895</v>
      </c>
      <c r="C27" s="272" t="s">
        <v>907</v>
      </c>
      <c r="D27" s="272" t="s">
        <v>913</v>
      </c>
      <c r="E27" s="272"/>
      <c r="F27" s="86"/>
      <c r="G27" s="86"/>
      <c r="H27" s="199"/>
      <c r="I27" s="212"/>
      <c r="J27" s="105"/>
      <c r="K27" s="105"/>
      <c r="L27" s="105"/>
      <c r="M27" s="105"/>
      <c r="N27" s="105"/>
      <c r="O27" s="105"/>
      <c r="P27" s="105"/>
      <c r="Q27" s="105"/>
      <c r="R27" s="105"/>
      <c r="S27" s="105"/>
      <c r="T27" s="105"/>
      <c r="U27" s="105"/>
      <c r="V27" s="105"/>
      <c r="W27" s="105"/>
      <c r="X27" s="105"/>
      <c r="Y27" s="105"/>
      <c r="Z27" s="105"/>
    </row>
    <row r="28" spans="1:26" ht="112.5">
      <c r="A28" s="93">
        <f t="shared" ca="1" si="2"/>
        <v>9</v>
      </c>
      <c r="B28" s="176" t="s">
        <v>898</v>
      </c>
      <c r="C28" s="272" t="s">
        <v>908</v>
      </c>
      <c r="D28" s="272" t="s">
        <v>914</v>
      </c>
      <c r="E28" s="272"/>
      <c r="F28" s="86"/>
      <c r="G28" s="86"/>
      <c r="H28" s="199"/>
      <c r="I28" s="212"/>
      <c r="J28" s="105"/>
      <c r="K28" s="105"/>
      <c r="L28" s="105"/>
      <c r="M28" s="105"/>
      <c r="N28" s="105"/>
      <c r="O28" s="105"/>
      <c r="P28" s="105"/>
      <c r="Q28" s="105"/>
      <c r="R28" s="105"/>
      <c r="S28" s="105"/>
      <c r="T28" s="105"/>
      <c r="U28" s="105"/>
      <c r="V28" s="105"/>
      <c r="W28" s="105"/>
      <c r="X28" s="105"/>
      <c r="Y28" s="105"/>
      <c r="Z28" s="105"/>
    </row>
    <row r="29" spans="1:26" s="184" customFormat="1">
      <c r="A29" s="185"/>
      <c r="B29" s="185"/>
      <c r="C29" s="185"/>
      <c r="D29" s="185"/>
      <c r="E29" s="185"/>
      <c r="F29" s="185"/>
      <c r="G29" s="185"/>
      <c r="H29" s="185"/>
      <c r="I29" s="185"/>
      <c r="J29" s="183"/>
      <c r="K29" s="183"/>
      <c r="L29" s="183"/>
      <c r="M29" s="183"/>
      <c r="N29" s="183"/>
      <c r="O29" s="183"/>
      <c r="P29" s="183"/>
      <c r="Q29" s="183"/>
      <c r="R29" s="183"/>
      <c r="S29" s="183"/>
      <c r="T29" s="183"/>
      <c r="U29" s="183"/>
      <c r="V29" s="183"/>
      <c r="W29" s="183"/>
      <c r="X29" s="183"/>
      <c r="Y29" s="183"/>
      <c r="Z29" s="183"/>
    </row>
    <row r="30" spans="1:26" s="184" customFormat="1">
      <c r="A30" s="185"/>
      <c r="B30" s="185"/>
      <c r="C30" s="185"/>
      <c r="D30" s="185"/>
      <c r="E30" s="185"/>
      <c r="F30" s="185"/>
      <c r="G30" s="185"/>
      <c r="H30" s="185"/>
      <c r="I30" s="185"/>
      <c r="J30" s="183"/>
      <c r="K30" s="183"/>
      <c r="L30" s="183"/>
      <c r="M30" s="183"/>
      <c r="N30" s="183"/>
      <c r="O30" s="183"/>
      <c r="P30" s="183"/>
      <c r="Q30" s="183"/>
      <c r="R30" s="183"/>
      <c r="S30" s="183"/>
      <c r="T30" s="183"/>
      <c r="U30" s="183"/>
      <c r="V30" s="183"/>
      <c r="W30" s="183"/>
      <c r="X30" s="183"/>
      <c r="Y30" s="183"/>
      <c r="Z30" s="183"/>
    </row>
    <row r="31" spans="1:26" s="184" customFormat="1">
      <c r="A31" s="185"/>
      <c r="B31" s="185"/>
      <c r="C31" s="185"/>
      <c r="D31" s="185"/>
      <c r="E31" s="185"/>
      <c r="F31" s="185"/>
      <c r="G31" s="185"/>
      <c r="H31" s="185"/>
      <c r="I31" s="185"/>
      <c r="J31" s="183"/>
      <c r="K31" s="183"/>
      <c r="L31" s="183"/>
      <c r="M31" s="183"/>
      <c r="N31" s="183"/>
      <c r="O31" s="183"/>
      <c r="P31" s="183"/>
      <c r="Q31" s="183"/>
      <c r="R31" s="183"/>
      <c r="S31" s="183"/>
      <c r="T31" s="183"/>
      <c r="U31" s="183"/>
      <c r="V31" s="183"/>
      <c r="W31" s="183"/>
      <c r="X31" s="183"/>
      <c r="Y31" s="183"/>
      <c r="Z31" s="183"/>
    </row>
    <row r="32" spans="1:26" s="184" customFormat="1">
      <c r="A32" s="185"/>
      <c r="B32" s="185"/>
      <c r="C32" s="186"/>
      <c r="D32" s="185"/>
      <c r="E32" s="186"/>
      <c r="F32" s="186"/>
      <c r="G32" s="186"/>
      <c r="H32" s="186"/>
      <c r="I32" s="186"/>
      <c r="J32" s="187"/>
      <c r="K32" s="187"/>
      <c r="L32" s="187"/>
      <c r="M32" s="187"/>
      <c r="N32" s="187"/>
      <c r="O32" s="187"/>
      <c r="P32" s="187"/>
      <c r="Q32" s="187"/>
      <c r="R32" s="187"/>
      <c r="S32" s="187"/>
      <c r="T32" s="187"/>
      <c r="U32" s="187"/>
      <c r="V32" s="187"/>
      <c r="W32" s="187"/>
      <c r="X32" s="187"/>
      <c r="Y32" s="187"/>
      <c r="Z32" s="187"/>
    </row>
    <row r="33" spans="1:26" s="184" customFormat="1">
      <c r="A33" s="188"/>
      <c r="B33" s="189"/>
      <c r="C33" s="190"/>
      <c r="D33" s="191"/>
      <c r="E33" s="192"/>
      <c r="F33" s="193"/>
      <c r="G33" s="193"/>
      <c r="H33" s="193"/>
      <c r="I33" s="192"/>
      <c r="J33" s="183"/>
      <c r="K33" s="183"/>
      <c r="L33" s="183"/>
      <c r="M33" s="183"/>
      <c r="N33" s="183"/>
      <c r="O33" s="183"/>
      <c r="P33" s="183"/>
      <c r="Q33" s="183"/>
      <c r="R33" s="183"/>
      <c r="S33" s="183"/>
      <c r="T33" s="183"/>
      <c r="U33" s="183"/>
      <c r="V33" s="183"/>
      <c r="W33" s="183"/>
      <c r="X33" s="183"/>
      <c r="Y33" s="183"/>
      <c r="Z33" s="183"/>
    </row>
    <row r="34" spans="1:26" s="184" customFormat="1">
      <c r="A34" s="185"/>
      <c r="B34" s="185"/>
      <c r="C34" s="186"/>
      <c r="D34" s="186"/>
      <c r="E34" s="186"/>
      <c r="F34" s="186"/>
      <c r="G34" s="186"/>
      <c r="H34" s="186"/>
      <c r="I34" s="186"/>
      <c r="J34" s="187"/>
      <c r="K34" s="187"/>
      <c r="L34" s="187"/>
      <c r="M34" s="187"/>
      <c r="N34" s="187"/>
      <c r="O34" s="187"/>
      <c r="P34" s="187"/>
      <c r="Q34" s="187"/>
      <c r="R34" s="187"/>
      <c r="S34" s="187"/>
      <c r="T34" s="187"/>
      <c r="U34" s="187"/>
      <c r="V34" s="187"/>
      <c r="W34" s="187"/>
      <c r="X34" s="187"/>
      <c r="Y34" s="187"/>
      <c r="Z34" s="187"/>
    </row>
    <row r="35" spans="1:26" s="184" customFormat="1">
      <c r="A35" s="185"/>
      <c r="B35" s="185"/>
      <c r="C35" s="186"/>
      <c r="D35" s="186"/>
      <c r="E35" s="186"/>
      <c r="F35" s="186"/>
      <c r="G35" s="186"/>
      <c r="H35" s="186"/>
      <c r="I35" s="186"/>
      <c r="J35" s="187"/>
      <c r="K35" s="187"/>
      <c r="L35" s="187"/>
      <c r="M35" s="187"/>
      <c r="N35" s="187"/>
      <c r="O35" s="187"/>
      <c r="P35" s="187"/>
      <c r="Q35" s="187"/>
      <c r="R35" s="187"/>
      <c r="S35" s="187"/>
      <c r="T35" s="187"/>
      <c r="U35" s="187"/>
      <c r="V35" s="187"/>
      <c r="W35" s="187"/>
      <c r="X35" s="187"/>
      <c r="Y35" s="187"/>
      <c r="Z35" s="187"/>
    </row>
    <row r="36" spans="1:26" s="184" customFormat="1">
      <c r="A36" s="185"/>
      <c r="B36" s="185"/>
      <c r="C36" s="186"/>
      <c r="D36" s="194"/>
      <c r="E36" s="186"/>
      <c r="F36" s="186"/>
      <c r="G36" s="186"/>
      <c r="H36" s="186"/>
      <c r="I36" s="186"/>
      <c r="J36" s="187"/>
      <c r="K36" s="187"/>
      <c r="L36" s="187"/>
      <c r="M36" s="187"/>
      <c r="N36" s="187"/>
      <c r="O36" s="187"/>
      <c r="P36" s="187"/>
      <c r="Q36" s="187"/>
      <c r="R36" s="187"/>
      <c r="S36" s="187"/>
      <c r="T36" s="187"/>
      <c r="U36" s="187"/>
      <c r="V36" s="187"/>
      <c r="W36" s="187"/>
      <c r="X36" s="187"/>
      <c r="Y36" s="187"/>
      <c r="Z36" s="187"/>
    </row>
    <row r="37" spans="1:26" s="184" customFormat="1">
      <c r="A37" s="185"/>
      <c r="B37" s="185"/>
      <c r="C37" s="186"/>
      <c r="D37" s="186"/>
      <c r="E37" s="186"/>
      <c r="F37" s="186"/>
      <c r="G37" s="186"/>
      <c r="H37" s="186"/>
      <c r="I37" s="186"/>
      <c r="J37" s="195"/>
      <c r="K37" s="195"/>
      <c r="L37" s="195"/>
      <c r="M37" s="195"/>
      <c r="N37" s="195"/>
      <c r="O37" s="195"/>
      <c r="P37" s="195"/>
      <c r="Q37" s="195"/>
      <c r="R37" s="195"/>
      <c r="S37" s="195"/>
      <c r="T37" s="195"/>
      <c r="U37" s="195"/>
      <c r="V37" s="195"/>
      <c r="W37" s="195"/>
      <c r="X37" s="195"/>
      <c r="Y37" s="195"/>
      <c r="Z37" s="195"/>
    </row>
    <row r="38" spans="1:26" s="184" customFormat="1">
      <c r="A38" s="188"/>
      <c r="B38" s="189"/>
      <c r="C38" s="190"/>
      <c r="D38" s="191"/>
      <c r="E38" s="192"/>
      <c r="F38" s="193"/>
      <c r="G38" s="193"/>
      <c r="H38" s="193"/>
      <c r="I38" s="192"/>
      <c r="J38" s="183"/>
      <c r="K38" s="183"/>
      <c r="L38" s="183"/>
      <c r="M38" s="183"/>
      <c r="N38" s="183"/>
      <c r="O38" s="183"/>
      <c r="P38" s="183"/>
      <c r="Q38" s="183"/>
      <c r="R38" s="183"/>
      <c r="S38" s="183"/>
      <c r="T38" s="183"/>
      <c r="U38" s="183"/>
      <c r="V38" s="183"/>
      <c r="W38" s="183"/>
      <c r="X38" s="183"/>
      <c r="Y38" s="183"/>
      <c r="Z38" s="183"/>
    </row>
    <row r="39" spans="1:26" s="184" customFormat="1">
      <c r="A39" s="185"/>
      <c r="B39" s="186"/>
      <c r="C39" s="186"/>
      <c r="D39" s="186"/>
      <c r="E39" s="186"/>
      <c r="F39" s="186"/>
      <c r="G39" s="186"/>
      <c r="H39" s="186"/>
      <c r="I39" s="186"/>
      <c r="J39" s="187"/>
      <c r="K39" s="187"/>
      <c r="L39" s="187"/>
      <c r="M39" s="187"/>
      <c r="N39" s="187"/>
      <c r="O39" s="187"/>
      <c r="P39" s="187"/>
      <c r="Q39" s="187"/>
      <c r="R39" s="187"/>
      <c r="S39" s="187"/>
      <c r="T39" s="187"/>
      <c r="U39" s="187"/>
      <c r="V39" s="187"/>
      <c r="W39" s="187"/>
      <c r="X39" s="187"/>
      <c r="Y39" s="187"/>
      <c r="Z39" s="187"/>
    </row>
    <row r="40" spans="1:26" s="184" customFormat="1">
      <c r="A40" s="185"/>
      <c r="B40" s="186"/>
      <c r="C40" s="186"/>
      <c r="D40" s="186"/>
      <c r="E40" s="186"/>
      <c r="F40" s="186"/>
      <c r="G40" s="186"/>
      <c r="H40" s="186"/>
      <c r="I40" s="186"/>
      <c r="J40" s="187"/>
      <c r="K40" s="187"/>
      <c r="L40" s="187"/>
      <c r="M40" s="187"/>
      <c r="N40" s="187"/>
      <c r="O40" s="187"/>
      <c r="P40" s="187"/>
      <c r="Q40" s="187"/>
      <c r="R40" s="187"/>
      <c r="S40" s="187"/>
      <c r="T40" s="187"/>
      <c r="U40" s="187"/>
      <c r="V40" s="187"/>
      <c r="W40" s="187"/>
      <c r="X40" s="187"/>
      <c r="Y40" s="187"/>
      <c r="Z40" s="187"/>
    </row>
    <row r="41" spans="1:26" s="184" customFormat="1">
      <c r="A41" s="185"/>
      <c r="B41" s="186"/>
      <c r="C41" s="186"/>
      <c r="D41" s="186"/>
      <c r="E41" s="186"/>
      <c r="F41" s="186"/>
      <c r="G41" s="186"/>
      <c r="H41" s="186"/>
      <c r="I41" s="186"/>
      <c r="J41" s="187"/>
      <c r="K41" s="187"/>
      <c r="L41" s="187"/>
      <c r="M41" s="187"/>
      <c r="N41" s="187"/>
      <c r="O41" s="187"/>
      <c r="P41" s="187"/>
      <c r="Q41" s="187"/>
      <c r="R41" s="187"/>
      <c r="S41" s="187"/>
      <c r="T41" s="187"/>
      <c r="U41" s="187"/>
      <c r="V41" s="187"/>
      <c r="W41" s="187"/>
      <c r="X41" s="187"/>
      <c r="Y41" s="187"/>
      <c r="Z41" s="187"/>
    </row>
    <row r="42" spans="1:26" s="184" customFormat="1">
      <c r="A42" s="185"/>
      <c r="B42" s="186"/>
      <c r="C42" s="186"/>
      <c r="D42" s="186"/>
      <c r="E42" s="186"/>
      <c r="F42" s="186"/>
      <c r="G42" s="186"/>
      <c r="H42" s="186"/>
      <c r="I42" s="186"/>
      <c r="J42" s="187"/>
      <c r="K42" s="187"/>
      <c r="L42" s="187"/>
      <c r="M42" s="187"/>
      <c r="N42" s="187"/>
      <c r="O42" s="187"/>
      <c r="P42" s="187"/>
      <c r="Q42" s="187"/>
      <c r="R42" s="187"/>
      <c r="S42" s="187"/>
      <c r="T42" s="187"/>
      <c r="U42" s="187"/>
      <c r="V42" s="187"/>
      <c r="W42" s="187"/>
      <c r="X42" s="187"/>
      <c r="Y42" s="187"/>
      <c r="Z42" s="187"/>
    </row>
    <row r="43" spans="1:26" s="184" customFormat="1">
      <c r="A43" s="188"/>
      <c r="B43" s="189"/>
      <c r="C43" s="190"/>
      <c r="D43" s="191"/>
      <c r="E43" s="192"/>
      <c r="F43" s="193"/>
      <c r="G43" s="193"/>
      <c r="H43" s="193"/>
      <c r="I43" s="192"/>
      <c r="J43" s="183"/>
      <c r="K43" s="183"/>
      <c r="L43" s="183"/>
      <c r="M43" s="183"/>
      <c r="N43" s="183"/>
      <c r="O43" s="183"/>
      <c r="P43" s="183"/>
      <c r="Q43" s="183"/>
      <c r="R43" s="183"/>
      <c r="S43" s="183"/>
      <c r="T43" s="183"/>
      <c r="U43" s="183"/>
      <c r="V43" s="183"/>
      <c r="W43" s="183"/>
      <c r="X43" s="183"/>
      <c r="Y43" s="183"/>
      <c r="Z43" s="183"/>
    </row>
    <row r="44" spans="1:26" s="184" customFormat="1">
      <c r="A44" s="185"/>
      <c r="B44" s="186"/>
      <c r="C44" s="186"/>
      <c r="D44" s="186"/>
      <c r="E44" s="186"/>
      <c r="F44" s="186"/>
      <c r="G44" s="186"/>
      <c r="H44" s="186"/>
      <c r="I44" s="186"/>
      <c r="J44" s="195"/>
      <c r="K44" s="195"/>
      <c r="L44" s="195"/>
      <c r="M44" s="195"/>
      <c r="N44" s="195"/>
      <c r="O44" s="195"/>
      <c r="P44" s="195"/>
      <c r="Q44" s="195"/>
      <c r="R44" s="195"/>
      <c r="S44" s="195"/>
      <c r="T44" s="195"/>
      <c r="U44" s="195"/>
      <c r="V44" s="195"/>
      <c r="W44" s="195"/>
      <c r="X44" s="195"/>
      <c r="Y44" s="195"/>
      <c r="Z44" s="195"/>
    </row>
    <row r="45" spans="1:26" s="184" customFormat="1">
      <c r="A45" s="185"/>
      <c r="B45" s="186"/>
      <c r="C45" s="186"/>
      <c r="D45" s="186"/>
      <c r="E45" s="186"/>
      <c r="F45" s="186"/>
      <c r="G45" s="186"/>
      <c r="H45" s="186"/>
      <c r="I45" s="186"/>
      <c r="J45" s="195"/>
      <c r="K45" s="195"/>
      <c r="L45" s="195"/>
      <c r="M45" s="195"/>
      <c r="N45" s="195"/>
      <c r="O45" s="195"/>
      <c r="P45" s="195"/>
      <c r="Q45" s="195"/>
      <c r="R45" s="195"/>
      <c r="S45" s="195"/>
      <c r="T45" s="195"/>
      <c r="U45" s="195"/>
      <c r="V45" s="195"/>
      <c r="W45" s="195"/>
      <c r="X45" s="195"/>
      <c r="Y45" s="195"/>
      <c r="Z45" s="195"/>
    </row>
    <row r="46" spans="1:26" s="184" customFormat="1">
      <c r="A46" s="185"/>
      <c r="B46" s="186"/>
      <c r="C46" s="186"/>
      <c r="D46" s="186"/>
      <c r="E46" s="186"/>
      <c r="F46" s="186"/>
      <c r="G46" s="186"/>
      <c r="H46" s="186"/>
      <c r="I46" s="186"/>
      <c r="J46" s="195"/>
      <c r="K46" s="195"/>
      <c r="L46" s="195"/>
      <c r="M46" s="195"/>
      <c r="N46" s="195"/>
      <c r="O46" s="195"/>
      <c r="P46" s="195"/>
      <c r="Q46" s="195"/>
      <c r="R46" s="195"/>
      <c r="S46" s="195"/>
      <c r="T46" s="195"/>
      <c r="U46" s="195"/>
      <c r="V46" s="195"/>
      <c r="W46" s="195"/>
      <c r="X46" s="195"/>
      <c r="Y46" s="195"/>
      <c r="Z46" s="195"/>
    </row>
    <row r="47" spans="1:26" s="184" customFormat="1">
      <c r="A47" s="185"/>
      <c r="B47" s="186"/>
      <c r="C47" s="186"/>
      <c r="D47" s="186"/>
      <c r="E47" s="186"/>
      <c r="F47" s="186"/>
      <c r="G47" s="186"/>
      <c r="H47" s="186"/>
      <c r="I47" s="186"/>
      <c r="J47" s="195"/>
      <c r="K47" s="195"/>
      <c r="L47" s="195"/>
      <c r="M47" s="195"/>
      <c r="N47" s="195"/>
      <c r="O47" s="195"/>
      <c r="P47" s="195"/>
      <c r="Q47" s="195"/>
      <c r="R47" s="195"/>
      <c r="S47" s="195"/>
      <c r="T47" s="195"/>
      <c r="U47" s="195"/>
      <c r="V47" s="195"/>
      <c r="W47" s="195"/>
      <c r="X47" s="195"/>
      <c r="Y47" s="195"/>
      <c r="Z47" s="195"/>
    </row>
    <row r="48" spans="1:26" s="184" customFormat="1">
      <c r="A48" s="185"/>
      <c r="B48" s="186"/>
      <c r="C48" s="186"/>
      <c r="D48" s="186"/>
      <c r="E48" s="186"/>
      <c r="F48" s="186"/>
      <c r="G48" s="186"/>
      <c r="H48" s="186"/>
      <c r="I48" s="186"/>
      <c r="J48" s="195"/>
      <c r="K48" s="195"/>
      <c r="L48" s="195"/>
      <c r="M48" s="195"/>
      <c r="N48" s="195"/>
      <c r="O48" s="195"/>
      <c r="P48" s="195"/>
      <c r="Q48" s="195"/>
      <c r="R48" s="195"/>
      <c r="S48" s="195"/>
      <c r="T48" s="195"/>
      <c r="U48" s="195"/>
      <c r="V48" s="195"/>
      <c r="W48" s="195"/>
      <c r="X48" s="195"/>
      <c r="Y48" s="195"/>
      <c r="Z48" s="195"/>
    </row>
    <row r="49" spans="1:26" s="184" customFormat="1">
      <c r="A49" s="185"/>
      <c r="B49" s="186"/>
      <c r="C49" s="186"/>
      <c r="D49" s="186"/>
      <c r="E49" s="186"/>
      <c r="F49" s="186"/>
      <c r="G49" s="186"/>
      <c r="H49" s="186"/>
      <c r="I49" s="186"/>
      <c r="J49" s="195"/>
      <c r="K49" s="195"/>
      <c r="L49" s="195"/>
      <c r="M49" s="195"/>
      <c r="N49" s="195"/>
      <c r="O49" s="195"/>
      <c r="P49" s="195"/>
      <c r="Q49" s="195"/>
      <c r="R49" s="195"/>
      <c r="S49" s="195"/>
      <c r="T49" s="195"/>
      <c r="U49" s="195"/>
      <c r="V49" s="195"/>
      <c r="W49" s="195"/>
      <c r="X49" s="195"/>
      <c r="Y49" s="195"/>
      <c r="Z49" s="195"/>
    </row>
    <row r="50" spans="1:26" s="195" customFormat="1" ht="13">
      <c r="A50" s="185"/>
      <c r="B50" s="196"/>
      <c r="C50" s="186"/>
      <c r="D50" s="186"/>
      <c r="E50" s="186"/>
      <c r="F50" s="186"/>
      <c r="G50" s="186"/>
      <c r="H50" s="186"/>
      <c r="I50" s="186"/>
    </row>
    <row r="51" spans="1:26" s="184" customFormat="1">
      <c r="A51" s="185"/>
      <c r="B51" s="186"/>
      <c r="C51" s="186"/>
      <c r="D51" s="186"/>
      <c r="E51" s="186"/>
      <c r="F51" s="186"/>
      <c r="G51" s="186"/>
      <c r="H51" s="186"/>
      <c r="I51" s="186"/>
      <c r="J51" s="187"/>
      <c r="K51" s="187"/>
      <c r="L51" s="187"/>
      <c r="M51" s="187"/>
      <c r="N51" s="187"/>
      <c r="O51" s="187"/>
      <c r="P51" s="187"/>
      <c r="Q51" s="187"/>
      <c r="R51" s="187"/>
      <c r="S51" s="187"/>
      <c r="T51" s="187"/>
      <c r="U51" s="187"/>
      <c r="V51" s="187"/>
      <c r="W51" s="187"/>
      <c r="X51" s="187"/>
      <c r="Y51" s="187"/>
      <c r="Z51" s="187"/>
    </row>
    <row r="52" spans="1:26" s="184" customFormat="1">
      <c r="A52" s="185"/>
      <c r="B52" s="186"/>
      <c r="C52" s="186"/>
      <c r="D52" s="186"/>
      <c r="E52" s="186"/>
      <c r="F52" s="186"/>
      <c r="G52" s="186"/>
      <c r="H52" s="186"/>
      <c r="I52" s="186"/>
      <c r="J52" s="187"/>
      <c r="K52" s="187"/>
      <c r="L52" s="187"/>
      <c r="M52" s="187"/>
      <c r="N52" s="187"/>
      <c r="O52" s="187"/>
      <c r="P52" s="187"/>
      <c r="Q52" s="187"/>
      <c r="R52" s="187"/>
      <c r="S52" s="187"/>
      <c r="T52" s="187"/>
      <c r="U52" s="187"/>
      <c r="V52" s="187"/>
      <c r="W52" s="187"/>
      <c r="X52" s="187"/>
      <c r="Y52" s="187"/>
      <c r="Z52" s="187"/>
    </row>
    <row r="53" spans="1:26" s="184" customFormat="1">
      <c r="A53" s="185"/>
      <c r="B53" s="186"/>
      <c r="C53" s="186"/>
      <c r="D53" s="186"/>
      <c r="E53" s="186"/>
      <c r="F53" s="186"/>
      <c r="G53" s="186"/>
      <c r="H53" s="186"/>
      <c r="I53" s="186"/>
      <c r="J53" s="187"/>
      <c r="K53" s="187"/>
      <c r="L53" s="187"/>
      <c r="M53" s="187"/>
      <c r="N53" s="187"/>
      <c r="O53" s="187"/>
      <c r="P53" s="187"/>
      <c r="Q53" s="187"/>
      <c r="R53" s="187"/>
      <c r="S53" s="187"/>
      <c r="T53" s="187"/>
      <c r="U53" s="187"/>
      <c r="V53" s="187"/>
      <c r="W53" s="187"/>
      <c r="X53" s="187"/>
      <c r="Y53" s="187"/>
      <c r="Z53" s="187"/>
    </row>
    <row r="54" spans="1:26" s="184" customFormat="1">
      <c r="A54" s="185"/>
      <c r="B54" s="186"/>
      <c r="C54" s="186"/>
      <c r="D54" s="186"/>
      <c r="E54" s="186"/>
      <c r="F54" s="186"/>
      <c r="G54" s="186"/>
      <c r="H54" s="186"/>
      <c r="I54" s="186"/>
      <c r="J54" s="187"/>
      <c r="K54" s="187"/>
      <c r="L54" s="187"/>
      <c r="M54" s="187"/>
      <c r="N54" s="187"/>
      <c r="O54" s="187"/>
      <c r="P54" s="187"/>
      <c r="Q54" s="187"/>
      <c r="R54" s="187"/>
      <c r="S54" s="187"/>
      <c r="T54" s="187"/>
      <c r="U54" s="187"/>
      <c r="V54" s="187"/>
      <c r="W54" s="187"/>
      <c r="X54" s="187"/>
      <c r="Y54" s="187"/>
      <c r="Z54" s="187"/>
    </row>
    <row r="55" spans="1:26" s="184" customFormat="1">
      <c r="A55" s="243"/>
      <c r="B55" s="241"/>
      <c r="C55" s="241"/>
      <c r="D55" s="241"/>
      <c r="E55" s="241"/>
      <c r="F55" s="241"/>
      <c r="G55" s="241"/>
      <c r="H55" s="241"/>
      <c r="I55" s="241"/>
      <c r="J55" s="242"/>
      <c r="K55" s="242"/>
      <c r="L55" s="242"/>
      <c r="M55" s="242"/>
      <c r="N55" s="242"/>
      <c r="O55" s="242"/>
      <c r="P55" s="242"/>
      <c r="Q55" s="242"/>
      <c r="R55" s="242"/>
      <c r="S55" s="242"/>
      <c r="T55" s="242"/>
      <c r="U55" s="242"/>
      <c r="V55" s="242"/>
      <c r="W55" s="242"/>
      <c r="X55" s="242"/>
      <c r="Y55" s="242"/>
      <c r="Z55" s="242"/>
    </row>
    <row r="56" spans="1:26">
      <c r="A56" s="118"/>
      <c r="B56" s="242"/>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c r="A57" s="118"/>
      <c r="B57" s="242"/>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c r="A58" s="118"/>
      <c r="B58" s="242"/>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c r="A59" s="118"/>
      <c r="B59" s="242"/>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c r="A60" s="118"/>
      <c r="B60" s="242"/>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c r="A61" s="118"/>
      <c r="B61" s="242"/>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c r="A62" s="118"/>
      <c r="B62" s="242"/>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c r="A63" s="118"/>
      <c r="B63" s="242"/>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spans="1:26">
      <c r="A64" s="118"/>
      <c r="B64" s="242"/>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spans="1:26">
      <c r="A65" s="118"/>
      <c r="B65" s="242"/>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c r="A66" s="118"/>
      <c r="B66" s="242"/>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spans="1:26">
      <c r="A67" s="118"/>
      <c r="B67" s="242"/>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242"/>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242"/>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sheetData>
  <mergeCells count="15">
    <mergeCell ref="B20:D20"/>
    <mergeCell ref="B21:C21"/>
    <mergeCell ref="E21:F21"/>
    <mergeCell ref="G21:H21"/>
    <mergeCell ref="B6:D6"/>
    <mergeCell ref="B7:D7"/>
    <mergeCell ref="B8:D8"/>
    <mergeCell ref="F16:H16"/>
    <mergeCell ref="B18:D18"/>
    <mergeCell ref="B5:D5"/>
    <mergeCell ref="A1:D1"/>
    <mergeCell ref="A2:D2"/>
    <mergeCell ref="E2:E3"/>
    <mergeCell ref="C3:D3"/>
    <mergeCell ref="B4:D4"/>
  </mergeCells>
  <dataValidations count="2">
    <dataValidation type="list" allowBlank="1" sqref="F43:H43 F33:H33 F38:H38 F19:H31" xr:uid="{DF8FF96F-D2AB-4227-A8AA-0E1F1CA5AC00}">
      <formula1>$A$11:$A$15</formula1>
    </dataValidation>
    <dataValidation type="list" allowBlank="1" showErrorMessage="1" sqref="F44:H55 F32:H32 F34:H37 F39:H42" xr:uid="{3D99D6E3-23BF-48D9-80C8-F2144061F32B}">
      <formula1>#REF!</formula1>
    </dataValidation>
  </dataValidations>
  <pageMargins left="0.7" right="0.7" top="0.75" bottom="0.75" header="0" footer="0"/>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20"/>
      <c r="B1" s="121"/>
      <c r="C1" s="121"/>
      <c r="D1" s="121"/>
      <c r="E1" s="121"/>
      <c r="F1" s="121"/>
      <c r="G1" s="122" t="s">
        <v>225</v>
      </c>
      <c r="H1" s="123"/>
      <c r="I1" s="123"/>
      <c r="J1" s="123"/>
      <c r="K1" s="123"/>
      <c r="L1" s="123"/>
      <c r="M1" s="121"/>
      <c r="N1" s="121"/>
      <c r="O1" s="121"/>
      <c r="P1" s="121"/>
      <c r="Q1" s="121"/>
      <c r="R1" s="121"/>
      <c r="S1" s="121"/>
      <c r="T1" s="121"/>
      <c r="U1" s="121"/>
      <c r="V1" s="121"/>
      <c r="W1" s="121"/>
      <c r="X1" s="121"/>
      <c r="Y1" s="121"/>
      <c r="Z1" s="121"/>
    </row>
    <row r="2" spans="1:26" ht="13.5" customHeight="1">
      <c r="A2" s="124"/>
      <c r="B2" s="125"/>
      <c r="C2" s="344" t="s">
        <v>226</v>
      </c>
      <c r="D2" s="293"/>
      <c r="E2" s="293"/>
      <c r="F2" s="293"/>
      <c r="G2" s="294"/>
      <c r="H2" s="126" t="s">
        <v>227</v>
      </c>
      <c r="I2" s="127"/>
      <c r="J2" s="127"/>
      <c r="K2" s="127"/>
      <c r="L2" s="127"/>
      <c r="M2" s="125"/>
      <c r="N2" s="125"/>
      <c r="O2" s="125"/>
      <c r="P2" s="125"/>
      <c r="Q2" s="125"/>
      <c r="R2" s="125"/>
      <c r="S2" s="125"/>
      <c r="T2" s="125"/>
      <c r="U2" s="125"/>
      <c r="V2" s="125"/>
      <c r="W2" s="125"/>
      <c r="X2" s="125"/>
      <c r="Y2" s="125"/>
      <c r="Z2" s="125"/>
    </row>
    <row r="3" spans="1:26" ht="13.5" customHeight="1">
      <c r="A3" s="124"/>
      <c r="B3" s="125"/>
      <c r="C3" s="345" t="s">
        <v>228</v>
      </c>
      <c r="D3" s="296"/>
      <c r="E3" s="128"/>
      <c r="F3" s="346" t="s">
        <v>229</v>
      </c>
      <c r="G3" s="296"/>
      <c r="H3" s="127"/>
      <c r="I3" s="127"/>
      <c r="J3" s="129"/>
      <c r="K3" s="127"/>
      <c r="L3" s="127"/>
      <c r="M3" s="125"/>
      <c r="N3" s="125"/>
      <c r="O3" s="125"/>
      <c r="P3" s="125"/>
      <c r="Q3" s="125"/>
      <c r="R3" s="125"/>
      <c r="S3" s="125"/>
      <c r="T3" s="125"/>
      <c r="U3" s="125"/>
      <c r="V3" s="125"/>
      <c r="W3" s="125"/>
      <c r="X3" s="125"/>
      <c r="Y3" s="125"/>
      <c r="Z3" s="125"/>
    </row>
    <row r="4" spans="1:26" ht="13.5" customHeight="1">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c r="A6" s="120"/>
      <c r="B6" s="340" t="s">
        <v>230</v>
      </c>
      <c r="C6" s="294"/>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c r="A7" s="120"/>
      <c r="B7" s="138" t="s">
        <v>231</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c r="A8" s="139" t="s">
        <v>51</v>
      </c>
      <c r="B8" s="140" t="s">
        <v>232</v>
      </c>
      <c r="C8" s="140" t="s">
        <v>233</v>
      </c>
      <c r="D8" s="140" t="s">
        <v>234</v>
      </c>
      <c r="E8" s="140" t="s">
        <v>235</v>
      </c>
      <c r="F8" s="140" t="s">
        <v>236</v>
      </c>
      <c r="G8" s="140" t="s">
        <v>237</v>
      </c>
      <c r="H8" s="140" t="s">
        <v>238</v>
      </c>
      <c r="I8" s="141" t="s">
        <v>239</v>
      </c>
      <c r="J8" s="123"/>
      <c r="K8" s="123"/>
      <c r="L8" s="121"/>
      <c r="M8" s="121"/>
      <c r="N8" s="121"/>
      <c r="O8" s="121"/>
      <c r="P8" s="121"/>
      <c r="Q8" s="121"/>
      <c r="R8" s="121"/>
      <c r="S8" s="121"/>
      <c r="T8" s="121"/>
      <c r="U8" s="121"/>
      <c r="V8" s="121"/>
      <c r="W8" s="121"/>
      <c r="X8" s="121"/>
      <c r="Y8" s="121"/>
      <c r="Z8" s="121"/>
    </row>
    <row r="9" spans="1:26" ht="13.5" customHeight="1">
      <c r="A9" s="142"/>
      <c r="B9" s="143" t="s">
        <v>240</v>
      </c>
      <c r="C9" s="143" t="s">
        <v>241</v>
      </c>
      <c r="D9" s="143" t="s">
        <v>242</v>
      </c>
      <c r="E9" s="143" t="s">
        <v>243</v>
      </c>
      <c r="F9" s="143" t="s">
        <v>244</v>
      </c>
      <c r="G9" s="143" t="s">
        <v>245</v>
      </c>
      <c r="H9" s="143" t="s">
        <v>246</v>
      </c>
      <c r="I9" s="144"/>
      <c r="J9" s="145"/>
      <c r="K9" s="145"/>
      <c r="L9" s="146"/>
      <c r="M9" s="146"/>
      <c r="N9" s="146"/>
      <c r="O9" s="146"/>
      <c r="P9" s="146"/>
      <c r="Q9" s="146"/>
      <c r="R9" s="146"/>
      <c r="S9" s="146"/>
      <c r="T9" s="146"/>
      <c r="U9" s="146"/>
      <c r="V9" s="146"/>
      <c r="W9" s="146"/>
      <c r="X9" s="146"/>
      <c r="Y9" s="146"/>
      <c r="Z9" s="146"/>
    </row>
    <row r="10" spans="1:26" ht="13.5" customHeight="1">
      <c r="A10" s="147">
        <v>1</v>
      </c>
      <c r="B10" s="148" t="s">
        <v>59</v>
      </c>
      <c r="C10" s="148" t="s">
        <v>247</v>
      </c>
      <c r="D10" s="148" t="s">
        <v>248</v>
      </c>
      <c r="E10" s="148" t="s">
        <v>249</v>
      </c>
      <c r="F10" s="148" t="s">
        <v>250</v>
      </c>
      <c r="G10" s="148" t="s">
        <v>251</v>
      </c>
      <c r="H10" s="148" t="s">
        <v>251</v>
      </c>
      <c r="I10" s="149"/>
      <c r="J10" s="123"/>
      <c r="K10" s="123"/>
      <c r="L10" s="121"/>
      <c r="M10" s="121"/>
      <c r="N10" s="121"/>
      <c r="O10" s="121"/>
      <c r="P10" s="121"/>
      <c r="Q10" s="121"/>
      <c r="R10" s="121"/>
      <c r="S10" s="121"/>
      <c r="T10" s="121"/>
      <c r="U10" s="121"/>
      <c r="V10" s="121"/>
      <c r="W10" s="121"/>
      <c r="X10" s="121"/>
      <c r="Y10" s="121"/>
      <c r="Z10" s="121"/>
    </row>
    <row r="11" spans="1:26" ht="20.25" customHeight="1">
      <c r="A11" s="147">
        <v>2</v>
      </c>
      <c r="B11" s="148" t="s">
        <v>252</v>
      </c>
      <c r="C11" s="148" t="s">
        <v>253</v>
      </c>
      <c r="D11" s="148" t="s">
        <v>254</v>
      </c>
      <c r="E11" s="148" t="s">
        <v>255</v>
      </c>
      <c r="F11" s="148" t="s">
        <v>250</v>
      </c>
      <c r="G11" s="148" t="s">
        <v>251</v>
      </c>
      <c r="H11" s="148" t="s">
        <v>256</v>
      </c>
      <c r="I11" s="149" t="s">
        <v>257</v>
      </c>
      <c r="J11" s="123"/>
      <c r="K11" s="123"/>
      <c r="L11" s="121"/>
      <c r="M11" s="121"/>
      <c r="N11" s="121"/>
      <c r="O11" s="121"/>
      <c r="P11" s="121"/>
      <c r="Q11" s="121"/>
      <c r="R11" s="121"/>
      <c r="S11" s="121"/>
      <c r="T11" s="121"/>
      <c r="U11" s="121"/>
      <c r="V11" s="121"/>
      <c r="W11" s="121"/>
      <c r="X11" s="121"/>
      <c r="Y11" s="121"/>
      <c r="Z11" s="121"/>
    </row>
    <row r="12" spans="1:26" ht="20.25" customHeight="1">
      <c r="A12" s="147">
        <v>3</v>
      </c>
      <c r="B12" s="148" t="s">
        <v>258</v>
      </c>
      <c r="C12" s="148" t="s">
        <v>259</v>
      </c>
      <c r="D12" s="148" t="s">
        <v>254</v>
      </c>
      <c r="E12" s="148" t="s">
        <v>249</v>
      </c>
      <c r="F12" s="148" t="s">
        <v>260</v>
      </c>
      <c r="G12" s="148" t="s">
        <v>251</v>
      </c>
      <c r="H12" s="148" t="s">
        <v>251</v>
      </c>
      <c r="I12" s="149"/>
      <c r="J12" s="123"/>
      <c r="K12" s="123"/>
      <c r="L12" s="121"/>
      <c r="M12" s="121"/>
      <c r="N12" s="121"/>
      <c r="O12" s="121"/>
      <c r="P12" s="121"/>
      <c r="Q12" s="121"/>
      <c r="R12" s="121"/>
      <c r="S12" s="121"/>
      <c r="T12" s="121"/>
      <c r="U12" s="121"/>
      <c r="V12" s="121"/>
      <c r="W12" s="121"/>
      <c r="X12" s="121"/>
      <c r="Y12" s="121"/>
      <c r="Z12" s="121"/>
    </row>
    <row r="13" spans="1:26" ht="15" customHeight="1">
      <c r="A13" s="120"/>
      <c r="B13" s="150"/>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c r="A14" s="120"/>
      <c r="B14" s="340" t="s">
        <v>261</v>
      </c>
      <c r="C14" s="293"/>
      <c r="D14" s="294"/>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c r="A15" s="120"/>
      <c r="B15" s="138" t="s">
        <v>262</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c r="A16" s="139" t="s">
        <v>51</v>
      </c>
      <c r="B16" s="140" t="s">
        <v>263</v>
      </c>
      <c r="C16" s="140" t="s">
        <v>34</v>
      </c>
      <c r="D16" s="140" t="s">
        <v>36</v>
      </c>
      <c r="E16" s="140" t="s">
        <v>256</v>
      </c>
      <c r="F16" s="140" t="s">
        <v>38</v>
      </c>
      <c r="G16" s="140" t="s">
        <v>264</v>
      </c>
      <c r="H16" s="123"/>
      <c r="I16" s="123"/>
      <c r="J16" s="123"/>
      <c r="K16" s="123"/>
      <c r="L16" s="121"/>
      <c r="M16" s="121"/>
      <c r="N16" s="121"/>
      <c r="O16" s="121"/>
      <c r="P16" s="121"/>
      <c r="Q16" s="121"/>
      <c r="R16" s="121"/>
      <c r="S16" s="121"/>
      <c r="T16" s="121"/>
      <c r="U16" s="121"/>
      <c r="V16" s="121"/>
      <c r="W16" s="121"/>
      <c r="X16" s="121"/>
      <c r="Y16" s="121"/>
      <c r="Z16" s="121"/>
    </row>
    <row r="17" spans="1:26" ht="13.5" customHeight="1">
      <c r="A17" s="142"/>
      <c r="B17" s="143" t="s">
        <v>240</v>
      </c>
      <c r="C17" s="151" t="s">
        <v>265</v>
      </c>
      <c r="D17" s="151" t="s">
        <v>266</v>
      </c>
      <c r="E17" s="151" t="s">
        <v>267</v>
      </c>
      <c r="F17" s="151" t="s">
        <v>268</v>
      </c>
      <c r="G17" s="151" t="s">
        <v>269</v>
      </c>
      <c r="H17" s="145"/>
      <c r="I17" s="145"/>
      <c r="J17" s="145"/>
      <c r="K17" s="145"/>
      <c r="L17" s="146"/>
      <c r="M17" s="146"/>
      <c r="N17" s="146"/>
      <c r="O17" s="146"/>
      <c r="P17" s="146"/>
      <c r="Q17" s="146"/>
      <c r="R17" s="146"/>
      <c r="S17" s="146"/>
      <c r="T17" s="146"/>
      <c r="U17" s="146"/>
      <c r="V17" s="146"/>
      <c r="W17" s="146"/>
      <c r="X17" s="146"/>
      <c r="Y17" s="146"/>
      <c r="Z17" s="146"/>
    </row>
    <row r="18" spans="1:26" ht="13.5" customHeight="1">
      <c r="A18" s="147">
        <v>1</v>
      </c>
      <c r="B18" s="148" t="s">
        <v>59</v>
      </c>
      <c r="C18" s="152">
        <f>'Assignment 1'!D11</f>
        <v>0</v>
      </c>
      <c r="D18" s="152">
        <f>'Assignment 1'!D12</f>
        <v>0</v>
      </c>
      <c r="E18" s="152">
        <f>'Assignment 1'!D14</f>
        <v>0</v>
      </c>
      <c r="F18" s="152">
        <f>'Assignment 1'!D13</f>
        <v>0</v>
      </c>
      <c r="G18" s="152">
        <f>'Assignment 1'!D15</f>
        <v>0</v>
      </c>
      <c r="H18" s="123"/>
      <c r="I18" s="123"/>
      <c r="J18" s="123"/>
      <c r="K18" s="123"/>
      <c r="L18" s="121"/>
      <c r="M18" s="121"/>
      <c r="N18" s="121"/>
      <c r="O18" s="121"/>
      <c r="P18" s="121"/>
      <c r="Q18" s="121"/>
      <c r="R18" s="121"/>
      <c r="S18" s="121"/>
      <c r="T18" s="121"/>
      <c r="U18" s="121"/>
      <c r="V18" s="121"/>
      <c r="W18" s="121"/>
      <c r="X18" s="121"/>
      <c r="Y18" s="121"/>
      <c r="Z18" s="121"/>
    </row>
    <row r="19" spans="1:26" ht="20.25" customHeight="1">
      <c r="A19" s="147">
        <v>2</v>
      </c>
      <c r="B19" s="148" t="s">
        <v>258</v>
      </c>
      <c r="C19" s="152" t="e">
        <f>'[1]User Story 3'!D11</f>
        <v>#REF!</v>
      </c>
      <c r="D19" s="152" t="e">
        <f>'[1]User Story 3'!D12</f>
        <v>#REF!</v>
      </c>
      <c r="E19" s="152" t="e">
        <f>'[1]User Story 3'!D14</f>
        <v>#REF!</v>
      </c>
      <c r="F19" s="152" t="e">
        <f>'[1]User Story 3'!D13</f>
        <v>#REF!</v>
      </c>
      <c r="G19" s="152" t="e">
        <f>'[1]User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c r="A20" s="147">
        <v>3</v>
      </c>
      <c r="B20" s="148" t="s">
        <v>92</v>
      </c>
      <c r="C20" s="152" t="e">
        <f t="shared" ref="C20:G20" si="0">SUM(C18:C19)</f>
        <v>#REF!</v>
      </c>
      <c r="D20" s="152" t="e">
        <f t="shared" si="0"/>
        <v>#REF!</v>
      </c>
      <c r="E20" s="152" t="e">
        <f t="shared" si="0"/>
        <v>#REF!</v>
      </c>
      <c r="F20" s="152" t="e">
        <f t="shared" si="0"/>
        <v>#REF!</v>
      </c>
      <c r="G20" s="152"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c r="A21" s="153"/>
      <c r="B21" s="154"/>
      <c r="C21" s="155" t="s">
        <v>270</v>
      </c>
      <c r="D21" s="156" t="e">
        <f>SUM(C20,D20,G20)/SUM(C20:G20)</f>
        <v>#REF!</v>
      </c>
      <c r="E21" s="157"/>
      <c r="F21" s="157"/>
      <c r="G21" s="157"/>
      <c r="H21" s="123"/>
      <c r="I21" s="123"/>
      <c r="J21" s="123"/>
      <c r="K21" s="123"/>
      <c r="L21" s="121"/>
      <c r="M21" s="121"/>
      <c r="N21" s="121"/>
      <c r="O21" s="121"/>
      <c r="P21" s="121"/>
      <c r="Q21" s="121"/>
      <c r="R21" s="121"/>
      <c r="S21" s="121"/>
      <c r="T21" s="121"/>
      <c r="U21" s="121"/>
      <c r="V21" s="121"/>
      <c r="W21" s="121"/>
      <c r="X21" s="121"/>
      <c r="Y21" s="121"/>
      <c r="Z21" s="121"/>
    </row>
    <row r="22" spans="1:26" ht="13.5" customHeight="1">
      <c r="A22" s="120"/>
      <c r="B22" s="150"/>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c r="A23" s="120"/>
      <c r="B23" s="340" t="s">
        <v>271</v>
      </c>
      <c r="C23" s="293"/>
      <c r="D23" s="294"/>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c r="A24" s="120"/>
      <c r="B24" s="138" t="s">
        <v>272</v>
      </c>
      <c r="C24" s="158"/>
      <c r="D24" s="158"/>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c r="A25" s="120"/>
      <c r="B25" s="159" t="s">
        <v>273</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c r="A26" s="139" t="s">
        <v>51</v>
      </c>
      <c r="B26" s="140" t="s">
        <v>274</v>
      </c>
      <c r="C26" s="140" t="s">
        <v>275</v>
      </c>
      <c r="D26" s="140" t="s">
        <v>276</v>
      </c>
      <c r="E26" s="140" t="s">
        <v>277</v>
      </c>
      <c r="F26" s="140" t="s">
        <v>278</v>
      </c>
      <c r="G26" s="343" t="s">
        <v>103</v>
      </c>
      <c r="H26" s="294"/>
      <c r="I26" s="123"/>
      <c r="J26" s="123"/>
      <c r="K26" s="123"/>
      <c r="L26" s="123"/>
      <c r="M26" s="121"/>
      <c r="N26" s="121"/>
      <c r="O26" s="121"/>
      <c r="P26" s="121"/>
      <c r="Q26" s="121"/>
      <c r="R26" s="121"/>
      <c r="S26" s="121"/>
      <c r="T26" s="121"/>
      <c r="U26" s="121"/>
      <c r="V26" s="121"/>
      <c r="W26" s="121"/>
      <c r="X26" s="121"/>
      <c r="Y26" s="121"/>
      <c r="Z26" s="121"/>
    </row>
    <row r="27" spans="1:26" ht="13.5" customHeight="1">
      <c r="A27" s="147">
        <v>1</v>
      </c>
      <c r="B27" s="148" t="s">
        <v>279</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341"/>
      <c r="H27" s="284"/>
      <c r="I27" s="123"/>
      <c r="J27" s="123"/>
      <c r="K27" s="123"/>
      <c r="L27" s="123"/>
      <c r="M27" s="121"/>
      <c r="N27" s="121"/>
      <c r="O27" s="121"/>
      <c r="P27" s="121"/>
      <c r="Q27" s="121"/>
      <c r="R27" s="121"/>
      <c r="S27" s="121"/>
      <c r="T27" s="121"/>
      <c r="U27" s="121"/>
      <c r="V27" s="121"/>
      <c r="W27" s="121"/>
      <c r="X27" s="121"/>
      <c r="Y27" s="121"/>
      <c r="Z27" s="121"/>
    </row>
    <row r="28" spans="1:26" ht="20.25" customHeight="1">
      <c r="A28" s="147">
        <v>2</v>
      </c>
      <c r="B28" s="148" t="s">
        <v>280</v>
      </c>
      <c r="C28" s="152" t="e">
        <f>COUNTIFS(#REF!, "*Major*",#REF!,"*Open*")</f>
        <v>#REF!</v>
      </c>
      <c r="D28" s="152" t="e">
        <f>COUNTIFS(#REF!, "*Major*",#REF!,"*Resolved*")</f>
        <v>#REF!</v>
      </c>
      <c r="E28" s="152" t="e">
        <f>COUNTIFS(#REF!, "*Major*",#REF!,"*Reopened*")</f>
        <v>#REF!</v>
      </c>
      <c r="F28" s="152" t="e">
        <f>COUNTIFS(#REF!, "*Major*",#REF!,"*Closed*") + COUNTIFS(#REF!, "*Major*",#REF!,"*Ready for client test*")</f>
        <v>#REF!</v>
      </c>
      <c r="G28" s="341"/>
      <c r="H28" s="284"/>
      <c r="I28" s="123"/>
      <c r="J28" s="123"/>
      <c r="K28" s="123"/>
      <c r="L28" s="123"/>
      <c r="M28" s="121"/>
      <c r="N28" s="121"/>
      <c r="O28" s="121"/>
      <c r="P28" s="121"/>
      <c r="Q28" s="121"/>
      <c r="R28" s="121"/>
      <c r="S28" s="121"/>
      <c r="T28" s="121"/>
      <c r="U28" s="121"/>
      <c r="V28" s="121"/>
      <c r="W28" s="121"/>
      <c r="X28" s="121"/>
      <c r="Y28" s="121"/>
      <c r="Z28" s="121"/>
    </row>
    <row r="29" spans="1:26" ht="20.25" customHeight="1">
      <c r="A29" s="147">
        <v>3</v>
      </c>
      <c r="B29" s="148" t="s">
        <v>281</v>
      </c>
      <c r="C29" s="152" t="e">
        <f>COUNTIFS(#REF!, "*Normal*",#REF!,"*Open*")</f>
        <v>#REF!</v>
      </c>
      <c r="D29" s="152" t="e">
        <f>COUNTIFS(#REF!, "*Normal*",#REF!,"*Resolved*")</f>
        <v>#REF!</v>
      </c>
      <c r="E29" s="152" t="e">
        <f>COUNTIFS(#REF!, "*Normal*",#REF!,"*Reopened*")</f>
        <v>#REF!</v>
      </c>
      <c r="F29" s="152" t="e">
        <f>COUNTIFS(#REF!, "*Normal*",#REF!,"*Closed*") + COUNTIFS(#REF!, "*Normal*",#REF!,"*Ready for client test*")</f>
        <v>#REF!</v>
      </c>
      <c r="G29" s="341"/>
      <c r="H29" s="284"/>
      <c r="I29" s="123"/>
      <c r="J29" s="123"/>
      <c r="K29" s="123"/>
      <c r="L29" s="123"/>
      <c r="M29" s="121"/>
      <c r="N29" s="121"/>
      <c r="O29" s="121"/>
      <c r="P29" s="121"/>
      <c r="Q29" s="121"/>
      <c r="R29" s="121"/>
      <c r="S29" s="121"/>
      <c r="T29" s="121"/>
      <c r="U29" s="121"/>
      <c r="V29" s="121"/>
      <c r="W29" s="121"/>
      <c r="X29" s="121"/>
      <c r="Y29" s="121"/>
      <c r="Z29" s="121"/>
    </row>
    <row r="30" spans="1:26" ht="20.25" customHeight="1">
      <c r="A30" s="147">
        <v>4</v>
      </c>
      <c r="B30" s="148" t="s">
        <v>282</v>
      </c>
      <c r="C30" s="152" t="e">
        <f>COUNTIFS(#REF!, "*Minor*",#REF!,"*Open*")</f>
        <v>#REF!</v>
      </c>
      <c r="D30" s="152" t="e">
        <f>COUNTIFS(#REF!, "*Minor*",#REF!,"*Resolved*")</f>
        <v>#REF!</v>
      </c>
      <c r="E30" s="152" t="e">
        <f>COUNTIFS(#REF!, "*Minor*",#REF!,"*Reopened*")</f>
        <v>#REF!</v>
      </c>
      <c r="F30" s="152" t="e">
        <f>COUNTIFS(#REF!, "*Minor*",#REF!,"*Closed*") + COUNTIFS(#REF!, "*Minor*",#REF!,"*Ready for client test*")</f>
        <v>#REF!</v>
      </c>
      <c r="G30" s="341"/>
      <c r="H30" s="284"/>
      <c r="I30" s="123"/>
      <c r="J30" s="123"/>
      <c r="K30" s="123"/>
      <c r="L30" s="123"/>
      <c r="M30" s="121"/>
      <c r="N30" s="121"/>
      <c r="O30" s="121"/>
      <c r="P30" s="121"/>
      <c r="Q30" s="121"/>
      <c r="R30" s="121"/>
      <c r="S30" s="121"/>
      <c r="T30" s="121"/>
      <c r="U30" s="121"/>
      <c r="V30" s="121"/>
      <c r="W30" s="121"/>
      <c r="X30" s="121"/>
      <c r="Y30" s="121"/>
      <c r="Z30" s="121"/>
    </row>
    <row r="31" spans="1:26" ht="20.25" customHeight="1">
      <c r="A31" s="147"/>
      <c r="B31" s="139" t="s">
        <v>92</v>
      </c>
      <c r="C31" s="139" t="e">
        <f>SUM(C27:C30)</f>
        <v>#REF!</v>
      </c>
      <c r="D31" s="139">
        <v>0</v>
      </c>
      <c r="E31" s="139">
        <v>0</v>
      </c>
      <c r="F31" s="139" t="e">
        <f>SUM(F27:F30)</f>
        <v>#REF!</v>
      </c>
      <c r="G31" s="341"/>
      <c r="H31" s="284"/>
      <c r="I31" s="123"/>
      <c r="J31" s="123"/>
      <c r="K31" s="123"/>
      <c r="L31" s="123"/>
      <c r="M31" s="121"/>
      <c r="N31" s="121"/>
      <c r="O31" s="121"/>
      <c r="P31" s="121"/>
      <c r="Q31" s="121"/>
      <c r="R31" s="121"/>
      <c r="S31" s="121"/>
      <c r="T31" s="121"/>
      <c r="U31" s="121"/>
      <c r="V31" s="121"/>
      <c r="W31" s="121"/>
      <c r="X31" s="121"/>
      <c r="Y31" s="121"/>
      <c r="Z31" s="121"/>
    </row>
    <row r="32" spans="1:26" ht="20.25" customHeight="1">
      <c r="A32" s="153"/>
      <c r="B32" s="154"/>
      <c r="C32" s="157"/>
      <c r="D32" s="157"/>
      <c r="E32" s="157"/>
      <c r="F32" s="157"/>
      <c r="G32" s="157"/>
      <c r="H32" s="157"/>
      <c r="I32" s="123"/>
      <c r="J32" s="123"/>
      <c r="K32" s="123"/>
      <c r="L32" s="123"/>
      <c r="M32" s="121"/>
      <c r="N32" s="121"/>
      <c r="O32" s="121"/>
      <c r="P32" s="121"/>
      <c r="Q32" s="121"/>
      <c r="R32" s="121"/>
      <c r="S32" s="121"/>
      <c r="T32" s="121"/>
      <c r="U32" s="121"/>
      <c r="V32" s="121"/>
      <c r="W32" s="121"/>
      <c r="X32" s="121"/>
      <c r="Y32" s="121"/>
      <c r="Z32" s="121"/>
    </row>
    <row r="33" spans="1:26" ht="13.5" customHeight="1">
      <c r="A33" s="120"/>
      <c r="B33" s="159" t="s">
        <v>283</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c r="A34" s="139" t="s">
        <v>51</v>
      </c>
      <c r="B34" s="140" t="s">
        <v>284</v>
      </c>
      <c r="C34" s="140" t="s">
        <v>285</v>
      </c>
      <c r="D34" s="140" t="s">
        <v>286</v>
      </c>
      <c r="E34" s="140" t="s">
        <v>236</v>
      </c>
      <c r="F34" s="334" t="s">
        <v>239</v>
      </c>
      <c r="G34" s="284"/>
      <c r="H34" s="123"/>
      <c r="I34" s="123"/>
      <c r="J34" s="123"/>
      <c r="K34" s="123"/>
      <c r="L34" s="123"/>
      <c r="M34" s="121"/>
      <c r="N34" s="121"/>
      <c r="O34" s="121"/>
      <c r="P34" s="121"/>
      <c r="Q34" s="121"/>
      <c r="R34" s="121"/>
      <c r="S34" s="121"/>
      <c r="T34" s="121"/>
      <c r="U34" s="121"/>
      <c r="V34" s="121"/>
      <c r="W34" s="121"/>
      <c r="X34" s="121"/>
      <c r="Y34" s="121"/>
      <c r="Z34" s="121"/>
    </row>
    <row r="35" spans="1:26" ht="13.5" customHeight="1">
      <c r="A35" s="142"/>
      <c r="B35" s="143" t="s">
        <v>287</v>
      </c>
      <c r="C35" s="151" t="s">
        <v>288</v>
      </c>
      <c r="D35" s="151" t="s">
        <v>289</v>
      </c>
      <c r="E35" s="151" t="s">
        <v>244</v>
      </c>
      <c r="F35" s="342"/>
      <c r="G35" s="284"/>
      <c r="H35" s="145"/>
      <c r="I35" s="145"/>
      <c r="J35" s="145"/>
      <c r="K35" s="145"/>
      <c r="L35" s="145"/>
      <c r="M35" s="146"/>
      <c r="N35" s="146"/>
      <c r="O35" s="146"/>
      <c r="P35" s="146"/>
      <c r="Q35" s="146"/>
      <c r="R35" s="146"/>
      <c r="S35" s="146"/>
      <c r="T35" s="146"/>
      <c r="U35" s="146"/>
      <c r="V35" s="146"/>
      <c r="W35" s="146"/>
      <c r="X35" s="146"/>
      <c r="Y35" s="146"/>
      <c r="Z35" s="146"/>
    </row>
    <row r="36" spans="1:26" ht="13.5" customHeight="1">
      <c r="A36" s="147">
        <v>1</v>
      </c>
      <c r="B36" s="148" t="s">
        <v>290</v>
      </c>
      <c r="C36" s="152" t="s">
        <v>291</v>
      </c>
      <c r="D36" s="152" t="s">
        <v>282</v>
      </c>
      <c r="E36" s="152" t="s">
        <v>250</v>
      </c>
      <c r="F36" s="341"/>
      <c r="G36" s="284"/>
      <c r="H36" s="123"/>
      <c r="I36" s="123"/>
      <c r="J36" s="123"/>
      <c r="K36" s="123"/>
      <c r="L36" s="123"/>
      <c r="M36" s="121"/>
      <c r="N36" s="121"/>
      <c r="O36" s="121"/>
      <c r="P36" s="121"/>
      <c r="Q36" s="121"/>
      <c r="R36" s="121"/>
      <c r="S36" s="121"/>
      <c r="T36" s="121"/>
      <c r="U36" s="121"/>
      <c r="V36" s="121"/>
      <c r="W36" s="121"/>
      <c r="X36" s="121"/>
      <c r="Y36" s="121"/>
      <c r="Z36" s="121"/>
    </row>
    <row r="37" spans="1:26" ht="20.25" customHeight="1">
      <c r="A37" s="147">
        <v>2</v>
      </c>
      <c r="B37" s="148" t="s">
        <v>292</v>
      </c>
      <c r="C37" s="152" t="s">
        <v>293</v>
      </c>
      <c r="D37" s="152" t="s">
        <v>282</v>
      </c>
      <c r="E37" s="152" t="s">
        <v>250</v>
      </c>
      <c r="F37" s="341"/>
      <c r="G37" s="284"/>
      <c r="H37" s="123"/>
      <c r="I37" s="123"/>
      <c r="J37" s="123"/>
      <c r="K37" s="123"/>
      <c r="L37" s="123"/>
      <c r="M37" s="121"/>
      <c r="N37" s="121"/>
      <c r="O37" s="121"/>
      <c r="P37" s="121"/>
      <c r="Q37" s="121"/>
      <c r="R37" s="121"/>
      <c r="S37" s="121"/>
      <c r="T37" s="121"/>
      <c r="U37" s="121"/>
      <c r="V37" s="121"/>
      <c r="W37" s="121"/>
      <c r="X37" s="121"/>
      <c r="Y37" s="121"/>
      <c r="Z37" s="121"/>
    </row>
    <row r="38" spans="1:26" ht="20.25" customHeight="1">
      <c r="A38" s="153"/>
      <c r="B38" s="154"/>
      <c r="C38" s="157"/>
      <c r="D38" s="157"/>
      <c r="E38" s="157"/>
      <c r="F38" s="157"/>
      <c r="G38" s="157"/>
      <c r="H38" s="157"/>
      <c r="I38" s="123"/>
      <c r="J38" s="123"/>
      <c r="K38" s="123"/>
      <c r="L38" s="123"/>
      <c r="M38" s="121"/>
      <c r="N38" s="121"/>
      <c r="O38" s="121"/>
      <c r="P38" s="121"/>
      <c r="Q38" s="121"/>
      <c r="R38" s="121"/>
      <c r="S38" s="121"/>
      <c r="T38" s="121"/>
      <c r="U38" s="121"/>
      <c r="V38" s="121"/>
      <c r="W38" s="121"/>
      <c r="X38" s="121"/>
      <c r="Y38" s="121"/>
      <c r="Z38" s="121"/>
    </row>
    <row r="39" spans="1:26" ht="21.75" customHeight="1">
      <c r="A39" s="120"/>
      <c r="B39" s="340" t="s">
        <v>294</v>
      </c>
      <c r="C39" s="294"/>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c r="A40" s="120"/>
      <c r="B40" s="138" t="s">
        <v>295</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c r="A41" s="139" t="s">
        <v>51</v>
      </c>
      <c r="B41" s="140" t="s">
        <v>55</v>
      </c>
      <c r="C41" s="334" t="s">
        <v>296</v>
      </c>
      <c r="D41" s="284"/>
      <c r="E41" s="334" t="s">
        <v>297</v>
      </c>
      <c r="F41" s="283"/>
      <c r="G41" s="284"/>
      <c r="H41" s="139" t="s">
        <v>298</v>
      </c>
      <c r="I41" s="123"/>
      <c r="J41" s="123"/>
      <c r="K41" s="123"/>
      <c r="L41" s="123"/>
      <c r="M41" s="121"/>
      <c r="N41" s="121"/>
      <c r="O41" s="121"/>
      <c r="P41" s="121"/>
      <c r="Q41" s="121"/>
      <c r="R41" s="121"/>
      <c r="S41" s="121"/>
      <c r="T41" s="121"/>
      <c r="U41" s="121"/>
      <c r="V41" s="121"/>
      <c r="W41" s="121"/>
      <c r="X41" s="121"/>
      <c r="Y41" s="121"/>
      <c r="Z41" s="121"/>
    </row>
    <row r="42" spans="1:26" ht="34.5" customHeight="1">
      <c r="A42" s="147">
        <v>1</v>
      </c>
      <c r="B42" s="160" t="s">
        <v>299</v>
      </c>
      <c r="C42" s="339" t="s">
        <v>300</v>
      </c>
      <c r="D42" s="284"/>
      <c r="E42" s="339" t="s">
        <v>301</v>
      </c>
      <c r="F42" s="283"/>
      <c r="G42" s="284"/>
      <c r="H42" s="161"/>
      <c r="I42" s="123"/>
      <c r="J42" s="123"/>
      <c r="K42" s="123"/>
      <c r="L42" s="123"/>
      <c r="M42" s="121"/>
      <c r="N42" s="121"/>
      <c r="O42" s="121"/>
      <c r="P42" s="121"/>
      <c r="Q42" s="121"/>
      <c r="R42" s="121"/>
      <c r="S42" s="121"/>
      <c r="T42" s="121"/>
      <c r="U42" s="121"/>
      <c r="V42" s="121"/>
      <c r="W42" s="121"/>
      <c r="X42" s="121"/>
      <c r="Y42" s="121"/>
      <c r="Z42" s="121"/>
    </row>
    <row r="43" spans="1:26" ht="34.5" customHeight="1">
      <c r="A43" s="147">
        <v>2</v>
      </c>
      <c r="B43" s="160" t="s">
        <v>299</v>
      </c>
      <c r="C43" s="339" t="s">
        <v>300</v>
      </c>
      <c r="D43" s="284"/>
      <c r="E43" s="339" t="s">
        <v>301</v>
      </c>
      <c r="F43" s="283"/>
      <c r="G43" s="284"/>
      <c r="H43" s="161"/>
      <c r="I43" s="123"/>
      <c r="J43" s="123"/>
      <c r="K43" s="123"/>
      <c r="L43" s="123"/>
      <c r="M43" s="121"/>
      <c r="N43" s="121"/>
      <c r="O43" s="121"/>
      <c r="P43" s="121"/>
      <c r="Q43" s="121"/>
      <c r="R43" s="121"/>
      <c r="S43" s="121"/>
      <c r="T43" s="121"/>
      <c r="U43" s="121"/>
      <c r="V43" s="121"/>
      <c r="W43" s="121"/>
      <c r="X43" s="121"/>
      <c r="Y43" s="121"/>
      <c r="Z43" s="121"/>
    </row>
    <row r="44" spans="1:26" ht="34.5" customHeight="1">
      <c r="A44" s="147">
        <v>3</v>
      </c>
      <c r="B44" s="160" t="s">
        <v>299</v>
      </c>
      <c r="C44" s="339" t="s">
        <v>300</v>
      </c>
      <c r="D44" s="284"/>
      <c r="E44" s="339" t="s">
        <v>301</v>
      </c>
      <c r="F44" s="283"/>
      <c r="G44" s="284"/>
      <c r="H44" s="161"/>
      <c r="I44" s="123"/>
      <c r="J44" s="123"/>
      <c r="K44" s="123"/>
      <c r="L44" s="123"/>
      <c r="M44" s="121"/>
      <c r="N44" s="121"/>
      <c r="O44" s="121"/>
      <c r="P44" s="121"/>
      <c r="Q44" s="121"/>
      <c r="R44" s="121"/>
      <c r="S44" s="121"/>
      <c r="T44" s="121"/>
      <c r="U44" s="121"/>
      <c r="V44" s="121"/>
      <c r="W44" s="121"/>
      <c r="X44" s="121"/>
      <c r="Y44" s="121"/>
      <c r="Z44" s="121"/>
    </row>
    <row r="45" spans="1:26" ht="13.5" customHeight="1">
      <c r="A45" s="120"/>
      <c r="B45" s="162"/>
      <c r="C45" s="162"/>
      <c r="D45" s="162"/>
      <c r="E45" s="162"/>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c r="A46" s="120"/>
      <c r="B46" s="340" t="s">
        <v>302</v>
      </c>
      <c r="C46" s="294"/>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c r="A47" s="120"/>
      <c r="B47" s="138" t="s">
        <v>303</v>
      </c>
      <c r="C47" s="162"/>
      <c r="D47" s="162"/>
      <c r="E47" s="162"/>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c r="A48" s="328" t="s">
        <v>51</v>
      </c>
      <c r="B48" s="331" t="s">
        <v>304</v>
      </c>
      <c r="C48" s="334" t="s">
        <v>305</v>
      </c>
      <c r="D48" s="283"/>
      <c r="E48" s="283"/>
      <c r="F48" s="284"/>
      <c r="G48" s="335" t="s">
        <v>270</v>
      </c>
      <c r="H48" s="335" t="s">
        <v>304</v>
      </c>
      <c r="I48" s="337" t="s">
        <v>306</v>
      </c>
      <c r="J48" s="27"/>
      <c r="K48" s="27"/>
      <c r="L48" s="27"/>
      <c r="M48" s="163"/>
      <c r="N48" s="163"/>
      <c r="O48" s="163"/>
      <c r="P48" s="163"/>
      <c r="Q48" s="163"/>
      <c r="R48" s="163"/>
      <c r="S48" s="163"/>
      <c r="T48" s="163"/>
      <c r="U48" s="163"/>
      <c r="V48" s="163"/>
      <c r="W48" s="163"/>
      <c r="X48" s="163"/>
      <c r="Y48" s="163"/>
      <c r="Z48" s="163"/>
    </row>
    <row r="49" spans="1:26" ht="13.5" customHeight="1">
      <c r="A49" s="329"/>
      <c r="B49" s="332"/>
      <c r="C49" s="164" t="s">
        <v>279</v>
      </c>
      <c r="D49" s="164" t="s">
        <v>280</v>
      </c>
      <c r="E49" s="165" t="s">
        <v>281</v>
      </c>
      <c r="F49" s="165" t="s">
        <v>282</v>
      </c>
      <c r="G49" s="336"/>
      <c r="H49" s="336"/>
      <c r="I49" s="338"/>
      <c r="J49" s="123"/>
      <c r="K49" s="123"/>
      <c r="L49" s="123"/>
      <c r="M49" s="121"/>
      <c r="N49" s="121"/>
      <c r="O49" s="121"/>
      <c r="P49" s="121"/>
      <c r="Q49" s="121"/>
      <c r="R49" s="121"/>
      <c r="S49" s="121"/>
      <c r="T49" s="121"/>
      <c r="U49" s="121"/>
      <c r="V49" s="121"/>
      <c r="W49" s="121"/>
      <c r="X49" s="121"/>
      <c r="Y49" s="121"/>
      <c r="Z49" s="121"/>
    </row>
    <row r="50" spans="1:26" ht="13.5" customHeight="1">
      <c r="A50" s="330"/>
      <c r="B50" s="333"/>
      <c r="C50" s="166" t="s">
        <v>307</v>
      </c>
      <c r="D50" s="166" t="s">
        <v>308</v>
      </c>
      <c r="E50" s="166" t="s">
        <v>309</v>
      </c>
      <c r="F50" s="166" t="s">
        <v>310</v>
      </c>
      <c r="G50" s="167" t="s">
        <v>311</v>
      </c>
      <c r="H50" s="167" t="s">
        <v>312</v>
      </c>
      <c r="I50" s="167" t="s">
        <v>312</v>
      </c>
      <c r="J50" s="123"/>
      <c r="K50" s="123"/>
      <c r="L50" s="123"/>
      <c r="M50" s="121"/>
      <c r="N50" s="121"/>
      <c r="O50" s="121"/>
      <c r="P50" s="121"/>
      <c r="Q50" s="121"/>
      <c r="R50" s="121"/>
      <c r="S50" s="121"/>
      <c r="T50" s="121"/>
      <c r="U50" s="121"/>
      <c r="V50" s="121"/>
      <c r="W50" s="121"/>
      <c r="X50" s="121"/>
      <c r="Y50" s="121"/>
      <c r="Z50" s="121"/>
    </row>
    <row r="51" spans="1:26" ht="13.5" customHeight="1">
      <c r="A51" s="147">
        <v>1</v>
      </c>
      <c r="B51" s="142" t="s">
        <v>313</v>
      </c>
      <c r="C51" s="166" t="s">
        <v>307</v>
      </c>
      <c r="D51" s="166" t="s">
        <v>308</v>
      </c>
      <c r="E51" s="166" t="s">
        <v>309</v>
      </c>
      <c r="F51" s="166" t="s">
        <v>310</v>
      </c>
      <c r="G51" s="168" t="s">
        <v>311</v>
      </c>
      <c r="H51" s="168" t="s">
        <v>312</v>
      </c>
      <c r="I51" s="168" t="s">
        <v>312</v>
      </c>
      <c r="J51" s="123"/>
      <c r="K51" s="123"/>
      <c r="L51" s="123"/>
      <c r="M51" s="121"/>
      <c r="N51" s="121"/>
      <c r="O51" s="121"/>
      <c r="P51" s="121"/>
      <c r="Q51" s="121"/>
      <c r="R51" s="121"/>
      <c r="S51" s="121"/>
      <c r="T51" s="121"/>
      <c r="U51" s="121"/>
      <c r="V51" s="121"/>
      <c r="W51" s="121"/>
      <c r="X51" s="121"/>
      <c r="Y51" s="121"/>
      <c r="Z51" s="121"/>
    </row>
    <row r="52" spans="1:26" ht="13.5" customHeight="1">
      <c r="A52" s="147">
        <v>2</v>
      </c>
      <c r="B52" s="147" t="s">
        <v>58</v>
      </c>
      <c r="C52" s="168">
        <v>0</v>
      </c>
      <c r="D52" s="168">
        <v>0</v>
      </c>
      <c r="E52" s="168">
        <v>0</v>
      </c>
      <c r="F52" s="168" t="e">
        <f>SUM(C31:E31)</f>
        <v>#REF!</v>
      </c>
      <c r="G52" s="169" t="e">
        <f>D21</f>
        <v>#REF!</v>
      </c>
      <c r="H52" s="168" t="s">
        <v>312</v>
      </c>
      <c r="I52" s="168" t="s">
        <v>312</v>
      </c>
      <c r="J52" s="123"/>
      <c r="K52" s="123"/>
      <c r="L52" s="123"/>
      <c r="M52" s="121"/>
      <c r="N52" s="121"/>
      <c r="O52" s="121"/>
      <c r="P52" s="121"/>
      <c r="Q52" s="121"/>
      <c r="R52" s="121"/>
      <c r="S52" s="121"/>
      <c r="T52" s="121"/>
      <c r="U52" s="121"/>
      <c r="V52" s="121"/>
      <c r="W52" s="121"/>
      <c r="X52" s="121"/>
      <c r="Y52" s="121"/>
      <c r="Z52" s="121"/>
    </row>
    <row r="53" spans="1:26" ht="18.75" customHeight="1">
      <c r="A53" s="120"/>
      <c r="B53" s="170"/>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c r="A54" s="120"/>
      <c r="B54" s="171"/>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c r="A55" s="120"/>
      <c r="B55" s="171"/>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c r="A56" s="120"/>
      <c r="B56" s="171"/>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c r="A57" s="120"/>
      <c r="B57" s="171"/>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c r="A58" s="120"/>
      <c r="B58" s="171"/>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c r="A59" s="120"/>
      <c r="B59" s="171"/>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c r="A60" s="120"/>
      <c r="B60" s="171"/>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c r="A61" s="120"/>
      <c r="B61" s="171"/>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5"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17</v>
      </c>
      <c r="J1" s="21"/>
      <c r="K1" s="21"/>
      <c r="L1" s="20"/>
      <c r="M1" s="20"/>
      <c r="N1" s="20"/>
      <c r="O1" s="20"/>
      <c r="P1" s="20"/>
      <c r="Q1" s="20"/>
      <c r="R1" s="20"/>
      <c r="S1" s="20"/>
      <c r="T1" s="20"/>
      <c r="U1" s="20"/>
      <c r="V1" s="20"/>
      <c r="W1" s="20"/>
      <c r="X1" s="20"/>
      <c r="Y1" s="20"/>
      <c r="Z1" s="20"/>
    </row>
    <row r="2" spans="1:26" ht="25.5" customHeight="1">
      <c r="A2" s="20"/>
      <c r="B2" s="292" t="s">
        <v>18</v>
      </c>
      <c r="C2" s="293"/>
      <c r="D2" s="293"/>
      <c r="E2" s="293"/>
      <c r="F2" s="293"/>
      <c r="G2" s="293"/>
      <c r="H2" s="293"/>
      <c r="I2" s="294"/>
      <c r="J2" s="295" t="s">
        <v>19</v>
      </c>
      <c r="K2" s="296"/>
      <c r="L2" s="20"/>
      <c r="M2" s="20"/>
      <c r="N2" s="20"/>
      <c r="O2" s="20"/>
      <c r="P2" s="20"/>
      <c r="Q2" s="20"/>
      <c r="R2" s="20"/>
      <c r="S2" s="20"/>
      <c r="T2" s="20"/>
      <c r="U2" s="20"/>
      <c r="V2" s="20"/>
      <c r="W2" s="20"/>
      <c r="X2" s="20"/>
      <c r="Y2" s="20"/>
      <c r="Z2" s="20"/>
    </row>
    <row r="3" spans="1:26" ht="28.5" customHeight="1">
      <c r="A3" s="20"/>
      <c r="B3" s="297" t="s">
        <v>20</v>
      </c>
      <c r="C3" s="296"/>
      <c r="D3" s="296"/>
      <c r="E3" s="296"/>
      <c r="F3" s="298" t="s">
        <v>21</v>
      </c>
      <c r="G3" s="296"/>
      <c r="H3" s="296"/>
      <c r="I3" s="296"/>
      <c r="J3" s="296"/>
      <c r="K3" s="296"/>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22</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299" t="s">
        <v>23</v>
      </c>
      <c r="B7" s="296"/>
      <c r="C7" s="296"/>
      <c r="D7" s="296"/>
      <c r="E7" s="296"/>
      <c r="F7" s="296"/>
      <c r="G7" s="296"/>
      <c r="H7" s="296"/>
      <c r="I7" s="296"/>
      <c r="J7" s="20"/>
      <c r="K7" s="20"/>
      <c r="L7" s="20"/>
      <c r="M7" s="20"/>
      <c r="N7" s="20"/>
      <c r="O7" s="20"/>
      <c r="P7" s="20"/>
      <c r="Q7" s="20"/>
      <c r="R7" s="20"/>
      <c r="S7" s="20"/>
      <c r="T7" s="20"/>
      <c r="U7" s="20"/>
      <c r="V7" s="20"/>
      <c r="W7" s="20"/>
      <c r="X7" s="20"/>
      <c r="Y7" s="20"/>
      <c r="Z7" s="20"/>
    </row>
    <row r="8" spans="1:26" ht="20.25" customHeight="1">
      <c r="A8" s="296"/>
      <c r="B8" s="296"/>
      <c r="C8" s="296"/>
      <c r="D8" s="296"/>
      <c r="E8" s="296"/>
      <c r="F8" s="296"/>
      <c r="G8" s="296"/>
      <c r="H8" s="296"/>
      <c r="I8" s="296"/>
      <c r="J8" s="20"/>
      <c r="K8" s="20"/>
      <c r="L8" s="20"/>
      <c r="M8" s="20"/>
      <c r="N8" s="20"/>
      <c r="O8" s="20"/>
      <c r="P8" s="20"/>
      <c r="Q8" s="20"/>
      <c r="R8" s="20"/>
      <c r="S8" s="20"/>
      <c r="T8" s="20"/>
      <c r="U8" s="20"/>
      <c r="V8" s="20"/>
      <c r="W8" s="20"/>
      <c r="X8" s="20"/>
      <c r="Y8" s="20"/>
      <c r="Z8" s="20"/>
    </row>
    <row r="9" spans="1:26" ht="12" customHeight="1">
      <c r="A9" s="299" t="s">
        <v>24</v>
      </c>
      <c r="B9" s="296"/>
      <c r="C9" s="296"/>
      <c r="D9" s="296"/>
      <c r="E9" s="296"/>
      <c r="F9" s="296"/>
      <c r="G9" s="296"/>
      <c r="H9" s="296"/>
      <c r="I9" s="296"/>
      <c r="J9" s="20"/>
      <c r="K9" s="20"/>
      <c r="L9" s="20"/>
      <c r="M9" s="20"/>
      <c r="N9" s="20"/>
      <c r="O9" s="20"/>
      <c r="P9" s="20"/>
      <c r="Q9" s="20"/>
      <c r="R9" s="20"/>
      <c r="S9" s="20"/>
      <c r="T9" s="20"/>
      <c r="U9" s="20"/>
      <c r="V9" s="20"/>
      <c r="W9" s="20"/>
      <c r="X9" s="20"/>
      <c r="Y9" s="20"/>
      <c r="Z9" s="20"/>
    </row>
    <row r="10" spans="1:26" ht="21" customHeight="1">
      <c r="A10" s="296"/>
      <c r="B10" s="296"/>
      <c r="C10" s="296"/>
      <c r="D10" s="296"/>
      <c r="E10" s="296"/>
      <c r="F10" s="296"/>
      <c r="G10" s="296"/>
      <c r="H10" s="296"/>
      <c r="I10" s="296"/>
      <c r="J10" s="20"/>
      <c r="K10" s="20"/>
      <c r="L10" s="20"/>
      <c r="M10" s="20"/>
      <c r="N10" s="20"/>
      <c r="O10" s="20"/>
      <c r="P10" s="20"/>
      <c r="Q10" s="20"/>
      <c r="R10" s="20"/>
      <c r="S10" s="20"/>
      <c r="T10" s="20"/>
      <c r="U10" s="20"/>
      <c r="V10" s="20"/>
      <c r="W10" s="20"/>
      <c r="X10" s="20"/>
      <c r="Y10" s="20"/>
      <c r="Z10" s="20"/>
    </row>
    <row r="11" spans="1:26" ht="12" customHeight="1">
      <c r="A11" s="300" t="s">
        <v>25</v>
      </c>
      <c r="B11" s="296"/>
      <c r="C11" s="296"/>
      <c r="D11" s="296"/>
      <c r="E11" s="296"/>
      <c r="F11" s="296"/>
      <c r="G11" s="296"/>
      <c r="H11" s="296"/>
      <c r="I11" s="296"/>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26</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27</v>
      </c>
      <c r="B14" s="290" t="s">
        <v>28</v>
      </c>
      <c r="C14" s="283"/>
      <c r="D14" s="283"/>
      <c r="E14" s="283"/>
      <c r="F14" s="283"/>
      <c r="G14" s="283"/>
      <c r="H14" s="283"/>
      <c r="I14" s="283"/>
      <c r="J14" s="283"/>
      <c r="K14" s="284"/>
      <c r="L14" s="20"/>
      <c r="M14" s="20"/>
      <c r="N14" s="20"/>
      <c r="O14" s="20"/>
      <c r="P14" s="20"/>
      <c r="Q14" s="20"/>
      <c r="R14" s="20"/>
      <c r="S14" s="20"/>
      <c r="T14" s="20"/>
      <c r="U14" s="20"/>
      <c r="V14" s="20"/>
      <c r="W14" s="20"/>
      <c r="X14" s="20"/>
      <c r="Y14" s="20"/>
      <c r="Z14" s="20"/>
    </row>
    <row r="15" spans="1:26" ht="14.25" customHeight="1">
      <c r="A15" s="29" t="s">
        <v>29</v>
      </c>
      <c r="B15" s="290" t="s">
        <v>30</v>
      </c>
      <c r="C15" s="283"/>
      <c r="D15" s="283"/>
      <c r="E15" s="283"/>
      <c r="F15" s="283"/>
      <c r="G15" s="283"/>
      <c r="H15" s="283"/>
      <c r="I15" s="283"/>
      <c r="J15" s="283"/>
      <c r="K15" s="284"/>
      <c r="L15" s="20"/>
      <c r="M15" s="20"/>
      <c r="N15" s="20"/>
      <c r="O15" s="20"/>
      <c r="P15" s="20"/>
      <c r="Q15" s="20"/>
      <c r="R15" s="20"/>
      <c r="S15" s="20"/>
      <c r="T15" s="20"/>
      <c r="U15" s="20"/>
      <c r="V15" s="20"/>
      <c r="W15" s="20"/>
      <c r="X15" s="20"/>
      <c r="Y15" s="20"/>
      <c r="Z15" s="20"/>
    </row>
    <row r="16" spans="1:26" ht="14.25" customHeight="1">
      <c r="A16" s="29"/>
      <c r="B16" s="290" t="s">
        <v>31</v>
      </c>
      <c r="C16" s="283"/>
      <c r="D16" s="283"/>
      <c r="E16" s="283"/>
      <c r="F16" s="283"/>
      <c r="G16" s="283"/>
      <c r="H16" s="283"/>
      <c r="I16" s="283"/>
      <c r="J16" s="283"/>
      <c r="K16" s="284"/>
      <c r="L16" s="20"/>
      <c r="M16" s="20"/>
      <c r="N16" s="20"/>
      <c r="O16" s="20"/>
      <c r="P16" s="20"/>
      <c r="Q16" s="20"/>
      <c r="R16" s="20"/>
      <c r="S16" s="20"/>
      <c r="T16" s="20"/>
      <c r="U16" s="20"/>
      <c r="V16" s="20"/>
      <c r="W16" s="20"/>
      <c r="X16" s="20"/>
      <c r="Y16" s="20"/>
      <c r="Z16" s="20"/>
    </row>
    <row r="17" spans="1:26" ht="14.25" customHeight="1">
      <c r="A17" s="29"/>
      <c r="B17" s="290" t="s">
        <v>32</v>
      </c>
      <c r="C17" s="283"/>
      <c r="D17" s="283"/>
      <c r="E17" s="283"/>
      <c r="F17" s="283"/>
      <c r="G17" s="283"/>
      <c r="H17" s="283"/>
      <c r="I17" s="283"/>
      <c r="J17" s="283"/>
      <c r="K17" s="284"/>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33</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34</v>
      </c>
      <c r="B20" s="290" t="s">
        <v>35</v>
      </c>
      <c r="C20" s="283"/>
      <c r="D20" s="283"/>
      <c r="E20" s="283"/>
      <c r="F20" s="283"/>
      <c r="G20" s="284"/>
      <c r="H20" s="20"/>
      <c r="I20" s="20"/>
      <c r="J20" s="20"/>
      <c r="K20" s="20"/>
      <c r="L20" s="20"/>
      <c r="M20" s="20"/>
      <c r="N20" s="20"/>
      <c r="O20" s="20"/>
      <c r="P20" s="20"/>
      <c r="Q20" s="20"/>
      <c r="R20" s="20"/>
      <c r="S20" s="20"/>
      <c r="T20" s="20"/>
      <c r="U20" s="20"/>
      <c r="V20" s="20"/>
      <c r="W20" s="20"/>
      <c r="X20" s="20"/>
      <c r="Y20" s="20"/>
      <c r="Z20" s="20"/>
    </row>
    <row r="21" spans="1:26" ht="12.75" customHeight="1">
      <c r="A21" s="29" t="s">
        <v>36</v>
      </c>
      <c r="B21" s="290" t="s">
        <v>37</v>
      </c>
      <c r="C21" s="283"/>
      <c r="D21" s="283"/>
      <c r="E21" s="283"/>
      <c r="F21" s="283"/>
      <c r="G21" s="284"/>
      <c r="H21" s="20"/>
      <c r="I21" s="20"/>
      <c r="J21" s="20"/>
      <c r="K21" s="20"/>
      <c r="L21" s="20"/>
      <c r="M21" s="20"/>
      <c r="N21" s="20"/>
      <c r="O21" s="20"/>
      <c r="P21" s="20"/>
      <c r="Q21" s="20"/>
      <c r="R21" s="20"/>
      <c r="S21" s="20"/>
      <c r="T21" s="20"/>
      <c r="U21" s="20"/>
      <c r="V21" s="20"/>
      <c r="W21" s="20"/>
      <c r="X21" s="20"/>
      <c r="Y21" s="20"/>
      <c r="Z21" s="20"/>
    </row>
    <row r="22" spans="1:26" ht="12.75" customHeight="1">
      <c r="A22" s="29" t="s">
        <v>38</v>
      </c>
      <c r="B22" s="290" t="s">
        <v>39</v>
      </c>
      <c r="C22" s="283"/>
      <c r="D22" s="283"/>
      <c r="E22" s="283"/>
      <c r="F22" s="283"/>
      <c r="G22" s="284"/>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40</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41</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42</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43</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91" t="s">
        <v>44</v>
      </c>
      <c r="C29" s="283"/>
      <c r="D29" s="284"/>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45</v>
      </c>
      <c r="D30" s="11" t="s">
        <v>46</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47</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48</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301" t="s">
        <v>49</v>
      </c>
      <c r="B2" s="293"/>
      <c r="C2" s="293"/>
      <c r="D2" s="293"/>
      <c r="E2" s="293"/>
      <c r="F2" s="294"/>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50</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51</v>
      </c>
      <c r="B7" s="39" t="s">
        <v>52</v>
      </c>
      <c r="C7" s="40" t="s">
        <v>53</v>
      </c>
      <c r="D7" s="40" t="s">
        <v>54</v>
      </c>
      <c r="E7" s="40" t="s">
        <v>55</v>
      </c>
      <c r="F7" s="40" t="s">
        <v>56</v>
      </c>
      <c r="G7" s="2"/>
      <c r="H7" s="2"/>
      <c r="I7" s="2"/>
      <c r="J7" s="2"/>
      <c r="K7" s="2"/>
      <c r="L7" s="2"/>
      <c r="M7" s="2"/>
      <c r="N7" s="2"/>
      <c r="O7" s="2"/>
      <c r="P7" s="2"/>
      <c r="Q7" s="2"/>
      <c r="R7" s="2"/>
      <c r="S7" s="2"/>
      <c r="T7" s="2"/>
      <c r="U7" s="2"/>
      <c r="V7" s="2"/>
      <c r="W7" s="2"/>
      <c r="X7" s="2"/>
      <c r="Y7" s="2"/>
      <c r="Z7" s="2"/>
    </row>
    <row r="8" spans="1:26" ht="12" customHeight="1">
      <c r="A8" s="41">
        <v>1</v>
      </c>
      <c r="B8" s="41"/>
      <c r="C8" s="42" t="s">
        <v>57</v>
      </c>
      <c r="D8" s="43" t="s">
        <v>57</v>
      </c>
      <c r="E8" s="44"/>
      <c r="F8" s="45"/>
      <c r="G8" s="2"/>
      <c r="H8" s="2"/>
      <c r="I8" s="2"/>
      <c r="J8" s="2"/>
      <c r="K8" s="2"/>
      <c r="L8" s="2"/>
      <c r="M8" s="2"/>
      <c r="N8" s="2"/>
      <c r="O8" s="2"/>
      <c r="P8" s="2"/>
      <c r="Q8" s="2"/>
      <c r="R8" s="2"/>
      <c r="S8" s="2"/>
      <c r="T8" s="2"/>
      <c r="U8" s="2"/>
      <c r="V8" s="2"/>
      <c r="W8" s="2"/>
      <c r="X8" s="2"/>
      <c r="Y8" s="2"/>
      <c r="Z8" s="2"/>
    </row>
    <row r="9" spans="1:26" ht="12" customHeight="1">
      <c r="A9" s="41">
        <v>2</v>
      </c>
      <c r="B9" s="41" t="s">
        <v>58</v>
      </c>
      <c r="C9" s="42" t="s">
        <v>59</v>
      </c>
      <c r="D9" s="43" t="s">
        <v>59</v>
      </c>
      <c r="E9" s="44"/>
      <c r="F9" s="45"/>
      <c r="G9" s="2"/>
      <c r="H9" s="2"/>
      <c r="I9" s="2"/>
      <c r="J9" s="2"/>
      <c r="K9" s="2"/>
      <c r="L9" s="2"/>
      <c r="M9" s="2"/>
      <c r="N9" s="2"/>
      <c r="O9" s="2"/>
      <c r="P9" s="2"/>
      <c r="Q9" s="2"/>
      <c r="R9" s="2"/>
      <c r="S9" s="2"/>
      <c r="T9" s="2"/>
      <c r="U9" s="2"/>
      <c r="V9" s="2"/>
      <c r="W9" s="2"/>
      <c r="X9" s="2"/>
      <c r="Y9" s="2"/>
      <c r="Z9" s="2"/>
    </row>
    <row r="10" spans="1:26" ht="12" customHeight="1">
      <c r="A10" s="41">
        <v>3</v>
      </c>
      <c r="B10" s="41" t="s">
        <v>58</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60</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60</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61</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61</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92" t="s">
        <v>62</v>
      </c>
      <c r="B2" s="293"/>
      <c r="C2" s="293"/>
      <c r="D2" s="294"/>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51</v>
      </c>
      <c r="B5" s="54" t="s">
        <v>63</v>
      </c>
      <c r="C5" s="54" t="s">
        <v>64</v>
      </c>
      <c r="D5" s="54" t="s">
        <v>65</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66</v>
      </c>
      <c r="C6" s="56" t="s">
        <v>67</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68</v>
      </c>
      <c r="C7" s="56" t="s">
        <v>69</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70</v>
      </c>
      <c r="C8" s="56" t="s">
        <v>71</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72</v>
      </c>
      <c r="C9" s="11" t="s">
        <v>73</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74</v>
      </c>
      <c r="C10" s="56" t="s">
        <v>75</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76</v>
      </c>
      <c r="C11" s="56" t="s">
        <v>76</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77</v>
      </c>
      <c r="C12" s="56" t="s">
        <v>78</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79</v>
      </c>
      <c r="C13" s="56" t="s">
        <v>80</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81</v>
      </c>
      <c r="C14" s="11" t="s">
        <v>82</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302" t="s">
        <v>83</v>
      </c>
      <c r="B16" s="296"/>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299" t="s">
        <v>84</v>
      </c>
      <c r="B17" s="296"/>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opLeftCell="A24" workbookViewId="0">
      <selection activeCell="D62" sqref="D62"/>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309"/>
      <c r="B1" s="296"/>
      <c r="C1" s="296"/>
      <c r="D1" s="296"/>
      <c r="E1" s="21"/>
      <c r="F1" s="21"/>
      <c r="G1" s="21"/>
      <c r="H1" s="21"/>
      <c r="I1" s="21"/>
      <c r="J1" s="21"/>
      <c r="K1" s="20"/>
      <c r="L1" s="20"/>
      <c r="M1" s="20"/>
      <c r="N1" s="20"/>
      <c r="O1" s="20"/>
      <c r="P1" s="20"/>
      <c r="Q1" s="20"/>
      <c r="R1" s="20"/>
      <c r="S1" s="20"/>
      <c r="T1" s="20"/>
      <c r="U1" s="20"/>
      <c r="V1" s="20"/>
      <c r="W1" s="20"/>
      <c r="X1" s="20"/>
      <c r="Y1" s="20"/>
      <c r="Z1" s="20"/>
    </row>
    <row r="2" spans="1:26" ht="25">
      <c r="A2" s="310" t="s">
        <v>62</v>
      </c>
      <c r="B2" s="293"/>
      <c r="C2" s="293"/>
      <c r="D2" s="294"/>
      <c r="E2" s="311"/>
      <c r="F2" s="48"/>
      <c r="G2" s="48"/>
      <c r="H2" s="48"/>
      <c r="I2" s="48"/>
      <c r="J2" s="48"/>
      <c r="K2" s="20"/>
      <c r="L2" s="20"/>
      <c r="M2" s="20"/>
      <c r="N2" s="20"/>
      <c r="O2" s="20"/>
      <c r="P2" s="20"/>
      <c r="Q2" s="20"/>
      <c r="R2" s="20"/>
      <c r="S2" s="20"/>
      <c r="T2" s="20"/>
      <c r="U2" s="20"/>
      <c r="V2" s="20"/>
      <c r="W2" s="20"/>
      <c r="X2" s="20"/>
      <c r="Y2" s="20"/>
      <c r="Z2" s="20"/>
    </row>
    <row r="3" spans="1:26" ht="23">
      <c r="A3" s="61"/>
      <c r="B3" s="20"/>
      <c r="C3" s="312"/>
      <c r="D3" s="296"/>
      <c r="E3" s="296"/>
      <c r="F3" s="48"/>
      <c r="G3" s="48"/>
      <c r="H3" s="48"/>
      <c r="I3" s="48"/>
      <c r="J3" s="48"/>
      <c r="K3" s="20"/>
      <c r="L3" s="20"/>
      <c r="M3" s="20"/>
      <c r="N3" s="20"/>
      <c r="O3" s="20"/>
      <c r="P3" s="20"/>
      <c r="Q3" s="20"/>
      <c r="R3" s="20"/>
      <c r="S3" s="20"/>
      <c r="T3" s="20"/>
      <c r="U3" s="20"/>
      <c r="V3" s="20"/>
      <c r="W3" s="20"/>
      <c r="X3" s="20"/>
      <c r="Y3" s="20"/>
      <c r="Z3" s="20"/>
    </row>
    <row r="4" spans="1:26">
      <c r="A4" s="62" t="s">
        <v>59</v>
      </c>
      <c r="B4" s="313" t="s">
        <v>85</v>
      </c>
      <c r="C4" s="283"/>
      <c r="D4" s="284"/>
      <c r="E4" s="63"/>
      <c r="F4" s="63"/>
      <c r="G4" s="63"/>
      <c r="H4" s="52"/>
      <c r="I4" s="52"/>
      <c r="J4" s="64"/>
      <c r="K4" s="64"/>
      <c r="L4" s="64"/>
      <c r="M4" s="64"/>
      <c r="N4" s="64"/>
      <c r="O4" s="64"/>
      <c r="P4" s="64"/>
      <c r="Q4" s="64"/>
      <c r="R4" s="64"/>
      <c r="S4" s="64"/>
      <c r="T4" s="64"/>
      <c r="U4" s="64"/>
      <c r="V4" s="64"/>
      <c r="W4" s="64"/>
      <c r="X4" s="64"/>
      <c r="Y4" s="64"/>
      <c r="Z4" s="64"/>
    </row>
    <row r="5" spans="1:26">
      <c r="A5" s="62" t="s">
        <v>55</v>
      </c>
      <c r="B5" s="313" t="s">
        <v>86</v>
      </c>
      <c r="C5" s="283"/>
      <c r="D5" s="284"/>
      <c r="E5" s="63"/>
      <c r="F5" s="63"/>
      <c r="G5" s="63"/>
      <c r="H5" s="52"/>
      <c r="I5" s="52"/>
      <c r="J5" s="64"/>
      <c r="K5" s="64"/>
      <c r="L5" s="64"/>
      <c r="M5" s="64"/>
      <c r="N5" s="64"/>
      <c r="O5" s="64"/>
      <c r="P5" s="64"/>
      <c r="Q5" s="64"/>
      <c r="R5" s="64"/>
      <c r="S5" s="64"/>
      <c r="T5" s="64"/>
      <c r="U5" s="64"/>
      <c r="V5" s="64"/>
      <c r="W5" s="64"/>
      <c r="X5" s="64"/>
      <c r="Y5" s="64"/>
      <c r="Z5" s="64"/>
    </row>
    <row r="6" spans="1:26">
      <c r="A6" s="62" t="s">
        <v>87</v>
      </c>
      <c r="B6" s="314" t="s">
        <v>88</v>
      </c>
      <c r="C6" s="283"/>
      <c r="D6" s="284"/>
      <c r="E6" s="63"/>
      <c r="F6" s="63"/>
      <c r="G6" s="63"/>
      <c r="H6" s="52"/>
      <c r="I6" s="52"/>
      <c r="J6" s="64"/>
      <c r="K6" s="64"/>
      <c r="L6" s="64"/>
      <c r="M6" s="64"/>
      <c r="N6" s="64"/>
      <c r="O6" s="64"/>
      <c r="P6" s="64"/>
      <c r="Q6" s="64"/>
      <c r="R6" s="64"/>
      <c r="S6" s="64"/>
      <c r="T6" s="64"/>
      <c r="U6" s="64"/>
      <c r="V6" s="64"/>
      <c r="W6" s="64"/>
      <c r="X6" s="64"/>
      <c r="Y6" s="64"/>
      <c r="Z6" s="64"/>
    </row>
    <row r="7" spans="1:26">
      <c r="A7" s="62" t="s">
        <v>89</v>
      </c>
      <c r="B7" s="313" t="s">
        <v>14</v>
      </c>
      <c r="C7" s="283"/>
      <c r="D7" s="284"/>
      <c r="E7" s="63"/>
      <c r="F7" s="63"/>
      <c r="G7" s="63"/>
      <c r="H7" s="65"/>
      <c r="I7" s="52"/>
      <c r="J7" s="64"/>
      <c r="K7" s="64"/>
      <c r="L7" s="64"/>
      <c r="M7" s="64"/>
      <c r="N7" s="64"/>
      <c r="O7" s="64"/>
      <c r="P7" s="64"/>
      <c r="Q7" s="64"/>
      <c r="R7" s="64"/>
      <c r="S7" s="64"/>
      <c r="T7" s="64"/>
      <c r="U7" s="64"/>
      <c r="V7" s="64"/>
      <c r="W7" s="64"/>
      <c r="X7" s="66"/>
      <c r="Y7" s="64"/>
      <c r="Z7" s="64"/>
    </row>
    <row r="8" spans="1:26">
      <c r="A8" s="62" t="s">
        <v>90</v>
      </c>
      <c r="B8" s="315"/>
      <c r="C8" s="283"/>
      <c r="D8" s="284"/>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COUNTIF($F$18:$F$49560,"*Passed")</f>
        <v>0</v>
      </c>
      <c r="C11" s="72">
        <f>COUNTIF($G$18:$G$49560,"*Passed")</f>
        <v>0</v>
      </c>
      <c r="D11" s="72">
        <f>COUNTIF($H$18:$H$49560,"*Passed")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COUNTIF($F$18:$F$49280,"*Failed*")</f>
        <v>0</v>
      </c>
      <c r="C12" s="72">
        <f>COUNTIF($G$18:$G$49280,"*Failed*")</f>
        <v>0</v>
      </c>
      <c r="D12" s="72">
        <f>COUNTIF($H$18:$H$49280,"*Failed*")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COUNTIF($F$18:$F$49280,"*Not Run*")</f>
        <v>0</v>
      </c>
      <c r="C13" s="72">
        <f>COUNTIF($G$18:$G$49280,"*Not Run*")</f>
        <v>0</v>
      </c>
      <c r="D13" s="72">
        <f>COUNTIF($H$18:$H$49280,"*Not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COUNTIF($F$18:$F$49280,"*NA*")</f>
        <v>0</v>
      </c>
      <c r="C14" s="72">
        <f>COUNTIF($G$18:$G$49280,"*NA*")</f>
        <v>0</v>
      </c>
      <c r="D14" s="72">
        <f>COUNTIF($H$18:$H$49280,"*NA*")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COUNTIF($F$18:$F$49280,"*Passed in previous build*")</f>
        <v>0</v>
      </c>
      <c r="C15" s="72">
        <f>COUNTIF($G$18:$G$49280,"*Passed in previous build*")</f>
        <v>0</v>
      </c>
      <c r="D15" s="72">
        <f>COUNTIF($H$18:$H$49280,"*Passed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303" t="s">
        <v>91</v>
      </c>
      <c r="G16" s="304"/>
      <c r="H16" s="305"/>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81" t="s">
        <v>103</v>
      </c>
      <c r="J17" s="82"/>
      <c r="K17" s="82"/>
      <c r="L17" s="82"/>
      <c r="M17" s="82"/>
      <c r="N17" s="82"/>
      <c r="O17" s="82"/>
      <c r="P17" s="82"/>
      <c r="Q17" s="82"/>
      <c r="R17" s="82"/>
      <c r="S17" s="82"/>
      <c r="T17" s="82"/>
      <c r="U17" s="82"/>
      <c r="V17" s="82"/>
      <c r="W17" s="82"/>
      <c r="X17" s="82"/>
      <c r="Y17" s="82"/>
      <c r="Z17" s="82"/>
    </row>
    <row r="18" spans="1:26">
      <c r="A18" s="83"/>
      <c r="B18" s="306" t="s">
        <v>104</v>
      </c>
      <c r="C18" s="307"/>
      <c r="D18" s="308"/>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306" t="s">
        <v>106</v>
      </c>
      <c r="C20" s="307"/>
      <c r="D20" s="308"/>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306" t="s">
        <v>107</v>
      </c>
      <c r="C22" s="307"/>
      <c r="D22" s="308"/>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108</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7.5">
      <c r="A24" s="93">
        <v>2</v>
      </c>
      <c r="B24" s="86" t="s">
        <v>109</v>
      </c>
      <c r="C24" s="86" t="s">
        <v>110</v>
      </c>
      <c r="D24" s="87" t="s">
        <v>111</v>
      </c>
      <c r="E24" s="86"/>
      <c r="F24" s="86"/>
      <c r="G24" s="86"/>
      <c r="H24" s="86"/>
      <c r="I24" s="94"/>
      <c r="J24" s="30"/>
      <c r="K24" s="30"/>
      <c r="L24" s="30"/>
      <c r="M24" s="30"/>
      <c r="N24" s="30"/>
      <c r="O24" s="30"/>
      <c r="P24" s="30"/>
      <c r="Q24" s="30"/>
      <c r="R24" s="30"/>
      <c r="S24" s="30"/>
      <c r="T24" s="30"/>
      <c r="U24" s="30"/>
      <c r="V24" s="30"/>
      <c r="W24" s="30"/>
      <c r="X24" s="30"/>
      <c r="Y24" s="30"/>
      <c r="Z24" s="30"/>
    </row>
    <row r="25" spans="1:26" ht="50">
      <c r="A25" s="93">
        <f ca="1">IF(OFFSET(A25,-1,0) ="",OFFSET(A25,-2,0)+1,OFFSET(A25,-1,0)+1 )</f>
        <v>3</v>
      </c>
      <c r="B25" s="86" t="s">
        <v>112</v>
      </c>
      <c r="C25" s="86" t="s">
        <v>113</v>
      </c>
      <c r="D25" s="87" t="s">
        <v>114</v>
      </c>
      <c r="E25" s="86" t="s">
        <v>115</v>
      </c>
      <c r="F25" s="86"/>
      <c r="G25" s="86"/>
      <c r="H25" s="86"/>
      <c r="I25" s="94"/>
      <c r="J25" s="30"/>
      <c r="K25" s="30"/>
      <c r="L25" s="30"/>
      <c r="M25" s="30"/>
      <c r="N25" s="30"/>
      <c r="O25" s="30"/>
      <c r="P25" s="30"/>
      <c r="Q25" s="30"/>
      <c r="R25" s="30"/>
      <c r="S25" s="30"/>
      <c r="T25" s="30"/>
      <c r="U25" s="30"/>
      <c r="V25" s="30"/>
      <c r="W25" s="30"/>
      <c r="X25" s="30"/>
      <c r="Y25" s="30"/>
      <c r="Z25" s="30"/>
    </row>
    <row r="26" spans="1:26" ht="50">
      <c r="A26" s="93">
        <f t="shared" ref="A26:A65" ca="1" si="2">IF(OFFSET(A26,-1,0) ="",OFFSET(A26,-2,0)+1,OFFSET(A26,-1,0)+1 )</f>
        <v>4</v>
      </c>
      <c r="B26" s="86" t="s">
        <v>116</v>
      </c>
      <c r="C26" s="103" t="s">
        <v>117</v>
      </c>
      <c r="D26" s="87" t="s">
        <v>118</v>
      </c>
      <c r="E26" s="86" t="s">
        <v>119</v>
      </c>
      <c r="F26" s="86"/>
      <c r="G26" s="86"/>
      <c r="H26" s="86"/>
      <c r="I26" s="104"/>
      <c r="J26" s="105"/>
      <c r="K26" s="105"/>
      <c r="L26" s="105"/>
      <c r="M26" s="105"/>
      <c r="N26" s="105"/>
      <c r="O26" s="105"/>
      <c r="P26" s="105"/>
      <c r="Q26" s="105"/>
      <c r="R26" s="105"/>
      <c r="S26" s="105"/>
      <c r="T26" s="105"/>
      <c r="U26" s="105"/>
      <c r="V26" s="105"/>
      <c r="W26" s="105"/>
      <c r="X26" s="105"/>
      <c r="Y26" s="105"/>
      <c r="Z26" s="105"/>
    </row>
    <row r="27" spans="1:26" ht="50">
      <c r="A27" s="93">
        <f t="shared" ca="1" si="2"/>
        <v>5</v>
      </c>
      <c r="B27" s="86" t="s">
        <v>120</v>
      </c>
      <c r="C27" s="86" t="s">
        <v>121</v>
      </c>
      <c r="D27" s="86" t="s">
        <v>118</v>
      </c>
      <c r="E27" s="86" t="s">
        <v>122</v>
      </c>
      <c r="F27" s="86"/>
      <c r="G27" s="86"/>
      <c r="H27" s="86"/>
      <c r="I27" s="94"/>
      <c r="J27" s="30"/>
      <c r="K27" s="30"/>
      <c r="L27" s="30"/>
      <c r="M27" s="30"/>
      <c r="N27" s="30"/>
      <c r="O27" s="30"/>
      <c r="P27" s="30"/>
      <c r="Q27" s="30"/>
      <c r="R27" s="30"/>
      <c r="S27" s="30"/>
      <c r="T27" s="30"/>
      <c r="U27" s="30"/>
      <c r="V27" s="30"/>
      <c r="W27" s="30"/>
      <c r="X27" s="30"/>
      <c r="Y27" s="30"/>
      <c r="Z27" s="30"/>
    </row>
    <row r="28" spans="1:26" ht="50">
      <c r="A28" s="93">
        <f t="shared" ca="1" si="2"/>
        <v>6</v>
      </c>
      <c r="B28" s="86" t="s">
        <v>123</v>
      </c>
      <c r="C28" s="86" t="s">
        <v>124</v>
      </c>
      <c r="D28" s="86" t="s">
        <v>118</v>
      </c>
      <c r="E28" s="86" t="s">
        <v>125</v>
      </c>
      <c r="F28" s="86"/>
      <c r="G28" s="86"/>
      <c r="H28" s="86"/>
      <c r="I28" s="94"/>
      <c r="J28" s="30"/>
      <c r="K28" s="30"/>
      <c r="L28" s="30"/>
      <c r="M28" s="30"/>
      <c r="N28" s="30"/>
      <c r="O28" s="30"/>
      <c r="P28" s="30"/>
      <c r="Q28" s="30"/>
      <c r="R28" s="30"/>
      <c r="S28" s="30"/>
      <c r="T28" s="30"/>
      <c r="U28" s="30"/>
      <c r="V28" s="30"/>
      <c r="W28" s="30"/>
      <c r="X28" s="30"/>
      <c r="Y28" s="30"/>
      <c r="Z28" s="30"/>
    </row>
    <row r="29" spans="1:26" ht="50">
      <c r="A29" s="93">
        <f t="shared" ca="1" si="2"/>
        <v>7</v>
      </c>
      <c r="B29" s="86" t="s">
        <v>126</v>
      </c>
      <c r="C29" s="86" t="s">
        <v>127</v>
      </c>
      <c r="D29" s="86" t="s">
        <v>315</v>
      </c>
      <c r="E29" s="86" t="s">
        <v>128</v>
      </c>
      <c r="F29" s="86"/>
      <c r="G29" s="86"/>
      <c r="H29" s="86"/>
      <c r="I29" s="94"/>
      <c r="J29" s="30"/>
      <c r="K29" s="30"/>
      <c r="L29" s="30"/>
      <c r="M29" s="30"/>
      <c r="N29" s="30"/>
      <c r="O29" s="30"/>
      <c r="P29" s="30"/>
      <c r="Q29" s="30"/>
      <c r="R29" s="30"/>
      <c r="S29" s="30"/>
      <c r="T29" s="30"/>
      <c r="U29" s="30"/>
      <c r="V29" s="30"/>
      <c r="W29" s="30"/>
      <c r="X29" s="30"/>
      <c r="Y29" s="30"/>
      <c r="Z29" s="30"/>
    </row>
    <row r="30" spans="1:26" ht="62.5">
      <c r="A30" s="93">
        <f t="shared" ca="1" si="2"/>
        <v>8</v>
      </c>
      <c r="B30" s="86" t="s">
        <v>129</v>
      </c>
      <c r="C30" s="86" t="s">
        <v>130</v>
      </c>
      <c r="D30" s="86" t="s">
        <v>315</v>
      </c>
      <c r="E30" s="86" t="s">
        <v>131</v>
      </c>
      <c r="F30" s="86"/>
      <c r="G30" s="86"/>
      <c r="H30" s="86"/>
      <c r="I30" s="94"/>
      <c r="J30" s="30"/>
      <c r="K30" s="30"/>
      <c r="L30" s="30"/>
      <c r="M30" s="30"/>
      <c r="N30" s="30"/>
      <c r="O30" s="30"/>
      <c r="P30" s="30"/>
      <c r="Q30" s="30"/>
      <c r="R30" s="30"/>
      <c r="S30" s="30"/>
      <c r="T30" s="30"/>
      <c r="U30" s="30"/>
      <c r="V30" s="30"/>
      <c r="W30" s="30"/>
      <c r="X30" s="30"/>
      <c r="Y30" s="30"/>
      <c r="Z30" s="30"/>
    </row>
    <row r="31" spans="1:26" ht="50">
      <c r="A31" s="93">
        <f t="shared" ca="1" si="2"/>
        <v>9</v>
      </c>
      <c r="B31" s="86" t="s">
        <v>132</v>
      </c>
      <c r="C31" s="86" t="s">
        <v>133</v>
      </c>
      <c r="D31" s="86" t="s">
        <v>315</v>
      </c>
      <c r="E31" s="86" t="s">
        <v>134</v>
      </c>
      <c r="F31" s="86"/>
      <c r="G31" s="86"/>
      <c r="H31" s="86"/>
      <c r="I31" s="94"/>
      <c r="J31" s="30"/>
      <c r="K31" s="30"/>
      <c r="L31" s="30"/>
      <c r="M31" s="30"/>
      <c r="N31" s="30"/>
      <c r="O31" s="30"/>
      <c r="P31" s="30"/>
      <c r="Q31" s="30"/>
      <c r="R31" s="30"/>
      <c r="S31" s="30"/>
      <c r="T31" s="30"/>
      <c r="U31" s="30"/>
      <c r="V31" s="30"/>
      <c r="W31" s="30"/>
      <c r="X31" s="30"/>
      <c r="Y31" s="30"/>
      <c r="Z31" s="30"/>
    </row>
    <row r="32" spans="1:26" ht="50">
      <c r="A32" s="93">
        <f t="shared" ca="1" si="2"/>
        <v>10</v>
      </c>
      <c r="B32" s="86" t="s">
        <v>135</v>
      </c>
      <c r="C32" s="86" t="s">
        <v>136</v>
      </c>
      <c r="D32" s="86" t="s">
        <v>316</v>
      </c>
      <c r="E32" s="86" t="s">
        <v>137</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138</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7.5">
      <c r="A34" s="86">
        <f t="shared" ca="1" si="2"/>
        <v>11</v>
      </c>
      <c r="B34" s="86" t="s">
        <v>109</v>
      </c>
      <c r="C34" s="86" t="s">
        <v>110</v>
      </c>
      <c r="D34" s="87" t="s">
        <v>111</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7.5">
      <c r="A35" s="86">
        <f t="shared" ca="1" si="2"/>
        <v>12</v>
      </c>
      <c r="B35" s="86" t="s">
        <v>139</v>
      </c>
      <c r="C35" s="86" t="s">
        <v>140</v>
      </c>
      <c r="D35" s="87" t="s">
        <v>141</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0">
      <c r="A36" s="86">
        <f t="shared" ca="1" si="2"/>
        <v>13</v>
      </c>
      <c r="B36" s="86" t="s">
        <v>142</v>
      </c>
      <c r="C36" s="86" t="s">
        <v>113</v>
      </c>
      <c r="D36" s="87" t="s">
        <v>143</v>
      </c>
      <c r="E36" s="107" t="s">
        <v>144</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0">
      <c r="A37" s="86">
        <f t="shared" ca="1" si="2"/>
        <v>14</v>
      </c>
      <c r="B37" s="86" t="s">
        <v>145</v>
      </c>
      <c r="C37" s="107" t="s">
        <v>146</v>
      </c>
      <c r="D37" s="87" t="s">
        <v>147</v>
      </c>
      <c r="E37" s="107" t="s">
        <v>148</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0">
      <c r="A38" s="86">
        <f t="shared" ca="1" si="2"/>
        <v>15</v>
      </c>
      <c r="B38" s="86" t="s">
        <v>149</v>
      </c>
      <c r="C38" s="107" t="s">
        <v>150</v>
      </c>
      <c r="D38" s="87" t="s">
        <v>147</v>
      </c>
      <c r="E38" s="107" t="s">
        <v>151</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0">
      <c r="A39" s="86">
        <f t="shared" ca="1" si="2"/>
        <v>16</v>
      </c>
      <c r="B39" s="86" t="s">
        <v>152</v>
      </c>
      <c r="C39" s="86" t="s">
        <v>153</v>
      </c>
      <c r="D39" s="87" t="s">
        <v>147</v>
      </c>
      <c r="E39" s="86" t="s">
        <v>154</v>
      </c>
      <c r="F39" s="86"/>
      <c r="G39" s="86"/>
      <c r="H39" s="86"/>
      <c r="I39" s="94"/>
      <c r="J39" s="30"/>
      <c r="K39" s="30"/>
      <c r="L39" s="30"/>
      <c r="M39" s="30"/>
      <c r="N39" s="30"/>
      <c r="O39" s="30"/>
      <c r="P39" s="30"/>
      <c r="Q39" s="30"/>
      <c r="R39" s="30"/>
      <c r="S39" s="30"/>
      <c r="T39" s="30"/>
      <c r="U39" s="30"/>
      <c r="V39" s="30"/>
      <c r="W39" s="30"/>
      <c r="X39" s="30"/>
      <c r="Y39" s="30"/>
      <c r="Z39" s="30"/>
    </row>
    <row r="40" spans="1:26" ht="50">
      <c r="A40" s="86">
        <f t="shared" ca="1" si="2"/>
        <v>17</v>
      </c>
      <c r="B40" s="86" t="s">
        <v>155</v>
      </c>
      <c r="C40" s="107" t="s">
        <v>156</v>
      </c>
      <c r="D40" s="87" t="s">
        <v>157</v>
      </c>
      <c r="E40" s="107" t="s">
        <v>158</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2.5">
      <c r="A41" s="86">
        <f t="shared" ca="1" si="2"/>
        <v>18</v>
      </c>
      <c r="B41" s="86" t="s">
        <v>159</v>
      </c>
      <c r="C41" s="107" t="s">
        <v>160</v>
      </c>
      <c r="D41" s="87" t="s">
        <v>157</v>
      </c>
      <c r="E41" s="107" t="s">
        <v>161</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0">
      <c r="A42" s="86">
        <f t="shared" ca="1" si="2"/>
        <v>19</v>
      </c>
      <c r="B42" s="86" t="s">
        <v>162</v>
      </c>
      <c r="C42" s="86" t="s">
        <v>133</v>
      </c>
      <c r="D42" s="87" t="s">
        <v>157</v>
      </c>
      <c r="E42" s="86" t="s">
        <v>163</v>
      </c>
      <c r="F42" s="86"/>
      <c r="G42" s="86"/>
      <c r="H42" s="86"/>
      <c r="I42" s="94"/>
      <c r="J42" s="30"/>
      <c r="K42" s="30"/>
      <c r="L42" s="30"/>
      <c r="M42" s="30"/>
      <c r="N42" s="30"/>
      <c r="O42" s="30"/>
      <c r="P42" s="30"/>
      <c r="Q42" s="30"/>
      <c r="R42" s="30"/>
      <c r="S42" s="30"/>
      <c r="T42" s="30"/>
      <c r="U42" s="30"/>
      <c r="V42" s="30"/>
      <c r="W42" s="30"/>
      <c r="X42" s="30"/>
      <c r="Y42" s="30"/>
      <c r="Z42" s="30"/>
    </row>
    <row r="43" spans="1:26" ht="50">
      <c r="A43" s="86">
        <f t="shared" ca="1" si="2"/>
        <v>20</v>
      </c>
      <c r="B43" s="86" t="s">
        <v>164</v>
      </c>
      <c r="C43" s="107" t="s">
        <v>165</v>
      </c>
      <c r="D43" s="87" t="s">
        <v>166</v>
      </c>
      <c r="E43" s="107" t="s">
        <v>167</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168</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5">
      <c r="A45" s="86">
        <f t="shared" ca="1" si="2"/>
        <v>21</v>
      </c>
      <c r="B45" s="86" t="s">
        <v>169</v>
      </c>
      <c r="C45" s="107" t="s">
        <v>170</v>
      </c>
      <c r="D45" s="107" t="s">
        <v>171</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5">
      <c r="A46" s="86">
        <f t="shared" ca="1" si="2"/>
        <v>22</v>
      </c>
      <c r="B46" s="86" t="s">
        <v>172</v>
      </c>
      <c r="C46" s="107" t="s">
        <v>173</v>
      </c>
      <c r="D46" s="107" t="s">
        <v>174</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5">
      <c r="A47" s="86">
        <f t="shared" ca="1" si="2"/>
        <v>23</v>
      </c>
      <c r="B47" s="86" t="s">
        <v>175</v>
      </c>
      <c r="C47" s="107" t="s">
        <v>176</v>
      </c>
      <c r="D47" s="172" t="s">
        <v>314</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5">
      <c r="A48" s="86">
        <f t="shared" ca="1" si="2"/>
        <v>24</v>
      </c>
      <c r="B48" s="86" t="s">
        <v>177</v>
      </c>
      <c r="C48" s="107" t="s">
        <v>178</v>
      </c>
      <c r="D48" s="107" t="s">
        <v>179</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180</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7.5">
      <c r="A50" s="86">
        <f t="shared" ca="1" si="2"/>
        <v>25</v>
      </c>
      <c r="B50" s="107" t="s">
        <v>181</v>
      </c>
      <c r="C50" s="107" t="s">
        <v>182</v>
      </c>
      <c r="D50" s="107" t="s">
        <v>183</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0">
      <c r="A51" s="86">
        <f t="shared" ca="1" si="2"/>
        <v>26</v>
      </c>
      <c r="B51" s="107" t="s">
        <v>184</v>
      </c>
      <c r="C51" s="107" t="s">
        <v>185</v>
      </c>
      <c r="D51" s="107" t="s">
        <v>186</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0">
      <c r="A52" s="86">
        <f t="shared" ca="1" si="2"/>
        <v>27</v>
      </c>
      <c r="B52" s="107" t="s">
        <v>187</v>
      </c>
      <c r="C52" s="107" t="s">
        <v>317</v>
      </c>
      <c r="D52" s="107" t="s">
        <v>188</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0">
      <c r="A53" s="86">
        <f t="shared" ca="1" si="2"/>
        <v>28</v>
      </c>
      <c r="B53" s="107" t="s">
        <v>189</v>
      </c>
      <c r="C53" s="107" t="s">
        <v>190</v>
      </c>
      <c r="D53" s="107" t="s">
        <v>191</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192</v>
      </c>
      <c r="C54" s="110"/>
      <c r="D54" s="98" t="s">
        <v>193</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7.5">
      <c r="A55" s="86">
        <f t="shared" ca="1" si="2"/>
        <v>29</v>
      </c>
      <c r="B55" s="107" t="s">
        <v>194</v>
      </c>
      <c r="C55" s="107" t="s">
        <v>195</v>
      </c>
      <c r="D55" s="107" t="s">
        <v>196</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62.5">
      <c r="A56" s="86">
        <f t="shared" ca="1" si="2"/>
        <v>30</v>
      </c>
      <c r="B56" s="107" t="s">
        <v>198</v>
      </c>
      <c r="C56" s="107" t="s">
        <v>197</v>
      </c>
      <c r="D56" s="107" t="s">
        <v>199</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50">
      <c r="A57" s="86">
        <f t="shared" ca="1" si="2"/>
        <v>31</v>
      </c>
      <c r="B57" s="107" t="s">
        <v>200</v>
      </c>
      <c r="C57" s="107" t="s">
        <v>201</v>
      </c>
      <c r="D57" s="107" t="s">
        <v>202</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37.5">
      <c r="A58" s="86">
        <f t="shared" ca="1" si="2"/>
        <v>32</v>
      </c>
      <c r="B58" s="107" t="s">
        <v>203</v>
      </c>
      <c r="C58" s="107" t="s">
        <v>204</v>
      </c>
      <c r="D58" s="107" t="s">
        <v>205</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7.5">
      <c r="A59" s="86">
        <f t="shared" ca="1" si="2"/>
        <v>33</v>
      </c>
      <c r="B59" s="107" t="s">
        <v>206</v>
      </c>
      <c r="C59" s="107" t="s">
        <v>207</v>
      </c>
      <c r="D59" s="107" t="s">
        <v>208</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7.5">
      <c r="A60" s="86">
        <f t="shared" ca="1" si="2"/>
        <v>34</v>
      </c>
      <c r="B60" s="107" t="s">
        <v>209</v>
      </c>
      <c r="C60" s="107" t="s">
        <v>210</v>
      </c>
      <c r="D60" s="107" t="s">
        <v>211</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s="111" customFormat="1" ht="13">
      <c r="A61" s="112"/>
      <c r="B61" s="113" t="s">
        <v>212</v>
      </c>
      <c r="C61" s="114"/>
      <c r="D61" s="114"/>
      <c r="E61" s="114"/>
      <c r="F61" s="114"/>
      <c r="G61" s="114"/>
      <c r="H61" s="114"/>
      <c r="I61" s="115"/>
    </row>
    <row r="62" spans="1:26" ht="87.5">
      <c r="A62" s="86">
        <f t="shared" ca="1" si="2"/>
        <v>35</v>
      </c>
      <c r="B62" s="107" t="s">
        <v>213</v>
      </c>
      <c r="C62" s="107" t="s">
        <v>214</v>
      </c>
      <c r="D62" s="107" t="s">
        <v>215</v>
      </c>
      <c r="E62" s="107"/>
      <c r="F62" s="107"/>
      <c r="G62" s="107"/>
      <c r="H62" s="107"/>
      <c r="I62" s="108"/>
      <c r="J62" s="109"/>
      <c r="K62" s="109"/>
      <c r="L62" s="109"/>
      <c r="M62" s="109"/>
      <c r="N62" s="109"/>
      <c r="O62" s="109"/>
      <c r="P62" s="109"/>
      <c r="Q62" s="109"/>
      <c r="R62" s="109"/>
      <c r="S62" s="109"/>
      <c r="T62" s="109"/>
      <c r="U62" s="109"/>
      <c r="V62" s="109"/>
      <c r="W62" s="109"/>
      <c r="X62" s="109"/>
      <c r="Y62" s="109"/>
      <c r="Z62" s="109"/>
    </row>
    <row r="63" spans="1:26" ht="62.5">
      <c r="A63" s="86">
        <f t="shared" ca="1" si="2"/>
        <v>36</v>
      </c>
      <c r="B63" s="107" t="s">
        <v>216</v>
      </c>
      <c r="C63" s="107" t="s">
        <v>217</v>
      </c>
      <c r="D63" s="107" t="s">
        <v>218</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87.5">
      <c r="A64" s="86">
        <f t="shared" ca="1" si="2"/>
        <v>37</v>
      </c>
      <c r="B64" s="107" t="s">
        <v>219</v>
      </c>
      <c r="C64" s="107" t="s">
        <v>220</v>
      </c>
      <c r="D64" s="107" t="s">
        <v>221</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62.5">
      <c r="A65" s="86">
        <f t="shared" ca="1" si="2"/>
        <v>38</v>
      </c>
      <c r="B65" s="107" t="s">
        <v>222</v>
      </c>
      <c r="C65" s="107" t="s">
        <v>223</v>
      </c>
      <c r="D65" s="107" t="s">
        <v>224</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c r="A66" s="116"/>
      <c r="B66" s="117"/>
      <c r="C66" s="117"/>
      <c r="D66" s="117"/>
      <c r="E66" s="117"/>
      <c r="F66" s="117"/>
      <c r="G66" s="117"/>
      <c r="H66" s="117"/>
      <c r="I66" s="117"/>
      <c r="J66" s="109"/>
      <c r="K66" s="109"/>
      <c r="L66" s="109"/>
      <c r="M66" s="109"/>
      <c r="N66" s="109"/>
      <c r="O66" s="109"/>
      <c r="P66" s="109"/>
      <c r="Q66" s="109"/>
      <c r="R66" s="109"/>
      <c r="S66" s="109"/>
      <c r="T66" s="109"/>
      <c r="U66" s="109"/>
      <c r="V66" s="109"/>
      <c r="W66" s="109"/>
      <c r="X66" s="109"/>
      <c r="Y66" s="109"/>
      <c r="Z66" s="109"/>
    </row>
    <row r="67" spans="1:26">
      <c r="A67" s="11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58059-B86F-4C04-80E5-F74AEC686065}">
  <dimension ref="A1:Z1005"/>
  <sheetViews>
    <sheetView showGridLines="0" topLeftCell="A115" zoomScaleNormal="100" workbookViewId="0">
      <selection activeCell="A117" sqref="A117"/>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309"/>
      <c r="B1" s="296"/>
      <c r="C1" s="296"/>
      <c r="D1" s="296"/>
      <c r="E1" s="21"/>
      <c r="F1" s="21"/>
      <c r="G1" s="21"/>
      <c r="H1" s="21"/>
      <c r="I1" s="21"/>
      <c r="J1" s="21"/>
      <c r="K1" s="20"/>
      <c r="L1" s="20"/>
      <c r="M1" s="20"/>
      <c r="N1" s="20"/>
      <c r="O1" s="20"/>
      <c r="P1" s="20"/>
      <c r="Q1" s="20"/>
      <c r="R1" s="20"/>
      <c r="S1" s="20"/>
      <c r="T1" s="20"/>
      <c r="U1" s="20"/>
      <c r="V1" s="20"/>
      <c r="W1" s="20"/>
      <c r="X1" s="20"/>
      <c r="Y1" s="20"/>
      <c r="Z1" s="20"/>
    </row>
    <row r="2" spans="1:26" ht="25">
      <c r="A2" s="310" t="s">
        <v>62</v>
      </c>
      <c r="B2" s="293"/>
      <c r="C2" s="293"/>
      <c r="D2" s="294"/>
      <c r="E2" s="311"/>
      <c r="F2" s="48"/>
      <c r="G2" s="48"/>
      <c r="H2" s="48"/>
      <c r="I2" s="48"/>
      <c r="J2" s="48"/>
      <c r="K2" s="20"/>
      <c r="L2" s="20"/>
      <c r="M2" s="20"/>
      <c r="N2" s="20"/>
      <c r="O2" s="20"/>
      <c r="P2" s="20"/>
      <c r="Q2" s="20"/>
      <c r="R2" s="20"/>
      <c r="S2" s="20"/>
      <c r="T2" s="20"/>
      <c r="U2" s="20"/>
      <c r="V2" s="20"/>
      <c r="W2" s="20"/>
      <c r="X2" s="20"/>
      <c r="Y2" s="20"/>
      <c r="Z2" s="20"/>
    </row>
    <row r="3" spans="1:26" ht="23">
      <c r="A3" s="61"/>
      <c r="B3" s="20"/>
      <c r="C3" s="312"/>
      <c r="D3" s="296"/>
      <c r="E3" s="296"/>
      <c r="F3" s="48"/>
      <c r="G3" s="48"/>
      <c r="H3" s="48"/>
      <c r="I3" s="48"/>
      <c r="J3" s="48"/>
      <c r="K3" s="20"/>
      <c r="L3" s="20"/>
      <c r="M3" s="20"/>
      <c r="N3" s="20"/>
      <c r="O3" s="20"/>
      <c r="P3" s="20"/>
      <c r="Q3" s="20"/>
      <c r="R3" s="20"/>
      <c r="S3" s="20"/>
      <c r="T3" s="20"/>
      <c r="U3" s="20"/>
      <c r="V3" s="20"/>
      <c r="W3" s="20"/>
      <c r="X3" s="20"/>
      <c r="Y3" s="20"/>
      <c r="Z3" s="20"/>
    </row>
    <row r="4" spans="1:26">
      <c r="A4" s="62" t="s">
        <v>659</v>
      </c>
      <c r="B4" s="313" t="s">
        <v>651</v>
      </c>
      <c r="C4" s="316"/>
      <c r="D4" s="317"/>
      <c r="E4" s="63"/>
      <c r="F4" s="63"/>
      <c r="G4" s="63"/>
      <c r="H4" s="52"/>
      <c r="I4" s="52"/>
      <c r="J4" s="64"/>
      <c r="K4" s="64"/>
      <c r="L4" s="64"/>
      <c r="M4" s="64"/>
      <c r="N4" s="64"/>
      <c r="O4" s="64"/>
      <c r="P4" s="64"/>
      <c r="Q4" s="64"/>
      <c r="R4" s="64"/>
      <c r="S4" s="64"/>
      <c r="T4" s="64"/>
      <c r="U4" s="64"/>
      <c r="V4" s="64"/>
      <c r="W4" s="64"/>
      <c r="X4" s="64"/>
      <c r="Y4" s="64"/>
      <c r="Z4" s="64"/>
    </row>
    <row r="5" spans="1:26">
      <c r="A5" s="62" t="s">
        <v>55</v>
      </c>
      <c r="B5" s="313"/>
      <c r="C5" s="316"/>
      <c r="D5" s="317"/>
      <c r="E5" s="63"/>
      <c r="F5" s="63"/>
      <c r="G5" s="63"/>
      <c r="H5" s="52"/>
      <c r="I5" s="52"/>
      <c r="J5" s="64"/>
      <c r="K5" s="64"/>
      <c r="L5" s="64"/>
      <c r="M5" s="64"/>
      <c r="N5" s="64"/>
      <c r="O5" s="64"/>
      <c r="P5" s="64"/>
      <c r="Q5" s="64"/>
      <c r="R5" s="64"/>
      <c r="S5" s="64"/>
      <c r="T5" s="64"/>
      <c r="U5" s="64"/>
      <c r="V5" s="64"/>
      <c r="W5" s="64"/>
      <c r="X5" s="64"/>
      <c r="Y5" s="64"/>
      <c r="Z5" s="64"/>
    </row>
    <row r="6" spans="1:26">
      <c r="A6" s="62" t="s">
        <v>87</v>
      </c>
      <c r="B6" s="314" t="s">
        <v>88</v>
      </c>
      <c r="C6" s="316"/>
      <c r="D6" s="317"/>
      <c r="E6" s="63"/>
      <c r="F6" s="63"/>
      <c r="G6" s="63"/>
      <c r="H6" s="52"/>
      <c r="I6" s="52"/>
      <c r="J6" s="64"/>
      <c r="K6" s="64"/>
      <c r="L6" s="64"/>
      <c r="M6" s="64"/>
      <c r="N6" s="64"/>
      <c r="O6" s="64"/>
      <c r="P6" s="64"/>
      <c r="Q6" s="64"/>
      <c r="R6" s="64"/>
      <c r="S6" s="64"/>
      <c r="T6" s="64"/>
      <c r="U6" s="64"/>
      <c r="V6" s="64"/>
      <c r="W6" s="64"/>
      <c r="X6" s="64"/>
      <c r="Y6" s="64"/>
      <c r="Z6" s="64"/>
    </row>
    <row r="7" spans="1:26">
      <c r="A7" s="62" t="s">
        <v>89</v>
      </c>
      <c r="B7" s="313" t="s">
        <v>14</v>
      </c>
      <c r="C7" s="316"/>
      <c r="D7" s="317"/>
      <c r="E7" s="63"/>
      <c r="F7" s="63"/>
      <c r="G7" s="63"/>
      <c r="H7" s="65"/>
      <c r="I7" s="52"/>
      <c r="J7" s="64"/>
      <c r="K7" s="64"/>
      <c r="L7" s="64"/>
      <c r="M7" s="64"/>
      <c r="N7" s="64"/>
      <c r="O7" s="64"/>
      <c r="P7" s="64"/>
      <c r="Q7" s="64"/>
      <c r="R7" s="64"/>
      <c r="S7" s="64"/>
      <c r="T7" s="64"/>
      <c r="U7" s="64"/>
      <c r="V7" s="64"/>
      <c r="W7" s="64"/>
      <c r="X7" s="66"/>
      <c r="Y7" s="64"/>
      <c r="Z7" s="64"/>
    </row>
    <row r="8" spans="1:26">
      <c r="A8" s="62" t="s">
        <v>90</v>
      </c>
      <c r="B8" s="315"/>
      <c r="C8" s="316"/>
      <c r="D8" s="317"/>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COUNTIF($F$18:$F$49641,"*Passed")</f>
        <v>0</v>
      </c>
      <c r="C11" s="72">
        <f>COUNTIF($G$18:$G$49641,"*Passed")</f>
        <v>0</v>
      </c>
      <c r="D11" s="72">
        <f>COUNTIF($H$18:$H$49641,"*Passed")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COUNTIF($F$18:$F$49361,"*Failed*")</f>
        <v>0</v>
      </c>
      <c r="C12" s="72">
        <f>COUNTIF($G$18:$G$49361,"*Failed*")</f>
        <v>0</v>
      </c>
      <c r="D12" s="72">
        <f>COUNTIF($H$18:$H$49361,"*Failed*")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COUNTIF($F$18:$F$49361,"*Not Run*")</f>
        <v>0</v>
      </c>
      <c r="C13" s="72">
        <f>COUNTIF($G$18:$G$49361,"*Not Run*")</f>
        <v>0</v>
      </c>
      <c r="D13" s="72">
        <f>COUNTIF($H$18:$H$49361,"*Not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COUNTIF($F$18:$F$49361,"*NA*")</f>
        <v>0</v>
      </c>
      <c r="C14" s="72">
        <f>COUNTIF($G$18:$G$49361,"*NA*")</f>
        <v>0</v>
      </c>
      <c r="D14" s="72">
        <f>COUNTIF($H$18:$H$49361,"*NA*")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COUNTIF($F$18:$F$49361,"*Passed in previous build*")</f>
        <v>0</v>
      </c>
      <c r="C15" s="72">
        <f>COUNTIF($G$18:$G$49361,"*Passed in previous build*")</f>
        <v>0</v>
      </c>
      <c r="D15" s="72">
        <f>COUNTIF($H$18:$H$49361,"*Passed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303" t="s">
        <v>91</v>
      </c>
      <c r="G16" s="321"/>
      <c r="H16" s="322"/>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320" t="s">
        <v>670</v>
      </c>
      <c r="C18" s="318"/>
      <c r="D18" s="319"/>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306" t="s">
        <v>106</v>
      </c>
      <c r="C20" s="318"/>
      <c r="D20" s="319"/>
      <c r="E20" s="90"/>
      <c r="F20" s="91"/>
      <c r="G20" s="91"/>
      <c r="H20" s="200"/>
      <c r="I20" s="203"/>
      <c r="J20" s="30"/>
      <c r="K20" s="30"/>
      <c r="L20" s="30"/>
      <c r="M20" s="30"/>
      <c r="N20" s="30"/>
      <c r="O20" s="30"/>
      <c r="P20" s="30"/>
      <c r="Q20" s="30"/>
      <c r="R20" s="30"/>
      <c r="S20" s="30"/>
      <c r="T20" s="30"/>
      <c r="U20" s="30"/>
      <c r="V20" s="30"/>
      <c r="W20" s="30"/>
      <c r="X20" s="30"/>
      <c r="Y20" s="30"/>
      <c r="Z20" s="30"/>
    </row>
    <row r="21" spans="1:26" s="82" customFormat="1" ht="13">
      <c r="A21" s="84"/>
      <c r="B21" s="306" t="s">
        <v>338</v>
      </c>
      <c r="C21" s="318"/>
      <c r="D21" s="319"/>
      <c r="E21" s="306"/>
      <c r="F21" s="318"/>
      <c r="G21" s="319"/>
      <c r="H21" s="306"/>
      <c r="I21" s="318"/>
    </row>
    <row r="22" spans="1:26" ht="25">
      <c r="A22" s="93">
        <v>2</v>
      </c>
      <c r="B22" s="176" t="s">
        <v>321</v>
      </c>
      <c r="C22" s="180" t="s">
        <v>696</v>
      </c>
      <c r="D22" s="176" t="s">
        <v>718</v>
      </c>
      <c r="E22" s="176" t="s">
        <v>256</v>
      </c>
      <c r="F22" s="86"/>
      <c r="G22" s="86"/>
      <c r="H22" s="199"/>
      <c r="I22" s="208"/>
      <c r="J22" s="30"/>
      <c r="K22" s="30"/>
      <c r="L22" s="30"/>
      <c r="M22" s="30"/>
      <c r="N22" s="30"/>
      <c r="O22" s="30"/>
      <c r="P22" s="30"/>
      <c r="Q22" s="30"/>
      <c r="R22" s="30"/>
      <c r="S22" s="30"/>
      <c r="T22" s="30"/>
      <c r="U22" s="30"/>
      <c r="V22" s="30"/>
      <c r="W22" s="30"/>
      <c r="X22" s="30"/>
      <c r="Y22" s="30"/>
      <c r="Z22" s="30"/>
    </row>
    <row r="23" spans="1:26" ht="37.5">
      <c r="A23" s="93">
        <f ca="1">IF(OFFSET(A23,-1,0) ="",OFFSET(A23,-2,0)+1,OFFSET(A23,-1,0)+1 )</f>
        <v>3</v>
      </c>
      <c r="B23" s="176" t="s">
        <v>319</v>
      </c>
      <c r="C23" s="180" t="s">
        <v>697</v>
      </c>
      <c r="D23" s="176" t="s">
        <v>733</v>
      </c>
      <c r="E23" s="176" t="s">
        <v>256</v>
      </c>
      <c r="F23" s="86"/>
      <c r="G23" s="86"/>
      <c r="H23" s="199"/>
      <c r="I23" s="208"/>
      <c r="J23" s="30"/>
      <c r="K23" s="30"/>
      <c r="L23" s="30"/>
      <c r="M23" s="30"/>
      <c r="N23" s="30"/>
      <c r="O23" s="30"/>
      <c r="P23" s="30"/>
      <c r="Q23" s="30"/>
      <c r="R23" s="30"/>
      <c r="S23" s="30"/>
      <c r="T23" s="30"/>
      <c r="U23" s="30"/>
      <c r="V23" s="30"/>
      <c r="W23" s="30"/>
      <c r="X23" s="30"/>
      <c r="Y23" s="30"/>
      <c r="Z23" s="30"/>
    </row>
    <row r="24" spans="1:26" ht="37.5">
      <c r="A24" s="93">
        <f t="shared" ref="A24:A55" ca="1" si="2">IF(OFFSET(A24,-1,0) ="",OFFSET(A24,-2,0)+1,OFFSET(A24,-1,0)+1 )</f>
        <v>4</v>
      </c>
      <c r="B24" s="180" t="s">
        <v>653</v>
      </c>
      <c r="C24" s="180" t="s">
        <v>698</v>
      </c>
      <c r="D24" s="176" t="s">
        <v>719</v>
      </c>
      <c r="E24" s="176" t="s">
        <v>256</v>
      </c>
      <c r="F24" s="86"/>
      <c r="G24" s="86"/>
      <c r="H24" s="199"/>
      <c r="I24" s="208"/>
      <c r="J24" s="30"/>
      <c r="K24" s="30"/>
      <c r="L24" s="30"/>
      <c r="M24" s="30"/>
      <c r="N24" s="30"/>
      <c r="O24" s="30"/>
      <c r="P24" s="30"/>
      <c r="Q24" s="30"/>
      <c r="R24" s="30"/>
      <c r="S24" s="30"/>
      <c r="T24" s="30"/>
      <c r="U24" s="30"/>
      <c r="V24" s="30"/>
      <c r="W24" s="30"/>
      <c r="X24" s="30"/>
      <c r="Y24" s="30"/>
      <c r="Z24" s="30"/>
    </row>
    <row r="25" spans="1:26" ht="37.5">
      <c r="A25" s="93">
        <f t="shared" ca="1" si="2"/>
        <v>5</v>
      </c>
      <c r="B25" s="176" t="s">
        <v>668</v>
      </c>
      <c r="C25" s="180" t="s">
        <v>695</v>
      </c>
      <c r="D25" s="176" t="s">
        <v>720</v>
      </c>
      <c r="E25" s="86" t="s">
        <v>256</v>
      </c>
      <c r="F25" s="86"/>
      <c r="G25" s="86"/>
      <c r="H25" s="199"/>
      <c r="I25" s="208"/>
      <c r="J25" s="30"/>
      <c r="K25" s="30"/>
      <c r="L25" s="30"/>
      <c r="M25" s="30"/>
      <c r="N25" s="30"/>
      <c r="O25" s="30"/>
      <c r="P25" s="30"/>
      <c r="Q25" s="30"/>
      <c r="R25" s="30"/>
      <c r="S25" s="30"/>
      <c r="T25" s="30"/>
      <c r="U25" s="30"/>
      <c r="V25" s="30"/>
      <c r="W25" s="30"/>
      <c r="X25" s="30"/>
      <c r="Y25" s="30"/>
      <c r="Z25" s="30"/>
    </row>
    <row r="26" spans="1:26" ht="50">
      <c r="A26" s="93">
        <f t="shared" ca="1" si="2"/>
        <v>6</v>
      </c>
      <c r="B26" s="180" t="s">
        <v>699</v>
      </c>
      <c r="C26" s="180" t="s">
        <v>709</v>
      </c>
      <c r="D26" s="176" t="s">
        <v>721</v>
      </c>
      <c r="E26" s="86" t="s">
        <v>856</v>
      </c>
      <c r="F26" s="86"/>
      <c r="G26" s="86"/>
      <c r="H26" s="199"/>
      <c r="I26" s="208"/>
      <c r="J26" s="30"/>
      <c r="K26" s="30"/>
      <c r="L26" s="30"/>
      <c r="M26" s="30"/>
      <c r="N26" s="30"/>
      <c r="O26" s="30"/>
      <c r="P26" s="30"/>
      <c r="Q26" s="30"/>
      <c r="R26" s="30"/>
      <c r="S26" s="30"/>
      <c r="T26" s="30"/>
      <c r="U26" s="30"/>
      <c r="V26" s="30"/>
      <c r="W26" s="30"/>
      <c r="X26" s="30"/>
      <c r="Y26" s="30"/>
      <c r="Z26" s="30"/>
    </row>
    <row r="27" spans="1:26" ht="37.5">
      <c r="A27" s="93">
        <f t="shared" ca="1" si="2"/>
        <v>7</v>
      </c>
      <c r="B27" s="176" t="s">
        <v>700</v>
      </c>
      <c r="C27" s="180" t="s">
        <v>710</v>
      </c>
      <c r="D27" s="176" t="s">
        <v>721</v>
      </c>
      <c r="E27" s="86">
        <v>30899</v>
      </c>
      <c r="F27" s="86"/>
      <c r="G27" s="86"/>
      <c r="H27" s="199"/>
      <c r="I27" s="208"/>
      <c r="J27" s="30"/>
      <c r="K27" s="30"/>
      <c r="L27" s="30"/>
      <c r="M27" s="30"/>
      <c r="N27" s="30"/>
      <c r="O27" s="30"/>
      <c r="P27" s="30"/>
      <c r="Q27" s="30"/>
      <c r="R27" s="30"/>
      <c r="S27" s="30"/>
      <c r="T27" s="30"/>
      <c r="U27" s="30"/>
      <c r="V27" s="30"/>
      <c r="W27" s="30"/>
      <c r="X27" s="30"/>
      <c r="Y27" s="30"/>
      <c r="Z27" s="30"/>
    </row>
    <row r="28" spans="1:26" ht="37.5">
      <c r="A28" s="93">
        <f t="shared" ca="1" si="2"/>
        <v>8</v>
      </c>
      <c r="B28" s="176" t="s">
        <v>701</v>
      </c>
      <c r="C28" s="180" t="s">
        <v>711</v>
      </c>
      <c r="D28" s="176" t="s">
        <v>721</v>
      </c>
      <c r="E28" s="86" t="s">
        <v>857</v>
      </c>
      <c r="F28" s="86"/>
      <c r="G28" s="86"/>
      <c r="H28" s="199"/>
      <c r="I28" s="208"/>
      <c r="J28" s="30"/>
      <c r="K28" s="30"/>
      <c r="L28" s="30"/>
      <c r="M28" s="30"/>
      <c r="N28" s="30"/>
      <c r="O28" s="30"/>
      <c r="P28" s="30"/>
      <c r="Q28" s="30"/>
      <c r="R28" s="30"/>
      <c r="S28" s="30"/>
      <c r="T28" s="30"/>
      <c r="U28" s="30"/>
      <c r="V28" s="30"/>
      <c r="W28" s="30"/>
      <c r="X28" s="30"/>
      <c r="Y28" s="30"/>
      <c r="Z28" s="30"/>
    </row>
    <row r="29" spans="1:26" ht="37.5">
      <c r="A29" s="93">
        <f t="shared" ca="1" si="2"/>
        <v>9</v>
      </c>
      <c r="B29" s="176" t="s">
        <v>714</v>
      </c>
      <c r="C29" s="180" t="s">
        <v>712</v>
      </c>
      <c r="D29" s="176" t="s">
        <v>722</v>
      </c>
      <c r="E29" s="274" t="s">
        <v>858</v>
      </c>
      <c r="F29" s="86"/>
      <c r="G29" s="86"/>
      <c r="H29" s="199"/>
      <c r="I29" s="208"/>
      <c r="J29" s="30"/>
      <c r="K29" s="30"/>
      <c r="L29" s="30"/>
      <c r="M29" s="30"/>
      <c r="N29" s="30"/>
      <c r="O29" s="30"/>
      <c r="P29" s="30"/>
      <c r="Q29" s="30"/>
      <c r="R29" s="30"/>
      <c r="S29" s="30"/>
      <c r="T29" s="30"/>
      <c r="U29" s="30"/>
      <c r="V29" s="30"/>
      <c r="W29" s="30"/>
      <c r="X29" s="30"/>
      <c r="Y29" s="30"/>
      <c r="Z29" s="30"/>
    </row>
    <row r="30" spans="1:26" s="178" customFormat="1" ht="37.5">
      <c r="A30" s="93">
        <f t="shared" ca="1" si="2"/>
        <v>10</v>
      </c>
      <c r="B30" s="176" t="s">
        <v>703</v>
      </c>
      <c r="C30" s="180" t="s">
        <v>713</v>
      </c>
      <c r="D30" s="176" t="s">
        <v>723</v>
      </c>
      <c r="E30" s="176" t="s">
        <v>859</v>
      </c>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11</v>
      </c>
      <c r="B31" s="176" t="s">
        <v>704</v>
      </c>
      <c r="C31" s="180" t="s">
        <v>715</v>
      </c>
      <c r="D31" s="176" t="s">
        <v>722</v>
      </c>
      <c r="E31" s="274" t="s">
        <v>860</v>
      </c>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50">
      <c r="A32" s="93">
        <f t="shared" ca="1" si="2"/>
        <v>12</v>
      </c>
      <c r="B32" s="176" t="s">
        <v>671</v>
      </c>
      <c r="C32" s="180" t="s">
        <v>716</v>
      </c>
      <c r="D32" s="176" t="s">
        <v>717</v>
      </c>
      <c r="E32" s="176" t="s">
        <v>861</v>
      </c>
      <c r="F32" s="86"/>
      <c r="G32" s="86"/>
      <c r="H32" s="199"/>
      <c r="I32" s="208"/>
      <c r="J32" s="177"/>
      <c r="K32" s="177"/>
      <c r="L32" s="177"/>
      <c r="M32" s="177"/>
      <c r="N32" s="177"/>
      <c r="O32" s="177"/>
      <c r="P32" s="177"/>
      <c r="Q32" s="177"/>
      <c r="R32" s="177"/>
      <c r="S32" s="177"/>
      <c r="T32" s="177"/>
      <c r="U32" s="177"/>
      <c r="V32" s="177"/>
      <c r="W32" s="177"/>
      <c r="X32" s="177"/>
      <c r="Y32" s="177"/>
      <c r="Z32" s="177"/>
    </row>
    <row r="33" spans="1:26" s="178" customFormat="1" ht="50">
      <c r="A33" s="93">
        <f t="shared" ca="1" si="2"/>
        <v>13</v>
      </c>
      <c r="B33" s="176" t="s">
        <v>385</v>
      </c>
      <c r="C33" s="180" t="s">
        <v>724</v>
      </c>
      <c r="D33" s="176" t="s">
        <v>725</v>
      </c>
      <c r="E33" s="176" t="s">
        <v>256</v>
      </c>
      <c r="F33" s="86"/>
      <c r="G33" s="86"/>
      <c r="H33" s="199"/>
      <c r="I33" s="208"/>
      <c r="J33" s="177"/>
      <c r="K33" s="177"/>
      <c r="L33" s="177"/>
      <c r="M33" s="177"/>
      <c r="N33" s="177"/>
      <c r="O33" s="177"/>
      <c r="P33" s="177"/>
      <c r="Q33" s="177"/>
      <c r="R33" s="177"/>
      <c r="S33" s="177"/>
      <c r="T33" s="177"/>
      <c r="U33" s="177"/>
      <c r="V33" s="177"/>
      <c r="W33" s="177"/>
      <c r="X33" s="177"/>
      <c r="Y33" s="177"/>
      <c r="Z33" s="177"/>
    </row>
    <row r="34" spans="1:26" s="178" customFormat="1" ht="37.5">
      <c r="A34" s="93">
        <f t="shared" ca="1" si="2"/>
        <v>14</v>
      </c>
      <c r="B34" s="176" t="s">
        <v>672</v>
      </c>
      <c r="C34" s="180" t="s">
        <v>726</v>
      </c>
      <c r="D34" s="176" t="s">
        <v>731</v>
      </c>
      <c r="E34" s="176" t="s">
        <v>862</v>
      </c>
      <c r="F34" s="86"/>
      <c r="G34" s="86"/>
      <c r="H34" s="199"/>
      <c r="I34" s="208"/>
      <c r="J34" s="177"/>
      <c r="K34" s="177"/>
      <c r="L34" s="177"/>
      <c r="M34" s="177"/>
      <c r="N34" s="177"/>
      <c r="O34" s="177"/>
      <c r="P34" s="177"/>
      <c r="Q34" s="177"/>
      <c r="R34" s="177"/>
      <c r="S34" s="177"/>
      <c r="T34" s="177"/>
      <c r="U34" s="177"/>
      <c r="V34" s="177"/>
      <c r="W34" s="177"/>
      <c r="X34" s="177"/>
      <c r="Y34" s="177"/>
      <c r="Z34" s="177"/>
    </row>
    <row r="35" spans="1:26" ht="37.5">
      <c r="A35" s="93">
        <f t="shared" ca="1" si="2"/>
        <v>15</v>
      </c>
      <c r="B35" s="176" t="s">
        <v>673</v>
      </c>
      <c r="C35" s="180" t="s">
        <v>727</v>
      </c>
      <c r="D35" s="176" t="s">
        <v>721</v>
      </c>
      <c r="E35" s="176" t="s">
        <v>863</v>
      </c>
      <c r="F35" s="86"/>
      <c r="G35" s="86"/>
      <c r="H35" s="199"/>
      <c r="I35" s="208"/>
      <c r="J35" s="30"/>
      <c r="K35" s="30"/>
      <c r="L35" s="30"/>
      <c r="M35" s="30"/>
      <c r="N35" s="30"/>
      <c r="O35" s="30"/>
      <c r="P35" s="30"/>
      <c r="Q35" s="30"/>
      <c r="R35" s="30"/>
      <c r="S35" s="30"/>
      <c r="T35" s="30"/>
      <c r="U35" s="30"/>
      <c r="V35" s="30"/>
      <c r="W35" s="30"/>
      <c r="X35" s="30"/>
      <c r="Y35" s="30"/>
      <c r="Z35" s="30"/>
    </row>
    <row r="36" spans="1:26" ht="50">
      <c r="A36" s="93">
        <f t="shared" ca="1" si="2"/>
        <v>16</v>
      </c>
      <c r="B36" s="176" t="s">
        <v>674</v>
      </c>
      <c r="C36" s="180" t="s">
        <v>728</v>
      </c>
      <c r="D36" s="176" t="s">
        <v>721</v>
      </c>
      <c r="E36" s="176" t="s">
        <v>857</v>
      </c>
      <c r="F36" s="86"/>
      <c r="G36" s="86"/>
      <c r="H36" s="199"/>
      <c r="I36" s="208"/>
      <c r="J36" s="30"/>
      <c r="K36" s="30"/>
      <c r="L36" s="30"/>
      <c r="M36" s="30"/>
      <c r="N36" s="30"/>
      <c r="O36" s="30"/>
      <c r="P36" s="30"/>
      <c r="Q36" s="30"/>
      <c r="R36" s="30"/>
      <c r="S36" s="30"/>
      <c r="T36" s="30"/>
      <c r="U36" s="30"/>
      <c r="V36" s="30"/>
      <c r="W36" s="30"/>
      <c r="X36" s="30"/>
      <c r="Y36" s="30"/>
      <c r="Z36" s="30"/>
    </row>
    <row r="37" spans="1:26" ht="37.5">
      <c r="A37" s="93">
        <f t="shared" ca="1" si="2"/>
        <v>17</v>
      </c>
      <c r="B37" s="176" t="s">
        <v>675</v>
      </c>
      <c r="C37" s="180" t="s">
        <v>729</v>
      </c>
      <c r="D37" s="176" t="s">
        <v>721</v>
      </c>
      <c r="E37" s="86" t="s">
        <v>864</v>
      </c>
      <c r="F37" s="86"/>
      <c r="G37" s="86"/>
      <c r="H37" s="199"/>
      <c r="I37" s="208"/>
      <c r="J37" s="30"/>
      <c r="K37" s="30"/>
      <c r="L37" s="30"/>
      <c r="M37" s="30"/>
      <c r="N37" s="30"/>
      <c r="O37" s="30"/>
      <c r="P37" s="30"/>
      <c r="Q37" s="30"/>
      <c r="R37" s="30"/>
      <c r="S37" s="30"/>
      <c r="T37" s="30"/>
      <c r="U37" s="30"/>
      <c r="V37" s="30"/>
      <c r="W37" s="30"/>
      <c r="X37" s="30"/>
      <c r="Y37" s="30"/>
      <c r="Z37" s="30"/>
    </row>
    <row r="38" spans="1:26" ht="37.5">
      <c r="A38" s="93">
        <f t="shared" ca="1" si="2"/>
        <v>18</v>
      </c>
      <c r="B38" s="176" t="s">
        <v>676</v>
      </c>
      <c r="C38" s="180" t="s">
        <v>730</v>
      </c>
      <c r="D38" s="176" t="s">
        <v>731</v>
      </c>
      <c r="E38" s="176" t="s">
        <v>881</v>
      </c>
      <c r="F38" s="86"/>
      <c r="G38" s="86"/>
      <c r="H38" s="199"/>
      <c r="I38" s="208"/>
      <c r="J38" s="30"/>
      <c r="K38" s="30"/>
      <c r="L38" s="30"/>
      <c r="M38" s="30"/>
      <c r="N38" s="30"/>
      <c r="O38" s="30"/>
      <c r="P38" s="30"/>
      <c r="Q38" s="30"/>
      <c r="R38" s="30"/>
      <c r="S38" s="30"/>
      <c r="T38" s="30"/>
      <c r="U38" s="30"/>
      <c r="V38" s="30"/>
      <c r="W38" s="30"/>
      <c r="X38" s="30"/>
      <c r="Y38" s="30"/>
      <c r="Z38" s="30"/>
    </row>
    <row r="39" spans="1:26" ht="25">
      <c r="A39" s="93">
        <f t="shared" ca="1" si="2"/>
        <v>19</v>
      </c>
      <c r="B39" s="176" t="s">
        <v>677</v>
      </c>
      <c r="C39" s="180" t="s">
        <v>752</v>
      </c>
      <c r="D39" s="176" t="s">
        <v>732</v>
      </c>
      <c r="E39" s="176" t="s">
        <v>256</v>
      </c>
      <c r="F39" s="86"/>
      <c r="G39" s="86"/>
      <c r="H39" s="199"/>
      <c r="I39" s="208"/>
      <c r="J39" s="30"/>
      <c r="K39" s="30"/>
      <c r="L39" s="30"/>
      <c r="M39" s="30"/>
      <c r="N39" s="30"/>
      <c r="O39" s="30"/>
      <c r="P39" s="30"/>
      <c r="Q39" s="30"/>
      <c r="R39" s="30"/>
      <c r="S39" s="30"/>
      <c r="T39" s="30"/>
      <c r="U39" s="30"/>
      <c r="V39" s="30"/>
      <c r="W39" s="30"/>
      <c r="X39" s="30"/>
      <c r="Y39" s="30"/>
      <c r="Z39" s="30"/>
    </row>
    <row r="40" spans="1:26" s="82" customFormat="1" ht="13">
      <c r="A40" s="84"/>
      <c r="B40" s="320" t="s">
        <v>318</v>
      </c>
      <c r="C40" s="318"/>
      <c r="D40" s="306"/>
      <c r="E40" s="318"/>
      <c r="F40" s="319"/>
      <c r="G40" s="306"/>
      <c r="H40" s="318"/>
      <c r="I40" s="319"/>
    </row>
    <row r="41" spans="1:26" s="230" customFormat="1" ht="25">
      <c r="A41" s="93">
        <f t="shared" ca="1" si="2"/>
        <v>20</v>
      </c>
      <c r="B41" s="176" t="s">
        <v>321</v>
      </c>
      <c r="C41" s="180" t="s">
        <v>734</v>
      </c>
      <c r="D41" s="176" t="s">
        <v>718</v>
      </c>
      <c r="E41" s="180" t="s">
        <v>256</v>
      </c>
      <c r="F41" s="179"/>
      <c r="G41" s="179"/>
      <c r="H41" s="228"/>
      <c r="I41" s="229"/>
    </row>
    <row r="42" spans="1:26" s="230" customFormat="1" ht="37.5">
      <c r="A42" s="93">
        <f t="shared" ca="1" si="2"/>
        <v>21</v>
      </c>
      <c r="B42" s="180" t="s">
        <v>319</v>
      </c>
      <c r="C42" s="180" t="s">
        <v>735</v>
      </c>
      <c r="D42" s="176" t="s">
        <v>747</v>
      </c>
      <c r="E42" s="180" t="s">
        <v>256</v>
      </c>
      <c r="F42" s="179"/>
      <c r="G42" s="179"/>
      <c r="H42" s="228"/>
      <c r="I42" s="229"/>
    </row>
    <row r="43" spans="1:26" s="230" customFormat="1" ht="37.5">
      <c r="A43" s="93">
        <f t="shared" ca="1" si="2"/>
        <v>22</v>
      </c>
      <c r="B43" s="180" t="s">
        <v>654</v>
      </c>
      <c r="C43" s="180" t="s">
        <v>736</v>
      </c>
      <c r="D43" s="176" t="s">
        <v>719</v>
      </c>
      <c r="E43" s="180" t="s">
        <v>256</v>
      </c>
      <c r="F43" s="179"/>
      <c r="G43" s="179"/>
      <c r="H43" s="228"/>
      <c r="I43" s="229"/>
    </row>
    <row r="44" spans="1:26" s="230" customFormat="1" ht="50">
      <c r="A44" s="93">
        <f t="shared" ca="1" si="2"/>
        <v>23</v>
      </c>
      <c r="B44" s="180" t="s">
        <v>705</v>
      </c>
      <c r="C44" s="180" t="s">
        <v>737</v>
      </c>
      <c r="D44" s="176" t="s">
        <v>738</v>
      </c>
      <c r="E44" s="275" t="s">
        <v>865</v>
      </c>
      <c r="F44" s="179"/>
      <c r="G44" s="179"/>
      <c r="H44" s="228"/>
      <c r="I44" s="229"/>
    </row>
    <row r="45" spans="1:26" s="230" customFormat="1" ht="37.5">
      <c r="A45" s="93">
        <f t="shared" ca="1" si="2"/>
        <v>24</v>
      </c>
      <c r="B45" s="180" t="s">
        <v>700</v>
      </c>
      <c r="C45" s="180" t="s">
        <v>739</v>
      </c>
      <c r="D45" s="176" t="s">
        <v>721</v>
      </c>
      <c r="E45" s="179">
        <v>364154985</v>
      </c>
      <c r="F45" s="179"/>
      <c r="G45" s="179"/>
      <c r="H45" s="228"/>
      <c r="I45" s="229"/>
    </row>
    <row r="46" spans="1:26" s="230" customFormat="1" ht="37.5">
      <c r="A46" s="93">
        <f t="shared" ca="1" si="2"/>
        <v>25</v>
      </c>
      <c r="B46" s="176" t="s">
        <v>706</v>
      </c>
      <c r="C46" s="180" t="s">
        <v>740</v>
      </c>
      <c r="D46" s="273" t="s">
        <v>866</v>
      </c>
      <c r="E46" s="180" t="s">
        <v>256</v>
      </c>
      <c r="F46" s="179"/>
      <c r="G46" s="179"/>
      <c r="H46" s="228"/>
      <c r="I46" s="229"/>
    </row>
    <row r="47" spans="1:26" s="230" customFormat="1" ht="37.5">
      <c r="A47" s="93">
        <f t="shared" ca="1" si="2"/>
        <v>26</v>
      </c>
      <c r="B47" s="176" t="s">
        <v>702</v>
      </c>
      <c r="C47" s="180" t="s">
        <v>741</v>
      </c>
      <c r="D47" s="273" t="s">
        <v>867</v>
      </c>
      <c r="E47" s="180" t="s">
        <v>256</v>
      </c>
      <c r="F47" s="179"/>
      <c r="G47" s="179"/>
      <c r="H47" s="228"/>
      <c r="I47" s="229"/>
    </row>
    <row r="48" spans="1:26" s="230" customFormat="1" ht="37.5">
      <c r="A48" s="93">
        <f t="shared" ca="1" si="2"/>
        <v>27</v>
      </c>
      <c r="B48" s="176" t="s">
        <v>707</v>
      </c>
      <c r="C48" s="180" t="s">
        <v>742</v>
      </c>
      <c r="D48" s="273" t="s">
        <v>868</v>
      </c>
      <c r="E48" s="180" t="s">
        <v>256</v>
      </c>
      <c r="F48" s="179"/>
      <c r="G48" s="179"/>
      <c r="H48" s="228"/>
      <c r="I48" s="229"/>
    </row>
    <row r="49" spans="1:26" s="230" customFormat="1" ht="50">
      <c r="A49" s="93">
        <f t="shared" ca="1" si="2"/>
        <v>28</v>
      </c>
      <c r="B49" s="176" t="s">
        <v>671</v>
      </c>
      <c r="C49" s="180" t="s">
        <v>743</v>
      </c>
      <c r="D49" s="176" t="s">
        <v>717</v>
      </c>
      <c r="E49" s="180" t="s">
        <v>869</v>
      </c>
      <c r="F49" s="179"/>
      <c r="G49" s="179"/>
      <c r="H49" s="228"/>
      <c r="I49" s="229"/>
    </row>
    <row r="50" spans="1:26" s="230" customFormat="1" ht="50">
      <c r="A50" s="93">
        <f t="shared" ca="1" si="2"/>
        <v>29</v>
      </c>
      <c r="B50" s="86" t="s">
        <v>382</v>
      </c>
      <c r="C50" s="180" t="s">
        <v>744</v>
      </c>
      <c r="D50" s="176" t="s">
        <v>393</v>
      </c>
      <c r="E50" s="180" t="s">
        <v>256</v>
      </c>
      <c r="F50" s="179"/>
      <c r="G50" s="179"/>
      <c r="H50" s="228"/>
      <c r="I50" s="229"/>
    </row>
    <row r="51" spans="1:26" s="230" customFormat="1" ht="37.5">
      <c r="A51" s="93">
        <f t="shared" ca="1" si="2"/>
        <v>30</v>
      </c>
      <c r="B51" s="176" t="s">
        <v>667</v>
      </c>
      <c r="C51" s="180" t="s">
        <v>745</v>
      </c>
      <c r="D51" s="176" t="s">
        <v>746</v>
      </c>
      <c r="E51" s="180" t="s">
        <v>256</v>
      </c>
      <c r="F51" s="179"/>
      <c r="G51" s="179"/>
      <c r="H51" s="228"/>
      <c r="I51" s="229"/>
    </row>
    <row r="52" spans="1:26" s="230" customFormat="1" ht="37.5">
      <c r="A52" s="93">
        <f t="shared" ca="1" si="2"/>
        <v>31</v>
      </c>
      <c r="B52" s="176" t="s">
        <v>661</v>
      </c>
      <c r="C52" s="180" t="s">
        <v>748</v>
      </c>
      <c r="D52" s="176" t="s">
        <v>753</v>
      </c>
      <c r="E52" s="179">
        <v>34</v>
      </c>
      <c r="F52" s="179"/>
      <c r="G52" s="179"/>
      <c r="H52" s="228"/>
      <c r="I52" s="229"/>
    </row>
    <row r="53" spans="1:26" s="230" customFormat="1" ht="37.5">
      <c r="A53" s="93">
        <f t="shared" ca="1" si="2"/>
        <v>32</v>
      </c>
      <c r="B53" s="176" t="s">
        <v>662</v>
      </c>
      <c r="C53" s="180" t="s">
        <v>749</v>
      </c>
      <c r="D53" s="176" t="s">
        <v>721</v>
      </c>
      <c r="E53" s="275" t="s">
        <v>870</v>
      </c>
      <c r="F53" s="179"/>
      <c r="G53" s="179"/>
      <c r="H53" s="228"/>
      <c r="I53" s="229"/>
    </row>
    <row r="54" spans="1:26" s="230" customFormat="1" ht="37.5">
      <c r="A54" s="93">
        <f t="shared" ca="1" si="2"/>
        <v>33</v>
      </c>
      <c r="B54" s="176" t="s">
        <v>663</v>
      </c>
      <c r="C54" s="180" t="s">
        <v>750</v>
      </c>
      <c r="D54" s="176" t="s">
        <v>754</v>
      </c>
      <c r="E54" s="275" t="s">
        <v>882</v>
      </c>
      <c r="F54" s="179"/>
      <c r="G54" s="179"/>
      <c r="H54" s="228"/>
      <c r="I54" s="229"/>
    </row>
    <row r="55" spans="1:26" s="230" customFormat="1" ht="37.5">
      <c r="A55" s="93">
        <f t="shared" ca="1" si="2"/>
        <v>34</v>
      </c>
      <c r="B55" s="176" t="s">
        <v>677</v>
      </c>
      <c r="C55" s="180" t="s">
        <v>751</v>
      </c>
      <c r="D55" s="176" t="s">
        <v>732</v>
      </c>
      <c r="E55" s="180" t="s">
        <v>256</v>
      </c>
      <c r="F55" s="179"/>
      <c r="G55" s="179"/>
      <c r="H55" s="228"/>
      <c r="I55" s="229"/>
    </row>
    <row r="56" spans="1:26" s="82" customFormat="1" ht="13">
      <c r="A56" s="84"/>
      <c r="B56" s="320" t="s">
        <v>655</v>
      </c>
      <c r="C56" s="323"/>
      <c r="D56" s="84"/>
      <c r="E56" s="320"/>
      <c r="F56" s="323"/>
      <c r="G56" s="320"/>
      <c r="H56" s="323"/>
      <c r="I56" s="269"/>
    </row>
    <row r="57" spans="1:26" ht="25">
      <c r="A57" s="93">
        <f t="shared" ref="A57:A103" ca="1" si="3">IF(OFFSET(A57,-1,0) ="",OFFSET(A57,-2,0)+1,OFFSET(A57,-1,0)+1 )</f>
        <v>35</v>
      </c>
      <c r="B57" s="176" t="s">
        <v>321</v>
      </c>
      <c r="C57" s="180" t="s">
        <v>755</v>
      </c>
      <c r="D57" s="176" t="s">
        <v>718</v>
      </c>
      <c r="E57" s="176" t="s">
        <v>256</v>
      </c>
      <c r="F57" s="86"/>
      <c r="G57" s="86"/>
      <c r="H57" s="199"/>
      <c r="I57" s="208"/>
      <c r="J57" s="30"/>
      <c r="K57" s="30"/>
      <c r="L57" s="30"/>
      <c r="M57" s="30"/>
      <c r="N57" s="30"/>
      <c r="O57" s="30"/>
      <c r="P57" s="30"/>
      <c r="Q57" s="30"/>
      <c r="R57" s="30"/>
      <c r="S57" s="30"/>
      <c r="T57" s="30"/>
      <c r="U57" s="30"/>
      <c r="V57" s="30"/>
      <c r="W57" s="30"/>
      <c r="X57" s="30"/>
      <c r="Y57" s="30"/>
      <c r="Z57" s="30"/>
    </row>
    <row r="58" spans="1:26" ht="37.5">
      <c r="A58" s="93">
        <f t="shared" ca="1" si="3"/>
        <v>36</v>
      </c>
      <c r="B58" s="176" t="s">
        <v>319</v>
      </c>
      <c r="C58" s="180" t="s">
        <v>756</v>
      </c>
      <c r="D58" s="176" t="s">
        <v>758</v>
      </c>
      <c r="E58" s="176" t="s">
        <v>256</v>
      </c>
      <c r="F58" s="86"/>
      <c r="G58" s="86"/>
      <c r="H58" s="199"/>
      <c r="I58" s="208"/>
      <c r="J58" s="30"/>
      <c r="K58" s="30"/>
      <c r="L58" s="30"/>
      <c r="M58" s="30"/>
      <c r="N58" s="30"/>
      <c r="O58" s="30"/>
      <c r="P58" s="30"/>
      <c r="Q58" s="30"/>
      <c r="R58" s="30"/>
      <c r="S58" s="30"/>
      <c r="T58" s="30"/>
      <c r="U58" s="30"/>
      <c r="V58" s="30"/>
      <c r="W58" s="30"/>
      <c r="X58" s="30"/>
      <c r="Y58" s="30"/>
      <c r="Z58" s="30"/>
    </row>
    <row r="59" spans="1:26" ht="37.5">
      <c r="A59" s="93">
        <f t="shared" ca="1" si="3"/>
        <v>37</v>
      </c>
      <c r="B59" s="180" t="s">
        <v>653</v>
      </c>
      <c r="C59" s="180" t="s">
        <v>757</v>
      </c>
      <c r="D59" s="176" t="s">
        <v>719</v>
      </c>
      <c r="E59" s="176" t="s">
        <v>256</v>
      </c>
      <c r="F59" s="86"/>
      <c r="G59" s="86"/>
      <c r="H59" s="199"/>
      <c r="I59" s="208"/>
      <c r="J59" s="30"/>
      <c r="K59" s="30"/>
      <c r="L59" s="30"/>
      <c r="M59" s="30"/>
      <c r="N59" s="30"/>
      <c r="O59" s="30"/>
      <c r="P59" s="30"/>
      <c r="Q59" s="30"/>
      <c r="R59" s="30"/>
      <c r="S59" s="30"/>
      <c r="T59" s="30"/>
      <c r="U59" s="30"/>
      <c r="V59" s="30"/>
      <c r="W59" s="30"/>
      <c r="X59" s="30"/>
      <c r="Y59" s="30"/>
      <c r="Z59" s="30"/>
    </row>
    <row r="60" spans="1:26" ht="37.5">
      <c r="A60" s="93">
        <f t="shared" ca="1" si="3"/>
        <v>38</v>
      </c>
      <c r="B60" s="176" t="s">
        <v>666</v>
      </c>
      <c r="C60" s="180" t="s">
        <v>759</v>
      </c>
      <c r="D60" s="176" t="s">
        <v>760</v>
      </c>
      <c r="E60" s="176" t="s">
        <v>256</v>
      </c>
      <c r="F60" s="86"/>
      <c r="G60" s="86"/>
      <c r="H60" s="199"/>
      <c r="I60" s="208"/>
      <c r="J60" s="30"/>
      <c r="K60" s="30"/>
      <c r="L60" s="30"/>
      <c r="M60" s="30"/>
      <c r="N60" s="30"/>
      <c r="O60" s="30"/>
      <c r="P60" s="30"/>
      <c r="Q60" s="30"/>
      <c r="R60" s="30"/>
      <c r="S60" s="30"/>
      <c r="T60" s="30"/>
      <c r="U60" s="30"/>
      <c r="V60" s="30"/>
      <c r="W60" s="30"/>
      <c r="X60" s="30"/>
      <c r="Y60" s="30"/>
      <c r="Z60" s="30"/>
    </row>
    <row r="61" spans="1:26" ht="50">
      <c r="A61" s="93">
        <f t="shared" ca="1" si="3"/>
        <v>39</v>
      </c>
      <c r="B61" s="180" t="s">
        <v>699</v>
      </c>
      <c r="C61" s="180" t="s">
        <v>761</v>
      </c>
      <c r="D61" s="176" t="s">
        <v>721</v>
      </c>
      <c r="E61" s="176" t="s">
        <v>871</v>
      </c>
      <c r="F61" s="86"/>
      <c r="G61" s="86"/>
      <c r="H61" s="199"/>
      <c r="I61" s="208"/>
      <c r="J61" s="30"/>
      <c r="K61" s="30"/>
      <c r="L61" s="30"/>
      <c r="M61" s="30"/>
      <c r="N61" s="30"/>
      <c r="O61" s="30"/>
      <c r="P61" s="30"/>
      <c r="Q61" s="30"/>
      <c r="R61" s="30"/>
      <c r="S61" s="30"/>
      <c r="T61" s="30"/>
      <c r="U61" s="30"/>
      <c r="V61" s="30"/>
      <c r="W61" s="30"/>
      <c r="X61" s="30"/>
      <c r="Y61" s="30"/>
      <c r="Z61" s="30"/>
    </row>
    <row r="62" spans="1:26" ht="37.5">
      <c r="A62" s="93">
        <f t="shared" ca="1" si="3"/>
        <v>40</v>
      </c>
      <c r="B62" s="176" t="s">
        <v>700</v>
      </c>
      <c r="C62" s="180" t="s">
        <v>762</v>
      </c>
      <c r="D62" s="176" t="s">
        <v>721</v>
      </c>
      <c r="E62" s="86">
        <v>36</v>
      </c>
      <c r="F62" s="86"/>
      <c r="G62" s="86"/>
      <c r="H62" s="199"/>
      <c r="I62" s="208"/>
      <c r="J62" s="30"/>
      <c r="K62" s="30"/>
      <c r="L62" s="30"/>
      <c r="M62" s="30"/>
      <c r="N62" s="30"/>
      <c r="O62" s="30"/>
      <c r="P62" s="30"/>
      <c r="Q62" s="30"/>
      <c r="R62" s="30"/>
      <c r="S62" s="30"/>
      <c r="T62" s="30"/>
      <c r="U62" s="30"/>
      <c r="V62" s="30"/>
      <c r="W62" s="30"/>
      <c r="X62" s="30"/>
      <c r="Y62" s="30"/>
      <c r="Z62" s="30"/>
    </row>
    <row r="63" spans="1:26" ht="37.5">
      <c r="A63" s="93">
        <f t="shared" ca="1" si="3"/>
        <v>41</v>
      </c>
      <c r="B63" s="176" t="s">
        <v>701</v>
      </c>
      <c r="C63" s="180" t="s">
        <v>763</v>
      </c>
      <c r="D63" s="176" t="s">
        <v>721</v>
      </c>
      <c r="E63" s="176" t="s">
        <v>872</v>
      </c>
      <c r="F63" s="86"/>
      <c r="G63" s="86"/>
      <c r="H63" s="199"/>
      <c r="I63" s="208"/>
      <c r="J63" s="30"/>
      <c r="K63" s="30"/>
      <c r="L63" s="30"/>
      <c r="M63" s="30"/>
      <c r="N63" s="30"/>
      <c r="O63" s="30"/>
      <c r="P63" s="30"/>
      <c r="Q63" s="30"/>
      <c r="R63" s="30"/>
      <c r="S63" s="30"/>
      <c r="T63" s="30"/>
      <c r="U63" s="30"/>
      <c r="V63" s="30"/>
      <c r="W63" s="30"/>
      <c r="X63" s="30"/>
      <c r="Y63" s="30"/>
      <c r="Z63" s="30"/>
    </row>
    <row r="64" spans="1:26" ht="37.5">
      <c r="A64" s="93">
        <f t="shared" ca="1" si="3"/>
        <v>42</v>
      </c>
      <c r="B64" s="176" t="s">
        <v>714</v>
      </c>
      <c r="C64" s="180" t="s">
        <v>764</v>
      </c>
      <c r="D64" s="176" t="s">
        <v>722</v>
      </c>
      <c r="E64" s="176" t="s">
        <v>873</v>
      </c>
      <c r="F64" s="86"/>
      <c r="G64" s="86"/>
      <c r="H64" s="199"/>
      <c r="I64" s="208"/>
      <c r="J64" s="30"/>
      <c r="K64" s="30"/>
      <c r="L64" s="30"/>
      <c r="M64" s="30"/>
      <c r="N64" s="30"/>
      <c r="O64" s="30"/>
      <c r="P64" s="30"/>
      <c r="Q64" s="30"/>
      <c r="R64" s="30"/>
      <c r="S64" s="30"/>
      <c r="T64" s="30"/>
      <c r="U64" s="30"/>
      <c r="V64" s="30"/>
      <c r="W64" s="30"/>
      <c r="X64" s="30"/>
      <c r="Y64" s="30"/>
      <c r="Z64" s="30"/>
    </row>
    <row r="65" spans="1:26" ht="37.5">
      <c r="A65" s="93">
        <f t="shared" ca="1" si="3"/>
        <v>43</v>
      </c>
      <c r="B65" s="180" t="s">
        <v>703</v>
      </c>
      <c r="C65" s="180" t="s">
        <v>765</v>
      </c>
      <c r="D65" s="176" t="s">
        <v>766</v>
      </c>
      <c r="E65" s="176" t="s">
        <v>874</v>
      </c>
      <c r="F65" s="86"/>
      <c r="G65" s="86"/>
      <c r="H65" s="199"/>
      <c r="I65" s="208"/>
      <c r="J65" s="30"/>
      <c r="K65" s="30"/>
      <c r="L65" s="30"/>
      <c r="M65" s="30"/>
      <c r="N65" s="30"/>
      <c r="O65" s="30"/>
      <c r="P65" s="30"/>
      <c r="Q65" s="30"/>
      <c r="R65" s="30"/>
      <c r="S65" s="30"/>
      <c r="T65" s="30"/>
      <c r="U65" s="30"/>
      <c r="V65" s="30"/>
      <c r="W65" s="30"/>
      <c r="X65" s="30"/>
      <c r="Y65" s="30"/>
      <c r="Z65" s="30"/>
    </row>
    <row r="66" spans="1:26" ht="50">
      <c r="A66" s="93">
        <f t="shared" ca="1" si="3"/>
        <v>44</v>
      </c>
      <c r="B66" s="180" t="s">
        <v>704</v>
      </c>
      <c r="C66" s="180" t="s">
        <v>767</v>
      </c>
      <c r="D66" s="176" t="s">
        <v>722</v>
      </c>
      <c r="E66" s="176" t="s">
        <v>875</v>
      </c>
      <c r="F66" s="86"/>
      <c r="G66" s="86"/>
      <c r="H66" s="199"/>
      <c r="I66" s="208"/>
      <c r="J66" s="30"/>
      <c r="K66" s="30"/>
      <c r="L66" s="30"/>
      <c r="M66" s="30"/>
      <c r="N66" s="30"/>
      <c r="O66" s="30"/>
      <c r="P66" s="30"/>
      <c r="Q66" s="30"/>
      <c r="R66" s="30"/>
      <c r="S66" s="30"/>
      <c r="T66" s="30"/>
      <c r="U66" s="30"/>
      <c r="V66" s="30"/>
      <c r="W66" s="30"/>
      <c r="X66" s="30"/>
      <c r="Y66" s="30"/>
      <c r="Z66" s="30"/>
    </row>
    <row r="67" spans="1:26" ht="50">
      <c r="A67" s="93">
        <f t="shared" ca="1" si="3"/>
        <v>45</v>
      </c>
      <c r="B67" s="176" t="s">
        <v>671</v>
      </c>
      <c r="C67" s="180" t="s">
        <v>768</v>
      </c>
      <c r="D67" s="176" t="s">
        <v>717</v>
      </c>
      <c r="E67" s="176" t="s">
        <v>876</v>
      </c>
      <c r="F67" s="86"/>
      <c r="G67" s="86"/>
      <c r="H67" s="199"/>
      <c r="I67" s="208"/>
      <c r="J67" s="30"/>
      <c r="K67" s="30"/>
      <c r="L67" s="30"/>
      <c r="M67" s="30"/>
      <c r="N67" s="30"/>
      <c r="O67" s="30"/>
      <c r="P67" s="30"/>
      <c r="Q67" s="30"/>
      <c r="R67" s="30"/>
      <c r="S67" s="30"/>
      <c r="T67" s="30"/>
      <c r="U67" s="30"/>
      <c r="V67" s="30"/>
      <c r="W67" s="30"/>
      <c r="X67" s="30"/>
      <c r="Y67" s="30"/>
      <c r="Z67" s="30"/>
    </row>
    <row r="68" spans="1:26" ht="50">
      <c r="A68" s="93">
        <f t="shared" ca="1" si="3"/>
        <v>46</v>
      </c>
      <c r="B68" s="176" t="s">
        <v>769</v>
      </c>
      <c r="C68" s="180" t="s">
        <v>771</v>
      </c>
      <c r="D68" s="176" t="s">
        <v>770</v>
      </c>
      <c r="E68" s="176" t="s">
        <v>256</v>
      </c>
      <c r="F68" s="86"/>
      <c r="G68" s="86"/>
      <c r="H68" s="199"/>
      <c r="I68" s="208"/>
      <c r="J68" s="30"/>
      <c r="K68" s="30"/>
      <c r="L68" s="30"/>
      <c r="M68" s="30"/>
      <c r="N68" s="30"/>
      <c r="O68" s="30"/>
      <c r="P68" s="30"/>
      <c r="Q68" s="30"/>
      <c r="R68" s="30"/>
      <c r="S68" s="30"/>
      <c r="T68" s="30"/>
      <c r="U68" s="30"/>
      <c r="V68" s="30"/>
      <c r="W68" s="30"/>
      <c r="X68" s="30"/>
      <c r="Y68" s="30"/>
      <c r="Z68" s="30"/>
    </row>
    <row r="69" spans="1:26" ht="37.5">
      <c r="A69" s="93">
        <f t="shared" ca="1" si="3"/>
        <v>47</v>
      </c>
      <c r="B69" s="176" t="s">
        <v>678</v>
      </c>
      <c r="C69" s="180" t="s">
        <v>772</v>
      </c>
      <c r="D69" s="176" t="s">
        <v>776</v>
      </c>
      <c r="E69" s="176" t="s">
        <v>877</v>
      </c>
      <c r="F69" s="86"/>
      <c r="G69" s="86"/>
      <c r="H69" s="199"/>
      <c r="I69" s="208"/>
      <c r="J69" s="30"/>
      <c r="K69" s="30"/>
      <c r="L69" s="30"/>
      <c r="M69" s="30"/>
      <c r="N69" s="30"/>
      <c r="O69" s="30"/>
      <c r="P69" s="30"/>
      <c r="Q69" s="30"/>
      <c r="R69" s="30"/>
      <c r="S69" s="30"/>
      <c r="T69" s="30"/>
      <c r="U69" s="30"/>
      <c r="V69" s="30"/>
      <c r="W69" s="30"/>
      <c r="X69" s="30"/>
      <c r="Y69" s="30"/>
      <c r="Z69" s="30"/>
    </row>
    <row r="70" spans="1:26" ht="37.5">
      <c r="A70" s="93">
        <f t="shared" ca="1" si="3"/>
        <v>48</v>
      </c>
      <c r="B70" s="176" t="s">
        <v>679</v>
      </c>
      <c r="C70" s="180" t="s">
        <v>773</v>
      </c>
      <c r="D70" s="176" t="s">
        <v>721</v>
      </c>
      <c r="E70" s="176" t="s">
        <v>878</v>
      </c>
      <c r="F70" s="86"/>
      <c r="G70" s="86"/>
      <c r="H70" s="199"/>
      <c r="I70" s="208"/>
      <c r="J70" s="30"/>
      <c r="K70" s="30"/>
      <c r="L70" s="30"/>
      <c r="M70" s="30"/>
      <c r="N70" s="30"/>
      <c r="O70" s="30"/>
      <c r="P70" s="30"/>
      <c r="Q70" s="30"/>
      <c r="R70" s="30"/>
      <c r="S70" s="30"/>
      <c r="T70" s="30"/>
      <c r="U70" s="30"/>
      <c r="V70" s="30"/>
      <c r="W70" s="30"/>
      <c r="X70" s="30"/>
      <c r="Y70" s="30"/>
      <c r="Z70" s="30"/>
    </row>
    <row r="71" spans="1:26" ht="50">
      <c r="A71" s="93">
        <f t="shared" ca="1" si="3"/>
        <v>49</v>
      </c>
      <c r="B71" s="176" t="s">
        <v>680</v>
      </c>
      <c r="C71" s="180" t="s">
        <v>777</v>
      </c>
      <c r="D71" s="176" t="s">
        <v>721</v>
      </c>
      <c r="E71" s="176" t="s">
        <v>879</v>
      </c>
      <c r="F71" s="86"/>
      <c r="G71" s="86"/>
      <c r="H71" s="199"/>
      <c r="I71" s="208"/>
      <c r="J71" s="30"/>
      <c r="K71" s="30"/>
      <c r="L71" s="30"/>
      <c r="M71" s="30"/>
      <c r="N71" s="30"/>
      <c r="O71" s="30"/>
      <c r="P71" s="30"/>
      <c r="Q71" s="30"/>
      <c r="R71" s="30"/>
      <c r="S71" s="30"/>
      <c r="T71" s="30"/>
      <c r="U71" s="30"/>
      <c r="V71" s="30"/>
      <c r="W71" s="30"/>
      <c r="X71" s="30"/>
      <c r="Y71" s="30"/>
      <c r="Z71" s="30"/>
    </row>
    <row r="72" spans="1:26" ht="125">
      <c r="A72" s="93">
        <f t="shared" ca="1" si="3"/>
        <v>50</v>
      </c>
      <c r="B72" s="176" t="s">
        <v>681</v>
      </c>
      <c r="C72" s="180" t="s">
        <v>778</v>
      </c>
      <c r="D72" s="176" t="s">
        <v>721</v>
      </c>
      <c r="E72" s="86" t="s">
        <v>880</v>
      </c>
      <c r="F72" s="86"/>
      <c r="G72" s="86"/>
      <c r="H72" s="199"/>
      <c r="I72" s="208"/>
      <c r="J72" s="30"/>
      <c r="K72" s="30"/>
      <c r="L72" s="30"/>
      <c r="M72" s="30"/>
      <c r="N72" s="30"/>
      <c r="O72" s="30"/>
      <c r="P72" s="30"/>
      <c r="Q72" s="30"/>
      <c r="R72" s="30"/>
      <c r="S72" s="30"/>
      <c r="T72" s="30"/>
      <c r="U72" s="30"/>
      <c r="V72" s="30"/>
      <c r="W72" s="30"/>
      <c r="X72" s="30"/>
      <c r="Y72" s="30"/>
      <c r="Z72" s="30"/>
    </row>
    <row r="73" spans="1:26" ht="125">
      <c r="A73" s="93">
        <f t="shared" ca="1" si="3"/>
        <v>51</v>
      </c>
      <c r="B73" s="176" t="s">
        <v>682</v>
      </c>
      <c r="C73" s="180" t="s">
        <v>779</v>
      </c>
      <c r="D73" s="176" t="s">
        <v>776</v>
      </c>
      <c r="E73" s="176" t="s">
        <v>883</v>
      </c>
      <c r="F73" s="86"/>
      <c r="G73" s="86"/>
      <c r="H73" s="199"/>
      <c r="I73" s="208"/>
      <c r="J73" s="30"/>
      <c r="K73" s="30"/>
      <c r="L73" s="30"/>
      <c r="M73" s="30"/>
      <c r="N73" s="30"/>
      <c r="O73" s="30"/>
      <c r="P73" s="30"/>
      <c r="Q73" s="30"/>
      <c r="R73" s="30"/>
      <c r="S73" s="30"/>
      <c r="T73" s="30"/>
      <c r="U73" s="30"/>
      <c r="V73" s="30"/>
      <c r="W73" s="30"/>
      <c r="X73" s="30"/>
      <c r="Y73" s="30"/>
      <c r="Z73" s="30"/>
    </row>
    <row r="74" spans="1:26" ht="25">
      <c r="A74" s="93">
        <f t="shared" ca="1" si="3"/>
        <v>52</v>
      </c>
      <c r="B74" s="176" t="s">
        <v>677</v>
      </c>
      <c r="C74" s="180" t="s">
        <v>774</v>
      </c>
      <c r="D74" s="176" t="s">
        <v>775</v>
      </c>
      <c r="E74" s="176" t="s">
        <v>256</v>
      </c>
      <c r="F74" s="86"/>
      <c r="G74" s="86"/>
      <c r="H74" s="199"/>
      <c r="I74" s="208"/>
      <c r="J74" s="30"/>
      <c r="K74" s="30"/>
      <c r="L74" s="30"/>
      <c r="M74" s="30"/>
      <c r="N74" s="30"/>
      <c r="O74" s="30"/>
      <c r="P74" s="30"/>
      <c r="Q74" s="30"/>
      <c r="R74" s="30"/>
      <c r="S74" s="30"/>
      <c r="T74" s="30"/>
      <c r="U74" s="30"/>
      <c r="V74" s="30"/>
      <c r="W74" s="30"/>
      <c r="X74" s="30"/>
      <c r="Y74" s="30"/>
      <c r="Z74" s="30"/>
    </row>
    <row r="75" spans="1:26" s="82" customFormat="1" ht="13">
      <c r="A75" s="84"/>
      <c r="B75" s="320" t="s">
        <v>656</v>
      </c>
      <c r="C75" s="323"/>
      <c r="D75" s="84"/>
      <c r="E75" s="320"/>
      <c r="F75" s="323"/>
      <c r="G75" s="320"/>
      <c r="H75" s="323"/>
      <c r="I75" s="269"/>
    </row>
    <row r="76" spans="1:26" ht="25">
      <c r="A76" s="93">
        <f t="shared" ca="1" si="3"/>
        <v>53</v>
      </c>
      <c r="B76" s="176" t="s">
        <v>683</v>
      </c>
      <c r="C76" s="180" t="s">
        <v>780</v>
      </c>
      <c r="D76" s="176" t="s">
        <v>783</v>
      </c>
      <c r="E76" s="176" t="s">
        <v>256</v>
      </c>
      <c r="F76" s="86"/>
      <c r="G76" s="86"/>
      <c r="H76" s="199"/>
      <c r="I76" s="208"/>
      <c r="J76" s="30"/>
      <c r="K76" s="30"/>
      <c r="L76" s="30"/>
      <c r="M76" s="30"/>
      <c r="N76" s="30"/>
      <c r="O76" s="30"/>
      <c r="P76" s="30"/>
      <c r="Q76" s="30"/>
      <c r="R76" s="30"/>
      <c r="S76" s="30"/>
      <c r="T76" s="30"/>
      <c r="U76" s="30"/>
      <c r="V76" s="30"/>
      <c r="W76" s="30"/>
      <c r="X76" s="30"/>
      <c r="Y76" s="30"/>
      <c r="Z76" s="30"/>
    </row>
    <row r="77" spans="1:26" ht="37.5">
      <c r="A77" s="93">
        <f t="shared" ca="1" si="3"/>
        <v>54</v>
      </c>
      <c r="B77" s="176" t="s">
        <v>335</v>
      </c>
      <c r="C77" s="180" t="s">
        <v>781</v>
      </c>
      <c r="D77" s="176" t="s">
        <v>798</v>
      </c>
      <c r="E77" s="176" t="s">
        <v>256</v>
      </c>
      <c r="F77" s="86"/>
      <c r="G77" s="86"/>
      <c r="H77" s="199"/>
      <c r="I77" s="208"/>
      <c r="J77" s="30"/>
      <c r="K77" s="30"/>
      <c r="L77" s="30"/>
      <c r="M77" s="30"/>
      <c r="N77" s="30"/>
      <c r="O77" s="30"/>
      <c r="P77" s="30"/>
      <c r="Q77" s="30"/>
      <c r="R77" s="30"/>
      <c r="S77" s="30"/>
      <c r="T77" s="30"/>
      <c r="U77" s="30"/>
      <c r="V77" s="30"/>
      <c r="W77" s="30"/>
      <c r="X77" s="30"/>
      <c r="Y77" s="30"/>
      <c r="Z77" s="30"/>
    </row>
    <row r="78" spans="1:26" ht="37.5">
      <c r="A78" s="93">
        <f t="shared" ca="1" si="3"/>
        <v>55</v>
      </c>
      <c r="B78" s="180" t="s">
        <v>653</v>
      </c>
      <c r="C78" s="180" t="s">
        <v>782</v>
      </c>
      <c r="D78" s="176" t="s">
        <v>719</v>
      </c>
      <c r="E78" s="176" t="s">
        <v>256</v>
      </c>
      <c r="F78" s="86"/>
      <c r="G78" s="86"/>
      <c r="H78" s="199"/>
      <c r="I78" s="208"/>
      <c r="J78" s="30"/>
      <c r="K78" s="30"/>
      <c r="L78" s="30"/>
      <c r="M78" s="30"/>
      <c r="N78" s="30"/>
      <c r="O78" s="30"/>
      <c r="P78" s="30"/>
      <c r="Q78" s="30"/>
      <c r="R78" s="30"/>
      <c r="S78" s="30"/>
      <c r="T78" s="30"/>
      <c r="U78" s="30"/>
      <c r="V78" s="30"/>
      <c r="W78" s="30"/>
      <c r="X78" s="30"/>
      <c r="Y78" s="30"/>
      <c r="Z78" s="30"/>
    </row>
    <row r="79" spans="1:26" ht="37.5">
      <c r="A79" s="93">
        <f ca="1">IF(OFFSET(A79,-1,0) ="",OFFSET(A79,-2,0)+1,OFFSET(A79,-1,0)+1 )</f>
        <v>56</v>
      </c>
      <c r="B79" s="176" t="s">
        <v>665</v>
      </c>
      <c r="C79" s="180" t="s">
        <v>784</v>
      </c>
      <c r="D79" s="176" t="s">
        <v>785</v>
      </c>
      <c r="E79" s="176" t="s">
        <v>256</v>
      </c>
      <c r="F79" s="86"/>
      <c r="G79" s="86"/>
      <c r="H79" s="199"/>
      <c r="I79" s="208"/>
      <c r="J79" s="30"/>
      <c r="K79" s="30"/>
      <c r="L79" s="30"/>
      <c r="M79" s="30"/>
      <c r="N79" s="30"/>
      <c r="O79" s="30"/>
      <c r="P79" s="30"/>
      <c r="Q79" s="30"/>
      <c r="R79" s="30"/>
      <c r="S79" s="30"/>
      <c r="T79" s="30"/>
      <c r="U79" s="30"/>
      <c r="V79" s="30"/>
      <c r="W79" s="30"/>
      <c r="X79" s="30"/>
      <c r="Y79" s="30"/>
      <c r="Z79" s="30"/>
    </row>
    <row r="80" spans="1:26" ht="37.5">
      <c r="A80" s="93">
        <f t="shared" ca="1" si="3"/>
        <v>57</v>
      </c>
      <c r="B80" s="176" t="s">
        <v>685</v>
      </c>
      <c r="C80" s="180" t="s">
        <v>786</v>
      </c>
      <c r="D80" s="176" t="s">
        <v>789</v>
      </c>
      <c r="E80" s="176" t="s">
        <v>256</v>
      </c>
      <c r="F80" s="86"/>
      <c r="G80" s="86"/>
      <c r="H80" s="199"/>
      <c r="I80" s="208"/>
      <c r="J80" s="30"/>
      <c r="K80" s="30"/>
      <c r="L80" s="30"/>
      <c r="M80" s="30"/>
      <c r="N80" s="30"/>
      <c r="O80" s="30"/>
      <c r="P80" s="30"/>
      <c r="Q80" s="30"/>
      <c r="R80" s="30"/>
      <c r="S80" s="30"/>
      <c r="T80" s="30"/>
      <c r="U80" s="30"/>
      <c r="V80" s="30"/>
      <c r="W80" s="30"/>
      <c r="X80" s="30"/>
      <c r="Y80" s="30"/>
      <c r="Z80" s="30"/>
    </row>
    <row r="81" spans="1:26" ht="25">
      <c r="A81" s="93">
        <f t="shared" ca="1" si="3"/>
        <v>58</v>
      </c>
      <c r="B81" s="176" t="s">
        <v>684</v>
      </c>
      <c r="C81" s="180" t="s">
        <v>787</v>
      </c>
      <c r="D81" s="176" t="s">
        <v>790</v>
      </c>
      <c r="E81" s="176" t="s">
        <v>256</v>
      </c>
      <c r="F81" s="86"/>
      <c r="G81" s="86"/>
      <c r="H81" s="199"/>
      <c r="I81" s="208"/>
      <c r="J81" s="30"/>
      <c r="K81" s="30"/>
      <c r="L81" s="30"/>
      <c r="M81" s="30"/>
      <c r="N81" s="30"/>
      <c r="O81" s="30"/>
      <c r="P81" s="30"/>
      <c r="Q81" s="30"/>
      <c r="R81" s="30"/>
      <c r="S81" s="30"/>
      <c r="T81" s="30"/>
      <c r="U81" s="30"/>
      <c r="V81" s="30"/>
      <c r="W81" s="30"/>
      <c r="X81" s="30"/>
      <c r="Y81" s="30"/>
      <c r="Z81" s="30"/>
    </row>
    <row r="82" spans="1:26" ht="37.5">
      <c r="A82" s="93">
        <f t="shared" ca="1" si="3"/>
        <v>59</v>
      </c>
      <c r="B82" s="176" t="s">
        <v>660</v>
      </c>
      <c r="C82" s="180" t="s">
        <v>803</v>
      </c>
      <c r="D82" s="176" t="s">
        <v>792</v>
      </c>
      <c r="E82" s="176" t="s">
        <v>256</v>
      </c>
      <c r="F82" s="86"/>
      <c r="G82" s="86"/>
      <c r="H82" s="199"/>
      <c r="I82" s="208"/>
      <c r="J82" s="30"/>
      <c r="K82" s="30"/>
      <c r="L82" s="30"/>
      <c r="M82" s="30"/>
      <c r="N82" s="30"/>
      <c r="O82" s="30"/>
      <c r="P82" s="30"/>
      <c r="Q82" s="30"/>
      <c r="R82" s="30"/>
      <c r="S82" s="30"/>
      <c r="T82" s="30"/>
      <c r="U82" s="30"/>
      <c r="V82" s="30"/>
      <c r="W82" s="30"/>
      <c r="X82" s="30"/>
      <c r="Y82" s="30"/>
      <c r="Z82" s="30"/>
    </row>
    <row r="83" spans="1:26" ht="37.5">
      <c r="A83" s="93">
        <f t="shared" ca="1" si="3"/>
        <v>60</v>
      </c>
      <c r="B83" s="176" t="s">
        <v>708</v>
      </c>
      <c r="C83" s="180" t="s">
        <v>788</v>
      </c>
      <c r="D83" s="271" t="s">
        <v>791</v>
      </c>
      <c r="E83" s="176" t="s">
        <v>256</v>
      </c>
      <c r="F83" s="86"/>
      <c r="G83" s="86"/>
      <c r="H83" s="199"/>
      <c r="I83" s="208"/>
      <c r="J83" s="30"/>
      <c r="K83" s="30"/>
      <c r="L83" s="30"/>
      <c r="M83" s="30"/>
      <c r="N83" s="30"/>
      <c r="O83" s="30"/>
      <c r="P83" s="30"/>
      <c r="Q83" s="30"/>
      <c r="R83" s="30"/>
      <c r="S83" s="30"/>
      <c r="T83" s="30"/>
      <c r="U83" s="30"/>
      <c r="V83" s="30"/>
      <c r="W83" s="30"/>
      <c r="X83" s="30"/>
      <c r="Y83" s="30"/>
      <c r="Z83" s="30"/>
    </row>
    <row r="84" spans="1:26" s="82" customFormat="1" ht="13">
      <c r="A84" s="84"/>
      <c r="B84" s="320" t="s">
        <v>657</v>
      </c>
      <c r="C84" s="323"/>
      <c r="D84" s="84"/>
      <c r="E84" s="320"/>
      <c r="F84" s="323"/>
      <c r="G84" s="320"/>
      <c r="H84" s="323"/>
      <c r="I84" s="269"/>
    </row>
    <row r="85" spans="1:26" ht="25">
      <c r="A85" s="93">
        <f t="shared" ca="1" si="3"/>
        <v>61</v>
      </c>
      <c r="B85" s="176" t="s">
        <v>683</v>
      </c>
      <c r="C85" s="180" t="s">
        <v>793</v>
      </c>
      <c r="D85" s="176" t="s">
        <v>783</v>
      </c>
      <c r="E85" s="176" t="s">
        <v>256</v>
      </c>
      <c r="F85" s="86"/>
      <c r="G85" s="86"/>
      <c r="H85" s="199"/>
      <c r="I85" s="208"/>
      <c r="J85" s="30"/>
      <c r="K85" s="30"/>
      <c r="L85" s="30"/>
      <c r="M85" s="30"/>
      <c r="N85" s="30"/>
      <c r="O85" s="30"/>
      <c r="P85" s="30"/>
      <c r="Q85" s="30"/>
      <c r="R85" s="30"/>
      <c r="S85" s="30"/>
      <c r="T85" s="30"/>
      <c r="U85" s="30"/>
      <c r="V85" s="30"/>
      <c r="W85" s="30"/>
      <c r="X85" s="30"/>
      <c r="Y85" s="30"/>
      <c r="Z85" s="30"/>
    </row>
    <row r="86" spans="1:26" ht="37.5">
      <c r="A86" s="93">
        <f t="shared" ca="1" si="3"/>
        <v>62</v>
      </c>
      <c r="B86" s="176" t="s">
        <v>335</v>
      </c>
      <c r="C86" s="180" t="s">
        <v>794</v>
      </c>
      <c r="D86" s="176" t="s">
        <v>799</v>
      </c>
      <c r="E86" s="176" t="s">
        <v>256</v>
      </c>
      <c r="F86" s="86"/>
      <c r="G86" s="86"/>
      <c r="H86" s="199"/>
      <c r="I86" s="208"/>
      <c r="J86" s="30"/>
      <c r="K86" s="30"/>
      <c r="L86" s="30"/>
      <c r="M86" s="30"/>
      <c r="N86" s="30"/>
      <c r="O86" s="30"/>
      <c r="P86" s="30"/>
      <c r="Q86" s="30"/>
      <c r="R86" s="30"/>
      <c r="S86" s="30"/>
      <c r="T86" s="30"/>
      <c r="U86" s="30"/>
      <c r="V86" s="30"/>
      <c r="W86" s="30"/>
      <c r="X86" s="30"/>
      <c r="Y86" s="30"/>
      <c r="Z86" s="30"/>
    </row>
    <row r="87" spans="1:26" ht="37.5">
      <c r="A87" s="93">
        <f t="shared" ca="1" si="3"/>
        <v>63</v>
      </c>
      <c r="B87" s="180" t="s">
        <v>653</v>
      </c>
      <c r="C87" s="180" t="s">
        <v>795</v>
      </c>
      <c r="D87" s="176" t="s">
        <v>719</v>
      </c>
      <c r="E87" s="176" t="s">
        <v>256</v>
      </c>
      <c r="F87" s="86"/>
      <c r="G87" s="86"/>
      <c r="H87" s="199"/>
      <c r="I87" s="208"/>
      <c r="J87" s="30"/>
      <c r="K87" s="30"/>
      <c r="L87" s="30"/>
      <c r="M87" s="30"/>
      <c r="N87" s="30"/>
      <c r="O87" s="30"/>
      <c r="P87" s="30"/>
      <c r="Q87" s="30"/>
      <c r="R87" s="30"/>
      <c r="S87" s="30"/>
      <c r="T87" s="30"/>
      <c r="U87" s="30"/>
      <c r="V87" s="30"/>
      <c r="W87" s="30"/>
      <c r="X87" s="30"/>
      <c r="Y87" s="30"/>
      <c r="Z87" s="30"/>
    </row>
    <row r="88" spans="1:26" ht="37.5">
      <c r="A88" s="93">
        <f t="shared" ca="1" si="3"/>
        <v>64</v>
      </c>
      <c r="B88" s="176" t="s">
        <v>664</v>
      </c>
      <c r="C88" s="180" t="s">
        <v>796</v>
      </c>
      <c r="D88" s="176" t="s">
        <v>800</v>
      </c>
      <c r="E88" s="176" t="s">
        <v>256</v>
      </c>
      <c r="F88" s="86"/>
      <c r="G88" s="86"/>
      <c r="H88" s="199"/>
      <c r="I88" s="208"/>
      <c r="J88" s="30"/>
      <c r="K88" s="30"/>
      <c r="L88" s="30"/>
      <c r="M88" s="30"/>
      <c r="N88" s="30"/>
      <c r="O88" s="30"/>
      <c r="P88" s="30"/>
      <c r="Q88" s="30"/>
      <c r="R88" s="30"/>
      <c r="S88" s="30"/>
      <c r="T88" s="30"/>
      <c r="U88" s="30"/>
      <c r="V88" s="30"/>
      <c r="W88" s="30"/>
      <c r="X88" s="30"/>
      <c r="Y88" s="30"/>
      <c r="Z88" s="30"/>
    </row>
    <row r="89" spans="1:26" ht="37.5">
      <c r="A89" s="93">
        <f t="shared" ca="1" si="3"/>
        <v>65</v>
      </c>
      <c r="B89" s="176" t="s">
        <v>685</v>
      </c>
      <c r="C89" s="180" t="s">
        <v>797</v>
      </c>
      <c r="D89" s="176" t="s">
        <v>801</v>
      </c>
      <c r="E89" s="176" t="s">
        <v>256</v>
      </c>
      <c r="F89" s="86"/>
      <c r="G89" s="86"/>
      <c r="H89" s="199"/>
      <c r="I89" s="208"/>
      <c r="J89" s="30"/>
      <c r="K89" s="30"/>
      <c r="L89" s="30"/>
      <c r="M89" s="30"/>
      <c r="N89" s="30"/>
      <c r="O89" s="30"/>
      <c r="P89" s="30"/>
      <c r="Q89" s="30"/>
      <c r="R89" s="30"/>
      <c r="S89" s="30"/>
      <c r="T89" s="30"/>
      <c r="U89" s="30"/>
      <c r="V89" s="30"/>
      <c r="W89" s="30"/>
      <c r="X89" s="30"/>
      <c r="Y89" s="30"/>
      <c r="Z89" s="30"/>
    </row>
    <row r="90" spans="1:26" s="268" customFormat="1" ht="37.5">
      <c r="A90" s="93">
        <f t="shared" ca="1" si="3"/>
        <v>66</v>
      </c>
      <c r="B90" s="176" t="s">
        <v>660</v>
      </c>
      <c r="C90" s="180" t="s">
        <v>817</v>
      </c>
      <c r="D90" s="176" t="s">
        <v>792</v>
      </c>
      <c r="E90" s="176" t="s">
        <v>256</v>
      </c>
      <c r="F90" s="266"/>
      <c r="G90" s="86"/>
      <c r="H90" s="86"/>
      <c r="I90" s="86"/>
      <c r="J90" s="267"/>
      <c r="K90" s="267"/>
      <c r="L90" s="267"/>
      <c r="M90" s="267"/>
      <c r="N90" s="267"/>
      <c r="O90" s="267"/>
      <c r="P90" s="267"/>
      <c r="Q90" s="267"/>
      <c r="R90" s="267"/>
      <c r="S90" s="267"/>
      <c r="T90" s="267"/>
      <c r="U90" s="267"/>
      <c r="V90" s="267"/>
      <c r="W90" s="267"/>
      <c r="X90" s="267"/>
      <c r="Y90" s="267"/>
      <c r="Z90" s="267"/>
    </row>
    <row r="91" spans="1:26" ht="37.5">
      <c r="A91" s="93">
        <f t="shared" ca="1" si="3"/>
        <v>67</v>
      </c>
      <c r="B91" s="176" t="s">
        <v>686</v>
      </c>
      <c r="C91" s="180" t="s">
        <v>804</v>
      </c>
      <c r="D91" s="176" t="s">
        <v>805</v>
      </c>
      <c r="E91" s="176" t="s">
        <v>256</v>
      </c>
      <c r="F91" s="86"/>
      <c r="G91" s="86"/>
      <c r="H91" s="86"/>
      <c r="I91" s="86"/>
      <c r="J91" s="30"/>
      <c r="K91" s="30"/>
      <c r="L91" s="30"/>
      <c r="M91" s="30"/>
      <c r="N91" s="30"/>
      <c r="O91" s="30"/>
      <c r="P91" s="30"/>
      <c r="Q91" s="30"/>
      <c r="R91" s="30"/>
      <c r="S91" s="30"/>
      <c r="T91" s="30"/>
      <c r="U91" s="30"/>
      <c r="V91" s="30"/>
      <c r="W91" s="30"/>
      <c r="X91" s="30"/>
      <c r="Y91" s="30"/>
      <c r="Z91" s="30"/>
    </row>
    <row r="92" spans="1:26" ht="37.5">
      <c r="A92" s="93">
        <f t="shared" ca="1" si="3"/>
        <v>68</v>
      </c>
      <c r="B92" s="176" t="s">
        <v>808</v>
      </c>
      <c r="C92" s="180" t="s">
        <v>806</v>
      </c>
      <c r="D92" s="176" t="s">
        <v>807</v>
      </c>
      <c r="E92" s="176" t="s">
        <v>256</v>
      </c>
      <c r="F92" s="270"/>
      <c r="G92" s="86"/>
      <c r="H92" s="86"/>
      <c r="I92" s="86"/>
      <c r="J92" s="30"/>
      <c r="K92" s="30"/>
      <c r="L92" s="30"/>
      <c r="M92" s="30"/>
      <c r="N92" s="30"/>
      <c r="O92" s="30"/>
      <c r="P92" s="30"/>
      <c r="Q92" s="30"/>
      <c r="R92" s="30"/>
      <c r="S92" s="30"/>
      <c r="T92" s="30"/>
      <c r="U92" s="30"/>
      <c r="V92" s="30"/>
      <c r="W92" s="30"/>
      <c r="X92" s="30"/>
      <c r="Y92" s="30"/>
      <c r="Z92" s="30"/>
    </row>
    <row r="93" spans="1:26" ht="37.5">
      <c r="A93" s="93">
        <f t="shared" ca="1" si="3"/>
        <v>69</v>
      </c>
      <c r="B93" s="176" t="s">
        <v>708</v>
      </c>
      <c r="C93" s="180" t="s">
        <v>810</v>
      </c>
      <c r="D93" s="271" t="s">
        <v>791</v>
      </c>
      <c r="E93" s="176" t="s">
        <v>256</v>
      </c>
      <c r="F93" s="270"/>
      <c r="G93" s="86"/>
      <c r="H93" s="86"/>
      <c r="I93" s="86"/>
      <c r="J93" s="30"/>
      <c r="K93" s="30"/>
      <c r="L93" s="30"/>
      <c r="M93" s="30"/>
      <c r="N93" s="30"/>
      <c r="O93" s="30"/>
      <c r="P93" s="30"/>
      <c r="Q93" s="30"/>
      <c r="R93" s="30"/>
      <c r="S93" s="30"/>
      <c r="T93" s="30"/>
      <c r="U93" s="30"/>
      <c r="V93" s="30"/>
      <c r="W93" s="30"/>
      <c r="X93" s="30"/>
      <c r="Y93" s="30"/>
      <c r="Z93" s="30"/>
    </row>
    <row r="94" spans="1:26" s="82" customFormat="1" ht="13">
      <c r="A94" s="84"/>
      <c r="B94" s="320" t="s">
        <v>658</v>
      </c>
      <c r="C94" s="323"/>
      <c r="D94" s="84"/>
      <c r="E94" s="320"/>
      <c r="F94" s="323"/>
      <c r="G94" s="320"/>
      <c r="H94" s="323"/>
      <c r="I94" s="269"/>
    </row>
    <row r="95" spans="1:26" ht="25">
      <c r="A95" s="93">
        <f t="shared" ca="1" si="3"/>
        <v>70</v>
      </c>
      <c r="B95" s="176" t="s">
        <v>683</v>
      </c>
      <c r="C95" s="180" t="s">
        <v>811</v>
      </c>
      <c r="D95" s="176" t="s">
        <v>783</v>
      </c>
      <c r="E95" s="176" t="s">
        <v>256</v>
      </c>
      <c r="F95" s="86"/>
      <c r="G95" s="86"/>
      <c r="H95" s="199"/>
      <c r="I95" s="208"/>
      <c r="J95" s="30"/>
      <c r="K95" s="30"/>
      <c r="L95" s="30"/>
      <c r="M95" s="30"/>
      <c r="N95" s="30"/>
      <c r="O95" s="30"/>
      <c r="P95" s="30"/>
      <c r="Q95" s="30"/>
      <c r="R95" s="30"/>
      <c r="S95" s="30"/>
      <c r="T95" s="30"/>
      <c r="U95" s="30"/>
      <c r="V95" s="30"/>
      <c r="W95" s="30"/>
      <c r="X95" s="30"/>
      <c r="Y95" s="30"/>
      <c r="Z95" s="30"/>
    </row>
    <row r="96" spans="1:26" ht="37.5">
      <c r="A96" s="93">
        <f t="shared" ca="1" si="3"/>
        <v>71</v>
      </c>
      <c r="B96" s="176" t="s">
        <v>335</v>
      </c>
      <c r="C96" s="180" t="s">
        <v>812</v>
      </c>
      <c r="D96" s="176" t="s">
        <v>815</v>
      </c>
      <c r="E96" s="176" t="s">
        <v>256</v>
      </c>
      <c r="F96" s="86"/>
      <c r="G96" s="86"/>
      <c r="H96" s="199"/>
      <c r="I96" s="208"/>
      <c r="J96" s="30"/>
      <c r="K96" s="30"/>
      <c r="L96" s="30"/>
      <c r="M96" s="30"/>
      <c r="N96" s="30"/>
      <c r="O96" s="30"/>
      <c r="P96" s="30"/>
      <c r="Q96" s="30"/>
      <c r="R96" s="30"/>
      <c r="S96" s="30"/>
      <c r="T96" s="30"/>
      <c r="U96" s="30"/>
      <c r="V96" s="30"/>
      <c r="W96" s="30"/>
      <c r="X96" s="30"/>
      <c r="Y96" s="30"/>
      <c r="Z96" s="30"/>
    </row>
    <row r="97" spans="1:26" ht="37.5">
      <c r="A97" s="93">
        <f t="shared" ca="1" si="3"/>
        <v>72</v>
      </c>
      <c r="B97" s="180" t="s">
        <v>653</v>
      </c>
      <c r="C97" s="180" t="s">
        <v>813</v>
      </c>
      <c r="D97" s="176" t="s">
        <v>719</v>
      </c>
      <c r="E97" s="176" t="s">
        <v>256</v>
      </c>
      <c r="F97" s="86"/>
      <c r="G97" s="86"/>
      <c r="H97" s="199"/>
      <c r="I97" s="208"/>
      <c r="J97" s="30"/>
      <c r="K97" s="30"/>
      <c r="L97" s="30"/>
      <c r="M97" s="30"/>
      <c r="N97" s="30"/>
      <c r="O97" s="30"/>
      <c r="P97" s="30"/>
      <c r="Q97" s="30"/>
      <c r="R97" s="30"/>
      <c r="S97" s="30"/>
      <c r="T97" s="30"/>
      <c r="U97" s="30"/>
      <c r="V97" s="30"/>
      <c r="W97" s="30"/>
      <c r="X97" s="30"/>
      <c r="Y97" s="30"/>
      <c r="Z97" s="30"/>
    </row>
    <row r="98" spans="1:26" ht="37.5">
      <c r="A98" s="93">
        <f t="shared" ca="1" si="3"/>
        <v>73</v>
      </c>
      <c r="B98" s="176" t="s">
        <v>669</v>
      </c>
      <c r="C98" s="180" t="s">
        <v>814</v>
      </c>
      <c r="D98" s="176" t="s">
        <v>816</v>
      </c>
      <c r="E98" s="176" t="s">
        <v>256</v>
      </c>
      <c r="F98" s="86"/>
      <c r="G98" s="86"/>
      <c r="H98" s="199"/>
      <c r="I98" s="208"/>
      <c r="J98" s="30"/>
      <c r="K98" s="30"/>
      <c r="L98" s="30"/>
      <c r="M98" s="30"/>
      <c r="N98" s="30"/>
      <c r="O98" s="30"/>
      <c r="P98" s="30"/>
      <c r="Q98" s="30"/>
      <c r="R98" s="30"/>
      <c r="S98" s="30"/>
      <c r="T98" s="30"/>
      <c r="U98" s="30"/>
      <c r="V98" s="30"/>
      <c r="W98" s="30"/>
      <c r="X98" s="30"/>
      <c r="Y98" s="30"/>
      <c r="Z98" s="30"/>
    </row>
    <row r="99" spans="1:26" ht="37.5">
      <c r="A99" s="93">
        <f t="shared" ca="1" si="3"/>
        <v>74</v>
      </c>
      <c r="B99" s="265" t="s">
        <v>660</v>
      </c>
      <c r="C99" s="180" t="s">
        <v>802</v>
      </c>
      <c r="D99" s="176" t="s">
        <v>792</v>
      </c>
      <c r="E99" s="176" t="s">
        <v>256</v>
      </c>
      <c r="F99" s="86"/>
      <c r="G99" s="86"/>
      <c r="H99" s="199"/>
      <c r="I99" s="208"/>
      <c r="J99" s="30"/>
      <c r="K99" s="30"/>
      <c r="L99" s="30"/>
      <c r="M99" s="30"/>
      <c r="N99" s="30"/>
      <c r="O99" s="30"/>
      <c r="P99" s="30"/>
      <c r="Q99" s="30"/>
      <c r="R99" s="30"/>
      <c r="S99" s="30"/>
      <c r="T99" s="30"/>
      <c r="U99" s="30"/>
      <c r="V99" s="30"/>
      <c r="W99" s="30"/>
      <c r="X99" s="30"/>
      <c r="Y99" s="30"/>
      <c r="Z99" s="30"/>
    </row>
    <row r="100" spans="1:26" ht="37.5">
      <c r="A100" s="93">
        <f t="shared" ca="1" si="3"/>
        <v>75</v>
      </c>
      <c r="B100" s="176" t="s">
        <v>685</v>
      </c>
      <c r="C100" s="180" t="s">
        <v>797</v>
      </c>
      <c r="D100" s="176" t="s">
        <v>818</v>
      </c>
      <c r="E100" s="176" t="s">
        <v>256</v>
      </c>
      <c r="F100" s="86"/>
      <c r="G100" s="86"/>
      <c r="H100" s="199"/>
      <c r="I100" s="208"/>
      <c r="J100" s="30"/>
      <c r="K100" s="30"/>
      <c r="L100" s="30"/>
      <c r="M100" s="30"/>
      <c r="N100" s="30"/>
      <c r="O100" s="30"/>
      <c r="P100" s="30"/>
      <c r="Q100" s="30"/>
      <c r="R100" s="30"/>
      <c r="S100" s="30"/>
      <c r="T100" s="30"/>
      <c r="U100" s="30"/>
      <c r="V100" s="30"/>
      <c r="W100" s="30"/>
      <c r="X100" s="30"/>
      <c r="Y100" s="30"/>
      <c r="Z100" s="30"/>
    </row>
    <row r="101" spans="1:26" ht="37.5">
      <c r="A101" s="93">
        <f t="shared" ca="1" si="3"/>
        <v>76</v>
      </c>
      <c r="B101" s="176" t="s">
        <v>687</v>
      </c>
      <c r="C101" s="180" t="s">
        <v>819</v>
      </c>
      <c r="D101" s="176" t="s">
        <v>820</v>
      </c>
      <c r="E101" s="176" t="s">
        <v>256</v>
      </c>
      <c r="F101" s="244"/>
      <c r="G101" s="244"/>
      <c r="H101" s="245"/>
      <c r="I101" s="246"/>
      <c r="J101" s="30"/>
      <c r="K101" s="30"/>
      <c r="L101" s="30"/>
      <c r="M101" s="30"/>
      <c r="N101" s="30"/>
      <c r="O101" s="30"/>
      <c r="P101" s="30"/>
      <c r="Q101" s="30"/>
      <c r="R101" s="30"/>
      <c r="S101" s="30"/>
      <c r="T101" s="30"/>
      <c r="U101" s="30"/>
      <c r="V101" s="30"/>
      <c r="W101" s="30"/>
      <c r="X101" s="30"/>
      <c r="Y101" s="30"/>
      <c r="Z101" s="30"/>
    </row>
    <row r="102" spans="1:26" ht="50">
      <c r="A102" s="93">
        <f t="shared" ca="1" si="3"/>
        <v>77</v>
      </c>
      <c r="B102" s="176" t="s">
        <v>809</v>
      </c>
      <c r="C102" s="180" t="s">
        <v>821</v>
      </c>
      <c r="D102" s="176" t="s">
        <v>822</v>
      </c>
      <c r="E102" s="176" t="s">
        <v>256</v>
      </c>
      <c r="F102" s="244"/>
      <c r="G102" s="244"/>
      <c r="H102" s="245"/>
      <c r="I102" s="246"/>
      <c r="J102" s="30"/>
      <c r="K102" s="30"/>
      <c r="L102" s="30"/>
      <c r="M102" s="30"/>
      <c r="N102" s="30"/>
      <c r="O102" s="30"/>
      <c r="P102" s="30"/>
      <c r="Q102" s="30"/>
      <c r="R102" s="30"/>
      <c r="S102" s="30"/>
      <c r="T102" s="30"/>
      <c r="U102" s="30"/>
      <c r="V102" s="30"/>
      <c r="W102" s="30"/>
      <c r="X102" s="30"/>
      <c r="Y102" s="30"/>
      <c r="Z102" s="30"/>
    </row>
    <row r="103" spans="1:26" ht="37.5">
      <c r="A103" s="93">
        <f t="shared" ca="1" si="3"/>
        <v>78</v>
      </c>
      <c r="B103" s="176" t="s">
        <v>708</v>
      </c>
      <c r="C103" s="180" t="s">
        <v>823</v>
      </c>
      <c r="D103" s="271" t="s">
        <v>791</v>
      </c>
      <c r="E103" s="176" t="s">
        <v>256</v>
      </c>
      <c r="F103" s="244"/>
      <c r="G103" s="244"/>
      <c r="H103" s="245"/>
      <c r="I103" s="246"/>
      <c r="J103" s="30"/>
      <c r="K103" s="30"/>
      <c r="L103" s="30"/>
      <c r="M103" s="30"/>
      <c r="N103" s="30"/>
      <c r="O103" s="30"/>
      <c r="P103" s="30"/>
      <c r="Q103" s="30"/>
      <c r="R103" s="30"/>
      <c r="S103" s="30"/>
      <c r="T103" s="30"/>
      <c r="U103" s="30"/>
      <c r="V103" s="30"/>
      <c r="W103" s="30"/>
      <c r="X103" s="30"/>
      <c r="Y103" s="30"/>
      <c r="Z103" s="30"/>
    </row>
    <row r="104" spans="1:26">
      <c r="A104" s="84"/>
      <c r="B104" s="306" t="s">
        <v>107</v>
      </c>
      <c r="C104" s="318"/>
      <c r="D104" s="319"/>
      <c r="E104" s="90"/>
      <c r="F104" s="91"/>
      <c r="G104" s="91"/>
      <c r="H104" s="200"/>
      <c r="I104" s="210"/>
      <c r="J104" s="30"/>
      <c r="K104" s="30"/>
      <c r="L104" s="30"/>
      <c r="M104" s="30"/>
      <c r="N104" s="30"/>
      <c r="O104" s="30"/>
      <c r="P104" s="30"/>
      <c r="Q104" s="30"/>
      <c r="R104" s="30"/>
      <c r="S104" s="30"/>
      <c r="T104" s="30"/>
      <c r="U104" s="30"/>
      <c r="V104" s="30"/>
      <c r="W104" s="30"/>
      <c r="X104" s="30"/>
      <c r="Y104" s="30"/>
      <c r="Z104" s="30"/>
    </row>
    <row r="105" spans="1:26">
      <c r="A105" s="84"/>
      <c r="B105" s="320" t="s">
        <v>651</v>
      </c>
      <c r="C105" s="323"/>
      <c r="D105" s="84"/>
      <c r="E105" s="320"/>
      <c r="F105" s="323"/>
      <c r="G105" s="320"/>
      <c r="H105" s="323"/>
      <c r="I105" s="269"/>
      <c r="J105" s="102"/>
      <c r="K105" s="102"/>
      <c r="L105" s="102"/>
      <c r="M105" s="102"/>
      <c r="N105" s="102"/>
      <c r="O105" s="102"/>
      <c r="P105" s="102"/>
      <c r="Q105" s="102"/>
      <c r="R105" s="102"/>
      <c r="S105" s="102"/>
      <c r="T105" s="102"/>
      <c r="U105" s="102"/>
      <c r="V105" s="102"/>
      <c r="W105" s="102"/>
      <c r="X105" s="102"/>
      <c r="Y105" s="102"/>
      <c r="Z105" s="102"/>
    </row>
    <row r="106" spans="1:26" ht="25">
      <c r="A106" s="93">
        <v>79</v>
      </c>
      <c r="B106" s="264" t="s">
        <v>828</v>
      </c>
      <c r="C106" s="272" t="s">
        <v>825</v>
      </c>
      <c r="D106" s="264" t="s">
        <v>826</v>
      </c>
      <c r="E106" s="264" t="s">
        <v>884</v>
      </c>
      <c r="F106" s="86"/>
      <c r="G106" s="86"/>
      <c r="H106" s="199"/>
      <c r="I106" s="212"/>
      <c r="J106" s="105"/>
      <c r="K106" s="105"/>
      <c r="L106" s="105"/>
      <c r="M106" s="105"/>
      <c r="N106" s="105"/>
      <c r="O106" s="105"/>
      <c r="P106" s="105"/>
      <c r="Q106" s="105"/>
      <c r="R106" s="105"/>
      <c r="S106" s="105"/>
      <c r="T106" s="105"/>
      <c r="U106" s="105"/>
      <c r="V106" s="105"/>
      <c r="W106" s="105"/>
      <c r="X106" s="105"/>
      <c r="Y106" s="105"/>
      <c r="Z106" s="105"/>
    </row>
    <row r="107" spans="1:26" ht="25">
      <c r="A107" s="93">
        <f ca="1">IF(OFFSET(A107,-1,0) ="",OFFSET(A107,-2,0)+1,OFFSET(A107,-1,0)+1 )</f>
        <v>80</v>
      </c>
      <c r="B107" s="264" t="s">
        <v>694</v>
      </c>
      <c r="C107" s="272" t="s">
        <v>824</v>
      </c>
      <c r="D107" s="264" t="s">
        <v>827</v>
      </c>
      <c r="E107" s="264" t="s">
        <v>256</v>
      </c>
      <c r="F107" s="86"/>
      <c r="G107" s="86"/>
      <c r="H107" s="199"/>
      <c r="I107" s="212"/>
      <c r="J107" s="105"/>
      <c r="K107" s="105"/>
      <c r="L107" s="105"/>
      <c r="M107" s="105"/>
      <c r="N107" s="105"/>
      <c r="O107" s="105"/>
      <c r="P107" s="105"/>
      <c r="Q107" s="105"/>
      <c r="R107" s="105"/>
      <c r="S107" s="105"/>
      <c r="T107" s="105"/>
      <c r="U107" s="105"/>
      <c r="V107" s="105"/>
      <c r="W107" s="105"/>
      <c r="X107" s="105"/>
      <c r="Y107" s="105"/>
      <c r="Z107" s="105"/>
    </row>
    <row r="108" spans="1:26" s="238" customFormat="1" ht="62.5">
      <c r="A108" s="93">
        <f t="shared" ref="A108" ca="1" si="4">IF(OFFSET(A108,-1,0) ="",OFFSET(A108,-2,0)+1,OFFSET(A108,-1,0)+1 )</f>
        <v>81</v>
      </c>
      <c r="B108" s="176" t="s">
        <v>688</v>
      </c>
      <c r="C108" s="272" t="s">
        <v>843</v>
      </c>
      <c r="D108" s="273" t="s">
        <v>829</v>
      </c>
      <c r="E108" s="272" t="s">
        <v>885</v>
      </c>
      <c r="F108" s="234"/>
      <c r="G108" s="234"/>
      <c r="H108" s="235"/>
      <c r="I108" s="236"/>
      <c r="J108" s="237"/>
      <c r="K108" s="237"/>
      <c r="L108" s="237"/>
      <c r="M108" s="237"/>
      <c r="N108" s="237"/>
      <c r="O108" s="237"/>
      <c r="P108" s="237"/>
      <c r="Q108" s="237"/>
      <c r="R108" s="237"/>
      <c r="S108" s="237"/>
      <c r="T108" s="237"/>
      <c r="U108" s="237"/>
      <c r="V108" s="237"/>
      <c r="W108" s="237"/>
      <c r="X108" s="237"/>
      <c r="Y108" s="237"/>
      <c r="Z108" s="237"/>
    </row>
    <row r="109" spans="1:26" ht="62.5">
      <c r="A109" s="93">
        <f t="shared" ref="A109:A120" ca="1" si="5">IF(OFFSET(A109,-1,0) ="",OFFSET(A109,-2,0)+1,OFFSET(A109,-1,0)+1 )</f>
        <v>82</v>
      </c>
      <c r="B109" s="176" t="s">
        <v>689</v>
      </c>
      <c r="C109" s="272" t="s">
        <v>844</v>
      </c>
      <c r="D109" s="273" t="s">
        <v>830</v>
      </c>
      <c r="E109" s="272" t="s">
        <v>885</v>
      </c>
      <c r="F109" s="86"/>
      <c r="G109" s="86"/>
      <c r="H109" s="199"/>
      <c r="I109" s="208"/>
      <c r="J109" s="30"/>
      <c r="K109" s="30"/>
      <c r="L109" s="30"/>
      <c r="M109" s="30"/>
      <c r="N109" s="30"/>
      <c r="O109" s="30"/>
      <c r="P109" s="30"/>
      <c r="Q109" s="30"/>
      <c r="R109" s="30"/>
      <c r="S109" s="30"/>
      <c r="T109" s="30"/>
      <c r="U109" s="30"/>
      <c r="V109" s="30"/>
      <c r="W109" s="30"/>
      <c r="X109" s="30"/>
      <c r="Y109" s="30"/>
      <c r="Z109" s="30"/>
    </row>
    <row r="110" spans="1:26" ht="37.5">
      <c r="A110" s="93">
        <f t="shared" ca="1" si="5"/>
        <v>83</v>
      </c>
      <c r="B110" s="176" t="s">
        <v>690</v>
      </c>
      <c r="C110" s="272" t="s">
        <v>845</v>
      </c>
      <c r="D110" s="273" t="s">
        <v>831</v>
      </c>
      <c r="E110" s="264" t="s">
        <v>256</v>
      </c>
      <c r="F110" s="86"/>
      <c r="G110" s="86"/>
      <c r="H110" s="199"/>
      <c r="I110" s="212"/>
      <c r="J110" s="105"/>
      <c r="K110" s="105"/>
      <c r="L110" s="105"/>
      <c r="M110" s="105"/>
      <c r="N110" s="105"/>
      <c r="O110" s="105"/>
      <c r="P110" s="105"/>
      <c r="Q110" s="105"/>
      <c r="R110" s="105"/>
      <c r="S110" s="105"/>
      <c r="T110" s="105"/>
      <c r="U110" s="105"/>
      <c r="V110" s="105"/>
      <c r="W110" s="105"/>
      <c r="X110" s="105"/>
      <c r="Y110" s="105"/>
      <c r="Z110" s="105"/>
    </row>
    <row r="111" spans="1:26" ht="37.5">
      <c r="A111" s="93">
        <f t="shared" ca="1" si="5"/>
        <v>84</v>
      </c>
      <c r="B111" s="176" t="s">
        <v>691</v>
      </c>
      <c r="C111" s="272" t="s">
        <v>846</v>
      </c>
      <c r="D111" s="273" t="s">
        <v>832</v>
      </c>
      <c r="E111" s="264" t="s">
        <v>256</v>
      </c>
      <c r="F111" s="86"/>
      <c r="G111" s="86"/>
      <c r="H111" s="199"/>
      <c r="I111" s="212"/>
      <c r="J111" s="105"/>
      <c r="K111" s="105"/>
      <c r="L111" s="105"/>
      <c r="M111" s="105"/>
      <c r="N111" s="105"/>
      <c r="O111" s="105"/>
      <c r="P111" s="105"/>
      <c r="Q111" s="105"/>
      <c r="R111" s="105"/>
      <c r="S111" s="105"/>
      <c r="T111" s="105"/>
      <c r="U111" s="105"/>
      <c r="V111" s="105"/>
      <c r="W111" s="105"/>
      <c r="X111" s="105"/>
      <c r="Y111" s="105"/>
      <c r="Z111" s="105"/>
    </row>
    <row r="112" spans="1:26" ht="37.5">
      <c r="A112" s="93">
        <f t="shared" ca="1" si="5"/>
        <v>85</v>
      </c>
      <c r="B112" s="176" t="s">
        <v>692</v>
      </c>
      <c r="C112" s="272" t="s">
        <v>834</v>
      </c>
      <c r="D112" s="272" t="s">
        <v>835</v>
      </c>
      <c r="E112" s="264" t="s">
        <v>256</v>
      </c>
      <c r="F112" s="86"/>
      <c r="G112" s="86"/>
      <c r="H112" s="199"/>
      <c r="I112" s="212"/>
      <c r="J112" s="105"/>
      <c r="K112" s="105"/>
      <c r="L112" s="105"/>
      <c r="M112" s="105"/>
      <c r="N112" s="105"/>
      <c r="O112" s="105"/>
      <c r="P112" s="105"/>
      <c r="Q112" s="105"/>
      <c r="R112" s="105"/>
      <c r="S112" s="105"/>
      <c r="T112" s="105"/>
      <c r="U112" s="105"/>
      <c r="V112" s="105"/>
      <c r="W112" s="105"/>
      <c r="X112" s="105"/>
      <c r="Y112" s="105"/>
      <c r="Z112" s="105"/>
    </row>
    <row r="113" spans="1:26" ht="37.5">
      <c r="A113" s="93">
        <f t="shared" ca="1" si="5"/>
        <v>86</v>
      </c>
      <c r="B113" s="176" t="s">
        <v>693</v>
      </c>
      <c r="C113" s="272" t="s">
        <v>833</v>
      </c>
      <c r="D113" s="272" t="s">
        <v>835</v>
      </c>
      <c r="E113" s="264" t="s">
        <v>256</v>
      </c>
      <c r="F113" s="86"/>
      <c r="G113" s="86"/>
      <c r="H113" s="199"/>
      <c r="I113" s="212"/>
      <c r="J113" s="105"/>
      <c r="K113" s="105"/>
      <c r="L113" s="105"/>
      <c r="M113" s="105"/>
      <c r="N113" s="105"/>
      <c r="O113" s="105"/>
      <c r="P113" s="105"/>
      <c r="Q113" s="105"/>
      <c r="R113" s="105"/>
      <c r="S113" s="105"/>
      <c r="T113" s="105"/>
      <c r="U113" s="105"/>
      <c r="V113" s="105"/>
      <c r="W113" s="105"/>
      <c r="X113" s="105"/>
      <c r="Y113" s="105"/>
      <c r="Z113" s="105"/>
    </row>
    <row r="114" spans="1:26" ht="87.5">
      <c r="A114" s="93">
        <f t="shared" ca="1" si="5"/>
        <v>87</v>
      </c>
      <c r="B114" s="176" t="s">
        <v>836</v>
      </c>
      <c r="C114" s="272" t="s">
        <v>851</v>
      </c>
      <c r="D114" s="273" t="s">
        <v>847</v>
      </c>
      <c r="E114" s="272" t="s">
        <v>889</v>
      </c>
      <c r="F114" s="86"/>
      <c r="G114" s="86"/>
      <c r="H114" s="199"/>
      <c r="I114" s="212"/>
      <c r="J114" s="105"/>
      <c r="K114" s="105"/>
      <c r="L114" s="105"/>
      <c r="M114" s="105"/>
      <c r="N114" s="105"/>
      <c r="O114" s="105"/>
      <c r="P114" s="105"/>
      <c r="Q114" s="105"/>
      <c r="R114" s="105"/>
      <c r="S114" s="105"/>
      <c r="T114" s="105"/>
      <c r="U114" s="105"/>
      <c r="V114" s="105"/>
      <c r="W114" s="105"/>
      <c r="X114" s="105"/>
      <c r="Y114" s="105"/>
      <c r="Z114" s="105"/>
    </row>
    <row r="115" spans="1:26" ht="87.5">
      <c r="A115" s="93">
        <f t="shared" ca="1" si="5"/>
        <v>88</v>
      </c>
      <c r="B115" s="176" t="s">
        <v>837</v>
      </c>
      <c r="C115" s="272" t="s">
        <v>848</v>
      </c>
      <c r="D115" s="273" t="s">
        <v>847</v>
      </c>
      <c r="E115" s="272" t="s">
        <v>887</v>
      </c>
      <c r="F115" s="86"/>
      <c r="G115" s="86"/>
      <c r="H115" s="199"/>
      <c r="I115" s="212"/>
      <c r="J115" s="105"/>
      <c r="K115" s="105"/>
      <c r="L115" s="105"/>
      <c r="M115" s="105"/>
      <c r="N115" s="105"/>
      <c r="O115" s="105"/>
      <c r="P115" s="105"/>
      <c r="Q115" s="105"/>
      <c r="R115" s="105"/>
      <c r="S115" s="105"/>
      <c r="T115" s="105"/>
      <c r="U115" s="105"/>
      <c r="V115" s="105"/>
      <c r="W115" s="105"/>
      <c r="X115" s="105"/>
      <c r="Y115" s="105"/>
      <c r="Z115" s="105"/>
    </row>
    <row r="116" spans="1:26" ht="87.5">
      <c r="A116" s="93">
        <f t="shared" ca="1" si="5"/>
        <v>89</v>
      </c>
      <c r="B116" s="176" t="s">
        <v>838</v>
      </c>
      <c r="C116" s="272" t="s">
        <v>849</v>
      </c>
      <c r="D116" s="273" t="s">
        <v>847</v>
      </c>
      <c r="E116" s="272" t="s">
        <v>888</v>
      </c>
      <c r="F116" s="86"/>
      <c r="G116" s="86"/>
      <c r="H116" s="199"/>
      <c r="I116" s="212"/>
      <c r="J116" s="105"/>
      <c r="K116" s="105"/>
      <c r="L116" s="105"/>
      <c r="M116" s="105"/>
      <c r="N116" s="105"/>
      <c r="O116" s="105"/>
      <c r="P116" s="105"/>
      <c r="Q116" s="105"/>
      <c r="R116" s="105"/>
      <c r="S116" s="105"/>
      <c r="T116" s="105"/>
      <c r="U116" s="105"/>
      <c r="V116" s="105"/>
      <c r="W116" s="105"/>
      <c r="X116" s="105"/>
      <c r="Y116" s="105"/>
      <c r="Z116" s="105"/>
    </row>
    <row r="117" spans="1:26" ht="87.5">
      <c r="A117" s="93">
        <f ca="1">IF(OFFSET(A117,-1,0) ="",OFFSET(A117,-2,0)+1,OFFSET(A117,-1,0)+1 )</f>
        <v>90</v>
      </c>
      <c r="B117" s="176" t="s">
        <v>840</v>
      </c>
      <c r="C117" s="272" t="s">
        <v>850</v>
      </c>
      <c r="D117" s="273" t="s">
        <v>847</v>
      </c>
      <c r="E117" s="272" t="s">
        <v>890</v>
      </c>
      <c r="F117" s="86"/>
      <c r="G117" s="86"/>
      <c r="H117" s="199"/>
      <c r="I117" s="212"/>
      <c r="J117" s="105"/>
      <c r="K117" s="105"/>
      <c r="L117" s="105"/>
      <c r="M117" s="105"/>
      <c r="N117" s="105"/>
      <c r="O117" s="105"/>
      <c r="P117" s="105"/>
      <c r="Q117" s="105"/>
      <c r="R117" s="105"/>
      <c r="S117" s="105"/>
      <c r="T117" s="105"/>
      <c r="U117" s="105"/>
      <c r="V117" s="105"/>
      <c r="W117" s="105"/>
      <c r="X117" s="105"/>
      <c r="Y117" s="105"/>
      <c r="Z117" s="105"/>
    </row>
    <row r="118" spans="1:26" ht="87.5">
      <c r="A118" s="93">
        <f t="shared" ca="1" si="5"/>
        <v>91</v>
      </c>
      <c r="B118" s="176" t="s">
        <v>839</v>
      </c>
      <c r="C118" s="272" t="s">
        <v>852</v>
      </c>
      <c r="D118" s="273" t="s">
        <v>847</v>
      </c>
      <c r="E118" s="272" t="s">
        <v>891</v>
      </c>
      <c r="F118" s="86"/>
      <c r="G118" s="86"/>
      <c r="H118" s="199"/>
      <c r="I118" s="212"/>
      <c r="J118" s="105"/>
      <c r="K118" s="105"/>
      <c r="L118" s="105"/>
      <c r="M118" s="105"/>
      <c r="N118" s="105"/>
      <c r="O118" s="105"/>
      <c r="P118" s="105"/>
      <c r="Q118" s="105"/>
      <c r="R118" s="105"/>
      <c r="S118" s="105"/>
      <c r="T118" s="105"/>
      <c r="U118" s="105"/>
      <c r="V118" s="105"/>
      <c r="W118" s="105"/>
      <c r="X118" s="105"/>
      <c r="Y118" s="105"/>
      <c r="Z118" s="105"/>
    </row>
    <row r="119" spans="1:26" ht="87.5">
      <c r="A119" s="93">
        <f t="shared" ca="1" si="5"/>
        <v>92</v>
      </c>
      <c r="B119" s="176" t="s">
        <v>842</v>
      </c>
      <c r="C119" s="272" t="s">
        <v>853</v>
      </c>
      <c r="D119" s="273" t="s">
        <v>847</v>
      </c>
      <c r="E119" s="272" t="s">
        <v>892</v>
      </c>
      <c r="F119" s="86"/>
      <c r="G119" s="86"/>
      <c r="H119" s="199"/>
      <c r="I119" s="212"/>
      <c r="J119" s="105"/>
      <c r="K119" s="105"/>
      <c r="L119" s="105"/>
      <c r="M119" s="105"/>
      <c r="N119" s="105"/>
      <c r="O119" s="105"/>
      <c r="P119" s="105"/>
      <c r="Q119" s="105"/>
      <c r="R119" s="105"/>
      <c r="S119" s="105"/>
      <c r="T119" s="105"/>
      <c r="U119" s="105"/>
      <c r="V119" s="105"/>
      <c r="W119" s="105"/>
      <c r="X119" s="105"/>
      <c r="Y119" s="105"/>
      <c r="Z119" s="105"/>
    </row>
    <row r="120" spans="1:26" ht="87.5">
      <c r="A120" s="93">
        <f t="shared" ca="1" si="5"/>
        <v>93</v>
      </c>
      <c r="B120" s="176" t="s">
        <v>841</v>
      </c>
      <c r="C120" s="272" t="s">
        <v>854</v>
      </c>
      <c r="D120" s="273" t="s">
        <v>855</v>
      </c>
      <c r="E120" s="272" t="s">
        <v>886</v>
      </c>
      <c r="F120" s="86"/>
      <c r="G120" s="86"/>
      <c r="H120" s="199"/>
      <c r="I120" s="212"/>
      <c r="J120" s="105"/>
      <c r="K120" s="105"/>
      <c r="L120" s="105"/>
      <c r="M120" s="105"/>
      <c r="N120" s="105"/>
      <c r="O120" s="105"/>
      <c r="P120" s="105"/>
      <c r="Q120" s="105"/>
      <c r="R120" s="105"/>
      <c r="S120" s="105"/>
      <c r="T120" s="105"/>
      <c r="U120" s="105"/>
      <c r="V120" s="105"/>
      <c r="W120" s="105"/>
      <c r="X120" s="105"/>
      <c r="Y120" s="105"/>
      <c r="Z120" s="105"/>
    </row>
    <row r="121" spans="1:26" s="184" customFormat="1">
      <c r="A121" s="185"/>
      <c r="B121" s="185"/>
      <c r="C121" s="185"/>
      <c r="D121" s="185"/>
      <c r="E121" s="185"/>
      <c r="F121" s="185"/>
      <c r="G121" s="185"/>
      <c r="H121" s="185"/>
      <c r="I121" s="185"/>
      <c r="J121" s="183"/>
      <c r="K121" s="183"/>
      <c r="L121" s="183"/>
      <c r="M121" s="183"/>
      <c r="N121" s="183"/>
      <c r="O121" s="183"/>
      <c r="P121" s="183"/>
      <c r="Q121" s="183"/>
      <c r="R121" s="183"/>
      <c r="S121" s="183"/>
      <c r="T121" s="183"/>
      <c r="U121" s="183"/>
      <c r="V121" s="183"/>
      <c r="W121" s="183"/>
      <c r="X121" s="183"/>
      <c r="Y121" s="183"/>
      <c r="Z121" s="183"/>
    </row>
    <row r="122" spans="1:26" s="184" customFormat="1">
      <c r="A122" s="185"/>
      <c r="B122" s="185"/>
      <c r="C122" s="185"/>
      <c r="D122" s="185"/>
      <c r="E122" s="185"/>
      <c r="F122" s="185"/>
      <c r="G122" s="185"/>
      <c r="H122" s="185"/>
      <c r="I122" s="185"/>
      <c r="J122" s="183"/>
      <c r="K122" s="183"/>
      <c r="L122" s="183"/>
      <c r="M122" s="183"/>
      <c r="N122" s="183"/>
      <c r="O122" s="183"/>
      <c r="P122" s="183"/>
      <c r="Q122" s="183"/>
      <c r="R122" s="183"/>
      <c r="S122" s="183"/>
      <c r="T122" s="183"/>
      <c r="U122" s="183"/>
      <c r="V122" s="183"/>
      <c r="W122" s="183"/>
      <c r="X122" s="183"/>
      <c r="Y122" s="183"/>
      <c r="Z122" s="183"/>
    </row>
    <row r="123" spans="1:26" s="184" customFormat="1">
      <c r="A123" s="185"/>
      <c r="B123" s="185"/>
      <c r="C123" s="185"/>
      <c r="D123" s="185"/>
      <c r="E123" s="185"/>
      <c r="F123" s="185"/>
      <c r="G123" s="185"/>
      <c r="H123" s="185"/>
      <c r="I123" s="185"/>
      <c r="J123" s="183"/>
      <c r="K123" s="183"/>
      <c r="L123" s="183"/>
      <c r="M123" s="183"/>
      <c r="N123" s="183"/>
      <c r="O123" s="183"/>
      <c r="P123" s="183"/>
      <c r="Q123" s="183"/>
      <c r="R123" s="183"/>
      <c r="S123" s="183"/>
      <c r="T123" s="183"/>
      <c r="U123" s="183"/>
      <c r="V123" s="183"/>
      <c r="W123" s="183"/>
      <c r="X123" s="183"/>
      <c r="Y123" s="183"/>
      <c r="Z123" s="183"/>
    </row>
    <row r="124" spans="1:26" s="184" customFormat="1">
      <c r="A124" s="185"/>
      <c r="B124" s="185"/>
      <c r="C124" s="186"/>
      <c r="D124" s="185"/>
      <c r="E124" s="186"/>
      <c r="F124" s="186"/>
      <c r="G124" s="186"/>
      <c r="H124" s="186"/>
      <c r="I124" s="186"/>
      <c r="J124" s="187"/>
      <c r="K124" s="187"/>
      <c r="L124" s="187"/>
      <c r="M124" s="187"/>
      <c r="N124" s="187"/>
      <c r="O124" s="187"/>
      <c r="P124" s="187"/>
      <c r="Q124" s="187"/>
      <c r="R124" s="187"/>
      <c r="S124" s="187"/>
      <c r="T124" s="187"/>
      <c r="U124" s="187"/>
      <c r="V124" s="187"/>
      <c r="W124" s="187"/>
      <c r="X124" s="187"/>
      <c r="Y124" s="187"/>
      <c r="Z124" s="187"/>
    </row>
    <row r="125" spans="1:26" s="184" customFormat="1">
      <c r="A125" s="188"/>
      <c r="B125" s="189"/>
      <c r="C125" s="190"/>
      <c r="D125" s="191"/>
      <c r="E125" s="192"/>
      <c r="F125" s="193"/>
      <c r="G125" s="193"/>
      <c r="H125" s="193"/>
      <c r="I125" s="192"/>
      <c r="J125" s="183"/>
      <c r="K125" s="183"/>
      <c r="L125" s="183"/>
      <c r="M125" s="183"/>
      <c r="N125" s="183"/>
      <c r="O125" s="183"/>
      <c r="P125" s="183"/>
      <c r="Q125" s="183"/>
      <c r="R125" s="183"/>
      <c r="S125" s="183"/>
      <c r="T125" s="183"/>
      <c r="U125" s="183"/>
      <c r="V125" s="183"/>
      <c r="W125" s="183"/>
      <c r="X125" s="183"/>
      <c r="Y125" s="183"/>
      <c r="Z125" s="183"/>
    </row>
    <row r="126" spans="1:26" s="184" customFormat="1">
      <c r="A126" s="185"/>
      <c r="B126" s="185"/>
      <c r="C126" s="186"/>
      <c r="D126" s="186"/>
      <c r="E126" s="186"/>
      <c r="F126" s="186"/>
      <c r="G126" s="186"/>
      <c r="H126" s="186"/>
      <c r="I126" s="186"/>
      <c r="J126" s="187"/>
      <c r="K126" s="187"/>
      <c r="L126" s="187"/>
      <c r="M126" s="187"/>
      <c r="N126" s="187"/>
      <c r="O126" s="187"/>
      <c r="P126" s="187"/>
      <c r="Q126" s="187"/>
      <c r="R126" s="187"/>
      <c r="S126" s="187"/>
      <c r="T126" s="187"/>
      <c r="U126" s="187"/>
      <c r="V126" s="187"/>
      <c r="W126" s="187"/>
      <c r="X126" s="187"/>
      <c r="Y126" s="187"/>
      <c r="Z126" s="187"/>
    </row>
    <row r="127" spans="1:26" s="184" customFormat="1">
      <c r="A127" s="185"/>
      <c r="B127" s="185"/>
      <c r="C127" s="186"/>
      <c r="D127" s="186"/>
      <c r="E127" s="186"/>
      <c r="F127" s="186"/>
      <c r="G127" s="186"/>
      <c r="H127" s="186"/>
      <c r="I127" s="186"/>
      <c r="J127" s="187"/>
      <c r="K127" s="187"/>
      <c r="L127" s="187"/>
      <c r="M127" s="187"/>
      <c r="N127" s="187"/>
      <c r="O127" s="187"/>
      <c r="P127" s="187"/>
      <c r="Q127" s="187"/>
      <c r="R127" s="187"/>
      <c r="S127" s="187"/>
      <c r="T127" s="187"/>
      <c r="U127" s="187"/>
      <c r="V127" s="187"/>
      <c r="W127" s="187"/>
      <c r="X127" s="187"/>
      <c r="Y127" s="187"/>
      <c r="Z127" s="187"/>
    </row>
    <row r="128" spans="1:26" s="184" customFormat="1">
      <c r="A128" s="185"/>
      <c r="B128" s="185"/>
      <c r="C128" s="186"/>
      <c r="D128" s="194"/>
      <c r="E128" s="186"/>
      <c r="F128" s="186"/>
      <c r="G128" s="186"/>
      <c r="H128" s="186"/>
      <c r="I128" s="186"/>
      <c r="J128" s="187"/>
      <c r="K128" s="187"/>
      <c r="L128" s="187"/>
      <c r="M128" s="187"/>
      <c r="N128" s="187"/>
      <c r="O128" s="187"/>
      <c r="P128" s="187"/>
      <c r="Q128" s="187"/>
      <c r="R128" s="187"/>
      <c r="S128" s="187"/>
      <c r="T128" s="187"/>
      <c r="U128" s="187"/>
      <c r="V128" s="187"/>
      <c r="W128" s="187"/>
      <c r="X128" s="187"/>
      <c r="Y128" s="187"/>
      <c r="Z128" s="187"/>
    </row>
    <row r="129" spans="1:26" s="184" customFormat="1">
      <c r="A129" s="185"/>
      <c r="B129" s="185"/>
      <c r="C129" s="186"/>
      <c r="D129" s="186"/>
      <c r="E129" s="186"/>
      <c r="F129" s="186"/>
      <c r="G129" s="186"/>
      <c r="H129" s="186"/>
      <c r="I129" s="186"/>
      <c r="J129" s="195"/>
      <c r="K129" s="195"/>
      <c r="L129" s="195"/>
      <c r="M129" s="195"/>
      <c r="N129" s="195"/>
      <c r="O129" s="195"/>
      <c r="P129" s="195"/>
      <c r="Q129" s="195"/>
      <c r="R129" s="195"/>
      <c r="S129" s="195"/>
      <c r="T129" s="195"/>
      <c r="U129" s="195"/>
      <c r="V129" s="195"/>
      <c r="W129" s="195"/>
      <c r="X129" s="195"/>
      <c r="Y129" s="195"/>
      <c r="Z129" s="195"/>
    </row>
    <row r="130" spans="1:26" s="184" customFormat="1">
      <c r="A130" s="188"/>
      <c r="B130" s="189"/>
      <c r="C130" s="190"/>
      <c r="D130" s="191"/>
      <c r="E130" s="192"/>
      <c r="F130" s="193"/>
      <c r="G130" s="193"/>
      <c r="H130" s="193"/>
      <c r="I130" s="192"/>
      <c r="J130" s="183"/>
      <c r="K130" s="183"/>
      <c r="L130" s="183"/>
      <c r="M130" s="183"/>
      <c r="N130" s="183"/>
      <c r="O130" s="183"/>
      <c r="P130" s="183"/>
      <c r="Q130" s="183"/>
      <c r="R130" s="183"/>
      <c r="S130" s="183"/>
      <c r="T130" s="183"/>
      <c r="U130" s="183"/>
      <c r="V130" s="183"/>
      <c r="W130" s="183"/>
      <c r="X130" s="183"/>
      <c r="Y130" s="183"/>
      <c r="Z130" s="183"/>
    </row>
    <row r="131" spans="1:26" s="184" customFormat="1">
      <c r="A131" s="185"/>
      <c r="B131" s="186"/>
      <c r="C131" s="186"/>
      <c r="D131" s="186"/>
      <c r="E131" s="186"/>
      <c r="F131" s="186"/>
      <c r="G131" s="186"/>
      <c r="H131" s="186"/>
      <c r="I131" s="186"/>
      <c r="J131" s="187"/>
      <c r="K131" s="187"/>
      <c r="L131" s="187"/>
      <c r="M131" s="187"/>
      <c r="N131" s="187"/>
      <c r="O131" s="187"/>
      <c r="P131" s="187"/>
      <c r="Q131" s="187"/>
      <c r="R131" s="187"/>
      <c r="S131" s="187"/>
      <c r="T131" s="187"/>
      <c r="U131" s="187"/>
      <c r="V131" s="187"/>
      <c r="W131" s="187"/>
      <c r="X131" s="187"/>
      <c r="Y131" s="187"/>
      <c r="Z131" s="187"/>
    </row>
    <row r="132" spans="1:26" s="184" customFormat="1">
      <c r="A132" s="185"/>
      <c r="B132" s="186"/>
      <c r="C132" s="186"/>
      <c r="D132" s="186"/>
      <c r="E132" s="186"/>
      <c r="F132" s="186"/>
      <c r="G132" s="186"/>
      <c r="H132" s="186"/>
      <c r="I132" s="186"/>
      <c r="J132" s="187"/>
      <c r="K132" s="187"/>
      <c r="L132" s="187"/>
      <c r="M132" s="187"/>
      <c r="N132" s="187"/>
      <c r="O132" s="187"/>
      <c r="P132" s="187"/>
      <c r="Q132" s="187"/>
      <c r="R132" s="187"/>
      <c r="S132" s="187"/>
      <c r="T132" s="187"/>
      <c r="U132" s="187"/>
      <c r="V132" s="187"/>
      <c r="W132" s="187"/>
      <c r="X132" s="187"/>
      <c r="Y132" s="187"/>
      <c r="Z132" s="187"/>
    </row>
    <row r="133" spans="1:26" s="184" customFormat="1">
      <c r="A133" s="185"/>
      <c r="B133" s="186"/>
      <c r="C133" s="186"/>
      <c r="D133" s="186"/>
      <c r="E133" s="186"/>
      <c r="F133" s="186"/>
      <c r="G133" s="186"/>
      <c r="H133" s="186"/>
      <c r="I133" s="186"/>
      <c r="J133" s="187"/>
      <c r="K133" s="187"/>
      <c r="L133" s="187"/>
      <c r="M133" s="187"/>
      <c r="N133" s="187"/>
      <c r="O133" s="187"/>
      <c r="P133" s="187"/>
      <c r="Q133" s="187"/>
      <c r="R133" s="187"/>
      <c r="S133" s="187"/>
      <c r="T133" s="187"/>
      <c r="U133" s="187"/>
      <c r="V133" s="187"/>
      <c r="W133" s="187"/>
      <c r="X133" s="187"/>
      <c r="Y133" s="187"/>
      <c r="Z133" s="187"/>
    </row>
    <row r="134" spans="1:26" s="184" customFormat="1">
      <c r="A134" s="185"/>
      <c r="B134" s="186"/>
      <c r="C134" s="186"/>
      <c r="D134" s="186"/>
      <c r="E134" s="186"/>
      <c r="F134" s="186"/>
      <c r="G134" s="186"/>
      <c r="H134" s="186"/>
      <c r="I134" s="186"/>
      <c r="J134" s="187"/>
      <c r="K134" s="187"/>
      <c r="L134" s="187"/>
      <c r="M134" s="187"/>
      <c r="N134" s="187"/>
      <c r="O134" s="187"/>
      <c r="P134" s="187"/>
      <c r="Q134" s="187"/>
      <c r="R134" s="187"/>
      <c r="S134" s="187"/>
      <c r="T134" s="187"/>
      <c r="U134" s="187"/>
      <c r="V134" s="187"/>
      <c r="W134" s="187"/>
      <c r="X134" s="187"/>
      <c r="Y134" s="187"/>
      <c r="Z134" s="187"/>
    </row>
    <row r="135" spans="1:26" s="184" customFormat="1">
      <c r="A135" s="188"/>
      <c r="B135" s="189"/>
      <c r="C135" s="190"/>
      <c r="D135" s="191"/>
      <c r="E135" s="192"/>
      <c r="F135" s="193"/>
      <c r="G135" s="193"/>
      <c r="H135" s="193"/>
      <c r="I135" s="192"/>
      <c r="J135" s="183"/>
      <c r="K135" s="183"/>
      <c r="L135" s="183"/>
      <c r="M135" s="183"/>
      <c r="N135" s="183"/>
      <c r="O135" s="183"/>
      <c r="P135" s="183"/>
      <c r="Q135" s="183"/>
      <c r="R135" s="183"/>
      <c r="S135" s="183"/>
      <c r="T135" s="183"/>
      <c r="U135" s="183"/>
      <c r="V135" s="183"/>
      <c r="W135" s="183"/>
      <c r="X135" s="183"/>
      <c r="Y135" s="183"/>
      <c r="Z135" s="183"/>
    </row>
    <row r="136" spans="1:26" s="184" customFormat="1">
      <c r="A136" s="185"/>
      <c r="B136" s="186"/>
      <c r="C136" s="186"/>
      <c r="D136" s="186"/>
      <c r="E136" s="186"/>
      <c r="F136" s="186"/>
      <c r="G136" s="186"/>
      <c r="H136" s="186"/>
      <c r="I136" s="186"/>
      <c r="J136" s="195"/>
      <c r="K136" s="195"/>
      <c r="L136" s="195"/>
      <c r="M136" s="195"/>
      <c r="N136" s="195"/>
      <c r="O136" s="195"/>
      <c r="P136" s="195"/>
      <c r="Q136" s="195"/>
      <c r="R136" s="195"/>
      <c r="S136" s="195"/>
      <c r="T136" s="195"/>
      <c r="U136" s="195"/>
      <c r="V136" s="195"/>
      <c r="W136" s="195"/>
      <c r="X136" s="195"/>
      <c r="Y136" s="195"/>
      <c r="Z136" s="195"/>
    </row>
    <row r="137" spans="1:26" s="184" customFormat="1">
      <c r="A137" s="185"/>
      <c r="B137" s="186"/>
      <c r="C137" s="186"/>
      <c r="D137" s="186"/>
      <c r="E137" s="186"/>
      <c r="F137" s="186"/>
      <c r="G137" s="186"/>
      <c r="H137" s="186"/>
      <c r="I137" s="186"/>
      <c r="J137" s="195"/>
      <c r="K137" s="195"/>
      <c r="L137" s="195"/>
      <c r="M137" s="195"/>
      <c r="N137" s="195"/>
      <c r="O137" s="195"/>
      <c r="P137" s="195"/>
      <c r="Q137" s="195"/>
      <c r="R137" s="195"/>
      <c r="S137" s="195"/>
      <c r="T137" s="195"/>
      <c r="U137" s="195"/>
      <c r="V137" s="195"/>
      <c r="W137" s="195"/>
      <c r="X137" s="195"/>
      <c r="Y137" s="195"/>
      <c r="Z137" s="195"/>
    </row>
    <row r="138" spans="1:26" s="184" customFormat="1">
      <c r="A138" s="185"/>
      <c r="B138" s="186"/>
      <c r="C138" s="186"/>
      <c r="D138" s="186"/>
      <c r="E138" s="186"/>
      <c r="F138" s="186"/>
      <c r="G138" s="186"/>
      <c r="H138" s="186"/>
      <c r="I138" s="186"/>
      <c r="J138" s="195"/>
      <c r="K138" s="195"/>
      <c r="L138" s="195"/>
      <c r="M138" s="195"/>
      <c r="N138" s="195"/>
      <c r="O138" s="195"/>
      <c r="P138" s="195"/>
      <c r="Q138" s="195"/>
      <c r="R138" s="195"/>
      <c r="S138" s="195"/>
      <c r="T138" s="195"/>
      <c r="U138" s="195"/>
      <c r="V138" s="195"/>
      <c r="W138" s="195"/>
      <c r="X138" s="195"/>
      <c r="Y138" s="195"/>
      <c r="Z138" s="195"/>
    </row>
    <row r="139" spans="1:26" s="184" customFormat="1">
      <c r="A139" s="185"/>
      <c r="B139" s="186"/>
      <c r="C139" s="186"/>
      <c r="D139" s="186"/>
      <c r="E139" s="186"/>
      <c r="F139" s="186"/>
      <c r="G139" s="186"/>
      <c r="H139" s="186"/>
      <c r="I139" s="186"/>
      <c r="J139" s="195"/>
      <c r="K139" s="195"/>
      <c r="L139" s="195"/>
      <c r="M139" s="195"/>
      <c r="N139" s="195"/>
      <c r="O139" s="195"/>
      <c r="P139" s="195"/>
      <c r="Q139" s="195"/>
      <c r="R139" s="195"/>
      <c r="S139" s="195"/>
      <c r="T139" s="195"/>
      <c r="U139" s="195"/>
      <c r="V139" s="195"/>
      <c r="W139" s="195"/>
      <c r="X139" s="195"/>
      <c r="Y139" s="195"/>
      <c r="Z139" s="195"/>
    </row>
    <row r="140" spans="1:26" s="184" customFormat="1">
      <c r="A140" s="185"/>
      <c r="B140" s="186"/>
      <c r="C140" s="186"/>
      <c r="D140" s="186"/>
      <c r="E140" s="186"/>
      <c r="F140" s="186"/>
      <c r="G140" s="186"/>
      <c r="H140" s="186"/>
      <c r="I140" s="186"/>
      <c r="J140" s="195"/>
      <c r="K140" s="195"/>
      <c r="L140" s="195"/>
      <c r="M140" s="195"/>
      <c r="N140" s="195"/>
      <c r="O140" s="195"/>
      <c r="P140" s="195"/>
      <c r="Q140" s="195"/>
      <c r="R140" s="195"/>
      <c r="S140" s="195"/>
      <c r="T140" s="195"/>
      <c r="U140" s="195"/>
      <c r="V140" s="195"/>
      <c r="W140" s="195"/>
      <c r="X140" s="195"/>
      <c r="Y140" s="195"/>
      <c r="Z140" s="195"/>
    </row>
    <row r="141" spans="1:26" s="184" customFormat="1">
      <c r="A141" s="185"/>
      <c r="B141" s="186"/>
      <c r="C141" s="186"/>
      <c r="D141" s="186"/>
      <c r="E141" s="186"/>
      <c r="F141" s="186"/>
      <c r="G141" s="186"/>
      <c r="H141" s="186"/>
      <c r="I141" s="186"/>
      <c r="J141" s="195"/>
      <c r="K141" s="195"/>
      <c r="L141" s="195"/>
      <c r="M141" s="195"/>
      <c r="N141" s="195"/>
      <c r="O141" s="195"/>
      <c r="P141" s="195"/>
      <c r="Q141" s="195"/>
      <c r="R141" s="195"/>
      <c r="S141" s="195"/>
      <c r="T141" s="195"/>
      <c r="U141" s="195"/>
      <c r="V141" s="195"/>
      <c r="W141" s="195"/>
      <c r="X141" s="195"/>
      <c r="Y141" s="195"/>
      <c r="Z141" s="195"/>
    </row>
    <row r="142" spans="1:26" s="195" customFormat="1" ht="13">
      <c r="A142" s="185"/>
      <c r="B142" s="196"/>
      <c r="C142" s="186"/>
      <c r="D142" s="186"/>
      <c r="E142" s="186"/>
      <c r="F142" s="186"/>
      <c r="G142" s="186"/>
      <c r="H142" s="186"/>
      <c r="I142" s="186"/>
    </row>
    <row r="143" spans="1:26" s="184" customFormat="1">
      <c r="A143" s="185"/>
      <c r="B143" s="186"/>
      <c r="C143" s="186"/>
      <c r="D143" s="186"/>
      <c r="E143" s="186"/>
      <c r="F143" s="186"/>
      <c r="G143" s="186"/>
      <c r="H143" s="186"/>
      <c r="I143" s="186"/>
      <c r="J143" s="187"/>
      <c r="K143" s="187"/>
      <c r="L143" s="187"/>
      <c r="M143" s="187"/>
      <c r="N143" s="187"/>
      <c r="O143" s="187"/>
      <c r="P143" s="187"/>
      <c r="Q143" s="187"/>
      <c r="R143" s="187"/>
      <c r="S143" s="187"/>
      <c r="T143" s="187"/>
      <c r="U143" s="187"/>
      <c r="V143" s="187"/>
      <c r="W143" s="187"/>
      <c r="X143" s="187"/>
      <c r="Y143" s="187"/>
      <c r="Z143" s="187"/>
    </row>
    <row r="144" spans="1:26" s="184" customFormat="1">
      <c r="A144" s="185"/>
      <c r="B144" s="186"/>
      <c r="C144" s="186"/>
      <c r="D144" s="186"/>
      <c r="E144" s="186"/>
      <c r="F144" s="186"/>
      <c r="G144" s="186"/>
      <c r="H144" s="186"/>
      <c r="I144" s="186"/>
      <c r="J144" s="187"/>
      <c r="K144" s="187"/>
      <c r="L144" s="187"/>
      <c r="M144" s="187"/>
      <c r="N144" s="187"/>
      <c r="O144" s="187"/>
      <c r="P144" s="187"/>
      <c r="Q144" s="187"/>
      <c r="R144" s="187"/>
      <c r="S144" s="187"/>
      <c r="T144" s="187"/>
      <c r="U144" s="187"/>
      <c r="V144" s="187"/>
      <c r="W144" s="187"/>
      <c r="X144" s="187"/>
      <c r="Y144" s="187"/>
      <c r="Z144" s="187"/>
    </row>
    <row r="145" spans="1:26" s="184" customFormat="1">
      <c r="A145" s="185"/>
      <c r="B145" s="186"/>
      <c r="C145" s="186"/>
      <c r="D145" s="186"/>
      <c r="E145" s="186"/>
      <c r="F145" s="186"/>
      <c r="G145" s="186"/>
      <c r="H145" s="186"/>
      <c r="I145" s="186"/>
      <c r="J145" s="187"/>
      <c r="K145" s="187"/>
      <c r="L145" s="187"/>
      <c r="M145" s="187"/>
      <c r="N145" s="187"/>
      <c r="O145" s="187"/>
      <c r="P145" s="187"/>
      <c r="Q145" s="187"/>
      <c r="R145" s="187"/>
      <c r="S145" s="187"/>
      <c r="T145" s="187"/>
      <c r="U145" s="187"/>
      <c r="V145" s="187"/>
      <c r="W145" s="187"/>
      <c r="X145" s="187"/>
      <c r="Y145" s="187"/>
      <c r="Z145" s="187"/>
    </row>
    <row r="146" spans="1:26" s="184" customFormat="1">
      <c r="A146" s="185"/>
      <c r="B146" s="186"/>
      <c r="C146" s="186"/>
      <c r="D146" s="186"/>
      <c r="E146" s="186"/>
      <c r="F146" s="186"/>
      <c r="G146" s="186"/>
      <c r="H146" s="186"/>
      <c r="I146" s="186"/>
      <c r="J146" s="187"/>
      <c r="K146" s="187"/>
      <c r="L146" s="187"/>
      <c r="M146" s="187"/>
      <c r="N146" s="187"/>
      <c r="O146" s="187"/>
      <c r="P146" s="187"/>
      <c r="Q146" s="187"/>
      <c r="R146" s="187"/>
      <c r="S146" s="187"/>
      <c r="T146" s="187"/>
      <c r="U146" s="187"/>
      <c r="V146" s="187"/>
      <c r="W146" s="187"/>
      <c r="X146" s="187"/>
      <c r="Y146" s="187"/>
      <c r="Z146" s="187"/>
    </row>
    <row r="147" spans="1:26" s="184" customFormat="1">
      <c r="A147" s="243"/>
      <c r="B147" s="241"/>
      <c r="C147" s="241"/>
      <c r="D147" s="241"/>
      <c r="E147" s="241"/>
      <c r="F147" s="241"/>
      <c r="G147" s="241"/>
      <c r="H147" s="241"/>
      <c r="I147" s="241"/>
      <c r="J147" s="242"/>
      <c r="K147" s="242"/>
      <c r="L147" s="242"/>
      <c r="M147" s="242"/>
      <c r="N147" s="242"/>
      <c r="O147" s="242"/>
      <c r="P147" s="242"/>
      <c r="Q147" s="242"/>
      <c r="R147" s="242"/>
      <c r="S147" s="242"/>
      <c r="T147" s="242"/>
      <c r="U147" s="242"/>
      <c r="V147" s="242"/>
      <c r="W147" s="242"/>
      <c r="X147" s="242"/>
      <c r="Y147" s="242"/>
      <c r="Z147" s="242"/>
    </row>
    <row r="148" spans="1:26">
      <c r="A148" s="118"/>
      <c r="B148" s="242"/>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242"/>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242"/>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242"/>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242"/>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242"/>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242"/>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242"/>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242"/>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242"/>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242"/>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242"/>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242"/>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242"/>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sheetData>
  <mergeCells count="34">
    <mergeCell ref="B105:C105"/>
    <mergeCell ref="E105:F105"/>
    <mergeCell ref="G105:H105"/>
    <mergeCell ref="B84:C84"/>
    <mergeCell ref="E84:F84"/>
    <mergeCell ref="G84:H84"/>
    <mergeCell ref="B94:C94"/>
    <mergeCell ref="E94:F94"/>
    <mergeCell ref="G94:H94"/>
    <mergeCell ref="B104:D104"/>
    <mergeCell ref="E56:F56"/>
    <mergeCell ref="G56:H56"/>
    <mergeCell ref="B56:C56"/>
    <mergeCell ref="B75:C75"/>
    <mergeCell ref="E75:F75"/>
    <mergeCell ref="G75:H75"/>
    <mergeCell ref="B6:D6"/>
    <mergeCell ref="B7:D7"/>
    <mergeCell ref="B8:D8"/>
    <mergeCell ref="F16:H16"/>
    <mergeCell ref="B18:D18"/>
    <mergeCell ref="B20:D20"/>
    <mergeCell ref="B21:D21"/>
    <mergeCell ref="E21:G21"/>
    <mergeCell ref="H21:I21"/>
    <mergeCell ref="D40:F40"/>
    <mergeCell ref="G40:I40"/>
    <mergeCell ref="B40:C40"/>
    <mergeCell ref="B5:D5"/>
    <mergeCell ref="A1:D1"/>
    <mergeCell ref="A2:D2"/>
    <mergeCell ref="E2:E3"/>
    <mergeCell ref="C3:D3"/>
    <mergeCell ref="B4:D4"/>
  </mergeCells>
  <phoneticPr fontId="69" type="noConversion"/>
  <dataValidations count="2">
    <dataValidation type="list" allowBlank="1" showErrorMessage="1" sqref="F136:H147 F124:H124 F126:H129 F131:H134" xr:uid="{645CC930-95FC-4043-8C76-00B59CF46E83}">
      <formula1>#REF!</formula1>
    </dataValidation>
    <dataValidation type="list" allowBlank="1" sqref="F135:H135 F125:H125 F130:H130 F19:H123" xr:uid="{97EACD10-1FE5-4DEF-98C8-5CE8F87D6890}">
      <formula1>$A$11:$A$15</formula1>
    </dataValidation>
  </dataValidations>
  <hyperlinks>
    <hyperlink ref="E29" r:id="rId1" xr:uid="{0075D9CD-5203-41F1-93B3-3A1715B191D5}"/>
    <hyperlink ref="E31" r:id="rId2" xr:uid="{45A2731A-95CC-4FCF-A541-2C4B6EF5381A}"/>
  </hyperlinks>
  <pageMargins left="0.7" right="0.7" top="0.75" bottom="0.75" header="0" footer="0"/>
  <pageSetup orientation="portrait"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B2ED-F7B3-4FFA-A1EB-911F23A181E1}">
  <dimension ref="A1:Z1031"/>
  <sheetViews>
    <sheetView showGridLines="0" topLeftCell="A34" zoomScaleNormal="100" workbookViewId="0">
      <selection activeCell="C30" sqref="C30"/>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309"/>
      <c r="B1" s="296"/>
      <c r="C1" s="296"/>
      <c r="D1" s="296"/>
      <c r="E1" s="21"/>
      <c r="F1" s="21"/>
      <c r="G1" s="21"/>
      <c r="H1" s="21"/>
      <c r="I1" s="21"/>
      <c r="J1" s="21"/>
      <c r="K1" s="20"/>
      <c r="L1" s="20"/>
      <c r="M1" s="20"/>
      <c r="N1" s="20"/>
      <c r="O1" s="20"/>
      <c r="P1" s="20"/>
      <c r="Q1" s="20"/>
      <c r="R1" s="20"/>
      <c r="S1" s="20"/>
      <c r="T1" s="20"/>
      <c r="U1" s="20"/>
      <c r="V1" s="20"/>
      <c r="W1" s="20"/>
      <c r="X1" s="20"/>
      <c r="Y1" s="20"/>
      <c r="Z1" s="20"/>
    </row>
    <row r="2" spans="1:26" ht="25">
      <c r="A2" s="310" t="s">
        <v>62</v>
      </c>
      <c r="B2" s="293"/>
      <c r="C2" s="293"/>
      <c r="D2" s="294"/>
      <c r="E2" s="311"/>
      <c r="F2" s="48"/>
      <c r="G2" s="48"/>
      <c r="H2" s="48"/>
      <c r="I2" s="48"/>
      <c r="J2" s="48"/>
      <c r="K2" s="20"/>
      <c r="L2" s="20"/>
      <c r="M2" s="20"/>
      <c r="N2" s="20"/>
      <c r="O2" s="20"/>
      <c r="P2" s="20"/>
      <c r="Q2" s="20"/>
      <c r="R2" s="20"/>
      <c r="S2" s="20"/>
      <c r="T2" s="20"/>
      <c r="U2" s="20"/>
      <c r="V2" s="20"/>
      <c r="W2" s="20"/>
      <c r="X2" s="20"/>
      <c r="Y2" s="20"/>
      <c r="Z2" s="20"/>
    </row>
    <row r="3" spans="1:26" ht="23">
      <c r="A3" s="61"/>
      <c r="B3" s="20"/>
      <c r="C3" s="312"/>
      <c r="D3" s="296"/>
      <c r="E3" s="296"/>
      <c r="F3" s="48"/>
      <c r="G3" s="48"/>
      <c r="H3" s="48"/>
      <c r="I3" s="48"/>
      <c r="J3" s="48"/>
      <c r="K3" s="20"/>
      <c r="L3" s="20"/>
      <c r="M3" s="20"/>
      <c r="N3" s="20"/>
      <c r="O3" s="20"/>
      <c r="P3" s="20"/>
      <c r="Q3" s="20"/>
      <c r="R3" s="20"/>
      <c r="S3" s="20"/>
      <c r="T3" s="20"/>
      <c r="U3" s="20"/>
      <c r="V3" s="20"/>
      <c r="W3" s="20"/>
      <c r="X3" s="20"/>
      <c r="Y3" s="20"/>
      <c r="Z3" s="20"/>
    </row>
    <row r="4" spans="1:26">
      <c r="A4" s="62" t="s">
        <v>59</v>
      </c>
      <c r="B4" s="313" t="s">
        <v>85</v>
      </c>
      <c r="C4" s="283"/>
      <c r="D4" s="284"/>
      <c r="E4" s="63"/>
      <c r="F4" s="63"/>
      <c r="G4" s="63"/>
      <c r="H4" s="52"/>
      <c r="I4" s="52"/>
      <c r="J4" s="64"/>
      <c r="K4" s="64"/>
      <c r="L4" s="64"/>
      <c r="M4" s="64"/>
      <c r="N4" s="64"/>
      <c r="O4" s="64"/>
      <c r="P4" s="64"/>
      <c r="Q4" s="64"/>
      <c r="R4" s="64"/>
      <c r="S4" s="64"/>
      <c r="T4" s="64"/>
      <c r="U4" s="64"/>
      <c r="V4" s="64"/>
      <c r="W4" s="64"/>
      <c r="X4" s="64"/>
      <c r="Y4" s="64"/>
      <c r="Z4" s="64"/>
    </row>
    <row r="5" spans="1:26">
      <c r="A5" s="62" t="s">
        <v>55</v>
      </c>
      <c r="B5" s="313" t="s">
        <v>86</v>
      </c>
      <c r="C5" s="283"/>
      <c r="D5" s="284"/>
      <c r="E5" s="63"/>
      <c r="F5" s="63"/>
      <c r="G5" s="63"/>
      <c r="H5" s="52"/>
      <c r="I5" s="52"/>
      <c r="J5" s="64"/>
      <c r="K5" s="64"/>
      <c r="L5" s="64"/>
      <c r="M5" s="64"/>
      <c r="N5" s="64"/>
      <c r="O5" s="64"/>
      <c r="P5" s="64"/>
      <c r="Q5" s="64"/>
      <c r="R5" s="64"/>
      <c r="S5" s="64"/>
      <c r="T5" s="64"/>
      <c r="U5" s="64"/>
      <c r="V5" s="64"/>
      <c r="W5" s="64"/>
      <c r="X5" s="64"/>
      <c r="Y5" s="64"/>
      <c r="Z5" s="64"/>
    </row>
    <row r="6" spans="1:26">
      <c r="A6" s="62" t="s">
        <v>87</v>
      </c>
      <c r="B6" s="314" t="s">
        <v>88</v>
      </c>
      <c r="C6" s="283"/>
      <c r="D6" s="284"/>
      <c r="E6" s="63"/>
      <c r="F6" s="63"/>
      <c r="G6" s="63"/>
      <c r="H6" s="52"/>
      <c r="I6" s="52"/>
      <c r="J6" s="64"/>
      <c r="K6" s="64"/>
      <c r="L6" s="64"/>
      <c r="M6" s="64"/>
      <c r="N6" s="64"/>
      <c r="O6" s="64"/>
      <c r="P6" s="64"/>
      <c r="Q6" s="64"/>
      <c r="R6" s="64"/>
      <c r="S6" s="64"/>
      <c r="T6" s="64"/>
      <c r="U6" s="64"/>
      <c r="V6" s="64"/>
      <c r="W6" s="64"/>
      <c r="X6" s="64"/>
      <c r="Y6" s="64"/>
      <c r="Z6" s="64"/>
    </row>
    <row r="7" spans="1:26">
      <c r="A7" s="62" t="s">
        <v>89</v>
      </c>
      <c r="B7" s="313" t="s">
        <v>14</v>
      </c>
      <c r="C7" s="283"/>
      <c r="D7" s="284"/>
      <c r="E7" s="63"/>
      <c r="F7" s="63"/>
      <c r="G7" s="63"/>
      <c r="H7" s="65"/>
      <c r="I7" s="52"/>
      <c r="J7" s="64"/>
      <c r="K7" s="64"/>
      <c r="L7" s="64"/>
      <c r="M7" s="64"/>
      <c r="N7" s="64"/>
      <c r="O7" s="64"/>
      <c r="P7" s="64"/>
      <c r="Q7" s="64"/>
      <c r="R7" s="64"/>
      <c r="S7" s="64"/>
      <c r="T7" s="64"/>
      <c r="U7" s="64"/>
      <c r="V7" s="64"/>
      <c r="W7" s="64"/>
      <c r="X7" s="66"/>
      <c r="Y7" s="64"/>
      <c r="Z7" s="64"/>
    </row>
    <row r="8" spans="1:26">
      <c r="A8" s="62" t="s">
        <v>90</v>
      </c>
      <c r="B8" s="315"/>
      <c r="C8" s="283"/>
      <c r="D8" s="284"/>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COUNTIF($F$18:$F$49667,"*Passed")</f>
        <v>0</v>
      </c>
      <c r="C11" s="72">
        <f>COUNTIF($G$18:$G$49667,"*Passed")</f>
        <v>0</v>
      </c>
      <c r="D11" s="72">
        <f>COUNTIF($H$18:$H$49667,"*Passed")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COUNTIF($F$18:$F$49387,"*Failed*")</f>
        <v>0</v>
      </c>
      <c r="C12" s="72">
        <f>COUNTIF($G$18:$G$49387,"*Failed*")</f>
        <v>0</v>
      </c>
      <c r="D12" s="72">
        <f>COUNTIF($H$18:$H$49387,"*Failed*")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COUNTIF($F$18:$F$49387,"*Not Run*")</f>
        <v>0</v>
      </c>
      <c r="C13" s="72">
        <f>COUNTIF($G$18:$G$49387,"*Not Run*")</f>
        <v>0</v>
      </c>
      <c r="D13" s="72">
        <f>COUNTIF($H$18:$H$49387,"*Not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COUNTIF($F$18:$F$49387,"*NA*")</f>
        <v>0</v>
      </c>
      <c r="C14" s="72">
        <f>COUNTIF($G$18:$G$49387,"*NA*")</f>
        <v>0</v>
      </c>
      <c r="D14" s="72">
        <f>COUNTIF($H$18:$H$49387,"*NA*")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COUNTIF($F$18:$F$49387,"*Passed in previous build*")</f>
        <v>0</v>
      </c>
      <c r="C15" s="72">
        <f>COUNTIF($G$18:$G$49387,"*Passed in previous build*")</f>
        <v>0</v>
      </c>
      <c r="D15" s="72">
        <f>COUNTIF($H$18:$H$49387,"*Passed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303" t="s">
        <v>91</v>
      </c>
      <c r="G16" s="304"/>
      <c r="H16" s="305"/>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306" t="s">
        <v>104</v>
      </c>
      <c r="C18" s="318"/>
      <c r="D18" s="319"/>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306" t="s">
        <v>106</v>
      </c>
      <c r="C20" s="318"/>
      <c r="D20" s="319"/>
      <c r="E20" s="90"/>
      <c r="F20" s="91"/>
      <c r="G20" s="91"/>
      <c r="H20" s="200"/>
      <c r="I20" s="203"/>
      <c r="J20" s="30"/>
      <c r="K20" s="30"/>
      <c r="L20" s="30"/>
      <c r="M20" s="30"/>
      <c r="N20" s="30"/>
      <c r="O20" s="30"/>
      <c r="P20" s="30"/>
      <c r="Q20" s="30"/>
      <c r="R20" s="30"/>
      <c r="S20" s="30"/>
      <c r="T20" s="30"/>
      <c r="U20" s="30"/>
      <c r="V20" s="30"/>
      <c r="W20" s="30"/>
      <c r="X20" s="30"/>
      <c r="Y20" s="30"/>
      <c r="Z20" s="30"/>
    </row>
    <row r="21" spans="1:26" s="82" customFormat="1" ht="13">
      <c r="A21" s="173"/>
      <c r="B21" s="175" t="s">
        <v>318</v>
      </c>
      <c r="C21" s="174"/>
      <c r="D21" s="174"/>
      <c r="E21" s="174"/>
      <c r="F21" s="174"/>
      <c r="G21" s="174"/>
      <c r="H21" s="204"/>
      <c r="I21" s="207"/>
    </row>
    <row r="22" spans="1:26" ht="25">
      <c r="A22" s="93">
        <v>2</v>
      </c>
      <c r="B22" s="220" t="s">
        <v>321</v>
      </c>
      <c r="C22" s="180" t="s">
        <v>443</v>
      </c>
      <c r="D22" s="176" t="s">
        <v>438</v>
      </c>
      <c r="E22" s="86"/>
      <c r="F22" s="86"/>
      <c r="G22" s="86"/>
      <c r="H22" s="199"/>
      <c r="I22" s="208"/>
      <c r="J22" s="30"/>
      <c r="K22" s="30"/>
      <c r="L22" s="30"/>
      <c r="M22" s="30"/>
      <c r="N22" s="30"/>
      <c r="O22" s="30"/>
      <c r="P22" s="30"/>
      <c r="Q22" s="30"/>
      <c r="R22" s="30"/>
      <c r="S22" s="30"/>
      <c r="T22" s="30"/>
      <c r="U22" s="30"/>
      <c r="V22" s="30"/>
      <c r="W22" s="30"/>
      <c r="X22" s="30"/>
      <c r="Y22" s="30"/>
      <c r="Z22" s="30"/>
    </row>
    <row r="23" spans="1:26" ht="25">
      <c r="A23" s="93">
        <f ca="1">IF(OFFSET(A23,-1,0) ="",OFFSET(A23,-2,0)+1,OFFSET(A23,-1,0)+1 )</f>
        <v>3</v>
      </c>
      <c r="B23" s="219" t="s">
        <v>319</v>
      </c>
      <c r="C23" s="180" t="s">
        <v>389</v>
      </c>
      <c r="D23" s="176" t="s">
        <v>394</v>
      </c>
      <c r="E23" s="86"/>
      <c r="F23" s="86"/>
      <c r="G23" s="86"/>
      <c r="H23" s="199"/>
      <c r="I23" s="208"/>
      <c r="J23" s="30"/>
      <c r="K23" s="30"/>
      <c r="L23" s="30"/>
      <c r="M23" s="30"/>
      <c r="N23" s="30"/>
      <c r="O23" s="30"/>
      <c r="P23" s="30"/>
      <c r="Q23" s="30"/>
      <c r="R23" s="30"/>
      <c r="S23" s="30"/>
      <c r="T23" s="30"/>
      <c r="U23" s="30"/>
      <c r="V23" s="30"/>
      <c r="W23" s="30"/>
      <c r="X23" s="30"/>
      <c r="Y23" s="30"/>
      <c r="Z23" s="30"/>
    </row>
    <row r="24" spans="1:26" ht="37.5">
      <c r="A24" s="93">
        <f t="shared" ref="A24:A43" ca="1" si="2">IF(OFFSET(A24,-1,0) ="",OFFSET(A24,-2,0)+1,OFFSET(A24,-1,0)+1 )</f>
        <v>4</v>
      </c>
      <c r="B24" s="219" t="s">
        <v>320</v>
      </c>
      <c r="C24" s="180" t="s">
        <v>390</v>
      </c>
      <c r="D24" s="176" t="s">
        <v>391</v>
      </c>
      <c r="E24" s="86"/>
      <c r="F24" s="86"/>
      <c r="G24" s="86"/>
      <c r="H24" s="199"/>
      <c r="I24" s="208"/>
      <c r="J24" s="30"/>
      <c r="K24" s="30"/>
      <c r="L24" s="30"/>
      <c r="M24" s="30"/>
      <c r="N24" s="30"/>
      <c r="O24" s="30"/>
      <c r="P24" s="30"/>
      <c r="Q24" s="30"/>
      <c r="R24" s="30"/>
      <c r="S24" s="30"/>
      <c r="T24" s="30"/>
      <c r="U24" s="30"/>
      <c r="V24" s="30"/>
      <c r="W24" s="30"/>
      <c r="X24" s="30"/>
      <c r="Y24" s="30"/>
      <c r="Z24" s="30"/>
    </row>
    <row r="25" spans="1:26" ht="50">
      <c r="A25" s="93">
        <f t="shared" ca="1" si="2"/>
        <v>5</v>
      </c>
      <c r="B25" s="219" t="s">
        <v>377</v>
      </c>
      <c r="C25" s="180" t="s">
        <v>427</v>
      </c>
      <c r="D25" s="176" t="s">
        <v>439</v>
      </c>
      <c r="E25" s="86"/>
      <c r="F25" s="86"/>
      <c r="G25" s="86"/>
      <c r="H25" s="199"/>
      <c r="I25" s="208"/>
      <c r="J25" s="30"/>
      <c r="K25" s="30"/>
      <c r="L25" s="30"/>
      <c r="M25" s="30"/>
      <c r="N25" s="30"/>
      <c r="O25" s="30"/>
      <c r="P25" s="30"/>
      <c r="Q25" s="30"/>
      <c r="R25" s="30"/>
      <c r="S25" s="30"/>
      <c r="T25" s="30"/>
      <c r="U25" s="30"/>
      <c r="V25" s="30"/>
      <c r="W25" s="30"/>
      <c r="X25" s="30"/>
      <c r="Y25" s="30"/>
      <c r="Z25" s="30"/>
    </row>
    <row r="26" spans="1:26" ht="37.5">
      <c r="A26" s="93">
        <f t="shared" ca="1" si="2"/>
        <v>6</v>
      </c>
      <c r="B26" s="220" t="s">
        <v>423</v>
      </c>
      <c r="C26" s="180" t="s">
        <v>428</v>
      </c>
      <c r="D26" s="176" t="s">
        <v>439</v>
      </c>
      <c r="E26" s="86"/>
      <c r="F26" s="86"/>
      <c r="G26" s="86"/>
      <c r="H26" s="199"/>
      <c r="I26" s="208"/>
      <c r="J26" s="30"/>
      <c r="K26" s="30"/>
      <c r="L26" s="30"/>
      <c r="M26" s="30"/>
      <c r="N26" s="30"/>
      <c r="O26" s="30"/>
      <c r="P26" s="30"/>
      <c r="Q26" s="30"/>
      <c r="R26" s="30"/>
      <c r="S26" s="30"/>
      <c r="T26" s="30"/>
      <c r="U26" s="30"/>
      <c r="V26" s="30"/>
      <c r="W26" s="30"/>
      <c r="X26" s="30"/>
      <c r="Y26" s="30"/>
      <c r="Z26" s="30"/>
    </row>
    <row r="27" spans="1:26" ht="37.5">
      <c r="A27" s="93">
        <f t="shared" ca="1" si="2"/>
        <v>7</v>
      </c>
      <c r="B27" s="220" t="s">
        <v>424</v>
      </c>
      <c r="C27" s="180" t="s">
        <v>429</v>
      </c>
      <c r="D27" s="176" t="s">
        <v>421</v>
      </c>
      <c r="E27" s="86"/>
      <c r="F27" s="86"/>
      <c r="G27" s="86"/>
      <c r="H27" s="199"/>
      <c r="I27" s="208"/>
      <c r="J27" s="30"/>
      <c r="K27" s="30"/>
      <c r="L27" s="30"/>
      <c r="M27" s="30"/>
      <c r="N27" s="30"/>
      <c r="O27" s="30"/>
      <c r="P27" s="30"/>
      <c r="Q27" s="30"/>
      <c r="R27" s="30"/>
      <c r="S27" s="30"/>
      <c r="T27" s="30"/>
      <c r="U27" s="30"/>
      <c r="V27" s="30"/>
      <c r="W27" s="30"/>
      <c r="X27" s="30"/>
      <c r="Y27" s="30"/>
      <c r="Z27" s="30"/>
    </row>
    <row r="28" spans="1:26" ht="37.5">
      <c r="A28" s="93">
        <f t="shared" ca="1" si="2"/>
        <v>8</v>
      </c>
      <c r="B28" s="220" t="s">
        <v>425</v>
      </c>
      <c r="C28" s="180" t="s">
        <v>430</v>
      </c>
      <c r="D28" s="176" t="s">
        <v>421</v>
      </c>
      <c r="E28" s="86"/>
      <c r="F28" s="86"/>
      <c r="G28" s="86"/>
      <c r="H28" s="199"/>
      <c r="I28" s="208"/>
      <c r="J28" s="30"/>
      <c r="K28" s="30"/>
      <c r="L28" s="30"/>
      <c r="M28" s="30"/>
      <c r="N28" s="30"/>
      <c r="O28" s="30"/>
      <c r="P28" s="30"/>
      <c r="Q28" s="30"/>
      <c r="R28" s="30"/>
      <c r="S28" s="30"/>
      <c r="T28" s="30"/>
      <c r="U28" s="30"/>
      <c r="V28" s="30"/>
      <c r="W28" s="30"/>
      <c r="X28" s="30"/>
      <c r="Y28" s="30"/>
      <c r="Z28" s="30"/>
    </row>
    <row r="29" spans="1:26" ht="37.5">
      <c r="A29" s="93">
        <f t="shared" ca="1" si="2"/>
        <v>9</v>
      </c>
      <c r="B29" s="220" t="s">
        <v>426</v>
      </c>
      <c r="C29" s="180" t="s">
        <v>431</v>
      </c>
      <c r="D29" s="176" t="s">
        <v>421</v>
      </c>
      <c r="E29" s="86"/>
      <c r="F29" s="86"/>
      <c r="G29" s="86"/>
      <c r="H29" s="199"/>
      <c r="I29" s="208"/>
      <c r="J29" s="30"/>
      <c r="K29" s="30"/>
      <c r="L29" s="30"/>
      <c r="M29" s="30"/>
      <c r="N29" s="30"/>
      <c r="O29" s="30"/>
      <c r="P29" s="30"/>
      <c r="Q29" s="30"/>
      <c r="R29" s="30"/>
      <c r="S29" s="30"/>
      <c r="T29" s="30"/>
      <c r="U29" s="30"/>
      <c r="V29" s="30"/>
      <c r="W29" s="30"/>
      <c r="X29" s="30"/>
      <c r="Y29" s="30"/>
      <c r="Z29" s="30"/>
    </row>
    <row r="30" spans="1:26" s="178" customFormat="1" ht="50">
      <c r="A30" s="93">
        <f t="shared" ca="1" si="2"/>
        <v>10</v>
      </c>
      <c r="B30" s="176" t="s">
        <v>445</v>
      </c>
      <c r="C30" s="180" t="s">
        <v>432</v>
      </c>
      <c r="D30" s="176" t="s">
        <v>392</v>
      </c>
      <c r="E30" s="86"/>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11</v>
      </c>
      <c r="B31" s="86" t="s">
        <v>382</v>
      </c>
      <c r="C31" s="180" t="s">
        <v>433</v>
      </c>
      <c r="D31" s="176" t="s">
        <v>393</v>
      </c>
      <c r="E31" s="86"/>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37.5">
      <c r="A32" s="93">
        <f t="shared" ca="1" si="2"/>
        <v>12</v>
      </c>
      <c r="B32" s="176" t="s">
        <v>419</v>
      </c>
      <c r="C32" s="180" t="s">
        <v>434</v>
      </c>
      <c r="D32" s="176" t="s">
        <v>420</v>
      </c>
      <c r="E32" s="86"/>
      <c r="F32" s="86"/>
      <c r="G32" s="86"/>
      <c r="H32" s="199"/>
      <c r="I32" s="208"/>
      <c r="J32" s="177"/>
      <c r="K32" s="177"/>
      <c r="L32" s="177"/>
      <c r="M32" s="177"/>
      <c r="N32" s="177"/>
      <c r="O32" s="177"/>
      <c r="P32" s="177"/>
      <c r="Q32" s="177"/>
      <c r="R32" s="177"/>
      <c r="S32" s="177"/>
      <c r="T32" s="177"/>
      <c r="U32" s="177"/>
      <c r="V32" s="177"/>
      <c r="W32" s="177"/>
      <c r="X32" s="177"/>
      <c r="Y32" s="177"/>
      <c r="Z32" s="177"/>
    </row>
    <row r="33" spans="1:26" ht="37.5">
      <c r="A33" s="93">
        <f t="shared" ca="1" si="2"/>
        <v>13</v>
      </c>
      <c r="B33" s="220" t="s">
        <v>363</v>
      </c>
      <c r="C33" s="180" t="s">
        <v>435</v>
      </c>
      <c r="D33" s="176" t="s">
        <v>422</v>
      </c>
      <c r="E33" s="86"/>
      <c r="F33" s="86"/>
      <c r="G33" s="86"/>
      <c r="H33" s="199"/>
      <c r="I33" s="208"/>
      <c r="J33" s="30"/>
      <c r="K33" s="30"/>
      <c r="L33" s="30"/>
      <c r="M33" s="30"/>
      <c r="N33" s="30"/>
      <c r="O33" s="30"/>
      <c r="P33" s="30"/>
      <c r="Q33" s="30"/>
      <c r="R33" s="30"/>
      <c r="S33" s="30"/>
      <c r="T33" s="30"/>
      <c r="U33" s="30"/>
      <c r="V33" s="30"/>
      <c r="W33" s="30"/>
      <c r="X33" s="30"/>
      <c r="Y33" s="30"/>
      <c r="Z33" s="30"/>
    </row>
    <row r="34" spans="1:26" ht="37.5">
      <c r="A34" s="93">
        <f t="shared" ca="1" si="2"/>
        <v>14</v>
      </c>
      <c r="B34" s="220" t="s">
        <v>364</v>
      </c>
      <c r="C34" s="180" t="s">
        <v>436</v>
      </c>
      <c r="D34" s="176" t="s">
        <v>439</v>
      </c>
      <c r="E34" s="86"/>
      <c r="F34" s="86"/>
      <c r="G34" s="86"/>
      <c r="H34" s="199"/>
      <c r="I34" s="208"/>
      <c r="J34" s="30"/>
      <c r="K34" s="30"/>
      <c r="L34" s="30"/>
      <c r="M34" s="30"/>
      <c r="N34" s="30"/>
      <c r="O34" s="30"/>
      <c r="P34" s="30"/>
      <c r="Q34" s="30"/>
      <c r="R34" s="30"/>
      <c r="S34" s="30"/>
      <c r="T34" s="30"/>
      <c r="U34" s="30"/>
      <c r="V34" s="30"/>
      <c r="W34" s="30"/>
      <c r="X34" s="30"/>
      <c r="Y34" s="30"/>
      <c r="Z34" s="30"/>
    </row>
    <row r="35" spans="1:26" ht="37.5">
      <c r="A35" s="93">
        <f t="shared" ca="1" si="2"/>
        <v>15</v>
      </c>
      <c r="B35" s="220" t="s">
        <v>365</v>
      </c>
      <c r="C35" s="180" t="s">
        <v>437</v>
      </c>
      <c r="D35" s="176" t="s">
        <v>395</v>
      </c>
      <c r="E35" s="86"/>
      <c r="F35" s="86"/>
      <c r="G35" s="86"/>
      <c r="H35" s="199"/>
      <c r="I35" s="208"/>
      <c r="J35" s="30"/>
      <c r="K35" s="30"/>
      <c r="L35" s="30"/>
      <c r="M35" s="30"/>
      <c r="N35" s="30"/>
      <c r="O35" s="30"/>
      <c r="P35" s="30"/>
      <c r="Q35" s="30"/>
      <c r="R35" s="30"/>
      <c r="S35" s="30"/>
      <c r="T35" s="30"/>
      <c r="U35" s="30"/>
      <c r="V35" s="30"/>
      <c r="W35" s="30"/>
      <c r="X35" s="30"/>
      <c r="Y35" s="30"/>
      <c r="Z35" s="30"/>
    </row>
    <row r="36" spans="1:26" ht="25">
      <c r="A36" s="93">
        <f t="shared" ca="1" si="2"/>
        <v>16</v>
      </c>
      <c r="B36" s="220" t="s">
        <v>416</v>
      </c>
      <c r="C36" s="180" t="s">
        <v>414</v>
      </c>
      <c r="D36" s="176" t="s">
        <v>415</v>
      </c>
      <c r="E36" s="86"/>
      <c r="F36" s="86"/>
      <c r="G36" s="86"/>
      <c r="H36" s="199"/>
      <c r="I36" s="208"/>
      <c r="J36" s="30"/>
      <c r="K36" s="30"/>
      <c r="L36" s="30"/>
      <c r="M36" s="30"/>
      <c r="N36" s="30"/>
      <c r="O36" s="30"/>
      <c r="P36" s="30"/>
      <c r="Q36" s="30"/>
      <c r="R36" s="30"/>
      <c r="S36" s="30"/>
      <c r="T36" s="30"/>
      <c r="U36" s="30"/>
      <c r="V36" s="30"/>
      <c r="W36" s="30"/>
      <c r="X36" s="30"/>
      <c r="Y36" s="30"/>
      <c r="Z36" s="30"/>
    </row>
    <row r="37" spans="1:26" ht="37.5">
      <c r="A37" s="93">
        <f t="shared" ca="1" si="2"/>
        <v>17</v>
      </c>
      <c r="B37" s="220" t="s">
        <v>418</v>
      </c>
      <c r="C37" s="180" t="s">
        <v>440</v>
      </c>
      <c r="D37" s="176" t="s">
        <v>441</v>
      </c>
      <c r="E37" s="86"/>
      <c r="F37" s="86"/>
      <c r="G37" s="86"/>
      <c r="H37" s="199"/>
      <c r="I37" s="208"/>
      <c r="J37" s="30"/>
      <c r="K37" s="30"/>
      <c r="L37" s="30"/>
      <c r="M37" s="30"/>
      <c r="N37" s="30"/>
      <c r="O37" s="30"/>
      <c r="P37" s="30"/>
      <c r="Q37" s="30"/>
      <c r="R37" s="30"/>
      <c r="S37" s="30"/>
      <c r="T37" s="30"/>
      <c r="U37" s="30"/>
      <c r="V37" s="30"/>
      <c r="W37" s="30"/>
      <c r="X37" s="30"/>
      <c r="Y37" s="30"/>
      <c r="Z37" s="30"/>
    </row>
    <row r="38" spans="1:26" s="82" customFormat="1" ht="13">
      <c r="A38" s="173"/>
      <c r="B38" s="175" t="s">
        <v>387</v>
      </c>
      <c r="C38" s="174"/>
      <c r="D38" s="174"/>
      <c r="E38" s="174"/>
      <c r="F38" s="174"/>
      <c r="G38" s="174"/>
      <c r="H38" s="204"/>
      <c r="I38" s="209"/>
    </row>
    <row r="39" spans="1:26" s="230" customFormat="1" ht="25">
      <c r="A39" s="93">
        <f t="shared" ca="1" si="2"/>
        <v>18</v>
      </c>
      <c r="B39" s="220" t="s">
        <v>321</v>
      </c>
      <c r="C39" s="180" t="s">
        <v>442</v>
      </c>
      <c r="D39" s="176" t="s">
        <v>438</v>
      </c>
      <c r="E39" s="179"/>
      <c r="F39" s="179"/>
      <c r="G39" s="179"/>
      <c r="H39" s="228"/>
      <c r="I39" s="229"/>
    </row>
    <row r="40" spans="1:26" s="230" customFormat="1" ht="25">
      <c r="A40" s="93">
        <f t="shared" ca="1" si="2"/>
        <v>19</v>
      </c>
      <c r="B40" s="219" t="s">
        <v>319</v>
      </c>
      <c r="C40" s="180" t="s">
        <v>389</v>
      </c>
      <c r="D40" s="176" t="s">
        <v>444</v>
      </c>
      <c r="E40" s="179"/>
      <c r="F40" s="179"/>
      <c r="G40" s="179"/>
      <c r="H40" s="228"/>
      <c r="I40" s="229"/>
    </row>
    <row r="41" spans="1:26" s="230" customFormat="1" ht="12.5">
      <c r="A41" s="93">
        <f t="shared" ca="1" si="2"/>
        <v>20</v>
      </c>
      <c r="B41" s="219" t="s">
        <v>320</v>
      </c>
      <c r="C41" s="179"/>
      <c r="D41" s="179"/>
      <c r="E41" s="179"/>
      <c r="F41" s="179"/>
      <c r="G41" s="179"/>
      <c r="H41" s="228"/>
      <c r="I41" s="229"/>
    </row>
    <row r="42" spans="1:26" s="230" customFormat="1" ht="12.5">
      <c r="A42" s="93">
        <f t="shared" ca="1" si="2"/>
        <v>21</v>
      </c>
      <c r="B42" s="180" t="s">
        <v>400</v>
      </c>
      <c r="C42" s="179"/>
      <c r="D42" s="179"/>
      <c r="E42" s="179"/>
      <c r="F42" s="179"/>
      <c r="G42" s="179"/>
      <c r="H42" s="228"/>
      <c r="I42" s="229"/>
    </row>
    <row r="43" spans="1:26" s="230" customFormat="1" ht="12.5">
      <c r="A43" s="93">
        <f t="shared" ca="1" si="2"/>
        <v>22</v>
      </c>
      <c r="B43" s="180" t="s">
        <v>401</v>
      </c>
      <c r="C43" s="179"/>
      <c r="D43" s="179"/>
      <c r="E43" s="179"/>
      <c r="F43" s="179"/>
      <c r="G43" s="179"/>
      <c r="H43" s="228"/>
      <c r="I43" s="229"/>
    </row>
    <row r="44" spans="1:26" s="82" customFormat="1" ht="13">
      <c r="A44" s="173"/>
      <c r="B44" s="175" t="s">
        <v>322</v>
      </c>
      <c r="C44" s="174"/>
      <c r="D44" s="174"/>
      <c r="E44" s="174"/>
      <c r="F44" s="174"/>
      <c r="G44" s="174"/>
      <c r="H44" s="204"/>
      <c r="I44" s="209"/>
    </row>
    <row r="45" spans="1:26">
      <c r="A45" s="93">
        <f t="shared" ref="A45:A101" ca="1" si="3">IF(OFFSET(A45,-1,0) ="",OFFSET(A45,-2,0)+1,OFFSET(A45,-1,0)+1 )</f>
        <v>23</v>
      </c>
      <c r="B45" s="220" t="s">
        <v>321</v>
      </c>
      <c r="C45" s="219"/>
      <c r="D45" s="86"/>
      <c r="E45" s="86"/>
      <c r="F45" s="86"/>
      <c r="G45" s="86"/>
      <c r="H45" s="199"/>
      <c r="I45" s="208"/>
      <c r="J45" s="30"/>
      <c r="K45" s="30"/>
      <c r="L45" s="30"/>
      <c r="M45" s="30"/>
      <c r="N45" s="30"/>
      <c r="O45" s="30"/>
      <c r="P45" s="30"/>
      <c r="Q45" s="30"/>
      <c r="R45" s="30"/>
      <c r="S45" s="30"/>
      <c r="T45" s="30"/>
      <c r="U45" s="30"/>
      <c r="V45" s="30"/>
      <c r="W45" s="30"/>
      <c r="X45" s="30"/>
      <c r="Y45" s="30"/>
      <c r="Z45" s="30"/>
    </row>
    <row r="46" spans="1:26">
      <c r="A46" s="93">
        <f t="shared" ca="1" si="3"/>
        <v>24</v>
      </c>
      <c r="B46" s="220" t="s">
        <v>319</v>
      </c>
      <c r="C46" s="179"/>
      <c r="D46" s="86"/>
      <c r="E46" s="86"/>
      <c r="F46" s="86"/>
      <c r="G46" s="86"/>
      <c r="H46" s="199"/>
      <c r="I46" s="208"/>
      <c r="J46" s="30"/>
      <c r="K46" s="30"/>
      <c r="L46" s="30"/>
      <c r="M46" s="30"/>
      <c r="N46" s="30"/>
      <c r="O46" s="30"/>
      <c r="P46" s="30"/>
      <c r="Q46" s="30"/>
      <c r="R46" s="30"/>
      <c r="S46" s="30"/>
      <c r="T46" s="30"/>
      <c r="U46" s="30"/>
      <c r="V46" s="30"/>
      <c r="W46" s="30"/>
      <c r="X46" s="30"/>
      <c r="Y46" s="30"/>
      <c r="Z46" s="30"/>
    </row>
    <row r="47" spans="1:26">
      <c r="A47" s="93">
        <f t="shared" ca="1" si="3"/>
        <v>25</v>
      </c>
      <c r="B47" s="219" t="s">
        <v>323</v>
      </c>
      <c r="C47" s="179"/>
      <c r="D47" s="86"/>
      <c r="E47" s="86"/>
      <c r="F47" s="86"/>
      <c r="G47" s="86"/>
      <c r="H47" s="199"/>
      <c r="I47" s="208"/>
      <c r="J47" s="30"/>
      <c r="K47" s="30"/>
      <c r="L47" s="30"/>
      <c r="M47" s="30"/>
      <c r="N47" s="30"/>
      <c r="O47" s="30"/>
      <c r="P47" s="30"/>
      <c r="Q47" s="30"/>
      <c r="R47" s="30"/>
      <c r="S47" s="30"/>
      <c r="T47" s="30"/>
      <c r="U47" s="30"/>
      <c r="V47" s="30"/>
      <c r="W47" s="30"/>
      <c r="X47" s="30"/>
      <c r="Y47" s="30"/>
      <c r="Z47" s="30"/>
    </row>
    <row r="48" spans="1:26">
      <c r="A48" s="93">
        <f t="shared" ca="1" si="3"/>
        <v>26</v>
      </c>
      <c r="B48" s="86" t="s">
        <v>383</v>
      </c>
      <c r="C48" s="179"/>
      <c r="D48" s="86"/>
      <c r="E48" s="86"/>
      <c r="F48" s="86"/>
      <c r="G48" s="86"/>
      <c r="H48" s="199"/>
      <c r="I48" s="208"/>
      <c r="J48" s="30"/>
      <c r="K48" s="30"/>
      <c r="L48" s="30"/>
      <c r="M48" s="30"/>
      <c r="N48" s="30"/>
      <c r="O48" s="30"/>
      <c r="P48" s="30"/>
      <c r="Q48" s="30"/>
      <c r="R48" s="30"/>
      <c r="S48" s="30"/>
      <c r="T48" s="30"/>
      <c r="U48" s="30"/>
      <c r="V48" s="30"/>
      <c r="W48" s="30"/>
      <c r="X48" s="30"/>
      <c r="Y48" s="30"/>
      <c r="Z48" s="30"/>
    </row>
    <row r="49" spans="1:26">
      <c r="A49" s="93">
        <f t="shared" ca="1" si="3"/>
        <v>27</v>
      </c>
      <c r="B49" s="219" t="s">
        <v>402</v>
      </c>
      <c r="C49" s="179"/>
      <c r="D49" s="86"/>
      <c r="E49" s="86"/>
      <c r="F49" s="86"/>
      <c r="G49" s="86"/>
      <c r="H49" s="199"/>
      <c r="I49" s="208"/>
      <c r="J49" s="30"/>
      <c r="K49" s="30"/>
      <c r="L49" s="30"/>
      <c r="M49" s="30"/>
      <c r="N49" s="30"/>
      <c r="O49" s="30"/>
      <c r="P49" s="30"/>
      <c r="Q49" s="30"/>
      <c r="R49" s="30"/>
      <c r="S49" s="30"/>
      <c r="T49" s="30"/>
      <c r="U49" s="30"/>
      <c r="V49" s="30"/>
      <c r="W49" s="30"/>
      <c r="X49" s="30"/>
      <c r="Y49" s="30"/>
      <c r="Z49" s="30"/>
    </row>
    <row r="50" spans="1:26">
      <c r="A50" s="93">
        <f t="shared" ca="1" si="3"/>
        <v>28</v>
      </c>
      <c r="B50" s="219" t="s">
        <v>403</v>
      </c>
      <c r="D50" s="86"/>
      <c r="E50" s="86"/>
      <c r="F50" s="86"/>
      <c r="G50" s="86"/>
      <c r="H50" s="199"/>
      <c r="I50" s="208"/>
      <c r="J50" s="30"/>
      <c r="K50" s="30"/>
      <c r="L50" s="30"/>
      <c r="M50" s="30"/>
      <c r="N50" s="30"/>
      <c r="O50" s="30"/>
      <c r="P50" s="30"/>
      <c r="Q50" s="30"/>
      <c r="R50" s="30"/>
      <c r="S50" s="30"/>
      <c r="T50" s="30"/>
      <c r="U50" s="30"/>
      <c r="V50" s="30"/>
      <c r="W50" s="30"/>
      <c r="X50" s="30"/>
      <c r="Y50" s="30"/>
      <c r="Z50" s="30"/>
    </row>
    <row r="51" spans="1:26">
      <c r="A51" s="93">
        <f t="shared" ca="1" si="3"/>
        <v>29</v>
      </c>
      <c r="B51" s="86" t="s">
        <v>404</v>
      </c>
      <c r="C51" s="86"/>
      <c r="D51" s="86"/>
      <c r="E51" s="86"/>
      <c r="F51" s="86"/>
      <c r="G51" s="86"/>
      <c r="H51" s="199"/>
      <c r="I51" s="208"/>
      <c r="J51" s="30"/>
      <c r="K51" s="30"/>
      <c r="L51" s="30"/>
      <c r="M51" s="30"/>
      <c r="N51" s="30"/>
      <c r="O51" s="30"/>
      <c r="P51" s="30"/>
      <c r="Q51" s="30"/>
      <c r="R51" s="30"/>
      <c r="S51" s="30"/>
      <c r="T51" s="30"/>
      <c r="U51" s="30"/>
      <c r="V51" s="30"/>
      <c r="W51" s="30"/>
      <c r="X51" s="30"/>
      <c r="Y51" s="30"/>
      <c r="Z51" s="30"/>
    </row>
    <row r="52" spans="1:26" ht="25">
      <c r="A52" s="93">
        <f t="shared" ca="1" si="3"/>
        <v>30</v>
      </c>
      <c r="B52" s="86" t="s">
        <v>405</v>
      </c>
      <c r="C52" s="86"/>
      <c r="D52" s="86"/>
      <c r="E52" s="86"/>
      <c r="F52" s="86"/>
      <c r="G52" s="86"/>
      <c r="H52" s="199"/>
      <c r="I52" s="208"/>
      <c r="J52" s="30"/>
      <c r="K52" s="30"/>
      <c r="L52" s="30"/>
      <c r="M52" s="30"/>
      <c r="N52" s="30"/>
      <c r="O52" s="30"/>
      <c r="P52" s="30"/>
      <c r="Q52" s="30"/>
      <c r="R52" s="30"/>
      <c r="S52" s="30"/>
      <c r="T52" s="30"/>
      <c r="U52" s="30"/>
      <c r="V52" s="30"/>
      <c r="W52" s="30"/>
      <c r="X52" s="30"/>
      <c r="Y52" s="30"/>
      <c r="Z52" s="30"/>
    </row>
    <row r="53" spans="1:26" ht="25">
      <c r="A53" s="93">
        <f t="shared" ca="1" si="3"/>
        <v>31</v>
      </c>
      <c r="B53" s="176" t="s">
        <v>406</v>
      </c>
      <c r="C53" s="179"/>
      <c r="D53" s="86"/>
      <c r="E53" s="86"/>
      <c r="F53" s="86"/>
      <c r="G53" s="86"/>
      <c r="H53" s="199"/>
      <c r="I53" s="208"/>
      <c r="J53" s="30"/>
      <c r="K53" s="30"/>
      <c r="L53" s="30"/>
      <c r="M53" s="30"/>
      <c r="N53" s="30"/>
      <c r="O53" s="30"/>
      <c r="P53" s="30"/>
      <c r="Q53" s="30"/>
      <c r="R53" s="30"/>
      <c r="S53" s="30"/>
      <c r="T53" s="30"/>
      <c r="U53" s="30"/>
      <c r="V53" s="30"/>
      <c r="W53" s="30"/>
      <c r="X53" s="30"/>
      <c r="Y53" s="30"/>
      <c r="Z53" s="30"/>
    </row>
    <row r="54" spans="1:26">
      <c r="A54" s="93">
        <f t="shared" ca="1" si="3"/>
        <v>32</v>
      </c>
      <c r="B54" s="220" t="s">
        <v>396</v>
      </c>
      <c r="C54" s="86"/>
      <c r="D54" s="86"/>
      <c r="E54" s="86"/>
      <c r="F54" s="86"/>
      <c r="G54" s="86"/>
      <c r="H54" s="199"/>
      <c r="I54" s="208"/>
      <c r="J54" s="30"/>
      <c r="K54" s="30"/>
      <c r="L54" s="30"/>
      <c r="M54" s="30"/>
      <c r="N54" s="30"/>
      <c r="O54" s="30"/>
      <c r="P54" s="30"/>
      <c r="Q54" s="30"/>
      <c r="R54" s="30"/>
      <c r="S54" s="30"/>
      <c r="T54" s="30"/>
      <c r="U54" s="30"/>
      <c r="V54" s="30"/>
      <c r="W54" s="30"/>
      <c r="X54" s="30"/>
      <c r="Y54" s="30"/>
      <c r="Z54" s="30"/>
    </row>
    <row r="55" spans="1:26">
      <c r="A55" s="93">
        <f t="shared" ca="1" si="3"/>
        <v>33</v>
      </c>
      <c r="B55" s="220" t="s">
        <v>397</v>
      </c>
      <c r="C55" s="179"/>
      <c r="D55" s="86"/>
      <c r="E55" s="86"/>
      <c r="F55" s="86"/>
      <c r="G55" s="86"/>
      <c r="H55" s="199"/>
      <c r="I55" s="208"/>
      <c r="J55" s="30"/>
      <c r="K55" s="30"/>
      <c r="L55" s="30"/>
      <c r="M55" s="30"/>
      <c r="N55" s="30"/>
      <c r="O55" s="30"/>
      <c r="P55" s="30"/>
      <c r="Q55" s="30"/>
      <c r="R55" s="30"/>
      <c r="S55" s="30"/>
      <c r="T55" s="30"/>
      <c r="U55" s="30"/>
      <c r="V55" s="30"/>
      <c r="W55" s="30"/>
      <c r="X55" s="30"/>
      <c r="Y55" s="30"/>
      <c r="Z55" s="30"/>
    </row>
    <row r="56" spans="1:26">
      <c r="A56" s="93">
        <f t="shared" ca="1" si="3"/>
        <v>34</v>
      </c>
      <c r="B56" s="220" t="s">
        <v>398</v>
      </c>
      <c r="C56" s="179"/>
      <c r="D56" s="86"/>
      <c r="E56" s="86"/>
      <c r="F56" s="86"/>
      <c r="G56" s="86"/>
      <c r="H56" s="199"/>
      <c r="I56" s="208"/>
      <c r="J56" s="30"/>
      <c r="K56" s="30"/>
      <c r="L56" s="30"/>
      <c r="M56" s="30"/>
      <c r="N56" s="30"/>
      <c r="O56" s="30"/>
      <c r="P56" s="30"/>
      <c r="Q56" s="30"/>
      <c r="R56" s="30"/>
      <c r="S56" s="30"/>
      <c r="T56" s="30"/>
      <c r="U56" s="30"/>
      <c r="V56" s="30"/>
      <c r="W56" s="30"/>
      <c r="X56" s="30"/>
      <c r="Y56" s="30"/>
      <c r="Z56" s="30"/>
    </row>
    <row r="57" spans="1:26">
      <c r="A57" s="93">
        <f t="shared" ca="1" si="3"/>
        <v>35</v>
      </c>
      <c r="B57" s="220" t="s">
        <v>399</v>
      </c>
      <c r="C57" s="179"/>
      <c r="D57" s="86"/>
      <c r="E57" s="86"/>
      <c r="F57" s="86"/>
      <c r="G57" s="86"/>
      <c r="H57" s="199"/>
      <c r="I57" s="208"/>
      <c r="J57" s="30"/>
      <c r="K57" s="30"/>
      <c r="L57" s="30"/>
      <c r="M57" s="30"/>
      <c r="N57" s="30"/>
      <c r="O57" s="30"/>
      <c r="P57" s="30"/>
      <c r="Q57" s="30"/>
      <c r="R57" s="30"/>
      <c r="S57" s="30"/>
      <c r="T57" s="30"/>
      <c r="U57" s="30"/>
      <c r="V57" s="30"/>
      <c r="W57" s="30"/>
      <c r="X57" s="30"/>
      <c r="Y57" s="30"/>
      <c r="Z57" s="30"/>
    </row>
    <row r="58" spans="1:26">
      <c r="A58" s="93">
        <f t="shared" ca="1" si="3"/>
        <v>36</v>
      </c>
      <c r="B58" s="220" t="s">
        <v>366</v>
      </c>
      <c r="C58" s="86"/>
      <c r="D58" s="86"/>
      <c r="E58" s="86"/>
      <c r="F58" s="86"/>
      <c r="G58" s="86"/>
      <c r="H58" s="199"/>
      <c r="I58" s="208"/>
      <c r="J58" s="30"/>
      <c r="K58" s="30"/>
      <c r="L58" s="30"/>
      <c r="M58" s="30"/>
      <c r="N58" s="30"/>
      <c r="O58" s="30"/>
      <c r="P58" s="30"/>
      <c r="Q58" s="30"/>
      <c r="R58" s="30"/>
      <c r="S58" s="30"/>
      <c r="T58" s="30"/>
      <c r="U58" s="30"/>
      <c r="V58" s="30"/>
      <c r="W58" s="30"/>
      <c r="X58" s="30"/>
      <c r="Y58" s="30"/>
      <c r="Z58" s="30"/>
    </row>
    <row r="59" spans="1:26">
      <c r="A59" s="93">
        <f t="shared" ca="1" si="3"/>
        <v>37</v>
      </c>
      <c r="B59" s="220" t="s">
        <v>367</v>
      </c>
      <c r="C59" s="86"/>
      <c r="D59" s="86"/>
      <c r="E59" s="86"/>
      <c r="F59" s="86"/>
      <c r="G59" s="86"/>
      <c r="H59" s="199"/>
      <c r="I59" s="208"/>
      <c r="J59" s="30"/>
      <c r="K59" s="30"/>
      <c r="L59" s="30"/>
      <c r="M59" s="30"/>
      <c r="N59" s="30"/>
      <c r="O59" s="30"/>
      <c r="P59" s="30"/>
      <c r="Q59" s="30"/>
      <c r="R59" s="30"/>
      <c r="S59" s="30"/>
      <c r="T59" s="30"/>
      <c r="U59" s="30"/>
      <c r="V59" s="30"/>
      <c r="W59" s="30"/>
      <c r="X59" s="30"/>
      <c r="Y59" s="30"/>
      <c r="Z59" s="30"/>
    </row>
    <row r="60" spans="1:26">
      <c r="A60" s="93">
        <f t="shared" ca="1" si="3"/>
        <v>38</v>
      </c>
      <c r="B60" s="220" t="s">
        <v>368</v>
      </c>
      <c r="C60" s="86"/>
      <c r="D60" s="86"/>
      <c r="E60" s="86"/>
      <c r="F60" s="86"/>
      <c r="G60" s="86"/>
      <c r="H60" s="199"/>
      <c r="I60" s="208"/>
      <c r="J60" s="30"/>
      <c r="K60" s="30"/>
      <c r="L60" s="30"/>
      <c r="M60" s="30"/>
      <c r="N60" s="30"/>
      <c r="O60" s="30"/>
      <c r="P60" s="30"/>
      <c r="Q60" s="30"/>
      <c r="R60" s="30"/>
      <c r="S60" s="30"/>
      <c r="T60" s="30"/>
      <c r="U60" s="30"/>
      <c r="V60" s="30"/>
      <c r="W60" s="30"/>
      <c r="X60" s="30"/>
      <c r="Y60" s="30"/>
      <c r="Z60" s="30"/>
    </row>
    <row r="61" spans="1:26" s="82" customFormat="1" ht="13">
      <c r="A61" s="173"/>
      <c r="B61" s="175" t="s">
        <v>324</v>
      </c>
      <c r="C61" s="174"/>
      <c r="D61" s="174"/>
      <c r="E61" s="174"/>
      <c r="F61" s="174"/>
      <c r="G61" s="174"/>
      <c r="H61" s="204"/>
      <c r="I61" s="209"/>
    </row>
    <row r="62" spans="1:26">
      <c r="A62" s="93">
        <f t="shared" ca="1" si="3"/>
        <v>39</v>
      </c>
      <c r="B62" s="176" t="s">
        <v>321</v>
      </c>
      <c r="C62" s="180"/>
      <c r="D62" s="86"/>
      <c r="E62" s="86"/>
      <c r="F62" s="86"/>
      <c r="G62" s="86"/>
      <c r="H62" s="199"/>
      <c r="I62" s="208"/>
      <c r="J62" s="30"/>
      <c r="K62" s="30"/>
      <c r="L62" s="30"/>
      <c r="M62" s="30"/>
      <c r="N62" s="30"/>
      <c r="O62" s="30"/>
      <c r="P62" s="30"/>
      <c r="Q62" s="30"/>
      <c r="R62" s="30"/>
      <c r="S62" s="30"/>
      <c r="T62" s="30"/>
      <c r="U62" s="30"/>
      <c r="V62" s="30"/>
      <c r="W62" s="30"/>
      <c r="X62" s="30"/>
      <c r="Y62" s="30"/>
      <c r="Z62" s="30"/>
    </row>
    <row r="63" spans="1:26">
      <c r="A63" s="93">
        <f t="shared" ca="1" si="3"/>
        <v>40</v>
      </c>
      <c r="B63" s="176" t="s">
        <v>319</v>
      </c>
      <c r="C63" s="86"/>
      <c r="D63" s="86"/>
      <c r="E63" s="86"/>
      <c r="F63" s="86"/>
      <c r="G63" s="86"/>
      <c r="H63" s="199"/>
      <c r="I63" s="208"/>
      <c r="J63" s="30"/>
      <c r="K63" s="30"/>
      <c r="L63" s="30"/>
      <c r="M63" s="30"/>
      <c r="N63" s="30"/>
      <c r="O63" s="30"/>
      <c r="P63" s="30"/>
      <c r="Q63" s="30"/>
      <c r="R63" s="30"/>
      <c r="S63" s="30"/>
      <c r="T63" s="30"/>
      <c r="U63" s="30"/>
      <c r="V63" s="30"/>
      <c r="W63" s="30"/>
      <c r="X63" s="30"/>
      <c r="Y63" s="30"/>
      <c r="Z63" s="30"/>
    </row>
    <row r="64" spans="1:26">
      <c r="A64" s="93">
        <f t="shared" ca="1" si="3"/>
        <v>41</v>
      </c>
      <c r="B64" s="180" t="s">
        <v>323</v>
      </c>
      <c r="C64" s="86"/>
      <c r="D64" s="86"/>
      <c r="E64" s="86"/>
      <c r="F64" s="86"/>
      <c r="G64" s="86"/>
      <c r="H64" s="199"/>
      <c r="I64" s="208"/>
      <c r="J64" s="30"/>
      <c r="K64" s="30"/>
      <c r="L64" s="30"/>
      <c r="M64" s="30"/>
      <c r="N64" s="30"/>
      <c r="O64" s="30"/>
      <c r="P64" s="30"/>
      <c r="Q64" s="30"/>
      <c r="R64" s="30"/>
      <c r="S64" s="30"/>
      <c r="T64" s="30"/>
      <c r="U64" s="30"/>
      <c r="V64" s="30"/>
      <c r="W64" s="30"/>
      <c r="X64" s="30"/>
      <c r="Y64" s="30"/>
      <c r="Z64" s="30"/>
    </row>
    <row r="65" spans="1:26">
      <c r="A65" s="93">
        <f t="shared" ca="1" si="3"/>
        <v>42</v>
      </c>
      <c r="B65" s="176" t="s">
        <v>407</v>
      </c>
      <c r="C65" s="179"/>
      <c r="D65" s="86"/>
      <c r="E65" s="86"/>
      <c r="F65" s="86"/>
      <c r="G65" s="86"/>
      <c r="H65" s="199"/>
      <c r="I65" s="208"/>
      <c r="J65" s="30"/>
      <c r="K65" s="30"/>
      <c r="L65" s="30"/>
      <c r="M65" s="30"/>
      <c r="N65" s="30"/>
      <c r="O65" s="30"/>
      <c r="P65" s="30"/>
      <c r="Q65" s="30"/>
      <c r="R65" s="30"/>
      <c r="S65" s="30"/>
      <c r="T65" s="30"/>
      <c r="U65" s="30"/>
      <c r="V65" s="30"/>
      <c r="W65" s="30"/>
      <c r="X65" s="30"/>
      <c r="Y65" s="30"/>
      <c r="Z65" s="30"/>
    </row>
    <row r="66" spans="1:26">
      <c r="A66" s="93">
        <f t="shared" ca="1" si="3"/>
        <v>43</v>
      </c>
      <c r="B66" s="220" t="s">
        <v>396</v>
      </c>
      <c r="C66" s="86"/>
      <c r="D66" s="86"/>
      <c r="E66" s="86"/>
      <c r="F66" s="86"/>
      <c r="G66" s="86"/>
      <c r="H66" s="199"/>
      <c r="I66" s="208"/>
      <c r="J66" s="30"/>
      <c r="K66" s="30"/>
      <c r="L66" s="30"/>
      <c r="M66" s="30"/>
      <c r="N66" s="30"/>
      <c r="O66" s="30"/>
      <c r="P66" s="30"/>
      <c r="Q66" s="30"/>
      <c r="R66" s="30"/>
      <c r="S66" s="30"/>
      <c r="T66" s="30"/>
      <c r="U66" s="30"/>
      <c r="V66" s="30"/>
      <c r="W66" s="30"/>
      <c r="X66" s="30"/>
      <c r="Y66" s="30"/>
      <c r="Z66" s="30"/>
    </row>
    <row r="67" spans="1:26">
      <c r="A67" s="93">
        <f t="shared" ca="1" si="3"/>
        <v>44</v>
      </c>
      <c r="B67" s="220" t="s">
        <v>397</v>
      </c>
      <c r="C67" s="86"/>
      <c r="D67" s="86"/>
      <c r="E67" s="86"/>
      <c r="F67" s="86"/>
      <c r="G67" s="86"/>
      <c r="H67" s="199"/>
      <c r="I67" s="208"/>
      <c r="J67" s="30"/>
      <c r="K67" s="30"/>
      <c r="L67" s="30"/>
      <c r="M67" s="30"/>
      <c r="N67" s="30"/>
      <c r="O67" s="30"/>
      <c r="P67" s="30"/>
      <c r="Q67" s="30"/>
      <c r="R67" s="30"/>
      <c r="S67" s="30"/>
      <c r="T67" s="30"/>
      <c r="U67" s="30"/>
      <c r="V67" s="30"/>
      <c r="W67" s="30"/>
      <c r="X67" s="30"/>
      <c r="Y67" s="30"/>
      <c r="Z67" s="30"/>
    </row>
    <row r="68" spans="1:26">
      <c r="A68" s="93">
        <f t="shared" ca="1" si="3"/>
        <v>45</v>
      </c>
      <c r="B68" s="220" t="s">
        <v>398</v>
      </c>
      <c r="C68" s="179"/>
      <c r="D68" s="86"/>
      <c r="E68" s="86"/>
      <c r="F68" s="86"/>
      <c r="G68" s="86"/>
      <c r="H68" s="199"/>
      <c r="I68" s="208"/>
      <c r="J68" s="30"/>
      <c r="K68" s="30"/>
      <c r="L68" s="30"/>
      <c r="M68" s="30"/>
      <c r="N68" s="30"/>
      <c r="O68" s="30"/>
      <c r="P68" s="30"/>
      <c r="Q68" s="30"/>
      <c r="R68" s="30"/>
      <c r="S68" s="30"/>
      <c r="T68" s="30"/>
      <c r="U68" s="30"/>
      <c r="V68" s="30"/>
      <c r="W68" s="30"/>
      <c r="X68" s="30"/>
      <c r="Y68" s="30"/>
      <c r="Z68" s="30"/>
    </row>
    <row r="69" spans="1:26">
      <c r="A69" s="93">
        <f t="shared" ca="1" si="3"/>
        <v>46</v>
      </c>
      <c r="B69" s="220" t="s">
        <v>399</v>
      </c>
      <c r="C69" s="86"/>
      <c r="D69" s="86"/>
      <c r="E69" s="86"/>
      <c r="F69" s="86"/>
      <c r="G69" s="86"/>
      <c r="H69" s="199"/>
      <c r="I69" s="208"/>
      <c r="J69" s="30"/>
      <c r="K69" s="30"/>
      <c r="L69" s="30"/>
      <c r="M69" s="30"/>
      <c r="N69" s="30"/>
      <c r="O69" s="30"/>
      <c r="P69" s="30"/>
      <c r="Q69" s="30"/>
      <c r="R69" s="30"/>
      <c r="S69" s="30"/>
      <c r="T69" s="30"/>
      <c r="U69" s="30"/>
      <c r="V69" s="30"/>
      <c r="W69" s="30"/>
      <c r="X69" s="30"/>
      <c r="Y69" s="30"/>
      <c r="Z69" s="30"/>
    </row>
    <row r="70" spans="1:26">
      <c r="A70" s="93">
        <f t="shared" ca="1" si="3"/>
        <v>47</v>
      </c>
      <c r="B70" s="86" t="s">
        <v>384</v>
      </c>
      <c r="C70" s="86"/>
      <c r="D70" s="86"/>
      <c r="E70" s="86"/>
      <c r="F70" s="86"/>
      <c r="G70" s="86"/>
      <c r="H70" s="199"/>
      <c r="I70" s="208"/>
      <c r="J70" s="30"/>
      <c r="K70" s="30"/>
      <c r="L70" s="30"/>
      <c r="M70" s="30"/>
      <c r="N70" s="30"/>
      <c r="O70" s="30"/>
      <c r="P70" s="30"/>
      <c r="Q70" s="30"/>
      <c r="R70" s="30"/>
      <c r="S70" s="30"/>
      <c r="T70" s="30"/>
      <c r="U70" s="30"/>
      <c r="V70" s="30"/>
      <c r="W70" s="30"/>
      <c r="X70" s="30"/>
      <c r="Y70" s="30"/>
      <c r="Z70" s="30"/>
    </row>
    <row r="71" spans="1:26">
      <c r="A71" s="93">
        <f t="shared" ca="1" si="3"/>
        <v>48</v>
      </c>
      <c r="B71" s="176" t="s">
        <v>369</v>
      </c>
      <c r="C71" s="86"/>
      <c r="D71" s="86"/>
      <c r="E71" s="86"/>
      <c r="F71" s="86"/>
      <c r="G71" s="86"/>
      <c r="H71" s="199"/>
      <c r="I71" s="208"/>
      <c r="J71" s="30"/>
      <c r="K71" s="30"/>
      <c r="L71" s="30"/>
      <c r="M71" s="30"/>
      <c r="N71" s="30"/>
      <c r="O71" s="30"/>
      <c r="P71" s="30"/>
      <c r="Q71" s="30"/>
      <c r="R71" s="30"/>
      <c r="S71" s="30"/>
      <c r="T71" s="30"/>
      <c r="U71" s="30"/>
      <c r="V71" s="30"/>
      <c r="W71" s="30"/>
      <c r="X71" s="30"/>
      <c r="Y71" s="30"/>
      <c r="Z71" s="30"/>
    </row>
    <row r="72" spans="1:26">
      <c r="A72" s="93">
        <f t="shared" ca="1" si="3"/>
        <v>49</v>
      </c>
      <c r="B72" s="176" t="s">
        <v>370</v>
      </c>
      <c r="C72" s="86"/>
      <c r="D72" s="86"/>
      <c r="E72" s="86"/>
      <c r="F72" s="86"/>
      <c r="G72" s="86"/>
      <c r="H72" s="199"/>
      <c r="I72" s="208"/>
      <c r="J72" s="30"/>
      <c r="K72" s="30"/>
      <c r="L72" s="30"/>
      <c r="M72" s="30"/>
      <c r="N72" s="30"/>
      <c r="O72" s="30"/>
      <c r="P72" s="30"/>
      <c r="Q72" s="30"/>
      <c r="R72" s="30"/>
      <c r="S72" s="30"/>
      <c r="T72" s="30"/>
      <c r="U72" s="30"/>
      <c r="V72" s="30"/>
      <c r="W72" s="30"/>
      <c r="X72" s="30"/>
      <c r="Y72" s="30"/>
      <c r="Z72" s="30"/>
    </row>
    <row r="73" spans="1:26" ht="25">
      <c r="A73" s="93">
        <f t="shared" ca="1" si="3"/>
        <v>50</v>
      </c>
      <c r="B73" s="176" t="s">
        <v>371</v>
      </c>
      <c r="C73" s="86"/>
      <c r="D73" s="86"/>
      <c r="E73" s="86"/>
      <c r="F73" s="86"/>
      <c r="G73" s="86"/>
      <c r="H73" s="199"/>
      <c r="I73" s="208"/>
      <c r="J73" s="30"/>
      <c r="K73" s="30"/>
      <c r="L73" s="30"/>
      <c r="M73" s="30"/>
      <c r="N73" s="30"/>
      <c r="O73" s="30"/>
      <c r="P73" s="30"/>
      <c r="Q73" s="30"/>
      <c r="R73" s="30"/>
      <c r="S73" s="30"/>
      <c r="T73" s="30"/>
      <c r="U73" s="30"/>
      <c r="V73" s="30"/>
      <c r="W73" s="30"/>
      <c r="X73" s="30"/>
      <c r="Y73" s="30"/>
      <c r="Z73" s="30"/>
    </row>
    <row r="74" spans="1:26">
      <c r="A74" s="93">
        <f t="shared" ca="1" si="3"/>
        <v>51</v>
      </c>
      <c r="B74" s="176" t="s">
        <v>372</v>
      </c>
      <c r="C74" s="86"/>
      <c r="D74" s="86"/>
      <c r="E74" s="86"/>
      <c r="F74" s="86"/>
      <c r="G74" s="86"/>
      <c r="H74" s="199"/>
      <c r="I74" s="208"/>
      <c r="J74" s="30"/>
      <c r="K74" s="30"/>
      <c r="L74" s="30"/>
      <c r="M74" s="30"/>
      <c r="N74" s="30"/>
      <c r="O74" s="30"/>
      <c r="P74" s="30"/>
      <c r="Q74" s="30"/>
      <c r="R74" s="30"/>
      <c r="S74" s="30"/>
      <c r="T74" s="30"/>
      <c r="U74" s="30"/>
      <c r="V74" s="30"/>
      <c r="W74" s="30"/>
      <c r="X74" s="30"/>
      <c r="Y74" s="30"/>
      <c r="Z74" s="30"/>
    </row>
    <row r="75" spans="1:26" ht="25">
      <c r="A75" s="93">
        <f t="shared" ca="1" si="3"/>
        <v>52</v>
      </c>
      <c r="B75" s="176" t="s">
        <v>416</v>
      </c>
      <c r="C75" s="86"/>
      <c r="D75" s="86"/>
      <c r="E75" s="86"/>
      <c r="F75" s="86"/>
      <c r="G75" s="86"/>
      <c r="H75" s="199"/>
      <c r="I75" s="208"/>
      <c r="J75" s="30"/>
      <c r="K75" s="30"/>
      <c r="L75" s="30"/>
      <c r="M75" s="30"/>
      <c r="N75" s="30"/>
      <c r="O75" s="30"/>
      <c r="P75" s="30"/>
      <c r="Q75" s="30"/>
      <c r="R75" s="30"/>
      <c r="S75" s="30"/>
      <c r="T75" s="30"/>
      <c r="U75" s="30"/>
      <c r="V75" s="30"/>
      <c r="W75" s="30"/>
      <c r="X75" s="30"/>
      <c r="Y75" s="30"/>
      <c r="Z75" s="30"/>
    </row>
    <row r="76" spans="1:26" ht="25">
      <c r="A76" s="93">
        <f t="shared" ca="1" si="3"/>
        <v>53</v>
      </c>
      <c r="B76" s="176" t="s">
        <v>417</v>
      </c>
      <c r="C76" s="86"/>
      <c r="D76" s="86"/>
      <c r="E76" s="86"/>
      <c r="F76" s="86"/>
      <c r="G76" s="86"/>
      <c r="H76" s="199"/>
      <c r="I76" s="208"/>
      <c r="J76" s="30"/>
      <c r="K76" s="30"/>
      <c r="L76" s="30"/>
      <c r="M76" s="30"/>
      <c r="N76" s="30"/>
      <c r="O76" s="30"/>
      <c r="P76" s="30"/>
      <c r="Q76" s="30"/>
      <c r="R76" s="30"/>
      <c r="S76" s="30"/>
      <c r="T76" s="30"/>
      <c r="U76" s="30"/>
      <c r="V76" s="30"/>
      <c r="W76" s="30"/>
      <c r="X76" s="30"/>
      <c r="Y76" s="30"/>
      <c r="Z76" s="30"/>
    </row>
    <row r="77" spans="1:26" s="82" customFormat="1" ht="13">
      <c r="A77" s="173"/>
      <c r="B77" s="175" t="s">
        <v>325</v>
      </c>
      <c r="C77" s="174"/>
      <c r="D77" s="174"/>
      <c r="E77" s="174"/>
      <c r="F77" s="174"/>
      <c r="G77" s="174"/>
      <c r="H77" s="204"/>
      <c r="I77" s="209"/>
    </row>
    <row r="78" spans="1:26">
      <c r="A78" s="93">
        <f t="shared" ca="1" si="3"/>
        <v>54</v>
      </c>
      <c r="B78" s="176" t="s">
        <v>334</v>
      </c>
      <c r="C78" s="86"/>
      <c r="D78" s="86"/>
      <c r="E78" s="86"/>
      <c r="F78" s="86"/>
      <c r="G78" s="86"/>
      <c r="H78" s="199"/>
      <c r="I78" s="208"/>
      <c r="J78" s="30"/>
      <c r="K78" s="30"/>
      <c r="L78" s="30"/>
      <c r="M78" s="30"/>
      <c r="N78" s="30"/>
      <c r="O78" s="30"/>
      <c r="P78" s="30"/>
      <c r="Q78" s="30"/>
      <c r="R78" s="30"/>
      <c r="S78" s="30"/>
      <c r="T78" s="30"/>
      <c r="U78" s="30"/>
      <c r="V78" s="30"/>
      <c r="W78" s="30"/>
      <c r="X78" s="30"/>
      <c r="Y78" s="30"/>
      <c r="Z78" s="30"/>
    </row>
    <row r="79" spans="1:26">
      <c r="A79" s="93">
        <f t="shared" ca="1" si="3"/>
        <v>55</v>
      </c>
      <c r="B79" s="176" t="s">
        <v>335</v>
      </c>
      <c r="C79" s="86"/>
      <c r="D79" s="86"/>
      <c r="E79" s="86"/>
      <c r="F79" s="86"/>
      <c r="G79" s="86"/>
      <c r="H79" s="199"/>
      <c r="I79" s="208"/>
      <c r="J79" s="30"/>
      <c r="K79" s="30"/>
      <c r="L79" s="30"/>
      <c r="M79" s="30"/>
      <c r="N79" s="30"/>
      <c r="O79" s="30"/>
      <c r="P79" s="30"/>
      <c r="Q79" s="30"/>
      <c r="R79" s="30"/>
      <c r="S79" s="30"/>
      <c r="T79" s="30"/>
      <c r="U79" s="30"/>
      <c r="V79" s="30"/>
      <c r="W79" s="30"/>
      <c r="X79" s="30"/>
      <c r="Y79" s="30"/>
      <c r="Z79" s="30"/>
    </row>
    <row r="80" spans="1:26">
      <c r="A80" s="93">
        <f t="shared" ca="1" si="3"/>
        <v>56</v>
      </c>
      <c r="B80" s="180" t="s">
        <v>323</v>
      </c>
      <c r="C80" s="86"/>
      <c r="D80" s="86"/>
      <c r="E80" s="86"/>
      <c r="F80" s="86"/>
      <c r="G80" s="86"/>
      <c r="H80" s="199"/>
      <c r="I80" s="208"/>
      <c r="J80" s="30"/>
      <c r="K80" s="30"/>
      <c r="L80" s="30"/>
      <c r="M80" s="30"/>
      <c r="N80" s="30"/>
      <c r="O80" s="30"/>
      <c r="P80" s="30"/>
      <c r="Q80" s="30"/>
      <c r="R80" s="30"/>
      <c r="S80" s="30"/>
      <c r="T80" s="30"/>
      <c r="U80" s="30"/>
      <c r="V80" s="30"/>
      <c r="W80" s="30"/>
      <c r="X80" s="30"/>
      <c r="Y80" s="30"/>
      <c r="Z80" s="30"/>
    </row>
    <row r="81" spans="1:26">
      <c r="A81" s="93">
        <f t="shared" ca="1" si="3"/>
        <v>57</v>
      </c>
      <c r="B81" s="176" t="s">
        <v>326</v>
      </c>
      <c r="C81" s="180"/>
      <c r="D81" s="86"/>
      <c r="E81" s="86"/>
      <c r="F81" s="86"/>
      <c r="G81" s="86"/>
      <c r="H81" s="199"/>
      <c r="I81" s="208"/>
      <c r="J81" s="30"/>
      <c r="K81" s="30"/>
      <c r="L81" s="30"/>
      <c r="M81" s="30"/>
      <c r="N81" s="30"/>
      <c r="O81" s="30"/>
      <c r="P81" s="30"/>
      <c r="Q81" s="30"/>
      <c r="R81" s="30"/>
      <c r="S81" s="30"/>
      <c r="T81" s="30"/>
      <c r="U81" s="30"/>
      <c r="V81" s="30"/>
      <c r="W81" s="30"/>
      <c r="X81" s="30"/>
      <c r="Y81" s="30"/>
      <c r="Z81" s="30"/>
    </row>
    <row r="82" spans="1:26">
      <c r="A82" s="93">
        <f t="shared" ca="1" si="3"/>
        <v>58</v>
      </c>
      <c r="B82" s="176" t="s">
        <v>327</v>
      </c>
      <c r="C82" s="86"/>
      <c r="D82" s="86"/>
      <c r="E82" s="86"/>
      <c r="F82" s="86"/>
      <c r="G82" s="86"/>
      <c r="H82" s="199"/>
      <c r="I82" s="208"/>
      <c r="J82" s="30"/>
      <c r="K82" s="30"/>
      <c r="L82" s="30"/>
      <c r="M82" s="30"/>
      <c r="N82" s="30"/>
      <c r="O82" s="30"/>
      <c r="P82" s="30"/>
      <c r="Q82" s="30"/>
      <c r="R82" s="30"/>
      <c r="S82" s="30"/>
      <c r="T82" s="30"/>
      <c r="U82" s="30"/>
      <c r="V82" s="30"/>
      <c r="W82" s="30"/>
      <c r="X82" s="30"/>
      <c r="Y82" s="30"/>
      <c r="Z82" s="30"/>
    </row>
    <row r="83" spans="1:26">
      <c r="A83" s="93">
        <f t="shared" ca="1" si="3"/>
        <v>59</v>
      </c>
      <c r="B83" s="220" t="s">
        <v>328</v>
      </c>
      <c r="C83" s="86"/>
      <c r="D83" s="86"/>
      <c r="E83" s="86"/>
      <c r="F83" s="86"/>
      <c r="G83" s="86"/>
      <c r="H83" s="199"/>
      <c r="I83" s="208"/>
      <c r="J83" s="30"/>
      <c r="K83" s="30"/>
      <c r="L83" s="30"/>
      <c r="M83" s="30"/>
      <c r="N83" s="30"/>
      <c r="O83" s="30"/>
      <c r="P83" s="30"/>
      <c r="Q83" s="30"/>
      <c r="R83" s="30"/>
      <c r="S83" s="30"/>
      <c r="T83" s="30"/>
      <c r="U83" s="30"/>
      <c r="V83" s="30"/>
      <c r="W83" s="30"/>
      <c r="X83" s="30"/>
      <c r="Y83" s="30"/>
      <c r="Z83" s="30"/>
    </row>
    <row r="84" spans="1:26">
      <c r="A84" s="93">
        <f t="shared" ca="1" si="3"/>
        <v>60</v>
      </c>
      <c r="B84" s="86" t="s">
        <v>379</v>
      </c>
      <c r="C84" s="86"/>
      <c r="D84" s="86"/>
      <c r="E84" s="86"/>
      <c r="F84" s="86"/>
      <c r="G84" s="86"/>
      <c r="H84" s="199"/>
      <c r="I84" s="208"/>
      <c r="J84" s="30"/>
      <c r="K84" s="30"/>
      <c r="L84" s="30"/>
      <c r="M84" s="30"/>
      <c r="N84" s="30"/>
      <c r="O84" s="30"/>
      <c r="P84" s="30"/>
      <c r="Q84" s="30"/>
      <c r="R84" s="30"/>
      <c r="S84" s="30"/>
      <c r="T84" s="30"/>
      <c r="U84" s="30"/>
      <c r="V84" s="30"/>
      <c r="W84" s="30"/>
      <c r="X84" s="30"/>
      <c r="Y84" s="30"/>
      <c r="Z84" s="30"/>
    </row>
    <row r="85" spans="1:26">
      <c r="A85" s="93">
        <f t="shared" ca="1" si="3"/>
        <v>61</v>
      </c>
      <c r="B85" s="86" t="s">
        <v>380</v>
      </c>
      <c r="C85" s="86"/>
      <c r="D85" s="86"/>
      <c r="E85" s="86"/>
      <c r="F85" s="86"/>
      <c r="G85" s="86"/>
      <c r="H85" s="199"/>
      <c r="I85" s="208"/>
      <c r="J85" s="30"/>
      <c r="K85" s="30"/>
      <c r="L85" s="30"/>
      <c r="M85" s="30"/>
      <c r="N85" s="30"/>
      <c r="O85" s="30"/>
      <c r="P85" s="30"/>
      <c r="Q85" s="30"/>
      <c r="R85" s="30"/>
      <c r="S85" s="30"/>
      <c r="T85" s="30"/>
      <c r="U85" s="30"/>
      <c r="V85" s="30"/>
      <c r="W85" s="30"/>
      <c r="X85" s="30"/>
      <c r="Y85" s="30"/>
      <c r="Z85" s="30"/>
    </row>
    <row r="86" spans="1:26">
      <c r="A86" s="93">
        <f t="shared" ca="1" si="3"/>
        <v>62</v>
      </c>
      <c r="B86" s="86" t="s">
        <v>381</v>
      </c>
      <c r="C86" s="86"/>
      <c r="D86" s="86"/>
      <c r="E86" s="86"/>
      <c r="F86" s="86"/>
      <c r="G86" s="86"/>
      <c r="H86" s="199"/>
      <c r="I86" s="208"/>
      <c r="J86" s="30"/>
      <c r="K86" s="30"/>
      <c r="L86" s="30"/>
      <c r="M86" s="30"/>
      <c r="N86" s="30"/>
      <c r="O86" s="30"/>
      <c r="P86" s="30"/>
      <c r="Q86" s="30"/>
      <c r="R86" s="30"/>
      <c r="S86" s="30"/>
      <c r="T86" s="30"/>
      <c r="U86" s="30"/>
      <c r="V86" s="30"/>
      <c r="W86" s="30"/>
      <c r="X86" s="30"/>
      <c r="Y86" s="30"/>
      <c r="Z86" s="30"/>
    </row>
    <row r="87" spans="1:26">
      <c r="A87" s="93">
        <f t="shared" ca="1" si="3"/>
        <v>63</v>
      </c>
      <c r="B87" s="86" t="s">
        <v>378</v>
      </c>
      <c r="C87" s="179"/>
      <c r="E87" s="86"/>
      <c r="F87" s="86"/>
      <c r="G87" s="86"/>
      <c r="H87" s="199"/>
      <c r="I87" s="208"/>
      <c r="J87" s="30"/>
      <c r="K87" s="30"/>
      <c r="L87" s="30"/>
      <c r="M87" s="30"/>
      <c r="N87" s="30"/>
      <c r="O87" s="30"/>
      <c r="P87" s="30"/>
      <c r="Q87" s="30"/>
      <c r="R87" s="30"/>
      <c r="S87" s="30"/>
      <c r="T87" s="30"/>
      <c r="U87" s="30"/>
      <c r="V87" s="30"/>
      <c r="W87" s="30"/>
      <c r="X87" s="30"/>
      <c r="Y87" s="30"/>
      <c r="Z87" s="30"/>
    </row>
    <row r="88" spans="1:26">
      <c r="A88" s="93">
        <f t="shared" ca="1" si="3"/>
        <v>64</v>
      </c>
      <c r="B88" s="180" t="s">
        <v>358</v>
      </c>
      <c r="C88" s="86"/>
      <c r="D88" s="86"/>
      <c r="E88" s="86"/>
      <c r="F88" s="86"/>
      <c r="G88" s="86"/>
      <c r="H88" s="199"/>
      <c r="I88" s="208"/>
      <c r="J88" s="30"/>
      <c r="K88" s="30"/>
      <c r="L88" s="30"/>
      <c r="M88" s="30"/>
      <c r="N88" s="30"/>
      <c r="O88" s="30"/>
      <c r="P88" s="30"/>
      <c r="Q88" s="30"/>
      <c r="R88" s="30"/>
      <c r="S88" s="30"/>
      <c r="T88" s="30"/>
      <c r="U88" s="30"/>
      <c r="V88" s="30"/>
      <c r="W88" s="30"/>
      <c r="X88" s="30"/>
      <c r="Y88" s="30"/>
      <c r="Z88" s="30"/>
    </row>
    <row r="89" spans="1:26">
      <c r="A89" s="93">
        <f t="shared" ca="1" si="3"/>
        <v>65</v>
      </c>
      <c r="B89" s="180" t="s">
        <v>359</v>
      </c>
      <c r="C89" s="86"/>
      <c r="D89" s="86"/>
      <c r="E89" s="86"/>
      <c r="F89" s="86"/>
      <c r="G89" s="86"/>
      <c r="H89" s="199"/>
      <c r="I89" s="208"/>
      <c r="J89" s="30"/>
      <c r="K89" s="30"/>
      <c r="L89" s="30"/>
      <c r="M89" s="30"/>
      <c r="N89" s="30"/>
      <c r="O89" s="30"/>
      <c r="P89" s="30"/>
      <c r="Q89" s="30"/>
      <c r="R89" s="30"/>
      <c r="S89" s="30"/>
      <c r="T89" s="30"/>
      <c r="U89" s="30"/>
      <c r="V89" s="30"/>
      <c r="W89" s="30"/>
      <c r="X89" s="30"/>
      <c r="Y89" s="30"/>
      <c r="Z89" s="30"/>
    </row>
    <row r="90" spans="1:26" ht="25">
      <c r="A90" s="93">
        <f t="shared" ca="1" si="3"/>
        <v>66</v>
      </c>
      <c r="B90" s="180" t="s">
        <v>357</v>
      </c>
      <c r="C90" s="86"/>
      <c r="D90" s="86"/>
      <c r="E90" s="86"/>
      <c r="F90" s="86"/>
      <c r="G90" s="86"/>
      <c r="H90" s="199"/>
      <c r="I90" s="208"/>
      <c r="J90" s="30"/>
      <c r="K90" s="30"/>
      <c r="L90" s="30"/>
      <c r="M90" s="30"/>
      <c r="N90" s="30"/>
      <c r="O90" s="30"/>
      <c r="P90" s="30"/>
      <c r="Q90" s="30"/>
      <c r="R90" s="30"/>
      <c r="S90" s="30"/>
      <c r="T90" s="30"/>
      <c r="U90" s="30"/>
      <c r="V90" s="30"/>
      <c r="W90" s="30"/>
      <c r="X90" s="30"/>
      <c r="Y90" s="30"/>
      <c r="Z90" s="30"/>
    </row>
    <row r="91" spans="1:26" ht="25">
      <c r="A91" s="93">
        <f t="shared" ca="1" si="3"/>
        <v>67</v>
      </c>
      <c r="B91" s="86" t="s">
        <v>386</v>
      </c>
      <c r="C91" s="86"/>
      <c r="D91" s="86"/>
      <c r="E91" s="86"/>
      <c r="F91" s="86"/>
      <c r="G91" s="86"/>
      <c r="H91" s="199"/>
      <c r="I91" s="208"/>
      <c r="J91" s="30"/>
      <c r="K91" s="30"/>
      <c r="L91" s="30"/>
      <c r="M91" s="30"/>
      <c r="N91" s="30"/>
      <c r="O91" s="30"/>
      <c r="P91" s="30"/>
      <c r="Q91" s="30"/>
      <c r="R91" s="30"/>
      <c r="S91" s="30"/>
      <c r="T91" s="30"/>
      <c r="U91" s="30"/>
      <c r="V91" s="30"/>
      <c r="W91" s="30"/>
      <c r="X91" s="30"/>
      <c r="Y91" s="30"/>
      <c r="Z91" s="30"/>
    </row>
    <row r="92" spans="1:26" ht="25">
      <c r="A92" s="93">
        <f t="shared" ca="1" si="3"/>
        <v>68</v>
      </c>
      <c r="B92" s="227" t="s">
        <v>329</v>
      </c>
      <c r="C92" s="86"/>
      <c r="D92" s="86"/>
      <c r="E92" s="86"/>
      <c r="F92" s="86"/>
      <c r="G92" s="86"/>
      <c r="H92" s="199"/>
      <c r="I92" s="208"/>
      <c r="J92" s="30"/>
      <c r="K92" s="30"/>
      <c r="L92" s="30"/>
      <c r="M92" s="30"/>
      <c r="N92" s="30"/>
      <c r="O92" s="30"/>
      <c r="P92" s="30"/>
      <c r="Q92" s="30"/>
      <c r="R92" s="30"/>
      <c r="S92" s="30"/>
      <c r="T92" s="30"/>
      <c r="U92" s="30"/>
      <c r="V92" s="30"/>
      <c r="W92" s="30"/>
      <c r="X92" s="30"/>
      <c r="Y92" s="30"/>
      <c r="Z92" s="30"/>
    </row>
    <row r="93" spans="1:26" ht="25">
      <c r="A93" s="93">
        <f t="shared" ca="1" si="3"/>
        <v>69</v>
      </c>
      <c r="B93" s="227" t="s">
        <v>330</v>
      </c>
      <c r="C93" s="86"/>
      <c r="D93" s="86"/>
      <c r="E93" s="86"/>
      <c r="F93" s="86"/>
      <c r="G93" s="86"/>
      <c r="H93" s="199"/>
      <c r="I93" s="208"/>
      <c r="J93" s="30"/>
      <c r="K93" s="30"/>
      <c r="L93" s="30"/>
      <c r="M93" s="30"/>
      <c r="N93" s="30"/>
      <c r="O93" s="30"/>
      <c r="P93" s="30"/>
      <c r="Q93" s="30"/>
      <c r="R93" s="30"/>
      <c r="S93" s="30"/>
      <c r="T93" s="30"/>
      <c r="U93" s="30"/>
      <c r="V93" s="30"/>
      <c r="W93" s="30"/>
      <c r="X93" s="30"/>
      <c r="Y93" s="30"/>
      <c r="Z93" s="30"/>
    </row>
    <row r="94" spans="1:26" ht="25">
      <c r="A94" s="93">
        <f t="shared" ca="1" si="3"/>
        <v>70</v>
      </c>
      <c r="B94" s="227" t="s">
        <v>331</v>
      </c>
      <c r="C94" s="86"/>
      <c r="D94" s="86"/>
      <c r="E94" s="86"/>
      <c r="F94" s="86"/>
      <c r="G94" s="86"/>
      <c r="H94" s="199"/>
      <c r="I94" s="208"/>
      <c r="J94" s="30"/>
      <c r="K94" s="30"/>
      <c r="L94" s="30"/>
      <c r="M94" s="30"/>
      <c r="N94" s="30"/>
      <c r="O94" s="30"/>
      <c r="P94" s="30"/>
      <c r="Q94" s="30"/>
      <c r="R94" s="30"/>
      <c r="S94" s="30"/>
      <c r="T94" s="30"/>
      <c r="U94" s="30"/>
      <c r="V94" s="30"/>
      <c r="W94" s="30"/>
      <c r="X94" s="30"/>
      <c r="Y94" s="30"/>
      <c r="Z94" s="30"/>
    </row>
    <row r="95" spans="1:26" ht="25">
      <c r="A95" s="93">
        <f t="shared" ca="1" si="3"/>
        <v>71</v>
      </c>
      <c r="B95" s="227" t="s">
        <v>332</v>
      </c>
      <c r="C95" s="86"/>
      <c r="D95" s="86"/>
      <c r="E95" s="86"/>
      <c r="F95" s="86"/>
      <c r="G95" s="86"/>
      <c r="H95" s="199"/>
      <c r="I95" s="208"/>
      <c r="J95" s="30"/>
      <c r="K95" s="30"/>
      <c r="L95" s="30"/>
      <c r="M95" s="30"/>
      <c r="N95" s="30"/>
      <c r="O95" s="30"/>
      <c r="P95" s="30"/>
      <c r="Q95" s="30"/>
      <c r="R95" s="30"/>
      <c r="S95" s="30"/>
      <c r="T95" s="30"/>
      <c r="U95" s="30"/>
      <c r="V95" s="30"/>
      <c r="W95" s="30"/>
      <c r="X95" s="30"/>
      <c r="Y95" s="30"/>
      <c r="Z95" s="30"/>
    </row>
    <row r="96" spans="1:26">
      <c r="A96" s="93">
        <f t="shared" ca="1" si="3"/>
        <v>72</v>
      </c>
      <c r="B96" s="176" t="s">
        <v>360</v>
      </c>
      <c r="C96" s="86"/>
      <c r="D96" s="86"/>
      <c r="E96" s="86"/>
      <c r="F96" s="86"/>
      <c r="G96" s="86"/>
      <c r="H96" s="199"/>
      <c r="I96" s="208"/>
      <c r="J96" s="30"/>
      <c r="K96" s="30"/>
      <c r="L96" s="30"/>
      <c r="M96" s="30"/>
      <c r="N96" s="30"/>
      <c r="O96" s="30"/>
      <c r="P96" s="30"/>
      <c r="Q96" s="30"/>
      <c r="R96" s="30"/>
      <c r="S96" s="30"/>
      <c r="T96" s="30"/>
      <c r="U96" s="30"/>
      <c r="V96" s="30"/>
      <c r="W96" s="30"/>
      <c r="X96" s="30"/>
      <c r="Y96" s="30"/>
      <c r="Z96" s="30"/>
    </row>
    <row r="97" spans="1:26" s="82" customFormat="1" ht="13">
      <c r="A97" s="173"/>
      <c r="B97" s="175" t="s">
        <v>333</v>
      </c>
      <c r="C97" s="174"/>
      <c r="D97" s="174"/>
      <c r="E97" s="174"/>
      <c r="F97" s="174"/>
      <c r="G97" s="174"/>
      <c r="H97" s="204"/>
      <c r="I97" s="209"/>
    </row>
    <row r="98" spans="1:26">
      <c r="A98" s="93">
        <f t="shared" ca="1" si="3"/>
        <v>73</v>
      </c>
      <c r="B98" s="176" t="s">
        <v>334</v>
      </c>
      <c r="C98" s="86"/>
      <c r="D98" s="86"/>
      <c r="E98" s="86"/>
      <c r="F98" s="86"/>
      <c r="G98" s="86"/>
      <c r="H98" s="199"/>
      <c r="I98" s="208"/>
      <c r="J98" s="30"/>
      <c r="K98" s="30"/>
      <c r="L98" s="30"/>
      <c r="M98" s="30"/>
      <c r="N98" s="30"/>
      <c r="O98" s="30"/>
      <c r="P98" s="30"/>
      <c r="Q98" s="30"/>
      <c r="R98" s="30"/>
      <c r="S98" s="30"/>
      <c r="T98" s="30"/>
      <c r="U98" s="30"/>
      <c r="V98" s="30"/>
      <c r="W98" s="30"/>
      <c r="X98" s="30"/>
      <c r="Y98" s="30"/>
      <c r="Z98" s="30"/>
    </row>
    <row r="99" spans="1:26">
      <c r="A99" s="93">
        <f t="shared" ca="1" si="3"/>
        <v>74</v>
      </c>
      <c r="B99" s="176" t="s">
        <v>335</v>
      </c>
      <c r="C99" s="86"/>
      <c r="D99" s="86"/>
      <c r="E99" s="86"/>
      <c r="F99" s="86"/>
      <c r="G99" s="86"/>
      <c r="H99" s="199"/>
      <c r="I99" s="208"/>
      <c r="J99" s="30"/>
      <c r="K99" s="30"/>
      <c r="L99" s="30"/>
      <c r="M99" s="30"/>
      <c r="N99" s="30"/>
      <c r="O99" s="30"/>
      <c r="P99" s="30"/>
      <c r="Q99" s="30"/>
      <c r="R99" s="30"/>
      <c r="S99" s="30"/>
      <c r="T99" s="30"/>
      <c r="U99" s="30"/>
      <c r="V99" s="30"/>
      <c r="W99" s="30"/>
      <c r="X99" s="30"/>
      <c r="Y99" s="30"/>
      <c r="Z99" s="30"/>
    </row>
    <row r="100" spans="1:26" ht="25">
      <c r="A100" s="93">
        <f t="shared" ca="1" si="3"/>
        <v>75</v>
      </c>
      <c r="B100" s="176" t="s">
        <v>336</v>
      </c>
      <c r="C100" s="86"/>
      <c r="D100" s="86"/>
      <c r="E100" s="86"/>
      <c r="F100" s="86"/>
      <c r="G100" s="86"/>
      <c r="H100" s="199"/>
      <c r="I100" s="208"/>
      <c r="J100" s="30"/>
      <c r="K100" s="30"/>
      <c r="L100" s="30"/>
      <c r="M100" s="30"/>
      <c r="N100" s="30"/>
      <c r="O100" s="30"/>
      <c r="P100" s="30"/>
      <c r="Q100" s="30"/>
      <c r="R100" s="30"/>
      <c r="S100" s="30"/>
      <c r="T100" s="30"/>
      <c r="U100" s="30"/>
      <c r="V100" s="30"/>
      <c r="W100" s="30"/>
      <c r="X100" s="30"/>
      <c r="Y100" s="30"/>
      <c r="Z100" s="30"/>
    </row>
    <row r="101" spans="1:26" ht="25">
      <c r="A101" s="93">
        <f t="shared" ca="1" si="3"/>
        <v>76</v>
      </c>
      <c r="B101" s="176" t="s">
        <v>337</v>
      </c>
      <c r="C101" s="86"/>
      <c r="D101" s="86"/>
      <c r="E101" s="86"/>
      <c r="F101" s="86"/>
      <c r="G101" s="86"/>
      <c r="H101" s="199"/>
      <c r="I101" s="208"/>
      <c r="J101" s="30"/>
      <c r="K101" s="30"/>
      <c r="L101" s="30"/>
      <c r="M101" s="30"/>
      <c r="N101" s="30"/>
      <c r="O101" s="30"/>
      <c r="P101" s="30"/>
      <c r="Q101" s="30"/>
      <c r="R101" s="30"/>
      <c r="S101" s="30"/>
      <c r="T101" s="30"/>
      <c r="U101" s="30"/>
      <c r="V101" s="30"/>
      <c r="W101" s="30"/>
      <c r="X101" s="30"/>
      <c r="Y101" s="30"/>
      <c r="Z101" s="30"/>
    </row>
    <row r="102" spans="1:26">
      <c r="A102" s="93">
        <f t="shared" ref="A102" ca="1" si="4">IF(OFFSET(A102,-1,0) ="",OFFSET(A102,-2,0)+1,OFFSET(A102,-1,0)+1 )</f>
        <v>77</v>
      </c>
      <c r="B102" s="86" t="s">
        <v>378</v>
      </c>
      <c r="C102" s="179"/>
      <c r="E102" s="86"/>
      <c r="F102" s="86"/>
      <c r="G102" s="86"/>
      <c r="H102" s="199"/>
      <c r="I102" s="208"/>
      <c r="J102" s="30"/>
      <c r="K102" s="30"/>
      <c r="L102" s="30"/>
      <c r="M102" s="30"/>
      <c r="N102" s="30"/>
      <c r="O102" s="30"/>
      <c r="P102" s="30"/>
      <c r="Q102" s="30"/>
      <c r="R102" s="30"/>
      <c r="S102" s="30"/>
      <c r="T102" s="30"/>
      <c r="U102" s="30"/>
      <c r="V102" s="30"/>
      <c r="W102" s="30"/>
      <c r="X102" s="30"/>
      <c r="Y102" s="30"/>
      <c r="Z102" s="30"/>
    </row>
    <row r="103" spans="1:26" s="82" customFormat="1" ht="13">
      <c r="A103" s="173"/>
      <c r="B103" s="175" t="s">
        <v>338</v>
      </c>
      <c r="C103" s="174"/>
      <c r="D103" s="174"/>
      <c r="E103" s="174"/>
      <c r="F103" s="174"/>
      <c r="G103" s="174"/>
      <c r="H103" s="204"/>
      <c r="I103" s="209"/>
    </row>
    <row r="104" spans="1:26">
      <c r="A104" s="93">
        <f t="shared" ref="A104:A118" ca="1" si="5">IF(OFFSET(A104,-1,0) ="",OFFSET(A104,-2,0)+1,OFFSET(A104,-1,0)+1 )</f>
        <v>78</v>
      </c>
      <c r="B104" s="176" t="s">
        <v>321</v>
      </c>
      <c r="C104" s="180"/>
      <c r="D104" s="86"/>
      <c r="E104" s="86"/>
      <c r="F104" s="86"/>
      <c r="G104" s="86"/>
      <c r="H104" s="199"/>
      <c r="I104" s="208"/>
      <c r="J104" s="30"/>
      <c r="K104" s="30"/>
      <c r="L104" s="30"/>
      <c r="M104" s="30"/>
      <c r="N104" s="30"/>
      <c r="O104" s="30"/>
      <c r="P104" s="30"/>
      <c r="Q104" s="30"/>
      <c r="R104" s="30"/>
      <c r="S104" s="30"/>
      <c r="T104" s="30"/>
      <c r="U104" s="30"/>
      <c r="V104" s="30"/>
      <c r="W104" s="30"/>
      <c r="X104" s="30"/>
      <c r="Y104" s="30"/>
      <c r="Z104" s="30"/>
    </row>
    <row r="105" spans="1:26">
      <c r="A105" s="93">
        <f t="shared" ca="1" si="5"/>
        <v>79</v>
      </c>
      <c r="B105" s="176" t="s">
        <v>319</v>
      </c>
      <c r="C105" s="86"/>
      <c r="D105" s="86"/>
      <c r="E105" s="86"/>
      <c r="F105" s="86"/>
      <c r="G105" s="86"/>
      <c r="H105" s="199"/>
      <c r="I105" s="208"/>
      <c r="J105" s="30"/>
      <c r="K105" s="30"/>
      <c r="L105" s="30"/>
      <c r="M105" s="30"/>
      <c r="N105" s="30"/>
      <c r="O105" s="30"/>
      <c r="P105" s="30"/>
      <c r="Q105" s="30"/>
      <c r="R105" s="30"/>
      <c r="S105" s="30"/>
      <c r="T105" s="30"/>
      <c r="U105" s="30"/>
      <c r="V105" s="30"/>
      <c r="W105" s="30"/>
      <c r="X105" s="30"/>
      <c r="Y105" s="30"/>
      <c r="Z105" s="30"/>
    </row>
    <row r="106" spans="1:26">
      <c r="A106" s="93">
        <f t="shared" ca="1" si="5"/>
        <v>80</v>
      </c>
      <c r="B106" s="180" t="s">
        <v>323</v>
      </c>
      <c r="C106" s="86"/>
      <c r="D106" s="86"/>
      <c r="E106" s="86"/>
      <c r="F106" s="86"/>
      <c r="G106" s="86"/>
      <c r="H106" s="199"/>
      <c r="I106" s="208"/>
      <c r="J106" s="30"/>
      <c r="K106" s="30"/>
      <c r="L106" s="30"/>
      <c r="M106" s="30"/>
      <c r="N106" s="30"/>
      <c r="O106" s="30"/>
      <c r="P106" s="30"/>
      <c r="Q106" s="30"/>
      <c r="R106" s="30"/>
      <c r="S106" s="30"/>
      <c r="T106" s="30"/>
      <c r="U106" s="30"/>
      <c r="V106" s="30"/>
      <c r="W106" s="30"/>
      <c r="X106" s="30"/>
      <c r="Y106" s="30"/>
      <c r="Z106" s="30"/>
    </row>
    <row r="107" spans="1:26">
      <c r="A107" s="93">
        <f t="shared" ca="1" si="5"/>
        <v>81</v>
      </c>
      <c r="B107" s="176" t="s">
        <v>339</v>
      </c>
      <c r="C107" s="86"/>
      <c r="D107" s="86"/>
      <c r="E107" s="86"/>
      <c r="F107" s="86"/>
      <c r="G107" s="86"/>
      <c r="H107" s="199"/>
      <c r="I107" s="208"/>
      <c r="J107" s="30"/>
      <c r="K107" s="30"/>
      <c r="L107" s="30"/>
      <c r="M107" s="30"/>
      <c r="N107" s="30"/>
      <c r="O107" s="30"/>
      <c r="P107" s="30"/>
      <c r="Q107" s="30"/>
      <c r="R107" s="30"/>
      <c r="S107" s="30"/>
      <c r="T107" s="30"/>
      <c r="U107" s="30"/>
      <c r="V107" s="30"/>
      <c r="W107" s="30"/>
      <c r="X107" s="30"/>
      <c r="Y107" s="30"/>
      <c r="Z107" s="30"/>
    </row>
    <row r="108" spans="1:26">
      <c r="A108" s="93">
        <f t="shared" ca="1" si="5"/>
        <v>82</v>
      </c>
      <c r="B108" s="220" t="s">
        <v>396</v>
      </c>
      <c r="C108" s="220"/>
      <c r="D108" s="86"/>
      <c r="E108" s="86"/>
      <c r="F108" s="86"/>
      <c r="G108" s="86"/>
      <c r="H108" s="199"/>
      <c r="I108" s="208"/>
      <c r="J108" s="30"/>
      <c r="K108" s="30"/>
      <c r="L108" s="30"/>
      <c r="M108" s="30"/>
      <c r="N108" s="30"/>
      <c r="O108" s="30"/>
      <c r="P108" s="30"/>
      <c r="Q108" s="30"/>
      <c r="R108" s="30"/>
      <c r="S108" s="30"/>
      <c r="T108" s="30"/>
      <c r="U108" s="30"/>
      <c r="V108" s="30"/>
      <c r="W108" s="30"/>
      <c r="X108" s="30"/>
      <c r="Y108" s="30"/>
      <c r="Z108" s="30"/>
    </row>
    <row r="109" spans="1:26">
      <c r="A109" s="93">
        <f t="shared" ca="1" si="5"/>
        <v>83</v>
      </c>
      <c r="B109" s="220" t="s">
        <v>397</v>
      </c>
      <c r="C109" s="220"/>
      <c r="D109" s="86"/>
      <c r="E109" s="86"/>
      <c r="F109" s="86"/>
      <c r="G109" s="86"/>
      <c r="H109" s="199"/>
      <c r="I109" s="208"/>
      <c r="J109" s="30"/>
      <c r="K109" s="30"/>
      <c r="L109" s="30"/>
      <c r="M109" s="30"/>
      <c r="N109" s="30"/>
      <c r="O109" s="30"/>
      <c r="P109" s="30"/>
      <c r="Q109" s="30"/>
      <c r="R109" s="30"/>
      <c r="S109" s="30"/>
      <c r="T109" s="30"/>
      <c r="U109" s="30"/>
      <c r="V109" s="30"/>
      <c r="W109" s="30"/>
      <c r="X109" s="30"/>
      <c r="Y109" s="30"/>
      <c r="Z109" s="30"/>
    </row>
    <row r="110" spans="1:26">
      <c r="A110" s="93">
        <f t="shared" ca="1" si="5"/>
        <v>84</v>
      </c>
      <c r="B110" s="220" t="s">
        <v>398</v>
      </c>
      <c r="C110" s="220"/>
      <c r="D110" s="86"/>
      <c r="E110" s="86"/>
      <c r="F110" s="86"/>
      <c r="G110" s="86"/>
      <c r="H110" s="199"/>
      <c r="I110" s="208"/>
      <c r="J110" s="30"/>
      <c r="K110" s="30"/>
      <c r="L110" s="30"/>
      <c r="M110" s="30"/>
      <c r="N110" s="30"/>
      <c r="O110" s="30"/>
      <c r="P110" s="30"/>
      <c r="Q110" s="30"/>
      <c r="R110" s="30"/>
      <c r="S110" s="30"/>
      <c r="T110" s="30"/>
      <c r="U110" s="30"/>
      <c r="V110" s="30"/>
      <c r="W110" s="30"/>
      <c r="X110" s="30"/>
      <c r="Y110" s="30"/>
      <c r="Z110" s="30"/>
    </row>
    <row r="111" spans="1:26">
      <c r="A111" s="93">
        <f t="shared" ca="1" si="5"/>
        <v>85</v>
      </c>
      <c r="B111" s="220" t="s">
        <v>399</v>
      </c>
      <c r="C111" s="220"/>
      <c r="D111" s="86"/>
      <c r="E111" s="86"/>
      <c r="F111" s="86"/>
      <c r="G111" s="86"/>
      <c r="H111" s="199"/>
      <c r="I111" s="208"/>
      <c r="J111" s="30"/>
      <c r="K111" s="30"/>
      <c r="L111" s="30"/>
      <c r="M111" s="30"/>
      <c r="N111" s="30"/>
      <c r="O111" s="30"/>
      <c r="P111" s="30"/>
      <c r="Q111" s="30"/>
      <c r="R111" s="30"/>
      <c r="S111" s="30"/>
      <c r="T111" s="30"/>
      <c r="U111" s="30"/>
      <c r="V111" s="30"/>
      <c r="W111" s="30"/>
      <c r="X111" s="30"/>
      <c r="Y111" s="30"/>
      <c r="Z111" s="30"/>
    </row>
    <row r="112" spans="1:26">
      <c r="A112" s="93">
        <f t="shared" ca="1" si="5"/>
        <v>86</v>
      </c>
      <c r="B112" s="86" t="s">
        <v>385</v>
      </c>
      <c r="C112" s="179"/>
      <c r="D112" s="86"/>
      <c r="E112" s="86"/>
      <c r="F112" s="86"/>
      <c r="G112" s="86"/>
      <c r="H112" s="199"/>
      <c r="I112" s="208"/>
      <c r="J112" s="30"/>
      <c r="K112" s="30"/>
      <c r="L112" s="30"/>
      <c r="M112" s="30"/>
      <c r="N112" s="30"/>
      <c r="O112" s="30"/>
      <c r="P112" s="30"/>
      <c r="Q112" s="30"/>
      <c r="R112" s="30"/>
      <c r="S112" s="30"/>
      <c r="T112" s="30"/>
      <c r="U112" s="30"/>
      <c r="V112" s="30"/>
      <c r="W112" s="30"/>
      <c r="X112" s="30"/>
      <c r="Y112" s="30"/>
      <c r="Z112" s="30"/>
    </row>
    <row r="113" spans="1:26">
      <c r="A113" s="93">
        <f t="shared" ca="1" si="5"/>
        <v>87</v>
      </c>
      <c r="B113" s="176" t="s">
        <v>373</v>
      </c>
      <c r="C113" s="86"/>
      <c r="D113" s="86"/>
      <c r="E113" s="86"/>
      <c r="F113" s="86"/>
      <c r="G113" s="86"/>
      <c r="H113" s="199"/>
      <c r="I113" s="208"/>
      <c r="J113" s="30"/>
      <c r="K113" s="30"/>
      <c r="L113" s="30"/>
      <c r="M113" s="30"/>
      <c r="N113" s="30"/>
      <c r="O113" s="30"/>
      <c r="P113" s="30"/>
      <c r="Q113" s="30"/>
      <c r="R113" s="30"/>
      <c r="S113" s="30"/>
      <c r="T113" s="30"/>
      <c r="U113" s="30"/>
      <c r="V113" s="30"/>
      <c r="W113" s="30"/>
      <c r="X113" s="30"/>
      <c r="Y113" s="30"/>
      <c r="Z113" s="30"/>
    </row>
    <row r="114" spans="1:26">
      <c r="A114" s="93">
        <f t="shared" ca="1" si="5"/>
        <v>88</v>
      </c>
      <c r="B114" s="176" t="s">
        <v>374</v>
      </c>
      <c r="C114" s="86"/>
      <c r="D114" s="86"/>
      <c r="E114" s="86"/>
      <c r="F114" s="86"/>
      <c r="G114" s="86"/>
      <c r="H114" s="199"/>
      <c r="I114" s="208"/>
      <c r="J114" s="30"/>
      <c r="K114" s="30"/>
      <c r="L114" s="30"/>
      <c r="M114" s="30"/>
      <c r="N114" s="30"/>
      <c r="O114" s="30"/>
      <c r="P114" s="30"/>
      <c r="Q114" s="30"/>
      <c r="R114" s="30"/>
      <c r="S114" s="30"/>
      <c r="T114" s="30"/>
      <c r="U114" s="30"/>
      <c r="V114" s="30"/>
      <c r="W114" s="30"/>
      <c r="X114" s="30"/>
      <c r="Y114" s="30"/>
      <c r="Z114" s="30"/>
    </row>
    <row r="115" spans="1:26">
      <c r="A115" s="93">
        <f t="shared" ca="1" si="5"/>
        <v>89</v>
      </c>
      <c r="B115" s="220" t="s">
        <v>375</v>
      </c>
      <c r="C115" s="86"/>
      <c r="D115" s="86"/>
      <c r="E115" s="86"/>
      <c r="F115" s="86"/>
      <c r="G115" s="86"/>
      <c r="H115" s="199"/>
      <c r="I115" s="208"/>
      <c r="J115" s="30"/>
      <c r="K115" s="30"/>
      <c r="L115" s="30"/>
      <c r="M115" s="30"/>
      <c r="N115" s="30"/>
      <c r="O115" s="30"/>
      <c r="P115" s="30"/>
      <c r="Q115" s="30"/>
      <c r="R115" s="30"/>
      <c r="S115" s="30"/>
      <c r="T115" s="30"/>
      <c r="U115" s="30"/>
      <c r="V115" s="30"/>
      <c r="W115" s="30"/>
      <c r="X115" s="30"/>
      <c r="Y115" s="30"/>
      <c r="Z115" s="30"/>
    </row>
    <row r="116" spans="1:26">
      <c r="A116" s="93">
        <f t="shared" ca="1" si="5"/>
        <v>90</v>
      </c>
      <c r="B116" s="176" t="s">
        <v>376</v>
      </c>
      <c r="C116" s="86"/>
      <c r="D116" s="86"/>
      <c r="E116" s="86"/>
      <c r="F116" s="86"/>
      <c r="G116" s="86"/>
      <c r="H116" s="199"/>
      <c r="I116" s="208"/>
      <c r="J116" s="30"/>
      <c r="K116" s="30"/>
      <c r="L116" s="30"/>
      <c r="M116" s="30"/>
      <c r="N116" s="30"/>
      <c r="O116" s="30"/>
      <c r="P116" s="30"/>
      <c r="Q116" s="30"/>
      <c r="R116" s="30"/>
      <c r="S116" s="30"/>
      <c r="T116" s="30"/>
      <c r="U116" s="30"/>
      <c r="V116" s="30"/>
      <c r="W116" s="30"/>
      <c r="X116" s="30"/>
      <c r="Y116" s="30"/>
      <c r="Z116" s="30"/>
    </row>
    <row r="117" spans="1:26" ht="25">
      <c r="A117" s="93">
        <f t="shared" ca="1" si="5"/>
        <v>91</v>
      </c>
      <c r="B117" s="176" t="s">
        <v>416</v>
      </c>
      <c r="C117" s="86"/>
      <c r="D117" s="86"/>
      <c r="E117" s="86"/>
      <c r="F117" s="86"/>
      <c r="G117" s="86"/>
      <c r="H117" s="199"/>
      <c r="I117" s="208"/>
      <c r="J117" s="30"/>
      <c r="K117" s="30"/>
      <c r="L117" s="30"/>
      <c r="M117" s="30"/>
      <c r="N117" s="30"/>
      <c r="O117" s="30"/>
      <c r="P117" s="30"/>
      <c r="Q117" s="30"/>
      <c r="R117" s="30"/>
      <c r="S117" s="30"/>
      <c r="T117" s="30"/>
      <c r="U117" s="30"/>
      <c r="V117" s="30"/>
      <c r="W117" s="30"/>
      <c r="X117" s="30"/>
      <c r="Y117" s="30"/>
      <c r="Z117" s="30"/>
    </row>
    <row r="118" spans="1:26" ht="25">
      <c r="A118" s="93">
        <f t="shared" ca="1" si="5"/>
        <v>92</v>
      </c>
      <c r="B118" s="176" t="s">
        <v>417</v>
      </c>
      <c r="C118" s="86"/>
      <c r="D118" s="86"/>
      <c r="E118" s="86"/>
      <c r="F118" s="86"/>
      <c r="G118" s="86"/>
      <c r="H118" s="199"/>
      <c r="I118" s="208"/>
      <c r="J118" s="30"/>
      <c r="K118" s="30"/>
      <c r="L118" s="30"/>
      <c r="M118" s="30"/>
      <c r="N118" s="30"/>
      <c r="O118" s="30"/>
      <c r="P118" s="30"/>
      <c r="Q118" s="30"/>
      <c r="R118" s="30"/>
      <c r="S118" s="30"/>
      <c r="T118" s="30"/>
      <c r="U118" s="30"/>
      <c r="V118" s="30"/>
      <c r="W118" s="30"/>
      <c r="X118" s="30"/>
      <c r="Y118" s="30"/>
      <c r="Z118" s="30"/>
    </row>
    <row r="119" spans="1:26" s="82" customFormat="1" ht="13">
      <c r="A119" s="173"/>
      <c r="B119" s="175" t="s">
        <v>340</v>
      </c>
      <c r="C119" s="174"/>
      <c r="D119" s="174"/>
      <c r="E119" s="174"/>
      <c r="F119" s="174"/>
      <c r="G119" s="174"/>
      <c r="H119" s="204"/>
      <c r="I119" s="209"/>
    </row>
    <row r="120" spans="1:26">
      <c r="A120" s="93">
        <f t="shared" ref="A120:A121" ca="1" si="6">IF(OFFSET(A120,-1,0) ="",OFFSET(A120,-2,0)+1,OFFSET(A120,-1,0)+1 )</f>
        <v>93</v>
      </c>
      <c r="B120" s="176" t="s">
        <v>341</v>
      </c>
      <c r="C120" s="86"/>
      <c r="D120" s="86"/>
      <c r="E120" s="86"/>
      <c r="F120" s="86"/>
      <c r="G120" s="86"/>
      <c r="H120" s="199"/>
      <c r="I120" s="208"/>
      <c r="J120" s="30"/>
      <c r="K120" s="30"/>
      <c r="L120" s="30"/>
      <c r="M120" s="30"/>
      <c r="N120" s="30"/>
      <c r="O120" s="30"/>
      <c r="P120" s="30"/>
      <c r="Q120" s="30"/>
      <c r="R120" s="30"/>
      <c r="S120" s="30"/>
      <c r="T120" s="30"/>
      <c r="U120" s="30"/>
      <c r="V120" s="30"/>
      <c r="W120" s="30"/>
      <c r="X120" s="30"/>
      <c r="Y120" s="30"/>
      <c r="Z120" s="30"/>
    </row>
    <row r="121" spans="1:26">
      <c r="A121" s="93">
        <f t="shared" ca="1" si="6"/>
        <v>94</v>
      </c>
      <c r="B121" s="176" t="s">
        <v>388</v>
      </c>
      <c r="C121" s="179"/>
      <c r="D121" s="86"/>
      <c r="E121" s="86"/>
      <c r="F121" s="86"/>
      <c r="G121" s="86"/>
      <c r="H121" s="199"/>
      <c r="I121" s="208"/>
      <c r="J121" s="30"/>
      <c r="K121" s="30"/>
      <c r="L121" s="30"/>
      <c r="M121" s="30"/>
      <c r="N121" s="30"/>
      <c r="O121" s="30"/>
      <c r="P121" s="30"/>
      <c r="Q121" s="30"/>
      <c r="R121" s="30"/>
      <c r="S121" s="30"/>
      <c r="T121" s="30"/>
      <c r="U121" s="30"/>
      <c r="V121" s="30"/>
      <c r="W121" s="30"/>
      <c r="X121" s="30"/>
      <c r="Y121" s="30"/>
      <c r="Z121" s="30"/>
    </row>
    <row r="122" spans="1:26">
      <c r="A122" s="84"/>
      <c r="B122" s="306" t="s">
        <v>107</v>
      </c>
      <c r="C122" s="318"/>
      <c r="D122" s="319"/>
      <c r="E122" s="90"/>
      <c r="F122" s="91"/>
      <c r="G122" s="91"/>
      <c r="H122" s="200"/>
      <c r="I122" s="210"/>
      <c r="J122" s="30"/>
      <c r="K122" s="30"/>
      <c r="L122" s="30"/>
      <c r="M122" s="30"/>
      <c r="N122" s="30"/>
      <c r="O122" s="30"/>
      <c r="P122" s="30"/>
      <c r="Q122" s="30"/>
      <c r="R122" s="30"/>
      <c r="S122" s="30"/>
      <c r="T122" s="30"/>
      <c r="U122" s="30"/>
      <c r="V122" s="30"/>
      <c r="W122" s="30"/>
      <c r="X122" s="30"/>
      <c r="Y122" s="30"/>
      <c r="Z122" s="30"/>
    </row>
    <row r="123" spans="1:26">
      <c r="A123" s="95"/>
      <c r="B123" s="96" t="s">
        <v>342</v>
      </c>
      <c r="C123" s="97"/>
      <c r="D123" s="98"/>
      <c r="E123" s="99"/>
      <c r="F123" s="100"/>
      <c r="G123" s="100"/>
      <c r="H123" s="205"/>
      <c r="I123" s="211"/>
      <c r="J123" s="102"/>
      <c r="K123" s="102"/>
      <c r="L123" s="102"/>
      <c r="M123" s="102"/>
      <c r="N123" s="102"/>
      <c r="O123" s="102"/>
      <c r="P123" s="102"/>
      <c r="Q123" s="102"/>
      <c r="R123" s="102"/>
      <c r="S123" s="102"/>
      <c r="T123" s="102"/>
      <c r="U123" s="102"/>
      <c r="V123" s="102"/>
      <c r="W123" s="102"/>
      <c r="X123" s="102"/>
      <c r="Y123" s="102"/>
      <c r="Z123" s="102"/>
    </row>
    <row r="124" spans="1:26" s="238" customFormat="1" ht="25">
      <c r="A124" s="93">
        <v>95</v>
      </c>
      <c r="B124" s="239" t="s">
        <v>408</v>
      </c>
      <c r="C124" s="231"/>
      <c r="D124" s="232"/>
      <c r="E124" s="233"/>
      <c r="F124" s="234"/>
      <c r="G124" s="234"/>
      <c r="H124" s="235"/>
      <c r="I124" s="236"/>
      <c r="J124" s="237"/>
      <c r="K124" s="237"/>
      <c r="L124" s="237"/>
      <c r="M124" s="237"/>
      <c r="N124" s="237"/>
      <c r="O124" s="237"/>
      <c r="P124" s="237"/>
      <c r="Q124" s="237"/>
      <c r="R124" s="237"/>
      <c r="S124" s="237"/>
      <c r="T124" s="237"/>
      <c r="U124" s="237"/>
      <c r="V124" s="237"/>
      <c r="W124" s="237"/>
      <c r="X124" s="237"/>
      <c r="Y124" s="237"/>
      <c r="Z124" s="237"/>
    </row>
    <row r="125" spans="1:26" ht="25">
      <c r="A125" s="93">
        <f t="shared" ref="A125:A127" ca="1" si="7">IF(OFFSET(A125,-1,0) ="",OFFSET(A125,-2,0)+1,OFFSET(A125,-1,0)+1 )</f>
        <v>96</v>
      </c>
      <c r="B125" s="86" t="s">
        <v>344</v>
      </c>
      <c r="C125" s="86"/>
      <c r="D125" s="87"/>
      <c r="E125" s="86"/>
      <c r="F125" s="86"/>
      <c r="G125" s="86"/>
      <c r="H125" s="199"/>
      <c r="I125" s="208"/>
      <c r="J125" s="30"/>
      <c r="K125" s="30"/>
      <c r="L125" s="30"/>
      <c r="M125" s="30"/>
      <c r="N125" s="30"/>
      <c r="O125" s="30"/>
      <c r="P125" s="30"/>
      <c r="Q125" s="30"/>
      <c r="R125" s="30"/>
      <c r="S125" s="30"/>
      <c r="T125" s="30"/>
      <c r="U125" s="30"/>
      <c r="V125" s="30"/>
      <c r="W125" s="30"/>
      <c r="X125" s="30"/>
      <c r="Y125" s="30"/>
      <c r="Z125" s="30"/>
    </row>
    <row r="126" spans="1:26" s="178" customFormat="1" ht="25">
      <c r="A126" s="93">
        <f t="shared" ca="1" si="7"/>
        <v>97</v>
      </c>
      <c r="B126" s="86" t="s">
        <v>343</v>
      </c>
      <c r="C126" s="86"/>
      <c r="D126" s="87"/>
      <c r="E126" s="86"/>
      <c r="F126" s="86"/>
      <c r="G126" s="86"/>
      <c r="H126" s="199"/>
      <c r="I126" s="208"/>
      <c r="J126" s="177"/>
      <c r="K126" s="177"/>
      <c r="L126" s="177"/>
      <c r="M126" s="177"/>
      <c r="N126" s="177"/>
      <c r="O126" s="177"/>
      <c r="P126" s="177"/>
      <c r="Q126" s="177"/>
      <c r="R126" s="177"/>
      <c r="S126" s="177"/>
      <c r="T126" s="177"/>
      <c r="U126" s="177"/>
      <c r="V126" s="177"/>
      <c r="W126" s="177"/>
      <c r="X126" s="177"/>
      <c r="Y126" s="177"/>
      <c r="Z126" s="177"/>
    </row>
    <row r="127" spans="1:26" ht="25">
      <c r="A127" s="93">
        <f t="shared" ca="1" si="7"/>
        <v>98</v>
      </c>
      <c r="B127" s="86" t="s">
        <v>345</v>
      </c>
      <c r="C127" s="103"/>
      <c r="D127" s="87"/>
      <c r="E127" s="86"/>
      <c r="F127" s="86"/>
      <c r="G127" s="86"/>
      <c r="H127" s="199"/>
      <c r="I127" s="212"/>
      <c r="J127" s="105"/>
      <c r="K127" s="105"/>
      <c r="L127" s="105"/>
      <c r="M127" s="105"/>
      <c r="N127" s="105"/>
      <c r="O127" s="105"/>
      <c r="P127" s="105"/>
      <c r="Q127" s="105"/>
      <c r="R127" s="105"/>
      <c r="S127" s="105"/>
      <c r="T127" s="105"/>
      <c r="U127" s="105"/>
      <c r="V127" s="105"/>
      <c r="W127" s="105"/>
      <c r="X127" s="105"/>
      <c r="Y127" s="105"/>
      <c r="Z127" s="105"/>
    </row>
    <row r="128" spans="1:26">
      <c r="A128" s="95"/>
      <c r="B128" s="96" t="s">
        <v>346</v>
      </c>
      <c r="C128" s="106"/>
      <c r="D128" s="98"/>
      <c r="E128" s="99"/>
      <c r="F128" s="100"/>
      <c r="G128" s="100"/>
      <c r="H128" s="205"/>
      <c r="I128" s="211"/>
      <c r="J128" s="102"/>
      <c r="K128" s="102"/>
      <c r="L128" s="102"/>
      <c r="M128" s="102"/>
      <c r="N128" s="102"/>
      <c r="O128" s="102"/>
      <c r="P128" s="102"/>
      <c r="Q128" s="102"/>
      <c r="R128" s="102"/>
      <c r="S128" s="102"/>
      <c r="T128" s="102"/>
      <c r="U128" s="102"/>
      <c r="V128" s="102"/>
      <c r="W128" s="102"/>
      <c r="X128" s="102"/>
      <c r="Y128" s="102"/>
      <c r="Z128" s="102"/>
    </row>
    <row r="129" spans="1:26" ht="25">
      <c r="A129" s="86">
        <f t="shared" ref="A129:A134" ca="1" si="8">IF(OFFSET(A129,-1,0) ="",OFFSET(A129,-2,0)+1,OFFSET(A129,-1,0)+1 )</f>
        <v>99</v>
      </c>
      <c r="B129" s="86" t="s">
        <v>409</v>
      </c>
      <c r="C129" s="86"/>
      <c r="D129" s="87"/>
      <c r="E129" s="107"/>
      <c r="F129" s="107"/>
      <c r="G129" s="107"/>
      <c r="H129" s="108"/>
      <c r="I129" s="213"/>
      <c r="J129" s="109"/>
      <c r="K129" s="109"/>
      <c r="L129" s="109"/>
      <c r="M129" s="109"/>
      <c r="N129" s="109"/>
      <c r="O129" s="109"/>
      <c r="P129" s="109"/>
      <c r="Q129" s="109"/>
      <c r="R129" s="109"/>
      <c r="S129" s="109"/>
      <c r="T129" s="109"/>
      <c r="U129" s="109"/>
      <c r="V129" s="109"/>
      <c r="W129" s="109"/>
      <c r="X129" s="109"/>
      <c r="Y129" s="109"/>
      <c r="Z129" s="109"/>
    </row>
    <row r="130" spans="1:26" ht="25">
      <c r="A130" s="86">
        <f t="shared" ca="1" si="8"/>
        <v>100</v>
      </c>
      <c r="B130" s="86" t="s">
        <v>410</v>
      </c>
      <c r="C130" s="86"/>
      <c r="D130" s="87"/>
      <c r="E130" s="107"/>
      <c r="F130" s="107"/>
      <c r="G130" s="107"/>
      <c r="H130" s="108"/>
      <c r="I130" s="213"/>
      <c r="J130" s="109"/>
      <c r="K130" s="109"/>
      <c r="L130" s="109"/>
      <c r="M130" s="109"/>
      <c r="N130" s="109"/>
      <c r="O130" s="109"/>
      <c r="P130" s="109"/>
      <c r="Q130" s="109"/>
      <c r="R130" s="109"/>
      <c r="S130" s="109"/>
      <c r="T130" s="109"/>
      <c r="U130" s="109"/>
      <c r="V130" s="109"/>
      <c r="W130" s="109"/>
      <c r="X130" s="109"/>
      <c r="Y130" s="109"/>
      <c r="Z130" s="109"/>
    </row>
    <row r="131" spans="1:26" ht="25">
      <c r="A131" s="86">
        <f t="shared" ca="1" si="8"/>
        <v>101</v>
      </c>
      <c r="B131" s="93" t="s">
        <v>411</v>
      </c>
      <c r="C131" s="86"/>
      <c r="D131" s="87"/>
      <c r="E131" s="107"/>
      <c r="F131" s="107"/>
      <c r="G131" s="107"/>
      <c r="H131" s="108"/>
      <c r="I131" s="213"/>
      <c r="J131" s="109"/>
      <c r="K131" s="109"/>
      <c r="L131" s="109"/>
      <c r="M131" s="109"/>
      <c r="N131" s="109"/>
      <c r="O131" s="109"/>
      <c r="P131" s="109"/>
      <c r="Q131" s="109"/>
      <c r="R131" s="109"/>
      <c r="S131" s="109"/>
      <c r="T131" s="109"/>
      <c r="U131" s="109"/>
      <c r="V131" s="109"/>
      <c r="W131" s="109"/>
      <c r="X131" s="109"/>
      <c r="Y131" s="109"/>
      <c r="Z131" s="109"/>
    </row>
    <row r="132" spans="1:26" ht="25">
      <c r="A132" s="86">
        <f t="shared" ca="1" si="8"/>
        <v>102</v>
      </c>
      <c r="B132" s="93" t="s">
        <v>412</v>
      </c>
      <c r="C132" s="107"/>
      <c r="D132" s="87"/>
      <c r="E132" s="107"/>
      <c r="F132" s="107"/>
      <c r="G132" s="107"/>
      <c r="H132" s="108"/>
      <c r="I132" s="213"/>
      <c r="J132" s="109"/>
      <c r="K132" s="109"/>
      <c r="L132" s="109"/>
      <c r="M132" s="109"/>
      <c r="N132" s="109"/>
      <c r="O132" s="109"/>
      <c r="P132" s="109"/>
      <c r="Q132" s="109"/>
      <c r="R132" s="109"/>
      <c r="S132" s="109"/>
      <c r="T132" s="109"/>
      <c r="U132" s="109"/>
      <c r="V132" s="109"/>
      <c r="W132" s="109"/>
      <c r="X132" s="109"/>
      <c r="Y132" s="109"/>
      <c r="Z132" s="109"/>
    </row>
    <row r="133" spans="1:26" ht="25">
      <c r="A133" s="86">
        <f t="shared" ca="1" si="8"/>
        <v>103</v>
      </c>
      <c r="B133" s="179" t="s">
        <v>347</v>
      </c>
      <c r="C133" s="107"/>
      <c r="D133" s="87"/>
      <c r="E133" s="107"/>
      <c r="F133" s="107"/>
      <c r="G133" s="107"/>
      <c r="H133" s="108"/>
      <c r="I133" s="213"/>
      <c r="J133" s="109"/>
      <c r="K133" s="109"/>
      <c r="L133" s="109"/>
      <c r="M133" s="109"/>
      <c r="N133" s="109"/>
      <c r="O133" s="109"/>
      <c r="P133" s="109"/>
      <c r="Q133" s="109"/>
      <c r="R133" s="109"/>
      <c r="S133" s="109"/>
      <c r="T133" s="109"/>
      <c r="U133" s="109"/>
      <c r="V133" s="109"/>
      <c r="W133" s="109"/>
      <c r="X133" s="109"/>
      <c r="Y133" s="109"/>
      <c r="Z133" s="109"/>
    </row>
    <row r="134" spans="1:26" ht="25">
      <c r="A134" s="86">
        <f t="shared" ca="1" si="8"/>
        <v>104</v>
      </c>
      <c r="B134" s="180" t="s">
        <v>413</v>
      </c>
      <c r="C134" s="107"/>
      <c r="D134" s="87"/>
      <c r="E134" s="107"/>
      <c r="F134" s="107"/>
      <c r="G134" s="107"/>
      <c r="H134" s="108"/>
      <c r="I134" s="213"/>
      <c r="J134" s="109"/>
      <c r="K134" s="109"/>
      <c r="L134" s="109"/>
      <c r="M134" s="109"/>
      <c r="N134" s="109"/>
      <c r="O134" s="109"/>
      <c r="P134" s="109"/>
      <c r="Q134" s="109"/>
      <c r="R134" s="109"/>
      <c r="S134" s="109"/>
      <c r="T134" s="109"/>
      <c r="U134" s="109"/>
      <c r="V134" s="109"/>
      <c r="W134" s="109"/>
      <c r="X134" s="109"/>
      <c r="Y134" s="109"/>
      <c r="Z134" s="109"/>
    </row>
    <row r="135" spans="1:26">
      <c r="A135" s="95"/>
      <c r="B135" s="96" t="s">
        <v>348</v>
      </c>
      <c r="C135" s="106"/>
      <c r="D135" s="98"/>
      <c r="E135" s="99"/>
      <c r="F135" s="100"/>
      <c r="G135" s="100"/>
      <c r="H135" s="205"/>
      <c r="I135" s="211"/>
      <c r="J135" s="102"/>
      <c r="K135" s="102"/>
      <c r="L135" s="102"/>
      <c r="M135" s="102"/>
      <c r="N135" s="102"/>
      <c r="O135" s="102"/>
      <c r="P135" s="102"/>
      <c r="Q135" s="102"/>
      <c r="R135" s="102"/>
      <c r="S135" s="102"/>
      <c r="T135" s="102"/>
      <c r="U135" s="102"/>
      <c r="V135" s="102"/>
      <c r="W135" s="102"/>
      <c r="X135" s="102"/>
      <c r="Y135" s="102"/>
      <c r="Z135" s="102"/>
    </row>
    <row r="136" spans="1:26" ht="25">
      <c r="A136" s="86">
        <f t="shared" ref="A136" ca="1" si="9">IF(OFFSET(A136,-1,0) ="",OFFSET(A136,-2,0)+1,OFFSET(A136,-1,0)+1 )</f>
        <v>105</v>
      </c>
      <c r="B136" s="86" t="s">
        <v>349</v>
      </c>
      <c r="C136" s="240"/>
      <c r="D136" s="87"/>
      <c r="E136" s="107"/>
      <c r="F136" s="107"/>
      <c r="G136" s="107"/>
      <c r="H136" s="108"/>
      <c r="I136" s="213"/>
      <c r="J136" s="109"/>
      <c r="K136" s="109"/>
      <c r="L136" s="109"/>
      <c r="M136" s="109"/>
      <c r="N136" s="109"/>
      <c r="O136" s="109"/>
      <c r="P136" s="109"/>
      <c r="Q136" s="109"/>
      <c r="R136" s="109"/>
      <c r="S136" s="109"/>
      <c r="T136" s="109"/>
      <c r="U136" s="109"/>
      <c r="V136" s="109"/>
      <c r="W136" s="109"/>
      <c r="X136" s="109"/>
      <c r="Y136" s="109"/>
      <c r="Z136" s="109"/>
    </row>
    <row r="137" spans="1:26">
      <c r="A137" s="95"/>
      <c r="B137" s="96" t="s">
        <v>350</v>
      </c>
      <c r="C137" s="106"/>
      <c r="D137" s="98"/>
      <c r="E137" s="99"/>
      <c r="F137" s="100"/>
      <c r="G137" s="100"/>
      <c r="H137" s="205"/>
      <c r="I137" s="211"/>
      <c r="J137" s="102"/>
      <c r="K137" s="102"/>
      <c r="L137" s="102"/>
      <c r="M137" s="102"/>
      <c r="N137" s="102"/>
      <c r="O137" s="102"/>
      <c r="P137" s="102"/>
      <c r="Q137" s="102"/>
      <c r="R137" s="102"/>
      <c r="S137" s="102"/>
      <c r="T137" s="102"/>
      <c r="U137" s="102"/>
      <c r="V137" s="102"/>
      <c r="W137" s="102"/>
      <c r="X137" s="102"/>
      <c r="Y137" s="102"/>
      <c r="Z137" s="102"/>
    </row>
    <row r="138" spans="1:26" ht="25">
      <c r="A138" s="86">
        <f t="shared" ref="A138" ca="1" si="10">IF(OFFSET(A138,-1,0) ="",OFFSET(A138,-2,0)+1,OFFSET(A138,-1,0)+1 )</f>
        <v>106</v>
      </c>
      <c r="B138" s="86" t="s">
        <v>351</v>
      </c>
      <c r="C138" s="86"/>
      <c r="D138" s="87"/>
      <c r="E138" s="86"/>
      <c r="F138" s="86"/>
      <c r="G138" s="86"/>
      <c r="H138" s="199"/>
      <c r="I138" s="208"/>
      <c r="J138" s="30"/>
      <c r="K138" s="30"/>
      <c r="L138" s="30"/>
      <c r="M138" s="30"/>
      <c r="N138" s="30"/>
      <c r="O138" s="30"/>
      <c r="P138" s="30"/>
      <c r="Q138" s="30"/>
      <c r="R138" s="30"/>
      <c r="S138" s="30"/>
      <c r="T138" s="30"/>
      <c r="U138" s="30"/>
      <c r="V138" s="30"/>
      <c r="W138" s="30"/>
      <c r="X138" s="30"/>
      <c r="Y138" s="30"/>
      <c r="Z138" s="30"/>
    </row>
    <row r="139" spans="1:26">
      <c r="A139" s="95"/>
      <c r="B139" s="96" t="s">
        <v>352</v>
      </c>
      <c r="C139" s="106"/>
      <c r="D139" s="98"/>
      <c r="E139" s="99"/>
      <c r="F139" s="100"/>
      <c r="G139" s="100"/>
      <c r="H139" s="205"/>
      <c r="I139" s="211"/>
      <c r="J139" s="102"/>
      <c r="K139" s="102"/>
      <c r="L139" s="102"/>
      <c r="M139" s="102"/>
      <c r="N139" s="102"/>
      <c r="O139" s="102"/>
      <c r="P139" s="102"/>
      <c r="Q139" s="102"/>
      <c r="R139" s="102"/>
      <c r="S139" s="102"/>
      <c r="T139" s="102"/>
      <c r="U139" s="102"/>
      <c r="V139" s="102"/>
      <c r="W139" s="102"/>
      <c r="X139" s="102"/>
      <c r="Y139" s="102"/>
      <c r="Z139" s="102"/>
    </row>
    <row r="140" spans="1:26" ht="25">
      <c r="A140" s="86">
        <f t="shared" ref="A140" ca="1" si="11">IF(OFFSET(A140,-1,0) ="",OFFSET(A140,-2,0)+1,OFFSET(A140,-1,0)+1 )</f>
        <v>107</v>
      </c>
      <c r="B140" s="86" t="s">
        <v>353</v>
      </c>
      <c r="C140" s="86"/>
      <c r="D140" s="87"/>
      <c r="E140" s="86"/>
      <c r="F140" s="86"/>
      <c r="G140" s="86"/>
      <c r="H140" s="199"/>
      <c r="I140" s="208"/>
      <c r="J140" s="30"/>
      <c r="K140" s="30"/>
      <c r="L140" s="30"/>
      <c r="M140" s="30"/>
      <c r="N140" s="30"/>
      <c r="O140" s="30"/>
      <c r="P140" s="30"/>
      <c r="Q140" s="30"/>
      <c r="R140" s="30"/>
      <c r="S140" s="30"/>
      <c r="T140" s="30"/>
      <c r="U140" s="30"/>
      <c r="V140" s="30"/>
      <c r="W140" s="30"/>
      <c r="X140" s="30"/>
      <c r="Y140" s="30"/>
      <c r="Z140" s="30"/>
    </row>
    <row r="141" spans="1:26">
      <c r="A141" s="95"/>
      <c r="B141" s="96" t="s">
        <v>354</v>
      </c>
      <c r="C141" s="106"/>
      <c r="D141" s="98"/>
      <c r="E141" s="99"/>
      <c r="F141" s="100"/>
      <c r="G141" s="100"/>
      <c r="H141" s="205"/>
      <c r="I141" s="211"/>
      <c r="J141" s="102"/>
      <c r="K141" s="102"/>
      <c r="L141" s="102"/>
      <c r="M141" s="102"/>
      <c r="N141" s="102"/>
      <c r="O141" s="102"/>
      <c r="P141" s="102"/>
      <c r="Q141" s="102"/>
      <c r="R141" s="102"/>
      <c r="S141" s="102"/>
      <c r="T141" s="102"/>
      <c r="U141" s="102"/>
      <c r="V141" s="102"/>
      <c r="W141" s="102"/>
      <c r="X141" s="102"/>
      <c r="Y141" s="102"/>
      <c r="Z141" s="102"/>
    </row>
    <row r="142" spans="1:26">
      <c r="A142" s="181">
        <f t="shared" ref="A142:A146" ca="1" si="12">IF(OFFSET(A142,-1,0) ="",OFFSET(A142,-2,0)+1,OFFSET(A142,-1,0)+1 )</f>
        <v>108</v>
      </c>
      <c r="B142" s="181" t="s">
        <v>355</v>
      </c>
      <c r="C142" s="181"/>
      <c r="D142" s="182"/>
      <c r="E142" s="181"/>
      <c r="F142" s="181"/>
      <c r="G142" s="181"/>
      <c r="H142" s="206"/>
      <c r="I142" s="208"/>
      <c r="J142" s="30"/>
      <c r="K142" s="30"/>
      <c r="L142" s="30"/>
      <c r="M142" s="30"/>
      <c r="N142" s="30"/>
      <c r="O142" s="30"/>
      <c r="P142" s="30"/>
      <c r="Q142" s="30"/>
      <c r="R142" s="30"/>
      <c r="S142" s="30"/>
      <c r="T142" s="30"/>
      <c r="U142" s="30"/>
      <c r="V142" s="30"/>
      <c r="W142" s="30"/>
      <c r="X142" s="30"/>
      <c r="Y142" s="30"/>
      <c r="Z142" s="30"/>
    </row>
    <row r="143" spans="1:26" s="184" customFormat="1">
      <c r="A143" s="215">
        <f t="shared" ca="1" si="12"/>
        <v>109</v>
      </c>
      <c r="B143" s="221" t="s">
        <v>356</v>
      </c>
      <c r="C143" s="216"/>
      <c r="D143" s="217"/>
      <c r="E143" s="216"/>
      <c r="F143" s="216"/>
      <c r="G143" s="216"/>
      <c r="H143" s="218"/>
      <c r="I143" s="214"/>
      <c r="J143" s="183"/>
      <c r="K143" s="183"/>
      <c r="L143" s="183"/>
      <c r="M143" s="183"/>
      <c r="N143" s="183"/>
      <c r="O143" s="183"/>
      <c r="P143" s="183"/>
      <c r="Q143" s="183"/>
      <c r="R143" s="183"/>
      <c r="S143" s="183"/>
      <c r="T143" s="183"/>
      <c r="U143" s="183"/>
      <c r="V143" s="183"/>
      <c r="W143" s="183"/>
      <c r="X143" s="183"/>
      <c r="Y143" s="183"/>
      <c r="Z143" s="183"/>
    </row>
    <row r="144" spans="1:26">
      <c r="A144" s="95"/>
      <c r="B144" s="96" t="s">
        <v>324</v>
      </c>
      <c r="C144" s="106"/>
      <c r="D144" s="98"/>
      <c r="E144" s="99"/>
      <c r="F144" s="100"/>
      <c r="G144" s="100"/>
      <c r="H144" s="205"/>
      <c r="I144" s="211"/>
      <c r="J144" s="102"/>
      <c r="K144" s="102"/>
      <c r="L144" s="102"/>
      <c r="M144" s="102"/>
      <c r="N144" s="102"/>
      <c r="O144" s="102"/>
      <c r="P144" s="102"/>
      <c r="Q144" s="102"/>
      <c r="R144" s="102"/>
      <c r="S144" s="102"/>
      <c r="T144" s="102"/>
      <c r="U144" s="102"/>
      <c r="V144" s="102"/>
      <c r="W144" s="102"/>
      <c r="X144" s="102"/>
      <c r="Y144" s="102"/>
      <c r="Z144" s="102"/>
    </row>
    <row r="145" spans="1:26" ht="25">
      <c r="A145" s="181">
        <f t="shared" ca="1" si="12"/>
        <v>110</v>
      </c>
      <c r="B145" s="181" t="s">
        <v>361</v>
      </c>
      <c r="C145" s="181"/>
      <c r="D145" s="182"/>
      <c r="E145" s="181"/>
      <c r="F145" s="181"/>
      <c r="G145" s="181"/>
      <c r="H145" s="206"/>
      <c r="I145" s="222"/>
      <c r="J145" s="30"/>
      <c r="K145" s="30"/>
      <c r="L145" s="30"/>
      <c r="M145" s="30"/>
      <c r="N145" s="30"/>
      <c r="O145" s="30"/>
      <c r="P145" s="30"/>
      <c r="Q145" s="30"/>
      <c r="R145" s="30"/>
      <c r="S145" s="30"/>
      <c r="T145" s="30"/>
      <c r="U145" s="30"/>
      <c r="V145" s="30"/>
      <c r="W145" s="30"/>
      <c r="X145" s="30"/>
      <c r="Y145" s="30"/>
      <c r="Z145" s="30"/>
    </row>
    <row r="146" spans="1:26" ht="25">
      <c r="A146" s="223">
        <f t="shared" ca="1" si="12"/>
        <v>111</v>
      </c>
      <c r="B146" s="226" t="s">
        <v>362</v>
      </c>
      <c r="C146" s="223"/>
      <c r="D146" s="224"/>
      <c r="E146" s="223"/>
      <c r="F146" s="223"/>
      <c r="G146" s="223"/>
      <c r="H146" s="223"/>
      <c r="I146" s="225"/>
      <c r="J146" s="30"/>
      <c r="K146" s="30"/>
      <c r="L146" s="30"/>
      <c r="M146" s="30"/>
      <c r="N146" s="30"/>
      <c r="O146" s="30"/>
      <c r="P146" s="30"/>
      <c r="Q146" s="30"/>
      <c r="R146" s="30"/>
      <c r="S146" s="30"/>
      <c r="T146" s="30"/>
      <c r="U146" s="30"/>
      <c r="V146" s="30"/>
      <c r="W146" s="30"/>
      <c r="X146" s="30"/>
      <c r="Y146" s="30"/>
      <c r="Z146" s="30"/>
    </row>
    <row r="147" spans="1:26" s="184" customFormat="1">
      <c r="A147" s="185"/>
      <c r="B147" s="185"/>
      <c r="C147" s="185"/>
      <c r="D147" s="185"/>
      <c r="E147" s="185"/>
      <c r="F147" s="185"/>
      <c r="G147" s="185"/>
      <c r="H147" s="185"/>
      <c r="I147" s="185"/>
      <c r="J147" s="183"/>
      <c r="K147" s="183"/>
      <c r="L147" s="183"/>
      <c r="M147" s="183"/>
      <c r="N147" s="183"/>
      <c r="O147" s="183"/>
      <c r="P147" s="183"/>
      <c r="Q147" s="183"/>
      <c r="R147" s="183"/>
      <c r="S147" s="183"/>
      <c r="T147" s="183"/>
      <c r="U147" s="183"/>
      <c r="V147" s="183"/>
      <c r="W147" s="183"/>
      <c r="X147" s="183"/>
      <c r="Y147" s="183"/>
      <c r="Z147" s="183"/>
    </row>
    <row r="148" spans="1:26" s="184" customFormat="1">
      <c r="A148" s="185"/>
      <c r="B148" s="185"/>
      <c r="C148" s="185"/>
      <c r="D148" s="185"/>
      <c r="E148" s="185"/>
      <c r="F148" s="185"/>
      <c r="G148" s="185"/>
      <c r="H148" s="185"/>
      <c r="I148" s="185"/>
      <c r="J148" s="183"/>
      <c r="K148" s="183"/>
      <c r="L148" s="183"/>
      <c r="M148" s="183"/>
      <c r="N148" s="183"/>
      <c r="O148" s="183"/>
      <c r="P148" s="183"/>
      <c r="Q148" s="183"/>
      <c r="R148" s="183"/>
      <c r="S148" s="183"/>
      <c r="T148" s="183"/>
      <c r="U148" s="183"/>
      <c r="V148" s="183"/>
      <c r="W148" s="183"/>
      <c r="X148" s="183"/>
      <c r="Y148" s="183"/>
      <c r="Z148" s="183"/>
    </row>
    <row r="149" spans="1:26" s="184" customFormat="1">
      <c r="A149" s="185"/>
      <c r="B149" s="185"/>
      <c r="C149" s="185"/>
      <c r="D149" s="185"/>
      <c r="E149" s="185"/>
      <c r="F149" s="185"/>
      <c r="G149" s="185"/>
      <c r="H149" s="185"/>
      <c r="I149" s="185"/>
      <c r="J149" s="183"/>
      <c r="K149" s="183"/>
      <c r="L149" s="183"/>
      <c r="M149" s="183"/>
      <c r="N149" s="183"/>
      <c r="O149" s="183"/>
      <c r="P149" s="183"/>
      <c r="Q149" s="183"/>
      <c r="R149" s="183"/>
      <c r="S149" s="183"/>
      <c r="T149" s="183"/>
      <c r="U149" s="183"/>
      <c r="V149" s="183"/>
      <c r="W149" s="183"/>
      <c r="X149" s="183"/>
      <c r="Y149" s="183"/>
      <c r="Z149" s="183"/>
    </row>
    <row r="150" spans="1:26" s="184" customFormat="1">
      <c r="A150" s="185"/>
      <c r="B150" s="185"/>
      <c r="C150" s="186"/>
      <c r="D150" s="185"/>
      <c r="E150" s="186"/>
      <c r="F150" s="186"/>
      <c r="G150" s="186"/>
      <c r="H150" s="186"/>
      <c r="I150" s="186"/>
      <c r="J150" s="187"/>
      <c r="K150" s="187"/>
      <c r="L150" s="187"/>
      <c r="M150" s="187"/>
      <c r="N150" s="187"/>
      <c r="O150" s="187"/>
      <c r="P150" s="187"/>
      <c r="Q150" s="187"/>
      <c r="R150" s="187"/>
      <c r="S150" s="187"/>
      <c r="T150" s="187"/>
      <c r="U150" s="187"/>
      <c r="V150" s="187"/>
      <c r="W150" s="187"/>
      <c r="X150" s="187"/>
      <c r="Y150" s="187"/>
      <c r="Z150" s="187"/>
    </row>
    <row r="151" spans="1:26" s="184" customFormat="1">
      <c r="A151" s="188"/>
      <c r="B151" s="189"/>
      <c r="C151" s="190"/>
      <c r="D151" s="191"/>
      <c r="E151" s="192"/>
      <c r="F151" s="193"/>
      <c r="G151" s="193"/>
      <c r="H151" s="193"/>
      <c r="I151" s="192"/>
      <c r="J151" s="183"/>
      <c r="K151" s="183"/>
      <c r="L151" s="183"/>
      <c r="M151" s="183"/>
      <c r="N151" s="183"/>
      <c r="O151" s="183"/>
      <c r="P151" s="183"/>
      <c r="Q151" s="183"/>
      <c r="R151" s="183"/>
      <c r="S151" s="183"/>
      <c r="T151" s="183"/>
      <c r="U151" s="183"/>
      <c r="V151" s="183"/>
      <c r="W151" s="183"/>
      <c r="X151" s="183"/>
      <c r="Y151" s="183"/>
      <c r="Z151" s="183"/>
    </row>
    <row r="152" spans="1:26" s="184" customFormat="1">
      <c r="A152" s="185"/>
      <c r="B152" s="185"/>
      <c r="C152" s="186"/>
      <c r="D152" s="186"/>
      <c r="E152" s="186"/>
      <c r="F152" s="186"/>
      <c r="G152" s="186"/>
      <c r="H152" s="186"/>
      <c r="I152" s="186"/>
      <c r="J152" s="187"/>
      <c r="K152" s="187"/>
      <c r="L152" s="187"/>
      <c r="M152" s="187"/>
      <c r="N152" s="187"/>
      <c r="O152" s="187"/>
      <c r="P152" s="187"/>
      <c r="Q152" s="187"/>
      <c r="R152" s="187"/>
      <c r="S152" s="187"/>
      <c r="T152" s="187"/>
      <c r="U152" s="187"/>
      <c r="V152" s="187"/>
      <c r="W152" s="187"/>
      <c r="X152" s="187"/>
      <c r="Y152" s="187"/>
      <c r="Z152" s="187"/>
    </row>
    <row r="153" spans="1:26" s="184" customFormat="1">
      <c r="A153" s="185"/>
      <c r="B153" s="185"/>
      <c r="C153" s="186"/>
      <c r="D153" s="186"/>
      <c r="E153" s="186"/>
      <c r="F153" s="186"/>
      <c r="G153" s="186"/>
      <c r="H153" s="186"/>
      <c r="I153" s="186"/>
      <c r="J153" s="187"/>
      <c r="K153" s="187"/>
      <c r="L153" s="187"/>
      <c r="M153" s="187"/>
      <c r="N153" s="187"/>
      <c r="O153" s="187"/>
      <c r="P153" s="187"/>
      <c r="Q153" s="187"/>
      <c r="R153" s="187"/>
      <c r="S153" s="187"/>
      <c r="T153" s="187"/>
      <c r="U153" s="187"/>
      <c r="V153" s="187"/>
      <c r="W153" s="187"/>
      <c r="X153" s="187"/>
      <c r="Y153" s="187"/>
      <c r="Z153" s="187"/>
    </row>
    <row r="154" spans="1:26" s="184" customFormat="1">
      <c r="A154" s="185"/>
      <c r="B154" s="185"/>
      <c r="C154" s="186"/>
      <c r="D154" s="194"/>
      <c r="E154" s="186"/>
      <c r="F154" s="186"/>
      <c r="G154" s="186"/>
      <c r="H154" s="186"/>
      <c r="I154" s="186"/>
      <c r="J154" s="187"/>
      <c r="K154" s="187"/>
      <c r="L154" s="187"/>
      <c r="M154" s="187"/>
      <c r="N154" s="187"/>
      <c r="O154" s="187"/>
      <c r="P154" s="187"/>
      <c r="Q154" s="187"/>
      <c r="R154" s="187"/>
      <c r="S154" s="187"/>
      <c r="T154" s="187"/>
      <c r="U154" s="187"/>
      <c r="V154" s="187"/>
      <c r="W154" s="187"/>
      <c r="X154" s="187"/>
      <c r="Y154" s="187"/>
      <c r="Z154" s="187"/>
    </row>
    <row r="155" spans="1:26" s="184" customFormat="1">
      <c r="A155" s="185"/>
      <c r="B155" s="185"/>
      <c r="C155" s="186"/>
      <c r="D155" s="186"/>
      <c r="E155" s="186"/>
      <c r="F155" s="186"/>
      <c r="G155" s="186"/>
      <c r="H155" s="186"/>
      <c r="I155" s="186"/>
      <c r="J155" s="195"/>
      <c r="K155" s="195"/>
      <c r="L155" s="195"/>
      <c r="M155" s="195"/>
      <c r="N155" s="195"/>
      <c r="O155" s="195"/>
      <c r="P155" s="195"/>
      <c r="Q155" s="195"/>
      <c r="R155" s="195"/>
      <c r="S155" s="195"/>
      <c r="T155" s="195"/>
      <c r="U155" s="195"/>
      <c r="V155" s="195"/>
      <c r="W155" s="195"/>
      <c r="X155" s="195"/>
      <c r="Y155" s="195"/>
      <c r="Z155" s="195"/>
    </row>
    <row r="156" spans="1:26" s="184" customFormat="1">
      <c r="A156" s="188"/>
      <c r="B156" s="189"/>
      <c r="C156" s="190"/>
      <c r="D156" s="191"/>
      <c r="E156" s="192"/>
      <c r="F156" s="193"/>
      <c r="G156" s="193"/>
      <c r="H156" s="193"/>
      <c r="I156" s="192"/>
      <c r="J156" s="183"/>
      <c r="K156" s="183"/>
      <c r="L156" s="183"/>
      <c r="M156" s="183"/>
      <c r="N156" s="183"/>
      <c r="O156" s="183"/>
      <c r="P156" s="183"/>
      <c r="Q156" s="183"/>
      <c r="R156" s="183"/>
      <c r="S156" s="183"/>
      <c r="T156" s="183"/>
      <c r="U156" s="183"/>
      <c r="V156" s="183"/>
      <c r="W156" s="183"/>
      <c r="X156" s="183"/>
      <c r="Y156" s="183"/>
      <c r="Z156" s="183"/>
    </row>
    <row r="157" spans="1:26" s="184" customFormat="1">
      <c r="A157" s="185"/>
      <c r="B157" s="186"/>
      <c r="C157" s="186"/>
      <c r="D157" s="186"/>
      <c r="E157" s="186"/>
      <c r="F157" s="186"/>
      <c r="G157" s="186"/>
      <c r="H157" s="186"/>
      <c r="I157" s="186"/>
      <c r="J157" s="187"/>
      <c r="K157" s="187"/>
      <c r="L157" s="187"/>
      <c r="M157" s="187"/>
      <c r="N157" s="187"/>
      <c r="O157" s="187"/>
      <c r="P157" s="187"/>
      <c r="Q157" s="187"/>
      <c r="R157" s="187"/>
      <c r="S157" s="187"/>
      <c r="T157" s="187"/>
      <c r="U157" s="187"/>
      <c r="V157" s="187"/>
      <c r="W157" s="187"/>
      <c r="X157" s="187"/>
      <c r="Y157" s="187"/>
      <c r="Z157" s="187"/>
    </row>
    <row r="158" spans="1:26" s="184" customFormat="1">
      <c r="A158" s="185"/>
      <c r="B158" s="186"/>
      <c r="C158" s="186"/>
      <c r="D158" s="186"/>
      <c r="E158" s="186"/>
      <c r="F158" s="186"/>
      <c r="G158" s="186"/>
      <c r="H158" s="186"/>
      <c r="I158" s="186"/>
      <c r="J158" s="187"/>
      <c r="K158" s="187"/>
      <c r="L158" s="187"/>
      <c r="M158" s="187"/>
      <c r="N158" s="187"/>
      <c r="O158" s="187"/>
      <c r="P158" s="187"/>
      <c r="Q158" s="187"/>
      <c r="R158" s="187"/>
      <c r="S158" s="187"/>
      <c r="T158" s="187"/>
      <c r="U158" s="187"/>
      <c r="V158" s="187"/>
      <c r="W158" s="187"/>
      <c r="X158" s="187"/>
      <c r="Y158" s="187"/>
      <c r="Z158" s="187"/>
    </row>
    <row r="159" spans="1:26" s="184" customFormat="1">
      <c r="A159" s="185"/>
      <c r="B159" s="186"/>
      <c r="C159" s="186"/>
      <c r="D159" s="186"/>
      <c r="E159" s="186"/>
      <c r="F159" s="186"/>
      <c r="G159" s="186"/>
      <c r="H159" s="186"/>
      <c r="I159" s="186"/>
      <c r="J159" s="187"/>
      <c r="K159" s="187"/>
      <c r="L159" s="187"/>
      <c r="M159" s="187"/>
      <c r="N159" s="187"/>
      <c r="O159" s="187"/>
      <c r="P159" s="187"/>
      <c r="Q159" s="187"/>
      <c r="R159" s="187"/>
      <c r="S159" s="187"/>
      <c r="T159" s="187"/>
      <c r="U159" s="187"/>
      <c r="V159" s="187"/>
      <c r="W159" s="187"/>
      <c r="X159" s="187"/>
      <c r="Y159" s="187"/>
      <c r="Z159" s="187"/>
    </row>
    <row r="160" spans="1:26" s="184" customFormat="1">
      <c r="A160" s="185"/>
      <c r="B160" s="186"/>
      <c r="C160" s="186"/>
      <c r="D160" s="186"/>
      <c r="E160" s="186"/>
      <c r="F160" s="186"/>
      <c r="G160" s="186"/>
      <c r="H160" s="186"/>
      <c r="I160" s="186"/>
      <c r="J160" s="187"/>
      <c r="K160" s="187"/>
      <c r="L160" s="187"/>
      <c r="M160" s="187"/>
      <c r="N160" s="187"/>
      <c r="O160" s="187"/>
      <c r="P160" s="187"/>
      <c r="Q160" s="187"/>
      <c r="R160" s="187"/>
      <c r="S160" s="187"/>
      <c r="T160" s="187"/>
      <c r="U160" s="187"/>
      <c r="V160" s="187"/>
      <c r="W160" s="187"/>
      <c r="X160" s="187"/>
      <c r="Y160" s="187"/>
      <c r="Z160" s="187"/>
    </row>
    <row r="161" spans="1:26" s="184" customFormat="1">
      <c r="A161" s="188"/>
      <c r="B161" s="189"/>
      <c r="C161" s="190"/>
      <c r="D161" s="191"/>
      <c r="E161" s="192"/>
      <c r="F161" s="193"/>
      <c r="G161" s="193"/>
      <c r="H161" s="193"/>
      <c r="I161" s="192"/>
      <c r="J161" s="183"/>
      <c r="K161" s="183"/>
      <c r="L161" s="183"/>
      <c r="M161" s="183"/>
      <c r="N161" s="183"/>
      <c r="O161" s="183"/>
      <c r="P161" s="183"/>
      <c r="Q161" s="183"/>
      <c r="R161" s="183"/>
      <c r="S161" s="183"/>
      <c r="T161" s="183"/>
      <c r="U161" s="183"/>
      <c r="V161" s="183"/>
      <c r="W161" s="183"/>
      <c r="X161" s="183"/>
      <c r="Y161" s="183"/>
      <c r="Z161" s="183"/>
    </row>
    <row r="162" spans="1:26" s="184" customFormat="1">
      <c r="A162" s="185"/>
      <c r="B162" s="186"/>
      <c r="C162" s="186"/>
      <c r="D162" s="186"/>
      <c r="E162" s="186"/>
      <c r="F162" s="186"/>
      <c r="G162" s="186"/>
      <c r="H162" s="186"/>
      <c r="I162" s="186"/>
      <c r="J162" s="195"/>
      <c r="K162" s="195"/>
      <c r="L162" s="195"/>
      <c r="M162" s="195"/>
      <c r="N162" s="195"/>
      <c r="O162" s="195"/>
      <c r="P162" s="195"/>
      <c r="Q162" s="195"/>
      <c r="R162" s="195"/>
      <c r="S162" s="195"/>
      <c r="T162" s="195"/>
      <c r="U162" s="195"/>
      <c r="V162" s="195"/>
      <c r="W162" s="195"/>
      <c r="X162" s="195"/>
      <c r="Y162" s="195"/>
      <c r="Z162" s="195"/>
    </row>
    <row r="163" spans="1:26" s="184" customFormat="1">
      <c r="A163" s="185"/>
      <c r="B163" s="186"/>
      <c r="C163" s="186"/>
      <c r="D163" s="186"/>
      <c r="E163" s="186"/>
      <c r="F163" s="186"/>
      <c r="G163" s="186"/>
      <c r="H163" s="186"/>
      <c r="I163" s="186"/>
      <c r="J163" s="195"/>
      <c r="K163" s="195"/>
      <c r="L163" s="195"/>
      <c r="M163" s="195"/>
      <c r="N163" s="195"/>
      <c r="O163" s="195"/>
      <c r="P163" s="195"/>
      <c r="Q163" s="195"/>
      <c r="R163" s="195"/>
      <c r="S163" s="195"/>
      <c r="T163" s="195"/>
      <c r="U163" s="195"/>
      <c r="V163" s="195"/>
      <c r="W163" s="195"/>
      <c r="X163" s="195"/>
      <c r="Y163" s="195"/>
      <c r="Z163" s="195"/>
    </row>
    <row r="164" spans="1:26" s="184" customFormat="1">
      <c r="A164" s="185"/>
      <c r="B164" s="186"/>
      <c r="C164" s="186"/>
      <c r="D164" s="186"/>
      <c r="E164" s="186"/>
      <c r="F164" s="186"/>
      <c r="G164" s="186"/>
      <c r="H164" s="186"/>
      <c r="I164" s="186"/>
      <c r="J164" s="195"/>
      <c r="K164" s="195"/>
      <c r="L164" s="195"/>
      <c r="M164" s="195"/>
      <c r="N164" s="195"/>
      <c r="O164" s="195"/>
      <c r="P164" s="195"/>
      <c r="Q164" s="195"/>
      <c r="R164" s="195"/>
      <c r="S164" s="195"/>
      <c r="T164" s="195"/>
      <c r="U164" s="195"/>
      <c r="V164" s="195"/>
      <c r="W164" s="195"/>
      <c r="X164" s="195"/>
      <c r="Y164" s="195"/>
      <c r="Z164" s="195"/>
    </row>
    <row r="165" spans="1:26" s="184" customFormat="1">
      <c r="A165" s="185"/>
      <c r="B165" s="186"/>
      <c r="C165" s="186"/>
      <c r="D165" s="186"/>
      <c r="E165" s="186"/>
      <c r="F165" s="186"/>
      <c r="G165" s="186"/>
      <c r="H165" s="186"/>
      <c r="I165" s="186"/>
      <c r="J165" s="195"/>
      <c r="K165" s="195"/>
      <c r="L165" s="195"/>
      <c r="M165" s="195"/>
      <c r="N165" s="195"/>
      <c r="O165" s="195"/>
      <c r="P165" s="195"/>
      <c r="Q165" s="195"/>
      <c r="R165" s="195"/>
      <c r="S165" s="195"/>
      <c r="T165" s="195"/>
      <c r="U165" s="195"/>
      <c r="V165" s="195"/>
      <c r="W165" s="195"/>
      <c r="X165" s="195"/>
      <c r="Y165" s="195"/>
      <c r="Z165" s="195"/>
    </row>
    <row r="166" spans="1:26" s="184" customFormat="1">
      <c r="A166" s="185"/>
      <c r="B166" s="186"/>
      <c r="C166" s="186"/>
      <c r="D166" s="186"/>
      <c r="E166" s="186"/>
      <c r="F166" s="186"/>
      <c r="G166" s="186"/>
      <c r="H166" s="186"/>
      <c r="I166" s="186"/>
      <c r="J166" s="195"/>
      <c r="K166" s="195"/>
      <c r="L166" s="195"/>
      <c r="M166" s="195"/>
      <c r="N166" s="195"/>
      <c r="O166" s="195"/>
      <c r="P166" s="195"/>
      <c r="Q166" s="195"/>
      <c r="R166" s="195"/>
      <c r="S166" s="195"/>
      <c r="T166" s="195"/>
      <c r="U166" s="195"/>
      <c r="V166" s="195"/>
      <c r="W166" s="195"/>
      <c r="X166" s="195"/>
      <c r="Y166" s="195"/>
      <c r="Z166" s="195"/>
    </row>
    <row r="167" spans="1:26" s="184" customFormat="1">
      <c r="A167" s="185"/>
      <c r="B167" s="186"/>
      <c r="C167" s="186"/>
      <c r="D167" s="186"/>
      <c r="E167" s="186"/>
      <c r="F167" s="186"/>
      <c r="G167" s="186"/>
      <c r="H167" s="186"/>
      <c r="I167" s="186"/>
      <c r="J167" s="195"/>
      <c r="K167" s="195"/>
      <c r="L167" s="195"/>
      <c r="M167" s="195"/>
      <c r="N167" s="195"/>
      <c r="O167" s="195"/>
      <c r="P167" s="195"/>
      <c r="Q167" s="195"/>
      <c r="R167" s="195"/>
      <c r="S167" s="195"/>
      <c r="T167" s="195"/>
      <c r="U167" s="195"/>
      <c r="V167" s="195"/>
      <c r="W167" s="195"/>
      <c r="X167" s="195"/>
      <c r="Y167" s="195"/>
      <c r="Z167" s="195"/>
    </row>
    <row r="168" spans="1:26" s="195" customFormat="1" ht="13">
      <c r="A168" s="185"/>
      <c r="B168" s="196"/>
      <c r="C168" s="186"/>
      <c r="D168" s="186"/>
      <c r="E168" s="186"/>
      <c r="F168" s="186"/>
      <c r="G168" s="186"/>
      <c r="H168" s="186"/>
      <c r="I168" s="186"/>
    </row>
    <row r="169" spans="1:26" s="184" customFormat="1">
      <c r="A169" s="185"/>
      <c r="B169" s="186"/>
      <c r="C169" s="186"/>
      <c r="D169" s="186"/>
      <c r="E169" s="186"/>
      <c r="F169" s="186"/>
      <c r="G169" s="186"/>
      <c r="H169" s="186"/>
      <c r="I169" s="186"/>
      <c r="J169" s="187"/>
      <c r="K169" s="187"/>
      <c r="L169" s="187"/>
      <c r="M169" s="187"/>
      <c r="N169" s="187"/>
      <c r="O169" s="187"/>
      <c r="P169" s="187"/>
      <c r="Q169" s="187"/>
      <c r="R169" s="187"/>
      <c r="S169" s="187"/>
      <c r="T169" s="187"/>
      <c r="U169" s="187"/>
      <c r="V169" s="187"/>
      <c r="W169" s="187"/>
      <c r="X169" s="187"/>
      <c r="Y169" s="187"/>
      <c r="Z169" s="187"/>
    </row>
    <row r="170" spans="1:26" s="184" customFormat="1">
      <c r="A170" s="185"/>
      <c r="B170" s="186"/>
      <c r="C170" s="186"/>
      <c r="D170" s="186"/>
      <c r="E170" s="186"/>
      <c r="F170" s="186"/>
      <c r="G170" s="186"/>
      <c r="H170" s="186"/>
      <c r="I170" s="186"/>
      <c r="J170" s="187"/>
      <c r="K170" s="187"/>
      <c r="L170" s="187"/>
      <c r="M170" s="187"/>
      <c r="N170" s="187"/>
      <c r="O170" s="187"/>
      <c r="P170" s="187"/>
      <c r="Q170" s="187"/>
      <c r="R170" s="187"/>
      <c r="S170" s="187"/>
      <c r="T170" s="187"/>
      <c r="U170" s="187"/>
      <c r="V170" s="187"/>
      <c r="W170" s="187"/>
      <c r="X170" s="187"/>
      <c r="Y170" s="187"/>
      <c r="Z170" s="187"/>
    </row>
    <row r="171" spans="1:26" s="184" customFormat="1">
      <c r="A171" s="185"/>
      <c r="B171" s="186"/>
      <c r="C171" s="186"/>
      <c r="D171" s="186"/>
      <c r="E171" s="186"/>
      <c r="F171" s="186"/>
      <c r="G171" s="186"/>
      <c r="H171" s="186"/>
      <c r="I171" s="186"/>
      <c r="J171" s="187"/>
      <c r="K171" s="187"/>
      <c r="L171" s="187"/>
      <c r="M171" s="187"/>
      <c r="N171" s="187"/>
      <c r="O171" s="187"/>
      <c r="P171" s="187"/>
      <c r="Q171" s="187"/>
      <c r="R171" s="187"/>
      <c r="S171" s="187"/>
      <c r="T171" s="187"/>
      <c r="U171" s="187"/>
      <c r="V171" s="187"/>
      <c r="W171" s="187"/>
      <c r="X171" s="187"/>
      <c r="Y171" s="187"/>
      <c r="Z171" s="187"/>
    </row>
    <row r="172" spans="1:26" s="184" customFormat="1">
      <c r="A172" s="185"/>
      <c r="B172" s="186"/>
      <c r="C172" s="186"/>
      <c r="D172" s="186"/>
      <c r="E172" s="186"/>
      <c r="F172" s="186"/>
      <c r="G172" s="186"/>
      <c r="H172" s="186"/>
      <c r="I172" s="186"/>
      <c r="J172" s="187"/>
      <c r="K172" s="187"/>
      <c r="L172" s="187"/>
      <c r="M172" s="187"/>
      <c r="N172" s="187"/>
      <c r="O172" s="187"/>
      <c r="P172" s="187"/>
      <c r="Q172" s="187"/>
      <c r="R172" s="187"/>
      <c r="S172" s="187"/>
      <c r="T172" s="187"/>
      <c r="U172" s="187"/>
      <c r="V172" s="187"/>
      <c r="W172" s="187"/>
      <c r="X172" s="187"/>
      <c r="Y172" s="187"/>
      <c r="Z172" s="187"/>
    </row>
    <row r="173" spans="1:26" s="184" customFormat="1">
      <c r="A173" s="243"/>
      <c r="B173" s="241"/>
      <c r="C173" s="241"/>
      <c r="D173" s="241"/>
      <c r="E173" s="241"/>
      <c r="F173" s="241"/>
      <c r="G173" s="241"/>
      <c r="H173" s="241"/>
      <c r="I173" s="241"/>
      <c r="J173" s="242"/>
      <c r="K173" s="242"/>
      <c r="L173" s="242"/>
      <c r="M173" s="242"/>
      <c r="N173" s="242"/>
      <c r="O173" s="242"/>
      <c r="P173" s="242"/>
      <c r="Q173" s="242"/>
      <c r="R173" s="242"/>
      <c r="S173" s="242"/>
      <c r="T173" s="242"/>
      <c r="U173" s="242"/>
      <c r="V173" s="242"/>
      <c r="W173" s="242"/>
      <c r="X173" s="242"/>
      <c r="Y173" s="242"/>
      <c r="Z173" s="242"/>
    </row>
    <row r="174" spans="1:26">
      <c r="A174" s="118"/>
      <c r="B174" s="242"/>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242"/>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242"/>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242"/>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242"/>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242"/>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242"/>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242"/>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242"/>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242"/>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242"/>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242"/>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242"/>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242"/>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spans="1:26">
      <c r="A1006" s="118"/>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row r="1007" spans="1:26">
      <c r="A1007" s="118"/>
      <c r="B1007" s="119"/>
      <c r="C1007" s="119"/>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row>
    <row r="1008" spans="1:26">
      <c r="A1008" s="118"/>
      <c r="B1008" s="119"/>
      <c r="C1008" s="119"/>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row>
    <row r="1009" spans="1:26">
      <c r="A1009" s="118"/>
      <c r="B1009" s="119"/>
      <c r="C1009" s="119"/>
      <c r="D1009" s="119"/>
      <c r="E1009" s="119"/>
      <c r="F1009" s="119"/>
      <c r="G1009" s="119"/>
      <c r="H1009" s="119"/>
      <c r="I1009" s="119"/>
      <c r="J1009" s="119"/>
      <c r="K1009" s="119"/>
      <c r="L1009" s="119"/>
      <c r="M1009" s="119"/>
      <c r="N1009" s="119"/>
      <c r="O1009" s="119"/>
      <c r="P1009" s="119"/>
      <c r="Q1009" s="119"/>
      <c r="R1009" s="119"/>
      <c r="S1009" s="119"/>
      <c r="T1009" s="119"/>
      <c r="U1009" s="119"/>
      <c r="V1009" s="119"/>
      <c r="W1009" s="119"/>
      <c r="X1009" s="119"/>
      <c r="Y1009" s="119"/>
      <c r="Z1009" s="119"/>
    </row>
    <row r="1010" spans="1:26">
      <c r="A1010" s="118"/>
      <c r="B1010" s="119"/>
      <c r="C1010" s="119"/>
      <c r="D1010" s="119"/>
      <c r="E1010" s="119"/>
      <c r="F1010" s="119"/>
      <c r="G1010" s="119"/>
      <c r="H1010" s="119"/>
      <c r="I1010" s="119"/>
      <c r="J1010" s="119"/>
      <c r="K1010" s="119"/>
      <c r="L1010" s="119"/>
      <c r="M1010" s="119"/>
      <c r="N1010" s="119"/>
      <c r="O1010" s="119"/>
      <c r="P1010" s="119"/>
      <c r="Q1010" s="119"/>
      <c r="R1010" s="119"/>
      <c r="S1010" s="119"/>
      <c r="T1010" s="119"/>
      <c r="U1010" s="119"/>
      <c r="V1010" s="119"/>
      <c r="W1010" s="119"/>
      <c r="X1010" s="119"/>
      <c r="Y1010" s="119"/>
      <c r="Z1010" s="119"/>
    </row>
    <row r="1011" spans="1:26">
      <c r="A1011" s="118"/>
      <c r="B1011" s="119"/>
      <c r="C1011" s="119"/>
      <c r="D1011" s="119"/>
      <c r="E1011" s="119"/>
      <c r="F1011" s="119"/>
      <c r="G1011" s="119"/>
      <c r="H1011" s="119"/>
      <c r="I1011" s="119"/>
      <c r="J1011" s="119"/>
      <c r="K1011" s="119"/>
      <c r="L1011" s="119"/>
      <c r="M1011" s="119"/>
      <c r="N1011" s="119"/>
      <c r="O1011" s="119"/>
      <c r="P1011" s="119"/>
      <c r="Q1011" s="119"/>
      <c r="R1011" s="119"/>
      <c r="S1011" s="119"/>
      <c r="T1011" s="119"/>
      <c r="U1011" s="119"/>
      <c r="V1011" s="119"/>
      <c r="W1011" s="119"/>
      <c r="X1011" s="119"/>
      <c r="Y1011" s="119"/>
      <c r="Z1011" s="119"/>
    </row>
    <row r="1012" spans="1:26">
      <c r="A1012" s="118"/>
      <c r="B1012" s="119"/>
      <c r="C1012" s="119"/>
      <c r="D1012" s="119"/>
      <c r="E1012" s="119"/>
      <c r="F1012" s="119"/>
      <c r="G1012" s="119"/>
      <c r="H1012" s="119"/>
      <c r="I1012" s="119"/>
      <c r="J1012" s="119"/>
      <c r="K1012" s="119"/>
      <c r="L1012" s="119"/>
      <c r="M1012" s="119"/>
      <c r="N1012" s="119"/>
      <c r="O1012" s="119"/>
      <c r="P1012" s="119"/>
      <c r="Q1012" s="119"/>
      <c r="R1012" s="119"/>
      <c r="S1012" s="119"/>
      <c r="T1012" s="119"/>
      <c r="U1012" s="119"/>
      <c r="V1012" s="119"/>
      <c r="W1012" s="119"/>
      <c r="X1012" s="119"/>
      <c r="Y1012" s="119"/>
      <c r="Z1012" s="119"/>
    </row>
    <row r="1013" spans="1:26">
      <c r="A1013" s="118"/>
      <c r="B1013" s="119"/>
      <c r="C1013" s="119"/>
      <c r="D1013" s="119"/>
      <c r="E1013" s="119"/>
      <c r="F1013" s="119"/>
      <c r="G1013" s="119"/>
      <c r="H1013" s="119"/>
      <c r="I1013" s="119"/>
      <c r="J1013" s="119"/>
      <c r="K1013" s="119"/>
      <c r="L1013" s="119"/>
      <c r="M1013" s="119"/>
      <c r="N1013" s="119"/>
      <c r="O1013" s="119"/>
      <c r="P1013" s="119"/>
      <c r="Q1013" s="119"/>
      <c r="R1013" s="119"/>
      <c r="S1013" s="119"/>
      <c r="T1013" s="119"/>
      <c r="U1013" s="119"/>
      <c r="V1013" s="119"/>
      <c r="W1013" s="119"/>
      <c r="X1013" s="119"/>
      <c r="Y1013" s="119"/>
      <c r="Z1013" s="119"/>
    </row>
    <row r="1014" spans="1:26">
      <c r="A1014" s="118"/>
      <c r="B1014" s="119"/>
      <c r="C1014" s="119"/>
      <c r="D1014" s="119"/>
      <c r="E1014" s="119"/>
      <c r="F1014" s="119"/>
      <c r="G1014" s="119"/>
      <c r="H1014" s="119"/>
      <c r="I1014" s="119"/>
      <c r="J1014" s="119"/>
      <c r="K1014" s="119"/>
      <c r="L1014" s="119"/>
      <c r="M1014" s="119"/>
      <c r="N1014" s="119"/>
      <c r="O1014" s="119"/>
      <c r="P1014" s="119"/>
      <c r="Q1014" s="119"/>
      <c r="R1014" s="119"/>
      <c r="S1014" s="119"/>
      <c r="T1014" s="119"/>
      <c r="U1014" s="119"/>
      <c r="V1014" s="119"/>
      <c r="W1014" s="119"/>
      <c r="X1014" s="119"/>
      <c r="Y1014" s="119"/>
      <c r="Z1014" s="119"/>
    </row>
    <row r="1015" spans="1:26">
      <c r="A1015" s="118"/>
      <c r="B1015" s="119"/>
      <c r="C1015" s="119"/>
      <c r="D1015" s="119"/>
      <c r="E1015" s="119"/>
      <c r="F1015" s="119"/>
      <c r="G1015" s="119"/>
      <c r="H1015" s="119"/>
      <c r="I1015" s="119"/>
      <c r="J1015" s="119"/>
      <c r="K1015" s="119"/>
      <c r="L1015" s="119"/>
      <c r="M1015" s="119"/>
      <c r="N1015" s="119"/>
      <c r="O1015" s="119"/>
      <c r="P1015" s="119"/>
      <c r="Q1015" s="119"/>
      <c r="R1015" s="119"/>
      <c r="S1015" s="119"/>
      <c r="T1015" s="119"/>
      <c r="U1015" s="119"/>
      <c r="V1015" s="119"/>
      <c r="W1015" s="119"/>
      <c r="X1015" s="119"/>
      <c r="Y1015" s="119"/>
      <c r="Z1015" s="119"/>
    </row>
    <row r="1016" spans="1:26">
      <c r="A1016" s="118"/>
      <c r="B1016" s="119"/>
      <c r="C1016" s="119"/>
      <c r="D1016" s="119"/>
      <c r="E1016" s="119"/>
      <c r="F1016" s="119"/>
      <c r="G1016" s="119"/>
      <c r="H1016" s="119"/>
      <c r="I1016" s="119"/>
      <c r="J1016" s="119"/>
      <c r="K1016" s="119"/>
      <c r="L1016" s="119"/>
      <c r="M1016" s="119"/>
      <c r="N1016" s="119"/>
      <c r="O1016" s="119"/>
      <c r="P1016" s="119"/>
      <c r="Q1016" s="119"/>
      <c r="R1016" s="119"/>
      <c r="S1016" s="119"/>
      <c r="T1016" s="119"/>
      <c r="U1016" s="119"/>
      <c r="V1016" s="119"/>
      <c r="W1016" s="119"/>
      <c r="X1016" s="119"/>
      <c r="Y1016" s="119"/>
      <c r="Z1016" s="119"/>
    </row>
    <row r="1017" spans="1:26">
      <c r="A1017" s="118"/>
      <c r="B1017" s="119"/>
      <c r="C1017" s="119"/>
      <c r="D1017" s="119"/>
      <c r="E1017" s="119"/>
      <c r="F1017" s="119"/>
      <c r="G1017" s="119"/>
      <c r="H1017" s="119"/>
      <c r="I1017" s="119"/>
      <c r="J1017" s="119"/>
      <c r="K1017" s="119"/>
      <c r="L1017" s="119"/>
      <c r="M1017" s="119"/>
      <c r="N1017" s="119"/>
      <c r="O1017" s="119"/>
      <c r="P1017" s="119"/>
      <c r="Q1017" s="119"/>
      <c r="R1017" s="119"/>
      <c r="S1017" s="119"/>
      <c r="T1017" s="119"/>
      <c r="U1017" s="119"/>
      <c r="V1017" s="119"/>
      <c r="W1017" s="119"/>
      <c r="X1017" s="119"/>
      <c r="Y1017" s="119"/>
      <c r="Z1017" s="119"/>
    </row>
    <row r="1018" spans="1:26">
      <c r="A1018" s="118"/>
      <c r="B1018" s="119"/>
      <c r="C1018" s="119"/>
      <c r="D1018" s="119"/>
      <c r="E1018" s="119"/>
      <c r="F1018" s="119"/>
      <c r="G1018" s="119"/>
      <c r="H1018" s="119"/>
      <c r="I1018" s="119"/>
      <c r="J1018" s="119"/>
      <c r="K1018" s="119"/>
      <c r="L1018" s="119"/>
      <c r="M1018" s="119"/>
      <c r="N1018" s="119"/>
      <c r="O1018" s="119"/>
      <c r="P1018" s="119"/>
      <c r="Q1018" s="119"/>
      <c r="R1018" s="119"/>
      <c r="S1018" s="119"/>
      <c r="T1018" s="119"/>
      <c r="U1018" s="119"/>
      <c r="V1018" s="119"/>
      <c r="W1018" s="119"/>
      <c r="X1018" s="119"/>
      <c r="Y1018" s="119"/>
      <c r="Z1018" s="119"/>
    </row>
    <row r="1019" spans="1:26">
      <c r="A1019" s="118"/>
      <c r="B1019" s="119"/>
      <c r="C1019" s="119"/>
      <c r="D1019" s="119"/>
      <c r="E1019" s="119"/>
      <c r="F1019" s="119"/>
      <c r="G1019" s="119"/>
      <c r="H1019" s="119"/>
      <c r="I1019" s="119"/>
      <c r="J1019" s="119"/>
      <c r="K1019" s="119"/>
      <c r="L1019" s="119"/>
      <c r="M1019" s="119"/>
      <c r="N1019" s="119"/>
      <c r="O1019" s="119"/>
      <c r="P1019" s="119"/>
      <c r="Q1019" s="119"/>
      <c r="R1019" s="119"/>
      <c r="S1019" s="119"/>
      <c r="T1019" s="119"/>
      <c r="U1019" s="119"/>
      <c r="V1019" s="119"/>
      <c r="W1019" s="119"/>
      <c r="X1019" s="119"/>
      <c r="Y1019" s="119"/>
      <c r="Z1019" s="119"/>
    </row>
    <row r="1020" spans="1:26">
      <c r="A1020" s="118"/>
      <c r="B1020" s="119"/>
      <c r="C1020" s="119"/>
      <c r="D1020" s="119"/>
      <c r="E1020" s="119"/>
      <c r="F1020" s="119"/>
      <c r="G1020" s="119"/>
      <c r="H1020" s="119"/>
      <c r="I1020" s="119"/>
      <c r="J1020" s="119"/>
      <c r="K1020" s="119"/>
      <c r="L1020" s="119"/>
      <c r="M1020" s="119"/>
      <c r="N1020" s="119"/>
      <c r="O1020" s="119"/>
      <c r="P1020" s="119"/>
      <c r="Q1020" s="119"/>
      <c r="R1020" s="119"/>
      <c r="S1020" s="119"/>
      <c r="T1020" s="119"/>
      <c r="U1020" s="119"/>
      <c r="V1020" s="119"/>
      <c r="W1020" s="119"/>
      <c r="X1020" s="119"/>
      <c r="Y1020" s="119"/>
      <c r="Z1020" s="119"/>
    </row>
    <row r="1021" spans="1:26">
      <c r="A1021" s="118"/>
      <c r="B1021" s="119"/>
      <c r="C1021" s="119"/>
      <c r="D1021" s="119"/>
      <c r="E1021" s="119"/>
      <c r="F1021" s="119"/>
      <c r="G1021" s="119"/>
      <c r="H1021" s="119"/>
      <c r="I1021" s="119"/>
      <c r="J1021" s="119"/>
      <c r="K1021" s="119"/>
      <c r="L1021" s="119"/>
      <c r="M1021" s="119"/>
      <c r="N1021" s="119"/>
      <c r="O1021" s="119"/>
      <c r="P1021" s="119"/>
      <c r="Q1021" s="119"/>
      <c r="R1021" s="119"/>
      <c r="S1021" s="119"/>
      <c r="T1021" s="119"/>
      <c r="U1021" s="119"/>
      <c r="V1021" s="119"/>
      <c r="W1021" s="119"/>
      <c r="X1021" s="119"/>
      <c r="Y1021" s="119"/>
      <c r="Z1021" s="119"/>
    </row>
    <row r="1022" spans="1:26">
      <c r="A1022" s="118"/>
      <c r="B1022" s="119"/>
      <c r="C1022" s="119"/>
      <c r="D1022" s="119"/>
      <c r="E1022" s="119"/>
      <c r="F1022" s="119"/>
      <c r="G1022" s="119"/>
      <c r="H1022" s="119"/>
      <c r="I1022" s="119"/>
      <c r="J1022" s="119"/>
      <c r="K1022" s="119"/>
      <c r="L1022" s="119"/>
      <c r="M1022" s="119"/>
      <c r="N1022" s="119"/>
      <c r="O1022" s="119"/>
      <c r="P1022" s="119"/>
      <c r="Q1022" s="119"/>
      <c r="R1022" s="119"/>
      <c r="S1022" s="119"/>
      <c r="T1022" s="119"/>
      <c r="U1022" s="119"/>
      <c r="V1022" s="119"/>
      <c r="W1022" s="119"/>
      <c r="X1022" s="119"/>
      <c r="Y1022" s="119"/>
      <c r="Z1022" s="119"/>
    </row>
    <row r="1023" spans="1:26">
      <c r="A1023" s="118"/>
      <c r="B1023" s="119"/>
      <c r="C1023" s="119"/>
      <c r="D1023" s="119"/>
      <c r="E1023" s="119"/>
      <c r="F1023" s="119"/>
      <c r="G1023" s="119"/>
      <c r="H1023" s="119"/>
      <c r="I1023" s="119"/>
      <c r="J1023" s="119"/>
      <c r="K1023" s="119"/>
      <c r="L1023" s="119"/>
      <c r="M1023" s="119"/>
      <c r="N1023" s="119"/>
      <c r="O1023" s="119"/>
      <c r="P1023" s="119"/>
      <c r="Q1023" s="119"/>
      <c r="R1023" s="119"/>
      <c r="S1023" s="119"/>
      <c r="T1023" s="119"/>
      <c r="U1023" s="119"/>
      <c r="V1023" s="119"/>
      <c r="W1023" s="119"/>
      <c r="X1023" s="119"/>
      <c r="Y1023" s="119"/>
      <c r="Z1023" s="119"/>
    </row>
    <row r="1024" spans="1:26">
      <c r="A1024" s="118"/>
      <c r="B1024" s="119"/>
      <c r="C1024" s="119"/>
      <c r="D1024" s="119"/>
      <c r="E1024" s="119"/>
      <c r="F1024" s="119"/>
      <c r="G1024" s="119"/>
      <c r="H1024" s="119"/>
      <c r="I1024" s="119"/>
      <c r="J1024" s="119"/>
      <c r="K1024" s="119"/>
      <c r="L1024" s="119"/>
      <c r="M1024" s="119"/>
      <c r="N1024" s="119"/>
      <c r="O1024" s="119"/>
      <c r="P1024" s="119"/>
      <c r="Q1024" s="119"/>
      <c r="R1024" s="119"/>
      <c r="S1024" s="119"/>
      <c r="T1024" s="119"/>
      <c r="U1024" s="119"/>
      <c r="V1024" s="119"/>
      <c r="W1024" s="119"/>
      <c r="X1024" s="119"/>
      <c r="Y1024" s="119"/>
      <c r="Z1024" s="119"/>
    </row>
    <row r="1025" spans="1:26">
      <c r="A1025" s="118"/>
      <c r="B1025" s="119"/>
      <c r="C1025" s="119"/>
      <c r="D1025" s="119"/>
      <c r="E1025" s="119"/>
      <c r="F1025" s="119"/>
      <c r="G1025" s="119"/>
      <c r="H1025" s="119"/>
      <c r="I1025" s="119"/>
      <c r="J1025" s="119"/>
      <c r="K1025" s="119"/>
      <c r="L1025" s="119"/>
      <c r="M1025" s="119"/>
      <c r="N1025" s="119"/>
      <c r="O1025" s="119"/>
      <c r="P1025" s="119"/>
      <c r="Q1025" s="119"/>
      <c r="R1025" s="119"/>
      <c r="S1025" s="119"/>
      <c r="T1025" s="119"/>
      <c r="U1025" s="119"/>
      <c r="V1025" s="119"/>
      <c r="W1025" s="119"/>
      <c r="X1025" s="119"/>
      <c r="Y1025" s="119"/>
      <c r="Z1025" s="119"/>
    </row>
    <row r="1026" spans="1:26">
      <c r="A1026" s="118"/>
      <c r="B1026" s="119"/>
      <c r="C1026" s="119"/>
      <c r="D1026" s="119"/>
      <c r="E1026" s="119"/>
      <c r="F1026" s="119"/>
      <c r="G1026" s="119"/>
      <c r="H1026" s="119"/>
      <c r="I1026" s="119"/>
      <c r="J1026" s="119"/>
      <c r="K1026" s="119"/>
      <c r="L1026" s="119"/>
      <c r="M1026" s="119"/>
      <c r="N1026" s="119"/>
      <c r="O1026" s="119"/>
      <c r="P1026" s="119"/>
      <c r="Q1026" s="119"/>
      <c r="R1026" s="119"/>
      <c r="S1026" s="119"/>
      <c r="T1026" s="119"/>
      <c r="U1026" s="119"/>
      <c r="V1026" s="119"/>
      <c r="W1026" s="119"/>
      <c r="X1026" s="119"/>
      <c r="Y1026" s="119"/>
      <c r="Z1026" s="119"/>
    </row>
    <row r="1027" spans="1:26">
      <c r="A1027" s="118"/>
      <c r="B1027" s="119"/>
      <c r="C1027" s="119"/>
      <c r="D1027" s="119"/>
      <c r="E1027" s="119"/>
      <c r="F1027" s="119"/>
      <c r="G1027" s="119"/>
      <c r="H1027" s="119"/>
      <c r="I1027" s="119"/>
      <c r="J1027" s="119"/>
      <c r="K1027" s="119"/>
      <c r="L1027" s="119"/>
      <c r="M1027" s="119"/>
      <c r="N1027" s="119"/>
      <c r="O1027" s="119"/>
      <c r="P1027" s="119"/>
      <c r="Q1027" s="119"/>
      <c r="R1027" s="119"/>
      <c r="S1027" s="119"/>
      <c r="T1027" s="119"/>
      <c r="U1027" s="119"/>
      <c r="V1027" s="119"/>
      <c r="W1027" s="119"/>
      <c r="X1027" s="119"/>
      <c r="Y1027" s="119"/>
      <c r="Z1027" s="119"/>
    </row>
    <row r="1028" spans="1:26">
      <c r="A1028" s="118"/>
      <c r="B1028" s="119"/>
      <c r="C1028" s="119"/>
      <c r="D1028" s="119"/>
      <c r="E1028" s="119"/>
      <c r="F1028" s="119"/>
      <c r="G1028" s="119"/>
      <c r="H1028" s="119"/>
      <c r="I1028" s="119"/>
      <c r="J1028" s="119"/>
      <c r="K1028" s="119"/>
      <c r="L1028" s="119"/>
      <c r="M1028" s="119"/>
      <c r="N1028" s="119"/>
      <c r="O1028" s="119"/>
      <c r="P1028" s="119"/>
      <c r="Q1028" s="119"/>
      <c r="R1028" s="119"/>
      <c r="S1028" s="119"/>
      <c r="T1028" s="119"/>
      <c r="U1028" s="119"/>
      <c r="V1028" s="119"/>
      <c r="W1028" s="119"/>
      <c r="X1028" s="119"/>
      <c r="Y1028" s="119"/>
      <c r="Z1028" s="119"/>
    </row>
    <row r="1029" spans="1:26">
      <c r="A1029" s="118"/>
      <c r="B1029" s="119"/>
      <c r="C1029" s="119"/>
      <c r="D1029" s="119"/>
      <c r="E1029" s="119"/>
      <c r="F1029" s="119"/>
      <c r="G1029" s="119"/>
      <c r="H1029" s="119"/>
      <c r="I1029" s="119"/>
      <c r="J1029" s="119"/>
      <c r="K1029" s="119"/>
      <c r="L1029" s="119"/>
      <c r="M1029" s="119"/>
      <c r="N1029" s="119"/>
      <c r="O1029" s="119"/>
      <c r="P1029" s="119"/>
      <c r="Q1029" s="119"/>
      <c r="R1029" s="119"/>
      <c r="S1029" s="119"/>
      <c r="T1029" s="119"/>
      <c r="U1029" s="119"/>
      <c r="V1029" s="119"/>
      <c r="W1029" s="119"/>
      <c r="X1029" s="119"/>
      <c r="Y1029" s="119"/>
      <c r="Z1029" s="119"/>
    </row>
    <row r="1030" spans="1:26">
      <c r="A1030" s="118"/>
      <c r="B1030" s="119"/>
      <c r="C1030" s="119"/>
      <c r="D1030" s="119"/>
      <c r="E1030" s="119"/>
      <c r="F1030" s="119"/>
      <c r="G1030" s="119"/>
      <c r="H1030" s="119"/>
      <c r="I1030" s="119"/>
      <c r="J1030" s="119"/>
      <c r="K1030" s="119"/>
      <c r="L1030" s="119"/>
      <c r="M1030" s="119"/>
      <c r="N1030" s="119"/>
      <c r="O1030" s="119"/>
      <c r="P1030" s="119"/>
      <c r="Q1030" s="119"/>
      <c r="R1030" s="119"/>
      <c r="S1030" s="119"/>
      <c r="T1030" s="119"/>
      <c r="U1030" s="119"/>
      <c r="V1030" s="119"/>
      <c r="W1030" s="119"/>
      <c r="X1030" s="119"/>
      <c r="Y1030" s="119"/>
      <c r="Z1030" s="119"/>
    </row>
    <row r="1031" spans="1:26">
      <c r="A1031" s="118"/>
      <c r="B1031" s="119"/>
      <c r="C1031" s="119"/>
      <c r="D1031" s="119"/>
      <c r="E1031" s="119"/>
      <c r="F1031" s="119"/>
      <c r="G1031" s="119"/>
      <c r="H1031" s="119"/>
      <c r="I1031" s="119"/>
      <c r="J1031" s="119"/>
      <c r="K1031" s="119"/>
      <c r="L1031" s="119"/>
      <c r="M1031" s="119"/>
      <c r="N1031" s="119"/>
      <c r="O1031" s="119"/>
      <c r="P1031" s="119"/>
      <c r="Q1031" s="119"/>
      <c r="R1031" s="119"/>
      <c r="S1031" s="119"/>
      <c r="T1031" s="119"/>
      <c r="U1031" s="119"/>
      <c r="V1031" s="119"/>
      <c r="W1031" s="119"/>
      <c r="X1031" s="119"/>
      <c r="Y1031" s="119"/>
      <c r="Z1031" s="119"/>
    </row>
  </sheetData>
  <mergeCells count="13">
    <mergeCell ref="B122:D122"/>
    <mergeCell ref="B6:D6"/>
    <mergeCell ref="B7:D7"/>
    <mergeCell ref="B8:D8"/>
    <mergeCell ref="F16:H16"/>
    <mergeCell ref="B18:D18"/>
    <mergeCell ref="B20:D20"/>
    <mergeCell ref="B5:D5"/>
    <mergeCell ref="A1:D1"/>
    <mergeCell ref="A2:D2"/>
    <mergeCell ref="E2:E3"/>
    <mergeCell ref="C3:D3"/>
    <mergeCell ref="B4:D4"/>
  </mergeCells>
  <phoneticPr fontId="57" type="noConversion"/>
  <dataValidations count="2">
    <dataValidation type="list" allowBlank="1" sqref="F161:H161 F135:H135 F151:H151 F156:H156 F137:H149 F19:H128" xr:uid="{C9FB8633-5AAF-4ADD-B021-6D1FDB861E5E}">
      <formula1>$A$11:$A$15</formula1>
    </dataValidation>
    <dataValidation type="list" allowBlank="1" showErrorMessage="1" sqref="F129:H134 F162:H173 F150:H150 F152:H155 F157:H160 F136:H136" xr:uid="{17439EEF-119D-4E65-B977-7B81B37BB723}">
      <formula1>#REF!</formula1>
    </dataValidation>
  </dataValidations>
  <pageMargins left="0.7" right="0.7" top="0.75" bottom="0.75" header="0" footer="0"/>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00C4-F62D-40AD-8C17-2859AB51853A}">
  <sheetPr>
    <pageSetUpPr autoPageBreaks="0"/>
  </sheetPr>
  <dimension ref="A1:Z100"/>
  <sheetViews>
    <sheetView showGridLines="0" topLeftCell="A17" zoomScaleNormal="100" zoomScaleSheetLayoutView="21" workbookViewId="0">
      <selection activeCell="G99" sqref="G99"/>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309"/>
      <c r="B1" s="296"/>
      <c r="C1" s="296"/>
      <c r="D1" s="296"/>
      <c r="E1" s="21"/>
      <c r="F1" s="21"/>
      <c r="G1" s="21"/>
      <c r="H1" s="21"/>
      <c r="I1" s="21"/>
      <c r="J1" s="21"/>
      <c r="K1" s="20"/>
      <c r="L1" s="20"/>
      <c r="M1" s="20"/>
      <c r="N1" s="20"/>
      <c r="O1" s="20"/>
      <c r="P1" s="20"/>
      <c r="Q1" s="20"/>
      <c r="R1" s="20"/>
      <c r="S1" s="20"/>
      <c r="T1" s="20"/>
      <c r="U1" s="20"/>
      <c r="V1" s="20"/>
      <c r="W1" s="20"/>
      <c r="X1" s="20"/>
      <c r="Y1" s="20"/>
      <c r="Z1" s="20"/>
    </row>
    <row r="2" spans="1:26" ht="25">
      <c r="A2" s="310" t="s">
        <v>62</v>
      </c>
      <c r="B2" s="293"/>
      <c r="C2" s="293"/>
      <c r="D2" s="294"/>
      <c r="E2" s="311"/>
      <c r="F2" s="48"/>
      <c r="G2" s="48"/>
      <c r="H2" s="48"/>
      <c r="I2" s="48"/>
      <c r="J2" s="48"/>
      <c r="K2" s="20"/>
      <c r="L2" s="20"/>
      <c r="M2" s="20"/>
      <c r="N2" s="20"/>
      <c r="O2" s="20"/>
      <c r="P2" s="20"/>
      <c r="Q2" s="20"/>
      <c r="R2" s="20"/>
      <c r="S2" s="20"/>
      <c r="T2" s="20"/>
      <c r="U2" s="20"/>
      <c r="V2" s="20"/>
      <c r="W2" s="20"/>
      <c r="X2" s="20"/>
      <c r="Y2" s="20"/>
      <c r="Z2" s="20"/>
    </row>
    <row r="3" spans="1:26" ht="23">
      <c r="A3" s="61"/>
      <c r="B3" s="20"/>
      <c r="C3" s="312"/>
      <c r="D3" s="296"/>
      <c r="E3" s="296"/>
      <c r="F3" s="48"/>
      <c r="G3" s="48"/>
      <c r="H3" s="48"/>
      <c r="I3" s="48"/>
      <c r="J3" s="48"/>
      <c r="K3" s="20"/>
      <c r="L3" s="20"/>
      <c r="M3" s="20"/>
      <c r="N3" s="20"/>
      <c r="O3" s="20"/>
      <c r="P3" s="20"/>
      <c r="Q3" s="20"/>
      <c r="R3" s="20"/>
      <c r="S3" s="20"/>
      <c r="T3" s="20"/>
      <c r="U3" s="20"/>
      <c r="V3" s="20"/>
      <c r="W3" s="20"/>
      <c r="X3" s="20"/>
      <c r="Y3" s="20"/>
      <c r="Z3" s="20"/>
    </row>
    <row r="4" spans="1:26">
      <c r="A4" s="62" t="s">
        <v>59</v>
      </c>
      <c r="B4" s="324" t="s">
        <v>461</v>
      </c>
      <c r="C4" s="316"/>
      <c r="D4" s="317"/>
      <c r="E4" s="63"/>
      <c r="F4" s="63"/>
      <c r="G4" s="63"/>
      <c r="H4" s="52"/>
      <c r="I4" s="52"/>
      <c r="J4" s="64"/>
      <c r="K4" s="64"/>
      <c r="L4" s="64"/>
      <c r="M4" s="64"/>
      <c r="N4" s="64"/>
      <c r="O4" s="64"/>
      <c r="P4" s="64"/>
      <c r="Q4" s="64"/>
      <c r="R4" s="64"/>
      <c r="S4" s="64"/>
      <c r="T4" s="64"/>
      <c r="U4" s="64"/>
      <c r="V4" s="64"/>
      <c r="W4" s="64"/>
      <c r="X4" s="64"/>
      <c r="Y4" s="64"/>
      <c r="Z4" s="64"/>
    </row>
    <row r="5" spans="1:26">
      <c r="A5" s="62" t="s">
        <v>55</v>
      </c>
      <c r="B5" s="313"/>
      <c r="C5" s="316"/>
      <c r="D5" s="317"/>
      <c r="E5" s="63"/>
      <c r="F5" s="63"/>
      <c r="G5" s="63"/>
      <c r="H5" s="52"/>
      <c r="I5" s="52"/>
      <c r="J5" s="64"/>
      <c r="K5" s="64"/>
      <c r="L5" s="64"/>
      <c r="M5" s="64"/>
      <c r="N5" s="64"/>
      <c r="O5" s="64"/>
      <c r="P5" s="64"/>
      <c r="Q5" s="64"/>
      <c r="R5" s="64"/>
      <c r="S5" s="64"/>
      <c r="T5" s="64"/>
      <c r="U5" s="64"/>
      <c r="V5" s="64"/>
      <c r="W5" s="64"/>
      <c r="X5" s="64"/>
      <c r="Y5" s="64"/>
      <c r="Z5" s="64"/>
    </row>
    <row r="6" spans="1:26">
      <c r="A6" s="62" t="s">
        <v>87</v>
      </c>
      <c r="B6" s="314" t="s">
        <v>88</v>
      </c>
      <c r="C6" s="316"/>
      <c r="D6" s="317"/>
      <c r="E6" s="63"/>
      <c r="F6" s="63"/>
      <c r="G6" s="63"/>
      <c r="H6" s="52"/>
      <c r="I6" s="52"/>
      <c r="J6" s="64"/>
      <c r="K6" s="64"/>
      <c r="L6" s="64"/>
      <c r="M6" s="64"/>
      <c r="N6" s="64"/>
      <c r="O6" s="64"/>
      <c r="P6" s="64"/>
      <c r="Q6" s="64"/>
      <c r="R6" s="64"/>
      <c r="S6" s="64"/>
      <c r="T6" s="64"/>
      <c r="U6" s="64"/>
      <c r="V6" s="64"/>
      <c r="W6" s="64"/>
      <c r="X6" s="64"/>
      <c r="Y6" s="64"/>
      <c r="Z6" s="64"/>
    </row>
    <row r="7" spans="1:26">
      <c r="A7" s="62" t="s">
        <v>89</v>
      </c>
      <c r="B7" s="313" t="s">
        <v>14</v>
      </c>
      <c r="C7" s="316"/>
      <c r="D7" s="317"/>
      <c r="E7" s="63"/>
      <c r="F7" s="63"/>
      <c r="G7" s="63"/>
      <c r="H7" s="65"/>
      <c r="I7" s="52"/>
      <c r="J7" s="64"/>
      <c r="K7" s="64"/>
      <c r="L7" s="64"/>
      <c r="M7" s="64"/>
      <c r="N7" s="64"/>
      <c r="O7" s="64"/>
      <c r="P7" s="64"/>
      <c r="Q7" s="64"/>
      <c r="R7" s="64"/>
      <c r="S7" s="64"/>
      <c r="T7" s="64"/>
      <c r="U7" s="64"/>
      <c r="V7" s="64"/>
      <c r="W7" s="64"/>
      <c r="X7" s="66"/>
      <c r="Y7" s="64"/>
      <c r="Z7" s="64"/>
    </row>
    <row r="8" spans="1:26">
      <c r="A8" s="62" t="s">
        <v>90</v>
      </c>
      <c r="B8" s="315"/>
      <c r="C8" s="316"/>
      <c r="D8" s="317"/>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COUNTIF($F$18:$F$100,"*Passed")</f>
        <v>0</v>
      </c>
      <c r="C11" s="72">
        <f>COUNTIF($G$18:$G$100,"*Passed")</f>
        <v>0</v>
      </c>
      <c r="D11" s="72">
        <f>COUNTIF($H$18:$H$100,"*Passed")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COUNTIF($F$18:$F$100,"*Failed*")</f>
        <v>0</v>
      </c>
      <c r="C12" s="72">
        <f>COUNTIF($G$18:$G$100,"*Failed*")</f>
        <v>0</v>
      </c>
      <c r="D12" s="72">
        <f>COUNTIF($H$18:$H$100,"*Failed*")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COUNTIF($F$18:$F$100,"*Not Run*")</f>
        <v>0</v>
      </c>
      <c r="C13" s="72">
        <f>COUNTIF($G$18:$G$100,"*Not Run*")</f>
        <v>0</v>
      </c>
      <c r="D13" s="72">
        <f>COUNTIF($H$18:$H$100,"*Not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COUNTIF($F$18:$F$100,"*NA*")</f>
        <v>0</v>
      </c>
      <c r="C14" s="72">
        <f>COUNTIF($G$18:$G$100,"*NA*")</f>
        <v>0</v>
      </c>
      <c r="D14" s="72">
        <f>COUNTIF($H$18:$H$100,"*NA*")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COUNTIF($F$18:$F$100,"*Passed in previous build*")</f>
        <v>0</v>
      </c>
      <c r="C15" s="72">
        <f>COUNTIF($G$18:$G$100,"*Passed in previous build*")</f>
        <v>0</v>
      </c>
      <c r="D15" s="72">
        <f>COUNTIF($H$18:$H$100,"*Passed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303" t="s">
        <v>91</v>
      </c>
      <c r="G16" s="321"/>
      <c r="H16" s="322"/>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306" t="s">
        <v>104</v>
      </c>
      <c r="C18" s="318"/>
      <c r="D18" s="319"/>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306" t="s">
        <v>106</v>
      </c>
      <c r="C20" s="318"/>
      <c r="D20" s="319"/>
      <c r="E20" s="90"/>
      <c r="F20" s="91"/>
      <c r="G20" s="91"/>
      <c r="H20" s="200"/>
      <c r="I20" s="203"/>
      <c r="J20" s="30"/>
      <c r="K20" s="30"/>
      <c r="L20" s="30"/>
      <c r="M20" s="30"/>
      <c r="N20" s="30"/>
      <c r="O20" s="30"/>
      <c r="P20" s="30"/>
      <c r="Q20" s="30"/>
      <c r="R20" s="30"/>
      <c r="S20" s="30"/>
      <c r="T20" s="30"/>
      <c r="U20" s="30"/>
      <c r="V20" s="30"/>
      <c r="W20" s="30"/>
      <c r="X20" s="30"/>
      <c r="Y20" s="30"/>
      <c r="Z20" s="30"/>
    </row>
    <row r="21" spans="1:26" ht="25">
      <c r="A21" s="93">
        <v>2</v>
      </c>
      <c r="B21" s="176" t="s">
        <v>451</v>
      </c>
      <c r="C21" s="180" t="s">
        <v>463</v>
      </c>
      <c r="D21" s="176" t="s">
        <v>438</v>
      </c>
      <c r="E21" s="86"/>
      <c r="F21" s="86"/>
      <c r="G21" s="86"/>
      <c r="H21" s="199"/>
      <c r="I21" s="208"/>
      <c r="J21" s="30"/>
      <c r="K21" s="30"/>
      <c r="L21" s="30"/>
      <c r="M21" s="30"/>
      <c r="N21" s="30"/>
      <c r="O21" s="30"/>
      <c r="P21" s="30"/>
      <c r="Q21" s="30"/>
      <c r="R21" s="30"/>
      <c r="S21" s="30"/>
      <c r="T21" s="30"/>
      <c r="U21" s="30"/>
      <c r="V21" s="30"/>
      <c r="W21" s="30"/>
      <c r="X21" s="30"/>
      <c r="Y21" s="30"/>
      <c r="Z21" s="30"/>
    </row>
    <row r="22" spans="1:26" ht="37.5">
      <c r="A22" s="93">
        <f ca="1">IF(OFFSET(A22,-1,0) ="",OFFSET(A22,-2,0)+1,OFFSET(A22,-1,0)+1 )</f>
        <v>3</v>
      </c>
      <c r="B22" s="180" t="s">
        <v>450</v>
      </c>
      <c r="C22" s="180" t="s">
        <v>464</v>
      </c>
      <c r="D22" s="176" t="s">
        <v>462</v>
      </c>
      <c r="E22" s="86"/>
      <c r="F22" s="86"/>
      <c r="G22" s="86"/>
      <c r="H22" s="199"/>
      <c r="I22" s="208"/>
      <c r="J22" s="30"/>
      <c r="K22" s="30"/>
      <c r="L22" s="30"/>
      <c r="M22" s="30"/>
      <c r="N22" s="30"/>
      <c r="O22" s="30"/>
      <c r="P22" s="30"/>
      <c r="Q22" s="30"/>
      <c r="R22" s="30"/>
      <c r="S22" s="30"/>
      <c r="T22" s="30"/>
      <c r="U22" s="30"/>
      <c r="V22" s="30"/>
      <c r="W22" s="30"/>
      <c r="X22" s="30"/>
      <c r="Y22" s="30"/>
      <c r="Z22" s="30"/>
    </row>
    <row r="23" spans="1:26" ht="37.5">
      <c r="A23" s="93">
        <f t="shared" ref="A23:A70" ca="1" si="2">IF(OFFSET(A23,-1,0) ="",OFFSET(A23,-2,0)+1,OFFSET(A23,-1,0)+1 )</f>
        <v>4</v>
      </c>
      <c r="B23" s="180" t="s">
        <v>452</v>
      </c>
      <c r="C23" s="180" t="s">
        <v>465</v>
      </c>
      <c r="D23" s="176" t="s">
        <v>391</v>
      </c>
      <c r="E23" s="86"/>
      <c r="F23" s="86"/>
      <c r="G23" s="86"/>
      <c r="H23" s="199"/>
      <c r="I23" s="208"/>
      <c r="J23" s="30"/>
      <c r="K23" s="30"/>
      <c r="L23" s="30"/>
      <c r="M23" s="30"/>
      <c r="N23" s="30"/>
      <c r="O23" s="30"/>
      <c r="P23" s="30"/>
      <c r="Q23" s="30"/>
      <c r="R23" s="30"/>
      <c r="S23" s="30"/>
      <c r="T23" s="30"/>
      <c r="U23" s="30"/>
      <c r="V23" s="30"/>
      <c r="W23" s="30"/>
      <c r="X23" s="30"/>
      <c r="Y23" s="30"/>
      <c r="Z23" s="30"/>
    </row>
    <row r="24" spans="1:26">
      <c r="A24" s="84"/>
      <c r="B24" s="320" t="s">
        <v>107</v>
      </c>
      <c r="C24" s="318"/>
      <c r="D24" s="319"/>
      <c r="E24" s="90"/>
      <c r="F24" s="91"/>
      <c r="G24" s="91"/>
      <c r="H24" s="200"/>
      <c r="I24" s="203"/>
      <c r="J24" s="30"/>
      <c r="K24" s="30"/>
      <c r="L24" s="30"/>
      <c r="M24" s="30"/>
      <c r="N24" s="30"/>
      <c r="O24" s="30"/>
      <c r="P24" s="30"/>
      <c r="Q24" s="30"/>
      <c r="R24" s="30"/>
      <c r="S24" s="30"/>
      <c r="T24" s="30"/>
      <c r="U24" s="30"/>
      <c r="V24" s="30"/>
      <c r="W24" s="30"/>
      <c r="X24" s="30"/>
      <c r="Y24" s="30"/>
      <c r="Z24" s="30"/>
    </row>
    <row r="25" spans="1:26" s="30" customFormat="1" ht="14">
      <c r="A25" s="247"/>
      <c r="B25" s="325" t="s">
        <v>555</v>
      </c>
      <c r="C25" s="326"/>
      <c r="D25" s="327"/>
      <c r="E25" s="248"/>
      <c r="F25" s="249"/>
      <c r="G25" s="249"/>
      <c r="H25" s="250"/>
      <c r="I25" s="251"/>
    </row>
    <row r="26" spans="1:26" ht="50">
      <c r="A26" s="93">
        <v>5</v>
      </c>
      <c r="B26" s="176" t="s">
        <v>474</v>
      </c>
      <c r="C26" s="180" t="s">
        <v>501</v>
      </c>
      <c r="D26" s="176" t="s">
        <v>564</v>
      </c>
      <c r="E26" s="86" t="s">
        <v>635</v>
      </c>
      <c r="F26" s="86"/>
      <c r="G26" s="86"/>
      <c r="H26" s="199"/>
      <c r="I26" s="208"/>
      <c r="J26" s="30"/>
      <c r="K26" s="30"/>
      <c r="L26" s="30"/>
      <c r="M26" s="30"/>
      <c r="N26" s="30"/>
      <c r="O26" s="30"/>
      <c r="P26" s="30"/>
      <c r="Q26" s="30"/>
      <c r="R26" s="30"/>
      <c r="S26" s="30"/>
      <c r="T26" s="30"/>
      <c r="U26" s="30"/>
      <c r="V26" s="30"/>
      <c r="W26" s="30"/>
      <c r="X26" s="30"/>
      <c r="Y26" s="30"/>
      <c r="Z26" s="30"/>
    </row>
    <row r="27" spans="1:26" ht="50">
      <c r="A27" s="93">
        <f t="shared" ca="1" si="2"/>
        <v>6</v>
      </c>
      <c r="B27" s="176" t="s">
        <v>475</v>
      </c>
      <c r="C27" s="180" t="s">
        <v>502</v>
      </c>
      <c r="D27" s="176" t="s">
        <v>565</v>
      </c>
      <c r="E27" s="260" t="s">
        <v>636</v>
      </c>
      <c r="F27" s="86"/>
      <c r="G27" s="86"/>
      <c r="H27" s="199"/>
      <c r="I27" s="208"/>
      <c r="J27" s="30"/>
      <c r="K27" s="30"/>
      <c r="L27" s="30"/>
      <c r="M27" s="30"/>
      <c r="N27" s="30"/>
      <c r="O27" s="30"/>
      <c r="P27" s="30"/>
      <c r="Q27" s="30"/>
      <c r="R27" s="30"/>
      <c r="S27" s="30"/>
      <c r="T27" s="30"/>
      <c r="U27" s="30"/>
      <c r="V27" s="30"/>
      <c r="W27" s="30"/>
      <c r="X27" s="30"/>
      <c r="Y27" s="30"/>
      <c r="Z27" s="30"/>
    </row>
    <row r="28" spans="1:26" ht="50">
      <c r="A28" s="93">
        <f t="shared" ca="1" si="2"/>
        <v>7</v>
      </c>
      <c r="B28" s="176" t="s">
        <v>476</v>
      </c>
      <c r="C28" s="180" t="s">
        <v>503</v>
      </c>
      <c r="D28" s="176" t="s">
        <v>566</v>
      </c>
      <c r="E28" s="86" t="s">
        <v>637</v>
      </c>
      <c r="F28" s="86"/>
      <c r="G28" s="86"/>
      <c r="H28" s="199"/>
      <c r="I28" s="208"/>
      <c r="J28" s="30"/>
      <c r="K28" s="30"/>
      <c r="L28" s="30"/>
      <c r="M28" s="30"/>
      <c r="N28" s="30"/>
      <c r="O28" s="30"/>
      <c r="P28" s="30"/>
      <c r="Q28" s="30"/>
      <c r="R28" s="30"/>
      <c r="S28" s="30"/>
      <c r="T28" s="30"/>
      <c r="U28" s="30"/>
      <c r="V28" s="30"/>
      <c r="W28" s="30"/>
      <c r="X28" s="30"/>
      <c r="Y28" s="30"/>
      <c r="Z28" s="30"/>
    </row>
    <row r="29" spans="1:26" s="178" customFormat="1" ht="50">
      <c r="A29" s="93">
        <f t="shared" ca="1" si="2"/>
        <v>8</v>
      </c>
      <c r="B29" s="176" t="s">
        <v>477</v>
      </c>
      <c r="C29" s="180" t="s">
        <v>504</v>
      </c>
      <c r="D29" s="176" t="s">
        <v>567</v>
      </c>
      <c r="E29" s="86" t="s">
        <v>637</v>
      </c>
      <c r="F29" s="86"/>
      <c r="G29" s="86"/>
      <c r="H29" s="199"/>
      <c r="I29" s="208"/>
      <c r="J29" s="177"/>
      <c r="K29" s="177"/>
      <c r="L29" s="177"/>
      <c r="M29" s="177"/>
      <c r="N29" s="177"/>
      <c r="O29" s="177"/>
      <c r="P29" s="177"/>
      <c r="Q29" s="177"/>
      <c r="R29" s="177"/>
      <c r="S29" s="177"/>
      <c r="T29" s="177"/>
      <c r="U29" s="177"/>
      <c r="V29" s="177"/>
      <c r="W29" s="177"/>
      <c r="X29" s="177"/>
      <c r="Y29" s="177"/>
      <c r="Z29" s="177"/>
    </row>
    <row r="30" spans="1:26" s="178" customFormat="1" ht="50">
      <c r="A30" s="93">
        <f t="shared" ca="1" si="2"/>
        <v>9</v>
      </c>
      <c r="B30" s="252" t="s">
        <v>478</v>
      </c>
      <c r="C30" s="180" t="s">
        <v>505</v>
      </c>
      <c r="D30" s="176" t="s">
        <v>568</v>
      </c>
      <c r="E30" s="86" t="s">
        <v>635</v>
      </c>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10</v>
      </c>
      <c r="B31" s="253" t="s">
        <v>479</v>
      </c>
      <c r="C31" s="180" t="s">
        <v>509</v>
      </c>
      <c r="D31" s="176" t="s">
        <v>569</v>
      </c>
      <c r="E31" s="86" t="s">
        <v>638</v>
      </c>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50">
      <c r="A32" s="93">
        <f t="shared" ca="1" si="2"/>
        <v>11</v>
      </c>
      <c r="B32" s="253" t="s">
        <v>480</v>
      </c>
      <c r="C32" s="180" t="s">
        <v>510</v>
      </c>
      <c r="D32" s="176" t="s">
        <v>568</v>
      </c>
      <c r="E32" s="86" t="s">
        <v>639</v>
      </c>
      <c r="F32" s="86"/>
      <c r="G32" s="86"/>
      <c r="H32" s="199"/>
      <c r="I32" s="208"/>
      <c r="J32" s="177"/>
      <c r="K32" s="177"/>
      <c r="L32" s="177"/>
      <c r="M32" s="177"/>
      <c r="N32" s="177"/>
      <c r="O32" s="177"/>
      <c r="P32" s="177"/>
      <c r="Q32" s="177"/>
      <c r="R32" s="177"/>
      <c r="S32" s="177"/>
      <c r="T32" s="177"/>
      <c r="U32" s="177"/>
      <c r="V32" s="177"/>
      <c r="W32" s="177"/>
      <c r="X32" s="177"/>
      <c r="Y32" s="177"/>
      <c r="Z32" s="177"/>
    </row>
    <row r="33" spans="1:26" s="178" customFormat="1" ht="50">
      <c r="A33" s="93">
        <f t="shared" ca="1" si="2"/>
        <v>12</v>
      </c>
      <c r="B33" s="253" t="s">
        <v>511</v>
      </c>
      <c r="C33" s="180" t="s">
        <v>512</v>
      </c>
      <c r="D33" s="176" t="s">
        <v>568</v>
      </c>
      <c r="E33" s="86" t="s">
        <v>640</v>
      </c>
      <c r="F33" s="86"/>
      <c r="G33" s="86"/>
      <c r="H33" s="199"/>
      <c r="I33" s="208"/>
      <c r="J33" s="177"/>
      <c r="K33" s="177"/>
      <c r="L33" s="177"/>
      <c r="M33" s="177"/>
      <c r="N33" s="177"/>
      <c r="O33" s="177"/>
      <c r="P33" s="177"/>
      <c r="Q33" s="177"/>
      <c r="R33" s="177"/>
      <c r="S33" s="177"/>
      <c r="T33" s="177"/>
      <c r="U33" s="177"/>
      <c r="V33" s="177"/>
      <c r="W33" s="177"/>
      <c r="X33" s="177"/>
      <c r="Y33" s="177"/>
      <c r="Z33" s="177"/>
    </row>
    <row r="34" spans="1:26" s="178" customFormat="1" ht="50">
      <c r="A34" s="93">
        <f t="shared" ca="1" si="2"/>
        <v>13</v>
      </c>
      <c r="B34" s="180" t="s">
        <v>481</v>
      </c>
      <c r="C34" s="180" t="s">
        <v>506</v>
      </c>
      <c r="D34" s="176" t="s">
        <v>570</v>
      </c>
      <c r="E34" s="86" t="s">
        <v>641</v>
      </c>
      <c r="F34" s="86"/>
      <c r="G34" s="86"/>
      <c r="H34" s="199"/>
      <c r="I34" s="208"/>
      <c r="J34" s="177"/>
      <c r="K34" s="177"/>
      <c r="L34" s="177"/>
      <c r="M34" s="177"/>
      <c r="N34" s="177"/>
      <c r="O34" s="177"/>
      <c r="P34" s="177"/>
      <c r="Q34" s="177"/>
      <c r="R34" s="177"/>
      <c r="S34" s="177"/>
      <c r="T34" s="177"/>
      <c r="U34" s="177"/>
      <c r="V34" s="177"/>
      <c r="W34" s="177"/>
      <c r="X34" s="177"/>
      <c r="Y34" s="177"/>
      <c r="Z34" s="177"/>
    </row>
    <row r="35" spans="1:26" s="178" customFormat="1" ht="50">
      <c r="A35" s="93">
        <f t="shared" ca="1" si="2"/>
        <v>14</v>
      </c>
      <c r="B35" s="180" t="s">
        <v>482</v>
      </c>
      <c r="C35" s="180" t="s">
        <v>507</v>
      </c>
      <c r="D35" s="176" t="s">
        <v>571</v>
      </c>
      <c r="E35" s="86" t="s">
        <v>634</v>
      </c>
      <c r="F35" s="86"/>
      <c r="G35" s="86"/>
      <c r="H35" s="199"/>
      <c r="I35" s="208"/>
      <c r="J35" s="177"/>
      <c r="K35" s="177"/>
      <c r="L35" s="177"/>
      <c r="M35" s="177"/>
      <c r="N35" s="177"/>
      <c r="O35" s="177"/>
      <c r="P35" s="177"/>
      <c r="Q35" s="177"/>
      <c r="R35" s="177"/>
      <c r="S35" s="177"/>
      <c r="T35" s="177"/>
      <c r="U35" s="177"/>
      <c r="V35" s="177"/>
      <c r="W35" s="177"/>
      <c r="X35" s="177"/>
      <c r="Y35" s="177"/>
      <c r="Z35" s="177"/>
    </row>
    <row r="36" spans="1:26" s="178" customFormat="1" ht="50">
      <c r="A36" s="93">
        <f t="shared" ca="1" si="2"/>
        <v>15</v>
      </c>
      <c r="B36" s="180" t="s">
        <v>632</v>
      </c>
      <c r="C36" s="180" t="s">
        <v>633</v>
      </c>
      <c r="D36" s="176" t="s">
        <v>571</v>
      </c>
      <c r="E36" s="86" t="s">
        <v>650</v>
      </c>
      <c r="F36" s="86"/>
      <c r="G36" s="86"/>
      <c r="H36" s="199"/>
      <c r="I36" s="208"/>
      <c r="J36" s="177"/>
      <c r="K36" s="177"/>
      <c r="L36" s="177"/>
      <c r="M36" s="177"/>
      <c r="N36" s="177"/>
      <c r="O36" s="177"/>
      <c r="P36" s="177"/>
      <c r="Q36" s="177"/>
      <c r="R36" s="177"/>
      <c r="S36" s="177"/>
      <c r="T36" s="177"/>
      <c r="U36" s="177"/>
      <c r="V36" s="177"/>
      <c r="W36" s="177"/>
      <c r="X36" s="177"/>
      <c r="Y36" s="177"/>
      <c r="Z36" s="177"/>
    </row>
    <row r="37" spans="1:26" s="178" customFormat="1" ht="50">
      <c r="A37" s="93">
        <f t="shared" ca="1" si="2"/>
        <v>16</v>
      </c>
      <c r="B37" s="180" t="s">
        <v>514</v>
      </c>
      <c r="C37" s="180" t="s">
        <v>513</v>
      </c>
      <c r="D37" s="176" t="s">
        <v>572</v>
      </c>
      <c r="E37" s="86" t="s">
        <v>642</v>
      </c>
      <c r="F37" s="86"/>
      <c r="G37" s="86"/>
      <c r="H37" s="199"/>
      <c r="I37" s="208"/>
      <c r="J37" s="177"/>
      <c r="K37" s="177"/>
      <c r="L37" s="177"/>
      <c r="M37" s="177"/>
      <c r="N37" s="177"/>
      <c r="O37" s="177"/>
      <c r="P37" s="177"/>
      <c r="Q37" s="177"/>
      <c r="R37" s="177"/>
      <c r="S37" s="177"/>
      <c r="T37" s="177"/>
      <c r="U37" s="177"/>
      <c r="V37" s="177"/>
      <c r="W37" s="177"/>
      <c r="X37" s="177"/>
      <c r="Y37" s="177"/>
      <c r="Z37" s="177"/>
    </row>
    <row r="38" spans="1:26" s="178" customFormat="1" ht="37.5">
      <c r="A38" s="93">
        <f t="shared" ca="1" si="2"/>
        <v>17</v>
      </c>
      <c r="B38" s="180" t="s">
        <v>483</v>
      </c>
      <c r="C38" s="180" t="s">
        <v>515</v>
      </c>
      <c r="D38" s="176" t="s">
        <v>516</v>
      </c>
      <c r="E38" s="86" t="s">
        <v>628</v>
      </c>
      <c r="F38" s="86"/>
      <c r="G38" s="86"/>
      <c r="H38" s="199"/>
      <c r="I38" s="208"/>
      <c r="J38" s="177"/>
      <c r="K38" s="177"/>
      <c r="L38" s="177"/>
      <c r="M38" s="177"/>
      <c r="N38" s="177"/>
      <c r="O38" s="177"/>
      <c r="P38" s="177"/>
      <c r="Q38" s="177"/>
      <c r="R38" s="177"/>
      <c r="S38" s="177"/>
      <c r="T38" s="177"/>
      <c r="U38" s="177"/>
      <c r="V38" s="177"/>
      <c r="W38" s="177"/>
      <c r="X38" s="177"/>
      <c r="Y38" s="177"/>
      <c r="Z38" s="177"/>
    </row>
    <row r="39" spans="1:26" s="178" customFormat="1" ht="50">
      <c r="A39" s="93">
        <f t="shared" ca="1" si="2"/>
        <v>18</v>
      </c>
      <c r="B39" s="180" t="s">
        <v>484</v>
      </c>
      <c r="C39" s="180" t="s">
        <v>508</v>
      </c>
      <c r="D39" s="176" t="s">
        <v>573</v>
      </c>
      <c r="E39" s="86" t="s">
        <v>643</v>
      </c>
      <c r="F39" s="86"/>
      <c r="G39" s="86"/>
      <c r="H39" s="199"/>
      <c r="I39" s="208"/>
      <c r="J39" s="177"/>
      <c r="K39" s="177"/>
      <c r="L39" s="177"/>
      <c r="M39" s="177"/>
      <c r="N39" s="177"/>
      <c r="O39" s="177"/>
      <c r="P39" s="177"/>
      <c r="Q39" s="177"/>
      <c r="R39" s="177"/>
      <c r="S39" s="177"/>
      <c r="T39" s="177"/>
      <c r="U39" s="177"/>
      <c r="V39" s="177"/>
      <c r="W39" s="177"/>
      <c r="X39" s="177"/>
      <c r="Y39" s="177"/>
      <c r="Z39" s="177"/>
    </row>
    <row r="40" spans="1:26" s="178" customFormat="1" ht="50">
      <c r="A40" s="93">
        <f t="shared" ca="1" si="2"/>
        <v>19</v>
      </c>
      <c r="B40" s="176" t="s">
        <v>519</v>
      </c>
      <c r="C40" s="180" t="s">
        <v>517</v>
      </c>
      <c r="D40" s="176" t="s">
        <v>574</v>
      </c>
      <c r="E40" s="86" t="s">
        <v>644</v>
      </c>
      <c r="F40" s="86"/>
      <c r="G40" s="86"/>
      <c r="H40" s="199"/>
      <c r="I40" s="208"/>
      <c r="J40" s="177"/>
      <c r="K40" s="177"/>
      <c r="L40" s="177"/>
      <c r="M40" s="177"/>
      <c r="N40" s="177"/>
      <c r="O40" s="177"/>
      <c r="P40" s="177"/>
      <c r="Q40" s="177"/>
      <c r="R40" s="177"/>
      <c r="S40" s="177"/>
      <c r="T40" s="177"/>
      <c r="U40" s="177"/>
      <c r="V40" s="177"/>
      <c r="W40" s="177"/>
      <c r="X40" s="177"/>
      <c r="Y40" s="177"/>
      <c r="Z40" s="177"/>
    </row>
    <row r="41" spans="1:26" s="178" customFormat="1" ht="50">
      <c r="A41" s="93">
        <f t="shared" ca="1" si="2"/>
        <v>20</v>
      </c>
      <c r="B41" s="176" t="s">
        <v>485</v>
      </c>
      <c r="C41" s="180" t="s">
        <v>518</v>
      </c>
      <c r="D41" s="176" t="s">
        <v>574</v>
      </c>
      <c r="E41" s="86" t="s">
        <v>645</v>
      </c>
      <c r="F41" s="86"/>
      <c r="G41" s="86"/>
      <c r="H41" s="199"/>
      <c r="I41" s="208"/>
      <c r="J41" s="177"/>
      <c r="K41" s="177"/>
      <c r="L41" s="177"/>
      <c r="M41" s="177"/>
      <c r="N41" s="177"/>
      <c r="O41" s="177"/>
      <c r="P41" s="177"/>
      <c r="Q41" s="177"/>
      <c r="R41" s="177"/>
      <c r="S41" s="177"/>
      <c r="T41" s="177"/>
      <c r="U41" s="177"/>
      <c r="V41" s="177"/>
      <c r="W41" s="177"/>
      <c r="X41" s="177"/>
      <c r="Y41" s="177"/>
      <c r="Z41" s="177"/>
    </row>
    <row r="42" spans="1:26" s="178" customFormat="1" ht="50">
      <c r="A42" s="93">
        <f t="shared" ca="1" si="2"/>
        <v>21</v>
      </c>
      <c r="B42" s="176" t="s">
        <v>486</v>
      </c>
      <c r="C42" s="180" t="s">
        <v>520</v>
      </c>
      <c r="D42" s="176" t="s">
        <v>574</v>
      </c>
      <c r="E42" s="86" t="s">
        <v>646</v>
      </c>
      <c r="F42" s="86"/>
      <c r="G42" s="86"/>
      <c r="H42" s="199"/>
      <c r="I42" s="208"/>
      <c r="J42" s="177"/>
      <c r="K42" s="177"/>
      <c r="L42" s="177"/>
      <c r="M42" s="177"/>
      <c r="N42" s="177"/>
      <c r="O42" s="177"/>
      <c r="P42" s="177"/>
      <c r="Q42" s="177"/>
      <c r="R42" s="177"/>
      <c r="S42" s="177"/>
      <c r="T42" s="177"/>
      <c r="U42" s="177"/>
      <c r="V42" s="177"/>
      <c r="W42" s="177"/>
      <c r="X42" s="177"/>
      <c r="Y42" s="177"/>
      <c r="Z42" s="177"/>
    </row>
    <row r="43" spans="1:26" s="262" customFormat="1" ht="75">
      <c r="A43" s="261">
        <f t="shared" ca="1" si="2"/>
        <v>22</v>
      </c>
      <c r="B43" s="180" t="s">
        <v>563</v>
      </c>
      <c r="C43" s="180" t="s">
        <v>562</v>
      </c>
      <c r="D43" s="180" t="s">
        <v>575</v>
      </c>
      <c r="E43" s="86" t="s">
        <v>647</v>
      </c>
      <c r="F43" s="179"/>
      <c r="G43" s="179"/>
      <c r="H43" s="228"/>
      <c r="I43" s="229"/>
    </row>
    <row r="44" spans="1:26" s="178" customFormat="1" ht="50">
      <c r="A44" s="93">
        <f t="shared" ca="1" si="2"/>
        <v>23</v>
      </c>
      <c r="B44" s="176" t="s">
        <v>487</v>
      </c>
      <c r="C44" s="180" t="s">
        <v>521</v>
      </c>
      <c r="D44" s="176" t="s">
        <v>574</v>
      </c>
      <c r="E44" s="86" t="s">
        <v>648</v>
      </c>
      <c r="F44" s="86"/>
      <c r="G44" s="86"/>
      <c r="H44" s="199"/>
      <c r="I44" s="208"/>
      <c r="J44" s="177"/>
      <c r="K44" s="177"/>
      <c r="L44" s="177"/>
      <c r="M44" s="177"/>
      <c r="N44" s="177"/>
      <c r="O44" s="177"/>
      <c r="P44" s="177"/>
      <c r="Q44" s="177"/>
      <c r="R44" s="177"/>
      <c r="S44" s="177"/>
      <c r="T44" s="177"/>
      <c r="U44" s="177"/>
      <c r="V44" s="177"/>
      <c r="W44" s="177"/>
      <c r="X44" s="177"/>
      <c r="Y44" s="177"/>
      <c r="Z44" s="177"/>
    </row>
    <row r="45" spans="1:26" s="178" customFormat="1" ht="62.5">
      <c r="A45" s="93">
        <f t="shared" ca="1" si="2"/>
        <v>24</v>
      </c>
      <c r="B45" s="176" t="s">
        <v>488</v>
      </c>
      <c r="C45" s="180" t="s">
        <v>556</v>
      </c>
      <c r="D45" s="180" t="s">
        <v>583</v>
      </c>
      <c r="E45" s="86" t="s">
        <v>256</v>
      </c>
      <c r="F45" s="86"/>
      <c r="G45" s="86"/>
      <c r="H45" s="199"/>
      <c r="I45" s="208"/>
      <c r="J45" s="177"/>
      <c r="K45" s="177"/>
      <c r="L45" s="177"/>
      <c r="M45" s="177"/>
      <c r="N45" s="177"/>
      <c r="O45" s="177"/>
      <c r="P45" s="177"/>
      <c r="Q45" s="177"/>
      <c r="R45" s="177"/>
      <c r="S45" s="177"/>
      <c r="T45" s="177"/>
      <c r="U45" s="177"/>
      <c r="V45" s="177"/>
      <c r="W45" s="177"/>
      <c r="X45" s="177"/>
      <c r="Y45" s="177"/>
      <c r="Z45" s="177"/>
    </row>
    <row r="46" spans="1:26" s="178" customFormat="1" ht="62.5">
      <c r="A46" s="93">
        <f t="shared" ca="1" si="2"/>
        <v>25</v>
      </c>
      <c r="B46" s="176" t="s">
        <v>489</v>
      </c>
      <c r="C46" s="180" t="s">
        <v>577</v>
      </c>
      <c r="D46" s="180" t="s">
        <v>582</v>
      </c>
      <c r="E46" s="86" t="s">
        <v>256</v>
      </c>
      <c r="F46" s="86"/>
      <c r="G46" s="86"/>
      <c r="H46" s="199"/>
      <c r="I46" s="208"/>
      <c r="J46" s="177"/>
      <c r="K46" s="177"/>
      <c r="L46" s="177"/>
      <c r="M46" s="177"/>
      <c r="N46" s="177"/>
      <c r="O46" s="177"/>
      <c r="P46" s="177"/>
      <c r="Q46" s="177"/>
      <c r="R46" s="177"/>
      <c r="S46" s="177"/>
      <c r="T46" s="177"/>
      <c r="U46" s="177"/>
      <c r="V46" s="177"/>
      <c r="W46" s="177"/>
      <c r="X46" s="177"/>
      <c r="Y46" s="177"/>
      <c r="Z46" s="177"/>
    </row>
    <row r="47" spans="1:26" s="178" customFormat="1" ht="50">
      <c r="A47" s="93">
        <f t="shared" ca="1" si="2"/>
        <v>26</v>
      </c>
      <c r="B47" s="176" t="s">
        <v>561</v>
      </c>
      <c r="C47" s="180" t="s">
        <v>522</v>
      </c>
      <c r="D47" s="176" t="s">
        <v>608</v>
      </c>
      <c r="E47" s="86" t="s">
        <v>256</v>
      </c>
      <c r="F47" s="86"/>
      <c r="G47" s="86"/>
      <c r="H47" s="199"/>
      <c r="I47" s="229" t="s">
        <v>584</v>
      </c>
      <c r="J47" s="177"/>
      <c r="K47" s="177"/>
      <c r="L47" s="177"/>
      <c r="M47" s="177"/>
      <c r="N47" s="177"/>
      <c r="O47" s="177"/>
      <c r="P47" s="177"/>
      <c r="Q47" s="177"/>
      <c r="R47" s="177"/>
      <c r="S47" s="177"/>
      <c r="T47" s="177"/>
      <c r="U47" s="177"/>
      <c r="V47" s="177"/>
      <c r="W47" s="177"/>
      <c r="X47" s="177"/>
      <c r="Y47" s="177"/>
      <c r="Z47" s="177"/>
    </row>
    <row r="48" spans="1:26" s="178" customFormat="1" ht="50">
      <c r="A48" s="93">
        <f t="shared" ca="1" si="2"/>
        <v>27</v>
      </c>
      <c r="B48" s="176" t="s">
        <v>523</v>
      </c>
      <c r="C48" s="180" t="s">
        <v>524</v>
      </c>
      <c r="D48" s="176" t="s">
        <v>576</v>
      </c>
      <c r="E48" s="86" t="s">
        <v>649</v>
      </c>
      <c r="F48" s="86"/>
      <c r="G48" s="86"/>
      <c r="H48" s="199"/>
      <c r="I48" s="208"/>
      <c r="J48" s="177"/>
      <c r="K48" s="177"/>
      <c r="L48" s="177"/>
      <c r="M48" s="177"/>
      <c r="N48" s="177"/>
      <c r="O48" s="177"/>
      <c r="P48" s="177"/>
      <c r="Q48" s="177"/>
      <c r="R48" s="177"/>
      <c r="S48" s="177"/>
      <c r="T48" s="177"/>
      <c r="U48" s="177"/>
      <c r="V48" s="177"/>
      <c r="W48" s="177"/>
      <c r="X48" s="177"/>
      <c r="Y48" s="177"/>
      <c r="Z48" s="177"/>
    </row>
    <row r="49" spans="1:26" s="178" customFormat="1" ht="50">
      <c r="A49" s="93">
        <f t="shared" ca="1" si="2"/>
        <v>28</v>
      </c>
      <c r="B49" s="176" t="s">
        <v>490</v>
      </c>
      <c r="C49" s="180" t="s">
        <v>525</v>
      </c>
      <c r="D49" s="176" t="s">
        <v>576</v>
      </c>
      <c r="E49" s="86" t="s">
        <v>631</v>
      </c>
      <c r="F49" s="86"/>
      <c r="G49" s="86"/>
      <c r="H49" s="199"/>
      <c r="I49" s="208"/>
      <c r="J49" s="177"/>
      <c r="K49" s="177"/>
      <c r="L49" s="177"/>
      <c r="M49" s="177"/>
      <c r="N49" s="177"/>
      <c r="O49" s="177"/>
      <c r="P49" s="177"/>
      <c r="Q49" s="177"/>
      <c r="R49" s="177"/>
      <c r="S49" s="177"/>
      <c r="T49" s="177"/>
      <c r="U49" s="177"/>
      <c r="V49" s="177"/>
      <c r="W49" s="177"/>
      <c r="X49" s="177"/>
      <c r="Y49" s="177"/>
      <c r="Z49" s="177"/>
    </row>
    <row r="50" spans="1:26" s="178" customFormat="1" ht="62.5">
      <c r="A50" s="93">
        <f t="shared" ca="1" si="2"/>
        <v>29</v>
      </c>
      <c r="B50" s="259" t="s">
        <v>471</v>
      </c>
      <c r="C50" s="180" t="s">
        <v>526</v>
      </c>
      <c r="D50" s="176" t="s">
        <v>610</v>
      </c>
      <c r="E50" s="86" t="s">
        <v>256</v>
      </c>
      <c r="F50" s="86"/>
      <c r="G50" s="86"/>
      <c r="H50" s="199"/>
      <c r="I50" s="208"/>
      <c r="J50" s="177"/>
      <c r="K50" s="177"/>
      <c r="L50" s="177"/>
      <c r="M50" s="177"/>
      <c r="N50" s="177"/>
      <c r="O50" s="177"/>
      <c r="P50" s="177"/>
      <c r="Q50" s="177"/>
      <c r="R50" s="177"/>
      <c r="S50" s="177"/>
      <c r="T50" s="177"/>
      <c r="U50" s="177"/>
      <c r="V50" s="177"/>
      <c r="W50" s="177"/>
      <c r="X50" s="177"/>
      <c r="Y50" s="177"/>
      <c r="Z50" s="177"/>
    </row>
    <row r="51" spans="1:26" ht="50">
      <c r="A51" s="93">
        <f t="shared" ca="1" si="2"/>
        <v>30</v>
      </c>
      <c r="B51" s="176" t="s">
        <v>557</v>
      </c>
      <c r="C51" s="180" t="s">
        <v>527</v>
      </c>
      <c r="D51" s="176" t="s">
        <v>609</v>
      </c>
      <c r="E51" s="86" t="s">
        <v>256</v>
      </c>
      <c r="F51" s="86"/>
      <c r="G51" s="86"/>
      <c r="H51" s="199"/>
      <c r="I51" s="208"/>
      <c r="J51" s="30"/>
      <c r="K51" s="30"/>
      <c r="L51" s="30"/>
      <c r="M51" s="30"/>
      <c r="N51" s="30"/>
      <c r="O51" s="30"/>
      <c r="P51" s="30"/>
      <c r="Q51" s="30"/>
      <c r="R51" s="30"/>
      <c r="S51" s="30"/>
      <c r="T51" s="30"/>
      <c r="U51" s="30"/>
      <c r="V51" s="30"/>
      <c r="W51" s="30"/>
      <c r="X51" s="30"/>
      <c r="Y51" s="30"/>
      <c r="Z51" s="30"/>
    </row>
    <row r="52" spans="1:26" s="82" customFormat="1" ht="13">
      <c r="A52" s="173"/>
      <c r="B52" s="175" t="s">
        <v>446</v>
      </c>
      <c r="C52" s="174"/>
      <c r="D52" s="174"/>
      <c r="E52" s="174"/>
      <c r="F52" s="174"/>
      <c r="G52" s="174"/>
      <c r="H52" s="204"/>
      <c r="I52" s="209"/>
    </row>
    <row r="53" spans="1:26" s="230" customFormat="1" ht="37.5">
      <c r="A53" s="93">
        <f t="shared" ca="1" si="2"/>
        <v>31</v>
      </c>
      <c r="B53" s="176" t="s">
        <v>558</v>
      </c>
      <c r="C53" s="180" t="s">
        <v>505</v>
      </c>
      <c r="D53" s="176" t="s">
        <v>559</v>
      </c>
      <c r="E53" s="86" t="s">
        <v>621</v>
      </c>
      <c r="F53" s="179"/>
      <c r="G53" s="179"/>
      <c r="H53" s="228"/>
      <c r="I53" s="229"/>
    </row>
    <row r="54" spans="1:26" s="230" customFormat="1" ht="37.5">
      <c r="A54" s="93">
        <f t="shared" ca="1" si="2"/>
        <v>32</v>
      </c>
      <c r="B54" s="180" t="s">
        <v>528</v>
      </c>
      <c r="C54" s="180" t="s">
        <v>509</v>
      </c>
      <c r="D54" s="176" t="s">
        <v>559</v>
      </c>
      <c r="E54" s="86" t="s">
        <v>622</v>
      </c>
      <c r="F54" s="179"/>
      <c r="G54" s="179"/>
      <c r="H54" s="228"/>
      <c r="I54" s="229"/>
    </row>
    <row r="55" spans="1:26" s="230" customFormat="1" ht="37.5">
      <c r="A55" s="93">
        <f t="shared" ca="1" si="2"/>
        <v>33</v>
      </c>
      <c r="B55" s="180" t="s">
        <v>529</v>
      </c>
      <c r="C55" s="180" t="s">
        <v>510</v>
      </c>
      <c r="D55" s="176" t="s">
        <v>559</v>
      </c>
      <c r="E55" s="86" t="s">
        <v>623</v>
      </c>
      <c r="F55" s="179"/>
      <c r="G55" s="179"/>
      <c r="H55" s="228"/>
      <c r="I55" s="229"/>
    </row>
    <row r="56" spans="1:26" s="230" customFormat="1" ht="37.5">
      <c r="A56" s="93">
        <f t="shared" ca="1" si="2"/>
        <v>34</v>
      </c>
      <c r="B56" s="180" t="s">
        <v>491</v>
      </c>
      <c r="C56" s="180" t="s">
        <v>512</v>
      </c>
      <c r="D56" s="176" t="s">
        <v>559</v>
      </c>
      <c r="E56" s="86" t="s">
        <v>624</v>
      </c>
      <c r="F56" s="179"/>
      <c r="G56" s="179"/>
      <c r="H56" s="228"/>
      <c r="I56" s="229"/>
    </row>
    <row r="57" spans="1:26" ht="37.5">
      <c r="A57" s="93">
        <f t="shared" ca="1" si="2"/>
        <v>35</v>
      </c>
      <c r="B57" s="180" t="s">
        <v>481</v>
      </c>
      <c r="C57" s="180" t="s">
        <v>506</v>
      </c>
      <c r="D57" s="176" t="s">
        <v>559</v>
      </c>
      <c r="E57" s="86" t="s">
        <v>625</v>
      </c>
      <c r="F57" s="180"/>
      <c r="G57" s="180"/>
      <c r="H57" s="180"/>
      <c r="I57" s="180"/>
    </row>
    <row r="58" spans="1:26" s="230" customFormat="1" ht="37.5">
      <c r="A58" s="93">
        <f t="shared" ca="1" si="2"/>
        <v>36</v>
      </c>
      <c r="B58" s="180" t="s">
        <v>482</v>
      </c>
      <c r="C58" s="180" t="s">
        <v>507</v>
      </c>
      <c r="D58" s="176" t="s">
        <v>559</v>
      </c>
      <c r="E58" s="86" t="s">
        <v>626</v>
      </c>
      <c r="F58" s="179"/>
      <c r="G58" s="179"/>
      <c r="H58" s="228"/>
      <c r="I58" s="229"/>
    </row>
    <row r="59" spans="1:26" s="230" customFormat="1" ht="50">
      <c r="A59" s="93">
        <f t="shared" ca="1" si="2"/>
        <v>37</v>
      </c>
      <c r="B59" s="180" t="s">
        <v>514</v>
      </c>
      <c r="C59" s="180" t="s">
        <v>513</v>
      </c>
      <c r="D59" s="176" t="s">
        <v>559</v>
      </c>
      <c r="E59" s="86" t="s">
        <v>627</v>
      </c>
      <c r="F59" s="179"/>
      <c r="G59" s="179"/>
      <c r="H59" s="228"/>
      <c r="I59" s="229"/>
    </row>
    <row r="60" spans="1:26" s="230" customFormat="1" ht="37.5">
      <c r="A60" s="261">
        <f t="shared" ca="1" si="2"/>
        <v>38</v>
      </c>
      <c r="B60" s="180" t="s">
        <v>483</v>
      </c>
      <c r="C60" s="180" t="s">
        <v>515</v>
      </c>
      <c r="D60" s="180" t="s">
        <v>590</v>
      </c>
      <c r="E60" s="86" t="s">
        <v>628</v>
      </c>
      <c r="F60" s="179"/>
      <c r="G60" s="179"/>
      <c r="H60" s="228"/>
      <c r="I60" s="229"/>
    </row>
    <row r="61" spans="1:26" s="230" customFormat="1" ht="37.5">
      <c r="A61" s="93">
        <f t="shared" ca="1" si="2"/>
        <v>39</v>
      </c>
      <c r="B61" s="180" t="s">
        <v>484</v>
      </c>
      <c r="C61" s="180" t="s">
        <v>508</v>
      </c>
      <c r="D61" s="176" t="s">
        <v>559</v>
      </c>
      <c r="E61" s="86" t="s">
        <v>629</v>
      </c>
      <c r="F61" s="179"/>
      <c r="G61" s="179"/>
      <c r="H61" s="228"/>
      <c r="I61" s="229"/>
    </row>
    <row r="62" spans="1:26" s="230" customFormat="1" ht="50">
      <c r="A62" s="93">
        <f t="shared" ca="1" si="2"/>
        <v>40</v>
      </c>
      <c r="B62" s="176" t="s">
        <v>523</v>
      </c>
      <c r="C62" s="180" t="s">
        <v>524</v>
      </c>
      <c r="D62" s="176" t="s">
        <v>559</v>
      </c>
      <c r="E62" s="86" t="s">
        <v>630</v>
      </c>
      <c r="F62" s="179"/>
      <c r="G62" s="179"/>
      <c r="H62" s="228"/>
      <c r="I62" s="229"/>
    </row>
    <row r="63" spans="1:26" s="230" customFormat="1" ht="50">
      <c r="A63" s="93">
        <f t="shared" ca="1" si="2"/>
        <v>41</v>
      </c>
      <c r="B63" s="176" t="s">
        <v>490</v>
      </c>
      <c r="C63" s="180" t="s">
        <v>525</v>
      </c>
      <c r="D63" s="176" t="s">
        <v>559</v>
      </c>
      <c r="E63" s="86" t="s">
        <v>631</v>
      </c>
      <c r="F63" s="179"/>
      <c r="G63" s="179"/>
      <c r="H63" s="228"/>
      <c r="I63" s="229"/>
    </row>
    <row r="64" spans="1:26" s="230" customFormat="1" ht="62.5">
      <c r="A64" s="93">
        <f t="shared" ca="1" si="2"/>
        <v>42</v>
      </c>
      <c r="B64" s="176" t="s">
        <v>585</v>
      </c>
      <c r="C64" s="180" t="s">
        <v>586</v>
      </c>
      <c r="D64" s="176" t="s">
        <v>591</v>
      </c>
      <c r="E64" s="179" t="s">
        <v>256</v>
      </c>
      <c r="F64" s="179"/>
      <c r="G64" s="179"/>
      <c r="H64" s="228"/>
      <c r="I64" s="229"/>
    </row>
    <row r="65" spans="1:26" s="230" customFormat="1" ht="62.5">
      <c r="A65" s="93">
        <f t="shared" ca="1" si="2"/>
        <v>43</v>
      </c>
      <c r="B65" s="259" t="s">
        <v>471</v>
      </c>
      <c r="C65" s="180" t="s">
        <v>530</v>
      </c>
      <c r="D65" s="176" t="s">
        <v>592</v>
      </c>
      <c r="E65" s="179" t="s">
        <v>256</v>
      </c>
      <c r="F65" s="179"/>
      <c r="G65" s="179"/>
      <c r="H65" s="228"/>
      <c r="I65" s="229"/>
    </row>
    <row r="66" spans="1:26" s="230" customFormat="1" ht="37.5">
      <c r="A66" s="93">
        <f t="shared" ca="1" si="2"/>
        <v>44</v>
      </c>
      <c r="B66" s="180" t="s">
        <v>492</v>
      </c>
      <c r="C66" s="180" t="s">
        <v>517</v>
      </c>
      <c r="D66" s="176" t="s">
        <v>559</v>
      </c>
      <c r="E66" s="86" t="s">
        <v>644</v>
      </c>
      <c r="F66" s="179"/>
      <c r="G66" s="179"/>
      <c r="H66" s="228"/>
      <c r="I66" s="229"/>
    </row>
    <row r="67" spans="1:26" s="230" customFormat="1" ht="37.5">
      <c r="A67" s="93">
        <f t="shared" ca="1" si="2"/>
        <v>45</v>
      </c>
      <c r="B67" s="180" t="s">
        <v>493</v>
      </c>
      <c r="C67" s="180" t="s">
        <v>518</v>
      </c>
      <c r="D67" s="176" t="s">
        <v>559</v>
      </c>
      <c r="E67" s="86" t="s">
        <v>645</v>
      </c>
      <c r="F67" s="179"/>
      <c r="G67" s="179"/>
      <c r="H67" s="228"/>
      <c r="I67" s="229"/>
    </row>
    <row r="68" spans="1:26" s="230" customFormat="1" ht="50">
      <c r="A68" s="93">
        <f t="shared" ca="1" si="2"/>
        <v>46</v>
      </c>
      <c r="B68" s="180" t="s">
        <v>494</v>
      </c>
      <c r="C68" s="180" t="s">
        <v>520</v>
      </c>
      <c r="D68" s="176" t="s">
        <v>559</v>
      </c>
      <c r="E68" s="86" t="s">
        <v>646</v>
      </c>
      <c r="F68" s="179"/>
      <c r="G68" s="179"/>
      <c r="H68" s="228"/>
      <c r="I68" s="229"/>
    </row>
    <row r="69" spans="1:26" s="230" customFormat="1" ht="50">
      <c r="A69" s="93">
        <f t="shared" ca="1" si="2"/>
        <v>47</v>
      </c>
      <c r="B69" s="180" t="s">
        <v>495</v>
      </c>
      <c r="C69" s="180" t="s">
        <v>531</v>
      </c>
      <c r="D69" s="176" t="s">
        <v>559</v>
      </c>
      <c r="E69" s="86" t="s">
        <v>650</v>
      </c>
      <c r="F69" s="179"/>
      <c r="G69" s="179"/>
      <c r="H69" s="228"/>
      <c r="I69" s="229"/>
    </row>
    <row r="70" spans="1:26" s="230" customFormat="1" ht="50">
      <c r="A70" s="93">
        <f t="shared" ca="1" si="2"/>
        <v>48</v>
      </c>
      <c r="B70" s="180" t="s">
        <v>557</v>
      </c>
      <c r="C70" s="180" t="s">
        <v>527</v>
      </c>
      <c r="D70" s="180" t="s">
        <v>590</v>
      </c>
      <c r="E70" s="179" t="s">
        <v>256</v>
      </c>
      <c r="F70" s="179"/>
      <c r="G70" s="179"/>
      <c r="H70" s="228"/>
      <c r="I70" s="229"/>
    </row>
    <row r="71" spans="1:26" s="82" customFormat="1" ht="13">
      <c r="A71" s="173"/>
      <c r="B71" s="175" t="s">
        <v>447</v>
      </c>
      <c r="C71" s="174"/>
      <c r="D71" s="174"/>
      <c r="E71" s="174"/>
      <c r="F71" s="174"/>
      <c r="G71" s="174"/>
      <c r="H71" s="204"/>
      <c r="I71" s="209"/>
    </row>
    <row r="72" spans="1:26" ht="62.5">
      <c r="A72" s="93">
        <f t="shared" ref="A72:A100" ca="1" si="3">IF(OFFSET(A72,-1,0) ="",OFFSET(A72,-2,0)+1,OFFSET(A72,-1,0)+1 )</f>
        <v>49</v>
      </c>
      <c r="B72" s="252" t="s">
        <v>453</v>
      </c>
      <c r="C72" s="180" t="s">
        <v>578</v>
      </c>
      <c r="D72" s="86" t="s">
        <v>593</v>
      </c>
      <c r="E72" s="179" t="s">
        <v>256</v>
      </c>
      <c r="F72" s="86"/>
      <c r="G72" s="86"/>
      <c r="H72" s="199"/>
      <c r="I72" s="208"/>
      <c r="J72" s="30"/>
      <c r="K72" s="30"/>
      <c r="L72" s="30"/>
      <c r="M72" s="30"/>
      <c r="N72" s="30"/>
      <c r="O72" s="30"/>
      <c r="P72" s="30"/>
      <c r="Q72" s="30"/>
      <c r="R72" s="30"/>
      <c r="S72" s="30"/>
      <c r="T72" s="30"/>
      <c r="U72" s="30"/>
      <c r="V72" s="30"/>
      <c r="W72" s="30"/>
      <c r="X72" s="30"/>
      <c r="Y72" s="30"/>
      <c r="Z72" s="30"/>
    </row>
    <row r="73" spans="1:26" ht="50">
      <c r="A73" s="93">
        <f t="shared" ca="1" si="3"/>
        <v>50</v>
      </c>
      <c r="B73" s="252" t="s">
        <v>469</v>
      </c>
      <c r="C73" s="180" t="s">
        <v>532</v>
      </c>
      <c r="D73" s="86" t="s">
        <v>594</v>
      </c>
      <c r="E73" s="179" t="s">
        <v>256</v>
      </c>
      <c r="F73" s="86"/>
      <c r="G73" s="86"/>
      <c r="H73" s="199"/>
      <c r="I73" s="208"/>
      <c r="J73" s="30"/>
      <c r="K73" s="30"/>
      <c r="L73" s="30"/>
      <c r="M73" s="30"/>
      <c r="N73" s="30"/>
      <c r="O73" s="30"/>
      <c r="P73" s="30"/>
      <c r="Q73" s="30"/>
      <c r="R73" s="30"/>
      <c r="S73" s="30"/>
      <c r="T73" s="30"/>
      <c r="U73" s="30"/>
      <c r="V73" s="30"/>
      <c r="W73" s="30"/>
      <c r="X73" s="30"/>
      <c r="Y73" s="30"/>
      <c r="Z73" s="30"/>
    </row>
    <row r="74" spans="1:26" ht="75">
      <c r="A74" s="93">
        <f t="shared" ca="1" si="3"/>
        <v>51</v>
      </c>
      <c r="B74" s="252" t="s">
        <v>496</v>
      </c>
      <c r="C74" s="180" t="s">
        <v>579</v>
      </c>
      <c r="D74" s="86" t="s">
        <v>595</v>
      </c>
      <c r="E74" s="179" t="s">
        <v>256</v>
      </c>
      <c r="F74" s="86"/>
      <c r="G74" s="86"/>
      <c r="H74" s="199"/>
      <c r="I74" s="208"/>
      <c r="J74" s="30"/>
      <c r="K74" s="30"/>
      <c r="L74" s="30"/>
      <c r="M74" s="30"/>
      <c r="N74" s="30"/>
      <c r="O74" s="30"/>
      <c r="P74" s="30"/>
      <c r="Q74" s="30"/>
      <c r="R74" s="30"/>
      <c r="S74" s="30"/>
      <c r="T74" s="30"/>
      <c r="U74" s="30"/>
      <c r="V74" s="30"/>
      <c r="W74" s="30"/>
      <c r="X74" s="30"/>
      <c r="Y74" s="30"/>
      <c r="Z74" s="30"/>
    </row>
    <row r="75" spans="1:26" ht="87.5">
      <c r="A75" s="93">
        <f t="shared" ca="1" si="3"/>
        <v>52</v>
      </c>
      <c r="B75" s="252" t="s">
        <v>454</v>
      </c>
      <c r="C75" s="180" t="s">
        <v>560</v>
      </c>
      <c r="D75" s="86" t="s">
        <v>596</v>
      </c>
      <c r="E75" s="179" t="s">
        <v>256</v>
      </c>
      <c r="F75" s="86"/>
      <c r="G75" s="86"/>
      <c r="H75" s="199"/>
      <c r="I75" s="208"/>
      <c r="J75" s="30"/>
      <c r="K75" s="30"/>
      <c r="L75" s="30"/>
      <c r="M75" s="30"/>
      <c r="N75" s="30"/>
      <c r="O75" s="30"/>
      <c r="P75" s="30"/>
      <c r="Q75" s="30"/>
      <c r="R75" s="30"/>
      <c r="S75" s="30"/>
      <c r="T75" s="30"/>
      <c r="U75" s="30"/>
      <c r="V75" s="30"/>
      <c r="W75" s="30"/>
      <c r="X75" s="30"/>
      <c r="Y75" s="30"/>
      <c r="Z75" s="30"/>
    </row>
    <row r="76" spans="1:26" ht="50">
      <c r="A76" s="93">
        <f t="shared" ca="1" si="3"/>
        <v>53</v>
      </c>
      <c r="B76" s="179" t="s">
        <v>587</v>
      </c>
      <c r="C76" s="180" t="s">
        <v>588</v>
      </c>
      <c r="D76" s="86" t="s">
        <v>589</v>
      </c>
      <c r="E76" s="179" t="s">
        <v>256</v>
      </c>
      <c r="F76" s="86"/>
      <c r="G76" s="86"/>
      <c r="H76" s="199"/>
      <c r="I76" s="208"/>
      <c r="J76" s="30"/>
      <c r="K76" s="30"/>
      <c r="L76" s="30"/>
      <c r="M76" s="30"/>
      <c r="N76" s="30"/>
      <c r="O76" s="30"/>
      <c r="P76" s="30"/>
      <c r="Q76" s="30"/>
      <c r="R76" s="30"/>
      <c r="S76" s="30"/>
      <c r="T76" s="30"/>
      <c r="U76" s="30"/>
      <c r="V76" s="30"/>
      <c r="W76" s="30"/>
      <c r="X76" s="30"/>
      <c r="Y76" s="30"/>
      <c r="Z76" s="30"/>
    </row>
    <row r="77" spans="1:26" ht="75">
      <c r="A77" s="93">
        <f t="shared" ca="1" si="3"/>
        <v>54</v>
      </c>
      <c r="B77" s="180" t="s">
        <v>497</v>
      </c>
      <c r="C77" s="180" t="s">
        <v>580</v>
      </c>
      <c r="D77" s="86" t="s">
        <v>597</v>
      </c>
      <c r="E77" s="86" t="s">
        <v>256</v>
      </c>
      <c r="F77" s="86"/>
      <c r="G77" s="86"/>
      <c r="H77" s="199"/>
      <c r="I77" s="208"/>
      <c r="J77" s="30"/>
      <c r="K77" s="30"/>
      <c r="L77" s="30"/>
      <c r="M77" s="30"/>
      <c r="N77" s="30"/>
      <c r="O77" s="30"/>
      <c r="P77" s="30"/>
      <c r="Q77" s="30"/>
      <c r="R77" s="30"/>
      <c r="S77" s="30"/>
      <c r="T77" s="30"/>
      <c r="U77" s="30"/>
      <c r="V77" s="30"/>
      <c r="W77" s="30"/>
      <c r="X77" s="30"/>
      <c r="Y77" s="30"/>
      <c r="Z77" s="30"/>
    </row>
    <row r="78" spans="1:26" ht="50">
      <c r="A78" s="93">
        <f t="shared" ca="1" si="3"/>
        <v>55</v>
      </c>
      <c r="B78" s="180" t="s">
        <v>602</v>
      </c>
      <c r="C78" s="180" t="s">
        <v>600</v>
      </c>
      <c r="D78" s="86" t="s">
        <v>603</v>
      </c>
      <c r="E78" s="86" t="s">
        <v>256</v>
      </c>
      <c r="F78" s="86"/>
      <c r="G78" s="86"/>
      <c r="H78" s="199"/>
      <c r="I78" s="208"/>
      <c r="J78" s="30"/>
      <c r="K78" s="30"/>
      <c r="L78" s="30"/>
      <c r="M78" s="30"/>
      <c r="N78" s="30"/>
      <c r="O78" s="30"/>
      <c r="P78" s="30"/>
      <c r="Q78" s="30"/>
      <c r="R78" s="30"/>
      <c r="S78" s="30"/>
      <c r="T78" s="30"/>
      <c r="U78" s="30"/>
      <c r="V78" s="30"/>
      <c r="W78" s="30"/>
      <c r="X78" s="30"/>
      <c r="Y78" s="30"/>
      <c r="Z78" s="30"/>
    </row>
    <row r="79" spans="1:26" ht="50">
      <c r="A79" s="93">
        <f t="shared" ca="1" si="3"/>
        <v>56</v>
      </c>
      <c r="B79" s="180" t="s">
        <v>604</v>
      </c>
      <c r="C79" s="180" t="s">
        <v>605</v>
      </c>
      <c r="D79" s="86" t="s">
        <v>606</v>
      </c>
      <c r="E79" s="86" t="s">
        <v>256</v>
      </c>
      <c r="F79" s="86"/>
      <c r="G79" s="86"/>
      <c r="H79" s="199"/>
      <c r="I79" s="208"/>
      <c r="J79" s="30"/>
      <c r="K79" s="30"/>
      <c r="L79" s="30"/>
      <c r="M79" s="30"/>
      <c r="N79" s="30"/>
      <c r="O79" s="30"/>
      <c r="P79" s="30"/>
      <c r="Q79" s="30"/>
      <c r="R79" s="30"/>
      <c r="S79" s="30"/>
      <c r="T79" s="30"/>
      <c r="U79" s="30"/>
      <c r="V79" s="30"/>
      <c r="W79" s="30"/>
      <c r="X79" s="30"/>
      <c r="Y79" s="30"/>
      <c r="Z79" s="30"/>
    </row>
    <row r="80" spans="1:26" ht="50">
      <c r="A80" s="93">
        <f t="shared" ca="1" si="3"/>
        <v>57</v>
      </c>
      <c r="B80" s="180" t="s">
        <v>607</v>
      </c>
      <c r="C80" s="180" t="s">
        <v>600</v>
      </c>
      <c r="D80" s="86" t="s">
        <v>606</v>
      </c>
      <c r="E80" s="86" t="s">
        <v>256</v>
      </c>
      <c r="F80" s="86"/>
      <c r="G80" s="86"/>
      <c r="H80" s="199"/>
      <c r="I80" s="208"/>
      <c r="J80" s="30"/>
      <c r="K80" s="30"/>
      <c r="L80" s="30"/>
      <c r="M80" s="30"/>
      <c r="N80" s="30"/>
      <c r="O80" s="30"/>
      <c r="P80" s="30"/>
      <c r="Q80" s="30"/>
      <c r="R80" s="30"/>
      <c r="S80" s="30"/>
      <c r="T80" s="30"/>
      <c r="U80" s="30"/>
      <c r="V80" s="30"/>
      <c r="W80" s="30"/>
      <c r="X80" s="30"/>
      <c r="Y80" s="30"/>
      <c r="Z80" s="30"/>
    </row>
    <row r="81" spans="1:26" ht="50">
      <c r="A81" s="93">
        <f t="shared" ca="1" si="3"/>
        <v>58</v>
      </c>
      <c r="B81" s="179" t="s">
        <v>599</v>
      </c>
      <c r="C81" s="180" t="s">
        <v>600</v>
      </c>
      <c r="D81" s="86" t="s">
        <v>601</v>
      </c>
      <c r="E81" s="86" t="s">
        <v>256</v>
      </c>
      <c r="F81" s="86"/>
      <c r="G81" s="86"/>
      <c r="H81" s="199"/>
      <c r="I81" s="208"/>
      <c r="J81" s="30"/>
      <c r="K81" s="30"/>
      <c r="L81" s="30"/>
      <c r="M81" s="30"/>
      <c r="N81" s="30"/>
      <c r="O81" s="30"/>
      <c r="P81" s="30"/>
      <c r="Q81" s="30"/>
      <c r="R81" s="30"/>
      <c r="S81" s="30"/>
      <c r="T81" s="30"/>
      <c r="U81" s="30"/>
      <c r="V81" s="30"/>
      <c r="W81" s="30"/>
      <c r="X81" s="30"/>
      <c r="Y81" s="30"/>
      <c r="Z81" s="30"/>
    </row>
    <row r="82" spans="1:26" ht="62.5">
      <c r="A82" s="93">
        <f t="shared" ca="1" si="3"/>
        <v>59</v>
      </c>
      <c r="B82" s="254" t="s">
        <v>533</v>
      </c>
      <c r="C82" s="180" t="s">
        <v>581</v>
      </c>
      <c r="D82" s="86" t="s">
        <v>598</v>
      </c>
      <c r="E82" s="86" t="s">
        <v>256</v>
      </c>
      <c r="F82" s="86"/>
      <c r="G82" s="86"/>
      <c r="H82" s="199"/>
      <c r="I82" s="208"/>
      <c r="J82" s="30"/>
      <c r="K82" s="30"/>
      <c r="L82" s="30"/>
      <c r="M82" s="30"/>
      <c r="N82" s="30"/>
      <c r="O82" s="30"/>
      <c r="P82" s="30"/>
      <c r="Q82" s="30"/>
      <c r="R82" s="30"/>
      <c r="S82" s="30"/>
      <c r="T82" s="30"/>
      <c r="U82" s="30"/>
      <c r="V82" s="30"/>
      <c r="W82" s="30"/>
      <c r="X82" s="30"/>
      <c r="Y82" s="30"/>
      <c r="Z82" s="30"/>
    </row>
    <row r="83" spans="1:26" s="82" customFormat="1" ht="13">
      <c r="A83" s="173"/>
      <c r="B83" s="175" t="s">
        <v>448</v>
      </c>
      <c r="C83" s="174"/>
      <c r="D83" s="174"/>
      <c r="E83" s="174"/>
      <c r="F83" s="174"/>
      <c r="G83" s="174"/>
      <c r="H83" s="204"/>
      <c r="I83" s="209"/>
    </row>
    <row r="84" spans="1:26" ht="50">
      <c r="A84" s="93">
        <f t="shared" ca="1" si="3"/>
        <v>60</v>
      </c>
      <c r="B84" s="255" t="s">
        <v>544</v>
      </c>
      <c r="C84" s="86" t="s">
        <v>545</v>
      </c>
      <c r="D84" s="107" t="s">
        <v>541</v>
      </c>
      <c r="E84" s="86" t="s">
        <v>256</v>
      </c>
      <c r="F84" s="86"/>
      <c r="G84" s="86"/>
      <c r="H84" s="199"/>
      <c r="I84" s="208"/>
      <c r="J84" s="30"/>
      <c r="K84" s="30"/>
      <c r="L84" s="30"/>
      <c r="M84" s="30"/>
      <c r="N84" s="30"/>
      <c r="O84" s="30"/>
      <c r="P84" s="30"/>
      <c r="Q84" s="30"/>
      <c r="R84" s="30"/>
      <c r="S84" s="30"/>
      <c r="T84" s="30"/>
      <c r="U84" s="30"/>
      <c r="V84" s="30"/>
      <c r="W84" s="30"/>
      <c r="X84" s="30"/>
      <c r="Y84" s="30"/>
      <c r="Z84" s="30"/>
    </row>
    <row r="85" spans="1:26" ht="50">
      <c r="A85" s="93">
        <f t="shared" ca="1" si="3"/>
        <v>61</v>
      </c>
      <c r="B85" s="255" t="s">
        <v>543</v>
      </c>
      <c r="C85" s="86" t="s">
        <v>546</v>
      </c>
      <c r="D85" s="107" t="s">
        <v>542</v>
      </c>
      <c r="E85" s="86" t="s">
        <v>256</v>
      </c>
      <c r="F85" s="86"/>
      <c r="G85" s="86"/>
      <c r="H85" s="199"/>
      <c r="I85" s="208"/>
      <c r="J85" s="30"/>
      <c r="K85" s="30"/>
      <c r="L85" s="30"/>
      <c r="M85" s="30"/>
      <c r="N85" s="30"/>
      <c r="O85" s="30"/>
      <c r="P85" s="30"/>
      <c r="Q85" s="30"/>
      <c r="R85" s="30"/>
      <c r="S85" s="30"/>
      <c r="T85" s="30"/>
      <c r="U85" s="30"/>
      <c r="V85" s="30"/>
      <c r="W85" s="30"/>
      <c r="X85" s="30"/>
      <c r="Y85" s="30"/>
      <c r="Z85" s="30"/>
    </row>
    <row r="86" spans="1:26" ht="50">
      <c r="A86" s="93">
        <f ca="1">IF(OFFSET(A86,-1,0) ="",OFFSET(A86,-2,0)+1,OFFSET(A86,-1,0)+1 )</f>
        <v>62</v>
      </c>
      <c r="B86" s="252" t="s">
        <v>456</v>
      </c>
      <c r="C86" s="86" t="s">
        <v>547</v>
      </c>
      <c r="D86" s="86" t="s">
        <v>611</v>
      </c>
      <c r="E86" s="86" t="s">
        <v>256</v>
      </c>
      <c r="F86" s="86"/>
      <c r="G86" s="86"/>
      <c r="H86" s="199"/>
      <c r="I86" s="208"/>
      <c r="J86" s="30"/>
      <c r="K86" s="30"/>
      <c r="L86" s="30"/>
      <c r="M86" s="30"/>
      <c r="N86" s="30"/>
      <c r="O86" s="30"/>
      <c r="P86" s="30"/>
      <c r="Q86" s="30"/>
      <c r="R86" s="30"/>
      <c r="S86" s="30"/>
      <c r="T86" s="30"/>
      <c r="U86" s="30"/>
      <c r="V86" s="30"/>
      <c r="W86" s="30"/>
      <c r="X86" s="30"/>
      <c r="Y86" s="30"/>
      <c r="Z86" s="30"/>
    </row>
    <row r="87" spans="1:26" ht="50">
      <c r="A87" s="93">
        <f t="shared" ref="A87:A95" ca="1" si="4">IF(OFFSET(A87,-1,0) ="",OFFSET(A87,-2,0)+1,OFFSET(A87,-1,0)+1 )</f>
        <v>63</v>
      </c>
      <c r="B87" s="252" t="s">
        <v>457</v>
      </c>
      <c r="C87" s="86" t="s">
        <v>548</v>
      </c>
      <c r="D87" s="86" t="s">
        <v>611</v>
      </c>
      <c r="E87" s="86" t="s">
        <v>256</v>
      </c>
      <c r="F87" s="86"/>
      <c r="G87" s="86"/>
      <c r="H87" s="199"/>
      <c r="I87" s="208"/>
      <c r="J87" s="30"/>
      <c r="K87" s="30"/>
      <c r="L87" s="30"/>
      <c r="M87" s="30"/>
      <c r="N87" s="30"/>
      <c r="O87" s="30"/>
      <c r="P87" s="30"/>
      <c r="Q87" s="30"/>
      <c r="R87" s="30"/>
      <c r="S87" s="30"/>
      <c r="T87" s="30"/>
      <c r="U87" s="30"/>
      <c r="V87" s="30"/>
      <c r="W87" s="30"/>
      <c r="X87" s="30"/>
      <c r="Y87" s="30"/>
      <c r="Z87" s="30"/>
    </row>
    <row r="88" spans="1:26" ht="37.5">
      <c r="A88" s="93">
        <f t="shared" ca="1" si="4"/>
        <v>64</v>
      </c>
      <c r="B88" s="263" t="s">
        <v>455</v>
      </c>
      <c r="C88" s="86" t="s">
        <v>549</v>
      </c>
      <c r="D88" s="244" t="s">
        <v>612</v>
      </c>
      <c r="E88" s="86" t="s">
        <v>256</v>
      </c>
      <c r="F88" s="244"/>
      <c r="G88" s="244"/>
      <c r="H88" s="245"/>
      <c r="I88" s="246"/>
      <c r="J88" s="30"/>
      <c r="K88" s="30"/>
      <c r="L88" s="30"/>
      <c r="M88" s="30"/>
      <c r="N88" s="30"/>
      <c r="O88" s="30"/>
      <c r="P88" s="30"/>
      <c r="Q88" s="30"/>
      <c r="R88" s="30"/>
      <c r="S88" s="30"/>
      <c r="T88" s="30"/>
      <c r="U88" s="30"/>
      <c r="V88" s="30"/>
      <c r="W88" s="30"/>
      <c r="X88" s="30"/>
      <c r="Y88" s="30"/>
      <c r="Z88" s="30"/>
    </row>
    <row r="89" spans="1:26" ht="62.5">
      <c r="A89" s="93">
        <f t="shared" ca="1" si="4"/>
        <v>65</v>
      </c>
      <c r="B89" s="252" t="s">
        <v>498</v>
      </c>
      <c r="C89" s="86" t="s">
        <v>534</v>
      </c>
      <c r="D89" s="86" t="s">
        <v>613</v>
      </c>
      <c r="E89" s="86" t="s">
        <v>256</v>
      </c>
      <c r="F89" s="86"/>
      <c r="G89" s="86"/>
      <c r="H89" s="199"/>
      <c r="I89" s="208"/>
      <c r="J89" s="30"/>
      <c r="K89" s="30"/>
      <c r="L89" s="30"/>
      <c r="M89" s="30"/>
      <c r="N89" s="30"/>
      <c r="O89" s="30"/>
      <c r="P89" s="30"/>
      <c r="Q89" s="30"/>
      <c r="R89" s="30"/>
      <c r="S89" s="30"/>
      <c r="T89" s="30"/>
      <c r="U89" s="30"/>
      <c r="V89" s="30"/>
      <c r="W89" s="30"/>
      <c r="X89" s="30"/>
      <c r="Y89" s="30"/>
      <c r="Z89" s="30"/>
    </row>
    <row r="90" spans="1:26" ht="37.5">
      <c r="A90" s="93">
        <f t="shared" ca="1" si="4"/>
        <v>66</v>
      </c>
      <c r="B90" s="86" t="s">
        <v>499</v>
      </c>
      <c r="C90" s="86" t="s">
        <v>472</v>
      </c>
      <c r="D90" s="86" t="s">
        <v>614</v>
      </c>
      <c r="E90" s="86" t="s">
        <v>256</v>
      </c>
      <c r="F90" s="86"/>
      <c r="G90" s="86"/>
      <c r="H90" s="199"/>
      <c r="I90" s="208"/>
      <c r="J90" s="30"/>
      <c r="K90" s="30"/>
      <c r="L90" s="30"/>
      <c r="M90" s="30"/>
      <c r="N90" s="30"/>
      <c r="O90" s="30"/>
      <c r="P90" s="30"/>
      <c r="Q90" s="30"/>
      <c r="R90" s="30"/>
      <c r="S90" s="30"/>
      <c r="T90" s="30"/>
      <c r="U90" s="30"/>
      <c r="V90" s="30"/>
      <c r="W90" s="30"/>
      <c r="X90" s="30"/>
      <c r="Y90" s="30"/>
      <c r="Z90" s="30"/>
    </row>
    <row r="91" spans="1:26" ht="37.5">
      <c r="A91" s="93">
        <f t="shared" ca="1" si="4"/>
        <v>67</v>
      </c>
      <c r="B91" s="86" t="s">
        <v>500</v>
      </c>
      <c r="C91" s="86" t="s">
        <v>473</v>
      </c>
      <c r="D91" s="86" t="s">
        <v>615</v>
      </c>
      <c r="E91" s="86" t="s">
        <v>256</v>
      </c>
      <c r="F91" s="86"/>
      <c r="G91" s="86"/>
      <c r="H91" s="199"/>
      <c r="I91" s="208"/>
      <c r="J91" s="30"/>
      <c r="K91" s="30"/>
      <c r="L91" s="30"/>
      <c r="M91" s="30"/>
      <c r="N91" s="30"/>
      <c r="O91" s="30"/>
      <c r="P91" s="30"/>
      <c r="Q91" s="30"/>
      <c r="R91" s="30"/>
      <c r="S91" s="30"/>
      <c r="T91" s="30"/>
      <c r="U91" s="30"/>
      <c r="V91" s="30"/>
      <c r="W91" s="30"/>
      <c r="X91" s="30"/>
      <c r="Y91" s="30"/>
      <c r="Z91" s="30"/>
    </row>
    <row r="92" spans="1:26" ht="50">
      <c r="A92" s="93">
        <f t="shared" ca="1" si="4"/>
        <v>68</v>
      </c>
      <c r="B92" s="256" t="s">
        <v>466</v>
      </c>
      <c r="C92" s="86" t="s">
        <v>535</v>
      </c>
      <c r="D92" s="86" t="s">
        <v>536</v>
      </c>
      <c r="E92" s="86" t="s">
        <v>256</v>
      </c>
      <c r="F92" s="86"/>
      <c r="G92" s="86"/>
      <c r="H92" s="199"/>
      <c r="I92" s="208"/>
      <c r="J92" s="30"/>
      <c r="K92" s="30"/>
      <c r="L92" s="30"/>
      <c r="M92" s="30"/>
      <c r="N92" s="30"/>
      <c r="O92" s="30"/>
      <c r="P92" s="30"/>
      <c r="Q92" s="30"/>
      <c r="R92" s="30"/>
      <c r="S92" s="30"/>
      <c r="T92" s="30"/>
      <c r="U92" s="30"/>
      <c r="V92" s="30"/>
      <c r="W92" s="30"/>
      <c r="X92" s="30"/>
      <c r="Y92" s="30"/>
      <c r="Z92" s="30"/>
    </row>
    <row r="93" spans="1:26" ht="50">
      <c r="A93" s="93">
        <f t="shared" ca="1" si="4"/>
        <v>69</v>
      </c>
      <c r="B93" s="256" t="s">
        <v>459</v>
      </c>
      <c r="C93" s="86" t="s">
        <v>537</v>
      </c>
      <c r="D93" s="86" t="s">
        <v>538</v>
      </c>
      <c r="E93" s="86" t="s">
        <v>256</v>
      </c>
      <c r="F93" s="86"/>
      <c r="G93" s="86"/>
      <c r="H93" s="199"/>
      <c r="I93" s="208"/>
      <c r="J93" s="30"/>
      <c r="K93" s="30"/>
      <c r="L93" s="30"/>
      <c r="M93" s="30"/>
      <c r="N93" s="30"/>
      <c r="O93" s="30"/>
      <c r="P93" s="30"/>
      <c r="Q93" s="30"/>
      <c r="R93" s="30"/>
      <c r="S93" s="30"/>
      <c r="T93" s="30"/>
      <c r="U93" s="30"/>
      <c r="V93" s="30"/>
      <c r="W93" s="30"/>
      <c r="X93" s="30"/>
      <c r="Y93" s="30"/>
      <c r="Z93" s="30"/>
    </row>
    <row r="94" spans="1:26" ht="50">
      <c r="A94" s="93">
        <f t="shared" ca="1" si="4"/>
        <v>70</v>
      </c>
      <c r="B94" s="256" t="s">
        <v>458</v>
      </c>
      <c r="C94" s="86" t="s">
        <v>540</v>
      </c>
      <c r="D94" s="86" t="s">
        <v>538</v>
      </c>
      <c r="E94" s="86" t="s">
        <v>256</v>
      </c>
      <c r="F94" s="86"/>
      <c r="G94" s="86"/>
      <c r="H94" s="199"/>
      <c r="I94" s="208"/>
      <c r="J94" s="30"/>
      <c r="K94" s="30"/>
      <c r="L94" s="30"/>
      <c r="M94" s="30"/>
      <c r="N94" s="30"/>
      <c r="O94" s="30"/>
      <c r="P94" s="30"/>
      <c r="Q94" s="30"/>
      <c r="R94" s="30"/>
      <c r="S94" s="30"/>
      <c r="T94" s="30"/>
      <c r="U94" s="30"/>
      <c r="V94" s="30"/>
      <c r="W94" s="30"/>
      <c r="X94" s="30"/>
      <c r="Y94" s="30"/>
      <c r="Z94" s="30"/>
    </row>
    <row r="95" spans="1:26" ht="50">
      <c r="A95" s="93">
        <f t="shared" ca="1" si="4"/>
        <v>71</v>
      </c>
      <c r="B95" s="256" t="s">
        <v>460</v>
      </c>
      <c r="C95" s="86" t="s">
        <v>539</v>
      </c>
      <c r="D95" s="86" t="s">
        <v>616</v>
      </c>
      <c r="E95" s="86" t="s">
        <v>256</v>
      </c>
      <c r="F95" s="86"/>
      <c r="G95" s="86"/>
      <c r="H95" s="199"/>
      <c r="I95" s="208"/>
      <c r="J95" s="30"/>
      <c r="K95" s="30"/>
      <c r="L95" s="30"/>
      <c r="M95" s="30"/>
      <c r="N95" s="30"/>
      <c r="O95" s="30"/>
      <c r="P95" s="30"/>
      <c r="Q95" s="30"/>
      <c r="R95" s="30"/>
      <c r="S95" s="30"/>
      <c r="T95" s="30"/>
      <c r="U95" s="30"/>
      <c r="V95" s="30"/>
      <c r="W95" s="30"/>
      <c r="X95" s="30"/>
      <c r="Y95" s="30"/>
      <c r="Z95" s="30"/>
    </row>
    <row r="96" spans="1:26" s="82" customFormat="1" ht="13">
      <c r="A96" s="173"/>
      <c r="B96" s="175" t="s">
        <v>449</v>
      </c>
      <c r="C96" s="174"/>
      <c r="D96" s="174"/>
      <c r="E96" s="174"/>
      <c r="F96" s="174"/>
      <c r="G96" s="174"/>
      <c r="H96" s="204"/>
      <c r="I96" s="209"/>
    </row>
    <row r="97" spans="1:26" ht="50">
      <c r="A97" s="93">
        <f t="shared" ca="1" si="3"/>
        <v>72</v>
      </c>
      <c r="B97" s="257" t="s">
        <v>553</v>
      </c>
      <c r="C97" s="86" t="s">
        <v>552</v>
      </c>
      <c r="D97" s="86" t="s">
        <v>617</v>
      </c>
      <c r="E97" s="86" t="s">
        <v>256</v>
      </c>
      <c r="F97" s="86"/>
      <c r="G97" s="86"/>
      <c r="H97" s="199"/>
      <c r="I97" s="208"/>
      <c r="J97" s="30"/>
      <c r="K97" s="30"/>
      <c r="L97" s="30"/>
      <c r="M97" s="30"/>
      <c r="N97" s="30"/>
      <c r="O97" s="30"/>
      <c r="P97" s="30"/>
      <c r="Q97" s="30"/>
      <c r="R97" s="30"/>
      <c r="S97" s="30"/>
      <c r="T97" s="30"/>
      <c r="U97" s="30"/>
      <c r="V97" s="30"/>
      <c r="W97" s="30"/>
      <c r="X97" s="30"/>
      <c r="Y97" s="30"/>
      <c r="Z97" s="30"/>
    </row>
    <row r="98" spans="1:26" ht="50">
      <c r="A98" s="93">
        <f t="shared" ca="1" si="3"/>
        <v>73</v>
      </c>
      <c r="B98" s="257" t="s">
        <v>470</v>
      </c>
      <c r="C98" s="86" t="s">
        <v>554</v>
      </c>
      <c r="D98" s="86" t="s">
        <v>618</v>
      </c>
      <c r="E98" s="86" t="s">
        <v>256</v>
      </c>
      <c r="F98" s="86"/>
      <c r="G98" s="86"/>
      <c r="H98" s="199"/>
      <c r="I98" s="208"/>
      <c r="J98" s="30"/>
      <c r="K98" s="30"/>
      <c r="L98" s="30"/>
      <c r="M98" s="30"/>
      <c r="N98" s="30"/>
      <c r="O98" s="30"/>
      <c r="P98" s="30"/>
      <c r="Q98" s="30"/>
      <c r="R98" s="30"/>
      <c r="S98" s="30"/>
      <c r="T98" s="30"/>
      <c r="U98" s="30"/>
      <c r="V98" s="30"/>
      <c r="W98" s="30"/>
      <c r="X98" s="30"/>
      <c r="Y98" s="30"/>
      <c r="Z98" s="30"/>
    </row>
    <row r="99" spans="1:26" ht="75">
      <c r="A99" s="93">
        <f t="shared" ca="1" si="3"/>
        <v>74</v>
      </c>
      <c r="B99" s="258" t="s">
        <v>467</v>
      </c>
      <c r="C99" s="180" t="s">
        <v>550</v>
      </c>
      <c r="D99" s="86" t="s">
        <v>619</v>
      </c>
      <c r="E99" s="86" t="s">
        <v>256</v>
      </c>
      <c r="F99" s="86"/>
      <c r="G99" s="86"/>
      <c r="H99" s="199"/>
      <c r="I99" s="208"/>
      <c r="J99" s="30"/>
      <c r="K99" s="30"/>
      <c r="L99" s="30"/>
      <c r="M99" s="30"/>
      <c r="N99" s="30"/>
      <c r="O99" s="30"/>
      <c r="P99" s="30"/>
      <c r="Q99" s="30"/>
      <c r="R99" s="30"/>
      <c r="S99" s="30"/>
      <c r="T99" s="30"/>
      <c r="U99" s="30"/>
      <c r="V99" s="30"/>
      <c r="W99" s="30"/>
      <c r="X99" s="30"/>
      <c r="Y99" s="30"/>
      <c r="Z99" s="30"/>
    </row>
    <row r="100" spans="1:26" ht="75">
      <c r="A100" s="93">
        <f t="shared" ca="1" si="3"/>
        <v>75</v>
      </c>
      <c r="B100" s="258" t="s">
        <v>468</v>
      </c>
      <c r="C100" s="180" t="s">
        <v>551</v>
      </c>
      <c r="D100" s="86" t="s">
        <v>620</v>
      </c>
      <c r="E100" s="86" t="s">
        <v>256</v>
      </c>
      <c r="F100" s="86"/>
      <c r="G100" s="86"/>
      <c r="H100" s="199"/>
      <c r="I100" s="208"/>
      <c r="J100" s="30"/>
      <c r="K100" s="30"/>
      <c r="L100" s="30"/>
      <c r="M100" s="30"/>
      <c r="N100" s="30"/>
      <c r="O100" s="30"/>
      <c r="P100" s="30"/>
      <c r="Q100" s="30"/>
      <c r="R100" s="30"/>
      <c r="S100" s="30"/>
      <c r="T100" s="30"/>
      <c r="U100" s="30"/>
      <c r="V100" s="30"/>
      <c r="W100" s="30"/>
      <c r="X100" s="30"/>
      <c r="Y100" s="30"/>
      <c r="Z100" s="30"/>
    </row>
  </sheetData>
  <mergeCells count="14">
    <mergeCell ref="B24:D24"/>
    <mergeCell ref="B25:D25"/>
    <mergeCell ref="B6:D6"/>
    <mergeCell ref="B7:D7"/>
    <mergeCell ref="B8:D8"/>
    <mergeCell ref="F16:H16"/>
    <mergeCell ref="B18:D18"/>
    <mergeCell ref="B20:D20"/>
    <mergeCell ref="A1:D1"/>
    <mergeCell ref="A2:D2"/>
    <mergeCell ref="E2:E3"/>
    <mergeCell ref="C3:D3"/>
    <mergeCell ref="B4:D4"/>
    <mergeCell ref="B5:D5"/>
  </mergeCells>
  <dataValidations count="1">
    <dataValidation type="list" allowBlank="1" sqref="F19:H56 F58:H100" xr:uid="{DB045D00-E7FF-438B-9F34-C32548955924}">
      <formula1>$A$11:$A$15</formula1>
    </dataValidation>
  </dataValidations>
  <pageMargins left="0.7" right="0.7" top="0.75" bottom="0.75" header="0" footer="0"/>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E02B-B99B-40BE-BBD1-CE5B97291E28}">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Record of Change</vt:lpstr>
      <vt:lpstr>Instruction</vt:lpstr>
      <vt:lpstr>Cover</vt:lpstr>
      <vt:lpstr>Common checklist</vt:lpstr>
      <vt:lpstr>Assignment 1</vt:lpstr>
      <vt:lpstr>Assignment 4</vt:lpstr>
      <vt:lpstr>Assignment 2</vt:lpstr>
      <vt:lpstr>Assignment 3</vt:lpstr>
      <vt:lpstr>Sheet2</vt:lpstr>
      <vt:lpstr>Assignment 5</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2022-11-02T09:41:35Z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